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-CBECC-Res-20230706\RulesetDev\Rulesets\CA Res\Rules\"/>
    </mc:Choice>
  </mc:AlternateContent>
  <xr:revisionPtr revIDLastSave="0" documentId="13_ncr:1_{5D6B4734-17FD-44AC-839C-8DB22A018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15'!$M$58:$Z$409</definedName>
    <definedName name="_xlnm.Print_Titles" localSheetId="0">'2017 03 15'!$58:$58</definedName>
    <definedName name="Type">Sheet1!$C$3:$C$10</definedName>
  </definedNames>
  <calcPr calcId="181029"/>
  <fileRecoveryPr autoRecover="0"/>
</workbook>
</file>

<file path=xl/calcChain.xml><?xml version="1.0" encoding="utf-8"?>
<calcChain xmlns="http://schemas.openxmlformats.org/spreadsheetml/2006/main">
  <c r="AA106" i="1" l="1"/>
  <c r="AB104" i="1"/>
  <c r="AB105" i="1" s="1"/>
  <c r="AB106" i="1" s="1"/>
  <c r="AA105" i="1"/>
  <c r="AA104" i="1"/>
  <c r="AA103" i="1"/>
  <c r="I105" i="1"/>
  <c r="AD105" i="1"/>
  <c r="AE105" i="1"/>
  <c r="I104" i="1"/>
  <c r="AD104" i="1"/>
  <c r="AE104" i="1"/>
  <c r="I103" i="1"/>
  <c r="AD103" i="1"/>
  <c r="AE103" i="1"/>
  <c r="G105" i="1"/>
  <c r="G104" i="1"/>
  <c r="G103" i="1"/>
  <c r="V105" i="1"/>
  <c r="V104" i="1"/>
  <c r="V103" i="1"/>
  <c r="E105" i="1"/>
  <c r="E104" i="1"/>
  <c r="E103" i="1"/>
  <c r="O105" i="1"/>
  <c r="O104" i="1"/>
  <c r="O103" i="1"/>
  <c r="L105" i="1"/>
  <c r="L104" i="1"/>
  <c r="L103" i="1"/>
  <c r="H105" i="1" l="1"/>
  <c r="P105" i="1"/>
  <c r="D105" i="1" s="1"/>
  <c r="F105" i="1"/>
  <c r="H104" i="1"/>
  <c r="P104" i="1"/>
  <c r="D104" i="1" s="1"/>
  <c r="F104" i="1"/>
  <c r="H103" i="1"/>
  <c r="P103" i="1"/>
  <c r="D103" i="1" s="1"/>
  <c r="F103" i="1"/>
  <c r="C105" i="1"/>
  <c r="C104" i="1"/>
  <c r="C103" i="1"/>
  <c r="AD370" i="1"/>
  <c r="V370" i="1"/>
  <c r="G370" i="1" s="1"/>
  <c r="P370" i="1"/>
  <c r="D370" i="1" s="1"/>
  <c r="AE370" i="1" s="1"/>
  <c r="I370" i="1"/>
  <c r="H370" i="1"/>
  <c r="F370" i="1"/>
  <c r="C370" i="1"/>
  <c r="AD369" i="1"/>
  <c r="V369" i="1"/>
  <c r="G369" i="1" s="1"/>
  <c r="P369" i="1"/>
  <c r="D369" i="1" s="1"/>
  <c r="AE369" i="1" s="1"/>
  <c r="N369" i="1"/>
  <c r="N370" i="1" s="1"/>
  <c r="I369" i="1"/>
  <c r="H369" i="1"/>
  <c r="F369" i="1"/>
  <c r="C369" i="1"/>
  <c r="AD368" i="1"/>
  <c r="AB368" i="1"/>
  <c r="AB369" i="1" s="1"/>
  <c r="AB370" i="1" s="1"/>
  <c r="V368" i="1"/>
  <c r="G368" i="1" s="1"/>
  <c r="P368" i="1"/>
  <c r="D368" i="1" s="1"/>
  <c r="AE368" i="1" s="1"/>
  <c r="I368" i="1"/>
  <c r="H368" i="1"/>
  <c r="F368" i="1"/>
  <c r="C368" i="1"/>
  <c r="AD157" i="1"/>
  <c r="V157" i="1"/>
  <c r="G157" i="1" s="1"/>
  <c r="P157" i="1"/>
  <c r="D157" i="1" s="1"/>
  <c r="AE157" i="1" s="1"/>
  <c r="I157" i="1"/>
  <c r="H157" i="1"/>
  <c r="F157" i="1"/>
  <c r="C157" i="1"/>
  <c r="AD156" i="1"/>
  <c r="V156" i="1"/>
  <c r="G156" i="1" s="1"/>
  <c r="P156" i="1"/>
  <c r="D156" i="1" s="1"/>
  <c r="AE156" i="1" s="1"/>
  <c r="N156" i="1"/>
  <c r="N158" i="1" s="1"/>
  <c r="I156" i="1"/>
  <c r="H156" i="1"/>
  <c r="F156" i="1"/>
  <c r="C156" i="1"/>
  <c r="AD155" i="1"/>
  <c r="AB155" i="1"/>
  <c r="AB156" i="1" s="1"/>
  <c r="AB157" i="1" s="1"/>
  <c r="V155" i="1"/>
  <c r="G155" i="1" s="1"/>
  <c r="P155" i="1"/>
  <c r="D155" i="1" s="1"/>
  <c r="AE155" i="1" s="1"/>
  <c r="I155" i="1"/>
  <c r="H155" i="1"/>
  <c r="F155" i="1"/>
  <c r="C155" i="1"/>
  <c r="AD145" i="1"/>
  <c r="V145" i="1"/>
  <c r="G145" i="1" s="1"/>
  <c r="P145" i="1"/>
  <c r="D145" i="1" s="1"/>
  <c r="AE145" i="1" s="1"/>
  <c r="I145" i="1"/>
  <c r="H145" i="1"/>
  <c r="F145" i="1"/>
  <c r="C145" i="1"/>
  <c r="AD144" i="1"/>
  <c r="V144" i="1"/>
  <c r="G144" i="1" s="1"/>
  <c r="P144" i="1"/>
  <c r="D144" i="1" s="1"/>
  <c r="AE144" i="1" s="1"/>
  <c r="N144" i="1"/>
  <c r="N145" i="1" s="1"/>
  <c r="I144" i="1"/>
  <c r="H144" i="1"/>
  <c r="F144" i="1"/>
  <c r="C144" i="1"/>
  <c r="AD143" i="1"/>
  <c r="AB143" i="1"/>
  <c r="AB144" i="1" s="1"/>
  <c r="AB145" i="1" s="1"/>
  <c r="V143" i="1"/>
  <c r="G143" i="1" s="1"/>
  <c r="P143" i="1"/>
  <c r="D143" i="1" s="1"/>
  <c r="AE143" i="1" s="1"/>
  <c r="I143" i="1"/>
  <c r="H143" i="1"/>
  <c r="F143" i="1"/>
  <c r="C143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4" i="1"/>
  <c r="AD153" i="1"/>
  <c r="AD152" i="1"/>
  <c r="AD151" i="1"/>
  <c r="AD150" i="1"/>
  <c r="AD149" i="1"/>
  <c r="AD148" i="1"/>
  <c r="AD147" i="1"/>
  <c r="AD146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V86" i="1" l="1"/>
  <c r="G86" i="1" s="1"/>
  <c r="P86" i="1"/>
  <c r="I86" i="1"/>
  <c r="H86" i="1"/>
  <c r="F86" i="1"/>
  <c r="C86" i="1"/>
  <c r="AB85" i="1"/>
  <c r="AB86" i="1" s="1"/>
  <c r="V85" i="1"/>
  <c r="G85" i="1" s="1"/>
  <c r="P85" i="1"/>
  <c r="N85" i="1"/>
  <c r="N86" i="1" s="1"/>
  <c r="I85" i="1"/>
  <c r="H85" i="1"/>
  <c r="F85" i="1"/>
  <c r="C85" i="1"/>
  <c r="V84" i="1"/>
  <c r="G84" i="1" s="1"/>
  <c r="P84" i="1"/>
  <c r="I84" i="1"/>
  <c r="H84" i="1"/>
  <c r="F84" i="1"/>
  <c r="C84" i="1"/>
  <c r="V64" i="1"/>
  <c r="G64" i="1" s="1"/>
  <c r="P64" i="1"/>
  <c r="L64" i="1"/>
  <c r="I64" i="1"/>
  <c r="H64" i="1"/>
  <c r="F64" i="1"/>
  <c r="C64" i="1"/>
  <c r="V63" i="1"/>
  <c r="G63" i="1" s="1"/>
  <c r="P63" i="1"/>
  <c r="L63" i="1"/>
  <c r="I63" i="1"/>
  <c r="H63" i="1"/>
  <c r="F63" i="1"/>
  <c r="C63" i="1"/>
  <c r="V62" i="1"/>
  <c r="G62" i="1" s="1"/>
  <c r="P62" i="1"/>
  <c r="L62" i="1"/>
  <c r="I62" i="1"/>
  <c r="H62" i="1"/>
  <c r="F62" i="1"/>
  <c r="C62" i="1"/>
  <c r="V61" i="1"/>
  <c r="G61" i="1" s="1"/>
  <c r="P61" i="1"/>
  <c r="L61" i="1"/>
  <c r="I61" i="1"/>
  <c r="H61" i="1"/>
  <c r="F61" i="1"/>
  <c r="C61" i="1"/>
  <c r="AB60" i="1"/>
  <c r="AB61" i="1" s="1"/>
  <c r="AB62" i="1" s="1"/>
  <c r="AB63" i="1" s="1"/>
  <c r="AB64" i="1" s="1"/>
  <c r="V60" i="1"/>
  <c r="G60" i="1" s="1"/>
  <c r="P60" i="1"/>
  <c r="N60" i="1"/>
  <c r="N61" i="1" s="1"/>
  <c r="N62" i="1" s="1"/>
  <c r="N63" i="1" s="1"/>
  <c r="N64" i="1" s="1"/>
  <c r="L60" i="1"/>
  <c r="I60" i="1"/>
  <c r="H60" i="1"/>
  <c r="F60" i="1"/>
  <c r="C60" i="1"/>
  <c r="V59" i="1"/>
  <c r="G59" i="1" s="1"/>
  <c r="P59" i="1"/>
  <c r="L59" i="1"/>
  <c r="O59" i="1" s="1"/>
  <c r="E59" i="1" s="1"/>
  <c r="I59" i="1"/>
  <c r="H59" i="1"/>
  <c r="F59" i="1"/>
  <c r="C59" i="1"/>
  <c r="AA59" i="1" l="1"/>
  <c r="D63" i="1"/>
  <c r="AE63" i="1" s="1"/>
  <c r="D60" i="1"/>
  <c r="AE60" i="1" s="1"/>
  <c r="D84" i="1"/>
  <c r="AE84" i="1" s="1"/>
  <c r="D86" i="1"/>
  <c r="AE86" i="1" s="1"/>
  <c r="D62" i="1"/>
  <c r="AE62" i="1" s="1"/>
  <c r="D85" i="1"/>
  <c r="AE85" i="1" s="1"/>
  <c r="D64" i="1"/>
  <c r="AE64" i="1" s="1"/>
  <c r="O61" i="1"/>
  <c r="E61" i="1" s="1"/>
  <c r="AA61" i="1" s="1"/>
  <c r="O63" i="1"/>
  <c r="E63" i="1" s="1"/>
  <c r="AA63" i="1" s="1"/>
  <c r="O62" i="1"/>
  <c r="E62" i="1" s="1"/>
  <c r="AA62" i="1" s="1"/>
  <c r="O64" i="1"/>
  <c r="E64" i="1" s="1"/>
  <c r="AA64" i="1" s="1"/>
  <c r="D59" i="1"/>
  <c r="AE59" i="1" s="1"/>
  <c r="D61" i="1"/>
  <c r="AE61" i="1" s="1"/>
  <c r="O60" i="1"/>
  <c r="E60" i="1" s="1"/>
  <c r="AA60" i="1" s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4" i="1"/>
  <c r="I153" i="1"/>
  <c r="I152" i="1"/>
  <c r="I151" i="1"/>
  <c r="I150" i="1"/>
  <c r="I149" i="1"/>
  <c r="I148" i="1"/>
  <c r="I147" i="1"/>
  <c r="I146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V349" i="1" l="1"/>
  <c r="G349" i="1" s="1"/>
  <c r="P349" i="1"/>
  <c r="H349" i="1"/>
  <c r="F349" i="1"/>
  <c r="C349" i="1"/>
  <c r="V348" i="1"/>
  <c r="G348" i="1" s="1"/>
  <c r="P348" i="1"/>
  <c r="H348" i="1"/>
  <c r="F348" i="1"/>
  <c r="C348" i="1"/>
  <c r="V347" i="1"/>
  <c r="G347" i="1" s="1"/>
  <c r="P347" i="1"/>
  <c r="H347" i="1"/>
  <c r="F347" i="1"/>
  <c r="C347" i="1"/>
  <c r="V346" i="1"/>
  <c r="G346" i="1" s="1"/>
  <c r="P346" i="1"/>
  <c r="H346" i="1"/>
  <c r="F346" i="1"/>
  <c r="C346" i="1"/>
  <c r="V345" i="1"/>
  <c r="G345" i="1" s="1"/>
  <c r="P345" i="1"/>
  <c r="H345" i="1"/>
  <c r="F345" i="1"/>
  <c r="C345" i="1"/>
  <c r="V344" i="1"/>
  <c r="G344" i="1" s="1"/>
  <c r="P344" i="1"/>
  <c r="H344" i="1"/>
  <c r="F344" i="1"/>
  <c r="C344" i="1"/>
  <c r="V343" i="1"/>
  <c r="G343" i="1" s="1"/>
  <c r="P343" i="1"/>
  <c r="H343" i="1"/>
  <c r="F343" i="1"/>
  <c r="C343" i="1"/>
  <c r="V342" i="1"/>
  <c r="G342" i="1" s="1"/>
  <c r="P342" i="1"/>
  <c r="H342" i="1"/>
  <c r="F342" i="1"/>
  <c r="C342" i="1"/>
  <c r="V341" i="1"/>
  <c r="G341" i="1" s="1"/>
  <c r="P341" i="1"/>
  <c r="N341" i="1"/>
  <c r="N342" i="1" s="1"/>
  <c r="N343" i="1" s="1"/>
  <c r="N344" i="1" s="1"/>
  <c r="N345" i="1" s="1"/>
  <c r="N346" i="1" s="1"/>
  <c r="N347" i="1" s="1"/>
  <c r="N348" i="1" s="1"/>
  <c r="N349" i="1" s="1"/>
  <c r="H341" i="1"/>
  <c r="F341" i="1"/>
  <c r="C341" i="1"/>
  <c r="V340" i="1"/>
  <c r="G340" i="1" s="1"/>
  <c r="P340" i="1"/>
  <c r="H340" i="1"/>
  <c r="F340" i="1"/>
  <c r="C340" i="1"/>
  <c r="V294" i="1"/>
  <c r="G294" i="1" s="1"/>
  <c r="P294" i="1"/>
  <c r="H294" i="1"/>
  <c r="F294" i="1"/>
  <c r="C294" i="1"/>
  <c r="V293" i="1"/>
  <c r="G293" i="1" s="1"/>
  <c r="P293" i="1"/>
  <c r="H293" i="1"/>
  <c r="F293" i="1"/>
  <c r="C293" i="1"/>
  <c r="V292" i="1"/>
  <c r="G292" i="1" s="1"/>
  <c r="P292" i="1"/>
  <c r="H292" i="1"/>
  <c r="F292" i="1"/>
  <c r="C292" i="1"/>
  <c r="V291" i="1"/>
  <c r="G291" i="1" s="1"/>
  <c r="P291" i="1"/>
  <c r="H291" i="1"/>
  <c r="F291" i="1"/>
  <c r="C291" i="1"/>
  <c r="V290" i="1"/>
  <c r="G290" i="1" s="1"/>
  <c r="P290" i="1"/>
  <c r="H290" i="1"/>
  <c r="F290" i="1"/>
  <c r="C290" i="1"/>
  <c r="V289" i="1"/>
  <c r="G289" i="1" s="1"/>
  <c r="P289" i="1"/>
  <c r="H289" i="1"/>
  <c r="F289" i="1"/>
  <c r="C289" i="1"/>
  <c r="V288" i="1"/>
  <c r="G288" i="1" s="1"/>
  <c r="P288" i="1"/>
  <c r="H288" i="1"/>
  <c r="F288" i="1"/>
  <c r="C288" i="1"/>
  <c r="V287" i="1"/>
  <c r="G287" i="1" s="1"/>
  <c r="P287" i="1"/>
  <c r="H287" i="1"/>
  <c r="F287" i="1"/>
  <c r="C287" i="1"/>
  <c r="V286" i="1"/>
  <c r="G286" i="1" s="1"/>
  <c r="P286" i="1"/>
  <c r="N286" i="1"/>
  <c r="N287" i="1" s="1"/>
  <c r="N288" i="1" s="1"/>
  <c r="N289" i="1" s="1"/>
  <c r="N290" i="1" s="1"/>
  <c r="N291" i="1" s="1"/>
  <c r="N292" i="1" s="1"/>
  <c r="N293" i="1" s="1"/>
  <c r="N294" i="1" s="1"/>
  <c r="H286" i="1"/>
  <c r="F286" i="1"/>
  <c r="C286" i="1"/>
  <c r="AB285" i="1"/>
  <c r="AB286" i="1" s="1"/>
  <c r="AB287" i="1" s="1"/>
  <c r="AB288" i="1" s="1"/>
  <c r="AB289" i="1" s="1"/>
  <c r="AB290" i="1" s="1"/>
  <c r="AB291" i="1" s="1"/>
  <c r="AB292" i="1" s="1"/>
  <c r="AB293" i="1" s="1"/>
  <c r="AB294" i="1" s="1"/>
  <c r="V285" i="1"/>
  <c r="G285" i="1" s="1"/>
  <c r="P285" i="1"/>
  <c r="H285" i="1"/>
  <c r="F285" i="1"/>
  <c r="C285" i="1"/>
  <c r="V256" i="1"/>
  <c r="G256" i="1" s="1"/>
  <c r="P256" i="1"/>
  <c r="H256" i="1"/>
  <c r="F256" i="1"/>
  <c r="C256" i="1"/>
  <c r="V255" i="1"/>
  <c r="G255" i="1" s="1"/>
  <c r="P255" i="1"/>
  <c r="H255" i="1"/>
  <c r="F255" i="1"/>
  <c r="C255" i="1"/>
  <c r="V254" i="1"/>
  <c r="G254" i="1" s="1"/>
  <c r="P254" i="1"/>
  <c r="H254" i="1"/>
  <c r="F254" i="1"/>
  <c r="C254" i="1"/>
  <c r="V253" i="1"/>
  <c r="G253" i="1" s="1"/>
  <c r="P253" i="1"/>
  <c r="H253" i="1"/>
  <c r="F253" i="1"/>
  <c r="C253" i="1"/>
  <c r="V252" i="1"/>
  <c r="G252" i="1" s="1"/>
  <c r="P252" i="1"/>
  <c r="H252" i="1"/>
  <c r="F252" i="1"/>
  <c r="C252" i="1"/>
  <c r="V251" i="1"/>
  <c r="G251" i="1" s="1"/>
  <c r="P251" i="1"/>
  <c r="H251" i="1"/>
  <c r="F251" i="1"/>
  <c r="C251" i="1"/>
  <c r="V250" i="1"/>
  <c r="G250" i="1" s="1"/>
  <c r="P250" i="1"/>
  <c r="H250" i="1"/>
  <c r="F250" i="1"/>
  <c r="C250" i="1"/>
  <c r="V249" i="1"/>
  <c r="G249" i="1" s="1"/>
  <c r="P249" i="1"/>
  <c r="H249" i="1"/>
  <c r="F249" i="1"/>
  <c r="C249" i="1"/>
  <c r="V248" i="1"/>
  <c r="G248" i="1" s="1"/>
  <c r="P248" i="1"/>
  <c r="H248" i="1"/>
  <c r="F248" i="1"/>
  <c r="C248" i="1"/>
  <c r="V247" i="1"/>
  <c r="G247" i="1" s="1"/>
  <c r="P247" i="1"/>
  <c r="H247" i="1"/>
  <c r="F247" i="1"/>
  <c r="C247" i="1"/>
  <c r="V246" i="1"/>
  <c r="G246" i="1" s="1"/>
  <c r="P246" i="1"/>
  <c r="H246" i="1"/>
  <c r="F246" i="1"/>
  <c r="C246" i="1"/>
  <c r="V245" i="1"/>
  <c r="G245" i="1" s="1"/>
  <c r="P245" i="1"/>
  <c r="H245" i="1"/>
  <c r="F245" i="1"/>
  <c r="C245" i="1"/>
  <c r="V244" i="1"/>
  <c r="G244" i="1" s="1"/>
  <c r="P244" i="1"/>
  <c r="H244" i="1"/>
  <c r="F244" i="1"/>
  <c r="C244" i="1"/>
  <c r="V243" i="1"/>
  <c r="G243" i="1" s="1"/>
  <c r="P243" i="1"/>
  <c r="H243" i="1"/>
  <c r="F243" i="1"/>
  <c r="C243" i="1"/>
  <c r="V242" i="1"/>
  <c r="G242" i="1" s="1"/>
  <c r="P242" i="1"/>
  <c r="H242" i="1"/>
  <c r="F242" i="1"/>
  <c r="C242" i="1"/>
  <c r="V241" i="1"/>
  <c r="G241" i="1" s="1"/>
  <c r="P241" i="1"/>
  <c r="H241" i="1"/>
  <c r="F241" i="1"/>
  <c r="C241" i="1"/>
  <c r="V240" i="1"/>
  <c r="G240" i="1" s="1"/>
  <c r="P240" i="1"/>
  <c r="H240" i="1"/>
  <c r="F240" i="1"/>
  <c r="C240" i="1"/>
  <c r="V239" i="1"/>
  <c r="G239" i="1" s="1"/>
  <c r="P239" i="1"/>
  <c r="H239" i="1"/>
  <c r="F239" i="1"/>
  <c r="C239" i="1"/>
  <c r="V238" i="1"/>
  <c r="G238" i="1" s="1"/>
  <c r="P238" i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H238" i="1"/>
  <c r="F238" i="1"/>
  <c r="C238" i="1"/>
  <c r="V237" i="1"/>
  <c r="G237" i="1" s="1"/>
  <c r="P237" i="1"/>
  <c r="H237" i="1"/>
  <c r="F237" i="1"/>
  <c r="C237" i="1"/>
  <c r="D347" i="1" l="1"/>
  <c r="AE347" i="1" s="1"/>
  <c r="D254" i="1"/>
  <c r="AE254" i="1" s="1"/>
  <c r="D238" i="1"/>
  <c r="AE238" i="1" s="1"/>
  <c r="D250" i="1"/>
  <c r="AE250" i="1" s="1"/>
  <c r="D291" i="1"/>
  <c r="AE291" i="1" s="1"/>
  <c r="D241" i="1"/>
  <c r="AE241" i="1" s="1"/>
  <c r="D248" i="1"/>
  <c r="AE248" i="1" s="1"/>
  <c r="D285" i="1"/>
  <c r="AE285" i="1" s="1"/>
  <c r="D287" i="1"/>
  <c r="AE287" i="1" s="1"/>
  <c r="D341" i="1"/>
  <c r="AE341" i="1" s="1"/>
  <c r="D245" i="1"/>
  <c r="AE245" i="1" s="1"/>
  <c r="D348" i="1"/>
  <c r="AE348" i="1" s="1"/>
  <c r="D345" i="1"/>
  <c r="AE345" i="1" s="1"/>
  <c r="D239" i="1"/>
  <c r="AE239" i="1" s="1"/>
  <c r="D255" i="1"/>
  <c r="AE255" i="1" s="1"/>
  <c r="D343" i="1"/>
  <c r="AE343" i="1" s="1"/>
  <c r="D246" i="1"/>
  <c r="AE246" i="1" s="1"/>
  <c r="D292" i="1"/>
  <c r="AE292" i="1" s="1"/>
  <c r="D346" i="1"/>
  <c r="AE346" i="1" s="1"/>
  <c r="D237" i="1"/>
  <c r="AE237" i="1" s="1"/>
  <c r="D253" i="1"/>
  <c r="AE253" i="1" s="1"/>
  <c r="D290" i="1"/>
  <c r="AE290" i="1" s="1"/>
  <c r="D344" i="1"/>
  <c r="AE344" i="1" s="1"/>
  <c r="D243" i="1"/>
  <c r="AE243" i="1" s="1"/>
  <c r="D242" i="1"/>
  <c r="AE242" i="1" s="1"/>
  <c r="D251" i="1"/>
  <c r="AE251" i="1" s="1"/>
  <c r="D249" i="1"/>
  <c r="AE249" i="1" s="1"/>
  <c r="D288" i="1"/>
  <c r="AE288" i="1" s="1"/>
  <c r="D342" i="1"/>
  <c r="AE342" i="1" s="1"/>
  <c r="D244" i="1"/>
  <c r="AE244" i="1" s="1"/>
  <c r="D340" i="1"/>
  <c r="AE340" i="1" s="1"/>
  <c r="D349" i="1"/>
  <c r="AE349" i="1" s="1"/>
  <c r="D289" i="1"/>
  <c r="AE289" i="1" s="1"/>
  <c r="D240" i="1"/>
  <c r="AE240" i="1" s="1"/>
  <c r="D247" i="1"/>
  <c r="AE247" i="1" s="1"/>
  <c r="D286" i="1"/>
  <c r="AE286" i="1" s="1"/>
  <c r="D294" i="1"/>
  <c r="AE294" i="1" s="1"/>
  <c r="D293" i="1"/>
  <c r="AE293" i="1" s="1"/>
  <c r="D252" i="1"/>
  <c r="AE252" i="1" s="1"/>
  <c r="D256" i="1"/>
  <c r="AE256" i="1" s="1"/>
  <c r="G415" i="1" l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4" i="1"/>
  <c r="C153" i="1"/>
  <c r="C152" i="1"/>
  <c r="C151" i="1"/>
  <c r="C150" i="1"/>
  <c r="C149" i="1"/>
  <c r="C148" i="1"/>
  <c r="C147" i="1"/>
  <c r="C146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F413" i="1"/>
  <c r="F412" i="1"/>
  <c r="F411" i="1"/>
  <c r="H413" i="1"/>
  <c r="H412" i="1"/>
  <c r="H411" i="1"/>
  <c r="P413" i="1"/>
  <c r="P412" i="1"/>
  <c r="P411" i="1"/>
  <c r="P414" i="1"/>
  <c r="V414" i="1"/>
  <c r="G414" i="1" s="1"/>
  <c r="V413" i="1"/>
  <c r="G413" i="1" s="1"/>
  <c r="V412" i="1"/>
  <c r="G412" i="1" s="1"/>
  <c r="V411" i="1"/>
  <c r="G411" i="1" s="1"/>
  <c r="V410" i="1"/>
  <c r="G410" i="1" s="1"/>
  <c r="N411" i="1"/>
  <c r="N412" i="1" s="1"/>
  <c r="N413" i="1" s="1"/>
  <c r="N414" i="1" s="1"/>
  <c r="L413" i="1"/>
  <c r="L412" i="1"/>
  <c r="L411" i="1"/>
  <c r="H410" i="1"/>
  <c r="F410" i="1"/>
  <c r="L410" i="1"/>
  <c r="P410" i="1"/>
  <c r="AB410" i="1"/>
  <c r="AB411" i="1" s="1"/>
  <c r="AB412" i="1" s="1"/>
  <c r="AB413" i="1" s="1"/>
  <c r="AB414" i="1" s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4" i="1"/>
  <c r="P153" i="1"/>
  <c r="P152" i="1"/>
  <c r="P151" i="1"/>
  <c r="P150" i="1"/>
  <c r="P149" i="1"/>
  <c r="P148" i="1"/>
  <c r="P147" i="1"/>
  <c r="P146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3" i="1"/>
  <c r="P82" i="1"/>
  <c r="P81" i="1"/>
  <c r="P80" i="1"/>
  <c r="P79" i="1"/>
  <c r="P78" i="1"/>
  <c r="P77" i="1"/>
  <c r="P76" i="1"/>
  <c r="P75" i="1"/>
  <c r="P74" i="1"/>
  <c r="P73" i="1"/>
  <c r="P72" i="1"/>
  <c r="P70" i="1"/>
  <c r="P69" i="1"/>
  <c r="P68" i="1"/>
  <c r="P67" i="1"/>
  <c r="P66" i="1"/>
  <c r="P65" i="1"/>
  <c r="P71" i="1"/>
  <c r="AB129" i="1"/>
  <c r="AB138" i="1"/>
  <c r="AB146" i="1"/>
  <c r="AB152" i="1"/>
  <c r="AB170" i="1"/>
  <c r="AB295" i="1"/>
  <c r="AB316" i="1"/>
  <c r="AB362" i="1"/>
  <c r="AB371" i="1"/>
  <c r="AB397" i="1"/>
  <c r="AB107" i="1"/>
  <c r="AB108" i="1" s="1"/>
  <c r="AB109" i="1" s="1"/>
  <c r="AB110" i="1" s="1"/>
  <c r="AB111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88" i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66" i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334" i="3"/>
  <c r="A333" i="3"/>
  <c r="Q105" i="1" l="1"/>
  <c r="Q103" i="1"/>
  <c r="Q104" i="1"/>
  <c r="Q369" i="1"/>
  <c r="Q370" i="1"/>
  <c r="Q368" i="1"/>
  <c r="Q156" i="1"/>
  <c r="Q157" i="1"/>
  <c r="Q155" i="1"/>
  <c r="D72" i="1"/>
  <c r="AE72" i="1" s="1"/>
  <c r="Q72" i="1"/>
  <c r="D91" i="1"/>
  <c r="AE91" i="1" s="1"/>
  <c r="Q91" i="1"/>
  <c r="D110" i="1"/>
  <c r="AE110" i="1" s="1"/>
  <c r="Q110" i="1"/>
  <c r="D126" i="1"/>
  <c r="AE126" i="1" s="1"/>
  <c r="Q126" i="1"/>
  <c r="D142" i="1"/>
  <c r="AE142" i="1" s="1"/>
  <c r="Q142" i="1"/>
  <c r="D164" i="1"/>
  <c r="AE164" i="1" s="1"/>
  <c r="Q164" i="1"/>
  <c r="D180" i="1"/>
  <c r="AE180" i="1" s="1"/>
  <c r="Q180" i="1"/>
  <c r="D196" i="1"/>
  <c r="AE196" i="1" s="1"/>
  <c r="Q196" i="1"/>
  <c r="D212" i="1"/>
  <c r="AE212" i="1" s="1"/>
  <c r="Q212" i="1"/>
  <c r="D228" i="1"/>
  <c r="AE228" i="1" s="1"/>
  <c r="Q228" i="1"/>
  <c r="D264" i="1"/>
  <c r="AE264" i="1" s="1"/>
  <c r="Q264" i="1"/>
  <c r="D280" i="1"/>
  <c r="AE280" i="1" s="1"/>
  <c r="Q280" i="1"/>
  <c r="D306" i="1"/>
  <c r="AE306" i="1" s="1"/>
  <c r="Q306" i="1"/>
  <c r="D322" i="1"/>
  <c r="AE322" i="1" s="1"/>
  <c r="Q322" i="1"/>
  <c r="D338" i="1"/>
  <c r="AE338" i="1" s="1"/>
  <c r="Q338" i="1"/>
  <c r="D364" i="1"/>
  <c r="AE364" i="1" s="1"/>
  <c r="Q364" i="1"/>
  <c r="D383" i="1"/>
  <c r="AE383" i="1" s="1"/>
  <c r="Q383" i="1"/>
  <c r="D399" i="1"/>
  <c r="AE399" i="1" s="1"/>
  <c r="Q399" i="1"/>
  <c r="D161" i="1"/>
  <c r="AE161" i="1" s="1"/>
  <c r="Q161" i="1"/>
  <c r="D90" i="1"/>
  <c r="AE90" i="1" s="1"/>
  <c r="Q90" i="1"/>
  <c r="D337" i="1"/>
  <c r="AE337" i="1" s="1"/>
  <c r="Q337" i="1"/>
  <c r="D181" i="1"/>
  <c r="AE181" i="1" s="1"/>
  <c r="Q181" i="1"/>
  <c r="D339" i="1"/>
  <c r="AE339" i="1" s="1"/>
  <c r="Q339" i="1"/>
  <c r="D166" i="1"/>
  <c r="AE166" i="1" s="1"/>
  <c r="Q166" i="1"/>
  <c r="D182" i="1"/>
  <c r="AE182" i="1" s="1"/>
  <c r="Q182" i="1"/>
  <c r="D198" i="1"/>
  <c r="AE198" i="1" s="1"/>
  <c r="Q198" i="1"/>
  <c r="D214" i="1"/>
  <c r="AE214" i="1" s="1"/>
  <c r="Q214" i="1"/>
  <c r="D230" i="1"/>
  <c r="AE230" i="1" s="1"/>
  <c r="Q230" i="1"/>
  <c r="D266" i="1"/>
  <c r="AE266" i="1" s="1"/>
  <c r="Q266" i="1"/>
  <c r="D282" i="1"/>
  <c r="AE282" i="1" s="1"/>
  <c r="Q282" i="1"/>
  <c r="D308" i="1"/>
  <c r="AE308" i="1" s="1"/>
  <c r="Q308" i="1"/>
  <c r="D324" i="1"/>
  <c r="AE324" i="1" s="1"/>
  <c r="Q324" i="1"/>
  <c r="D350" i="1"/>
  <c r="AE350" i="1" s="1"/>
  <c r="Q350" i="1"/>
  <c r="D366" i="1"/>
  <c r="AE366" i="1" s="1"/>
  <c r="Q366" i="1"/>
  <c r="D385" i="1"/>
  <c r="AE385" i="1" s="1"/>
  <c r="Q385" i="1"/>
  <c r="D401" i="1"/>
  <c r="AE401" i="1" s="1"/>
  <c r="Q401" i="1"/>
  <c r="D139" i="1"/>
  <c r="AE139" i="1" s="1"/>
  <c r="Q139" i="1"/>
  <c r="D141" i="1"/>
  <c r="AE141" i="1" s="1"/>
  <c r="Q141" i="1"/>
  <c r="D382" i="1"/>
  <c r="AE382" i="1" s="1"/>
  <c r="Q382" i="1"/>
  <c r="D197" i="1"/>
  <c r="AE197" i="1" s="1"/>
  <c r="Q197" i="1"/>
  <c r="D384" i="1"/>
  <c r="AE384" i="1" s="1"/>
  <c r="Q384" i="1"/>
  <c r="D147" i="1"/>
  <c r="AE147" i="1" s="1"/>
  <c r="Q147" i="1"/>
  <c r="D75" i="1"/>
  <c r="AE75" i="1" s="1"/>
  <c r="Q75" i="1"/>
  <c r="D113" i="1"/>
  <c r="AE113" i="1" s="1"/>
  <c r="Q113" i="1"/>
  <c r="D148" i="1"/>
  <c r="AE148" i="1" s="1"/>
  <c r="Q148" i="1"/>
  <c r="D183" i="1"/>
  <c r="AE183" i="1" s="1"/>
  <c r="Q183" i="1"/>
  <c r="D199" i="1"/>
  <c r="AE199" i="1" s="1"/>
  <c r="Q199" i="1"/>
  <c r="D215" i="1"/>
  <c r="AE215" i="1" s="1"/>
  <c r="Q215" i="1"/>
  <c r="D231" i="1"/>
  <c r="AE231" i="1" s="1"/>
  <c r="Q231" i="1"/>
  <c r="D267" i="1"/>
  <c r="AE267" i="1" s="1"/>
  <c r="Q267" i="1"/>
  <c r="D283" i="1"/>
  <c r="AE283" i="1" s="1"/>
  <c r="Q283" i="1"/>
  <c r="D309" i="1"/>
  <c r="AE309" i="1" s="1"/>
  <c r="Q309" i="1"/>
  <c r="D325" i="1"/>
  <c r="AE325" i="1" s="1"/>
  <c r="Q325" i="1"/>
  <c r="D351" i="1"/>
  <c r="AE351" i="1" s="1"/>
  <c r="Q351" i="1"/>
  <c r="D367" i="1"/>
  <c r="AE367" i="1" s="1"/>
  <c r="Q367" i="1"/>
  <c r="D386" i="1"/>
  <c r="AE386" i="1" s="1"/>
  <c r="Q386" i="1"/>
  <c r="D402" i="1"/>
  <c r="AE402" i="1" s="1"/>
  <c r="Q402" i="1"/>
  <c r="D177" i="1"/>
  <c r="AE177" i="1" s="1"/>
  <c r="Q177" i="1"/>
  <c r="D109" i="1"/>
  <c r="AE109" i="1" s="1"/>
  <c r="Q109" i="1"/>
  <c r="D363" i="1"/>
  <c r="AE363" i="1" s="1"/>
  <c r="Q363" i="1"/>
  <c r="D165" i="1"/>
  <c r="AE165" i="1" s="1"/>
  <c r="Q165" i="1"/>
  <c r="D365" i="1"/>
  <c r="AE365" i="1" s="1"/>
  <c r="Q365" i="1"/>
  <c r="D74" i="1"/>
  <c r="AE74" i="1" s="1"/>
  <c r="Q74" i="1"/>
  <c r="D94" i="1"/>
  <c r="AE94" i="1" s="1"/>
  <c r="Q94" i="1"/>
  <c r="D129" i="1"/>
  <c r="AE129" i="1" s="1"/>
  <c r="Q129" i="1"/>
  <c r="D167" i="1"/>
  <c r="AE167" i="1" s="1"/>
  <c r="Q167" i="1"/>
  <c r="D76" i="1"/>
  <c r="AE76" i="1" s="1"/>
  <c r="Q76" i="1"/>
  <c r="D95" i="1"/>
  <c r="AE95" i="1" s="1"/>
  <c r="Q95" i="1"/>
  <c r="D114" i="1"/>
  <c r="AE114" i="1" s="1"/>
  <c r="Q114" i="1"/>
  <c r="D130" i="1"/>
  <c r="AE130" i="1" s="1"/>
  <c r="Q130" i="1"/>
  <c r="D149" i="1"/>
  <c r="AE149" i="1" s="1"/>
  <c r="Q149" i="1"/>
  <c r="D168" i="1"/>
  <c r="AE168" i="1" s="1"/>
  <c r="Q168" i="1"/>
  <c r="D184" i="1"/>
  <c r="AE184" i="1" s="1"/>
  <c r="Q184" i="1"/>
  <c r="D200" i="1"/>
  <c r="AE200" i="1" s="1"/>
  <c r="Q200" i="1"/>
  <c r="D216" i="1"/>
  <c r="AE216" i="1" s="1"/>
  <c r="Q216" i="1"/>
  <c r="D232" i="1"/>
  <c r="AE232" i="1" s="1"/>
  <c r="Q232" i="1"/>
  <c r="D268" i="1"/>
  <c r="AE268" i="1" s="1"/>
  <c r="Q268" i="1"/>
  <c r="D284" i="1"/>
  <c r="AE284" i="1" s="1"/>
  <c r="Q284" i="1"/>
  <c r="D310" i="1"/>
  <c r="AE310" i="1" s="1"/>
  <c r="Q310" i="1"/>
  <c r="D326" i="1"/>
  <c r="AE326" i="1" s="1"/>
  <c r="Q326" i="1"/>
  <c r="D352" i="1"/>
  <c r="AE352" i="1" s="1"/>
  <c r="Q352" i="1"/>
  <c r="D371" i="1"/>
  <c r="AE371" i="1" s="1"/>
  <c r="Q371" i="1"/>
  <c r="D387" i="1"/>
  <c r="AE387" i="1" s="1"/>
  <c r="Q387" i="1"/>
  <c r="D403" i="1"/>
  <c r="AE403" i="1" s="1"/>
  <c r="Q403" i="1"/>
  <c r="D209" i="1"/>
  <c r="AE209" i="1" s="1"/>
  <c r="Q209" i="1"/>
  <c r="D70" i="1"/>
  <c r="AE70" i="1" s="1"/>
  <c r="Q70" i="1"/>
  <c r="D279" i="1"/>
  <c r="AE279" i="1" s="1"/>
  <c r="Q279" i="1"/>
  <c r="D92" i="1"/>
  <c r="AE92" i="1" s="1"/>
  <c r="Q92" i="1"/>
  <c r="D281" i="1"/>
  <c r="AE281" i="1" s="1"/>
  <c r="Q281" i="1"/>
  <c r="D131" i="1"/>
  <c r="AE131" i="1" s="1"/>
  <c r="Q131" i="1"/>
  <c r="D150" i="1"/>
  <c r="AE150" i="1" s="1"/>
  <c r="Q150" i="1"/>
  <c r="D169" i="1"/>
  <c r="AE169" i="1" s="1"/>
  <c r="Q169" i="1"/>
  <c r="D185" i="1"/>
  <c r="AE185" i="1" s="1"/>
  <c r="Q185" i="1"/>
  <c r="D201" i="1"/>
  <c r="AE201" i="1" s="1"/>
  <c r="Q201" i="1"/>
  <c r="D217" i="1"/>
  <c r="AE217" i="1" s="1"/>
  <c r="Q217" i="1"/>
  <c r="D233" i="1"/>
  <c r="AE233" i="1" s="1"/>
  <c r="Q233" i="1"/>
  <c r="D269" i="1"/>
  <c r="AE269" i="1" s="1"/>
  <c r="Q269" i="1"/>
  <c r="D295" i="1"/>
  <c r="AE295" i="1" s="1"/>
  <c r="Q295" i="1"/>
  <c r="D311" i="1"/>
  <c r="AE311" i="1" s="1"/>
  <c r="Q311" i="1"/>
  <c r="D327" i="1"/>
  <c r="AE327" i="1" s="1"/>
  <c r="Q327" i="1"/>
  <c r="D353" i="1"/>
  <c r="AE353" i="1" s="1"/>
  <c r="Q353" i="1"/>
  <c r="D372" i="1"/>
  <c r="AE372" i="1" s="1"/>
  <c r="Q372" i="1"/>
  <c r="D388" i="1"/>
  <c r="AE388" i="1" s="1"/>
  <c r="Q388" i="1"/>
  <c r="D404" i="1"/>
  <c r="AE404" i="1" s="1"/>
  <c r="Q404" i="1"/>
  <c r="D88" i="1"/>
  <c r="AE88" i="1" s="1"/>
  <c r="Q88" i="1"/>
  <c r="D319" i="1"/>
  <c r="AE319" i="1" s="1"/>
  <c r="Q319" i="1"/>
  <c r="D163" i="1"/>
  <c r="AE163" i="1" s="1"/>
  <c r="Q163" i="1"/>
  <c r="D305" i="1"/>
  <c r="AE305" i="1" s="1"/>
  <c r="Q305" i="1"/>
  <c r="D116" i="1"/>
  <c r="AE116" i="1" s="1"/>
  <c r="Q116" i="1"/>
  <c r="D132" i="1"/>
  <c r="AE132" i="1" s="1"/>
  <c r="Q132" i="1"/>
  <c r="D151" i="1"/>
  <c r="AE151" i="1" s="1"/>
  <c r="Q151" i="1"/>
  <c r="D170" i="1"/>
  <c r="AE170" i="1" s="1"/>
  <c r="Q170" i="1"/>
  <c r="D186" i="1"/>
  <c r="AE186" i="1" s="1"/>
  <c r="Q186" i="1"/>
  <c r="D202" i="1"/>
  <c r="AE202" i="1" s="1"/>
  <c r="Q202" i="1"/>
  <c r="D218" i="1"/>
  <c r="AE218" i="1" s="1"/>
  <c r="Q218" i="1"/>
  <c r="D234" i="1"/>
  <c r="AE234" i="1" s="1"/>
  <c r="Q234" i="1"/>
  <c r="D270" i="1"/>
  <c r="AE270" i="1" s="1"/>
  <c r="Q270" i="1"/>
  <c r="D296" i="1"/>
  <c r="AE296" i="1" s="1"/>
  <c r="Q296" i="1"/>
  <c r="D312" i="1"/>
  <c r="AE312" i="1" s="1"/>
  <c r="Q312" i="1"/>
  <c r="D328" i="1"/>
  <c r="AE328" i="1" s="1"/>
  <c r="Q328" i="1"/>
  <c r="D354" i="1"/>
  <c r="AE354" i="1" s="1"/>
  <c r="Q354" i="1"/>
  <c r="D373" i="1"/>
  <c r="AE373" i="1" s="1"/>
  <c r="Q373" i="1"/>
  <c r="D389" i="1"/>
  <c r="AE389" i="1" s="1"/>
  <c r="Q389" i="1"/>
  <c r="D405" i="1"/>
  <c r="AE405" i="1" s="1"/>
  <c r="Q405" i="1"/>
  <c r="D361" i="1"/>
  <c r="AE361" i="1" s="1"/>
  <c r="Q361" i="1"/>
  <c r="D263" i="1"/>
  <c r="AE263" i="1" s="1"/>
  <c r="Q263" i="1"/>
  <c r="D146" i="1"/>
  <c r="AE146" i="1" s="1"/>
  <c r="Q146" i="1"/>
  <c r="D400" i="1"/>
  <c r="AE400" i="1" s="1"/>
  <c r="Q400" i="1"/>
  <c r="D96" i="1"/>
  <c r="AE96" i="1" s="1"/>
  <c r="Q96" i="1"/>
  <c r="D117" i="1"/>
  <c r="AE117" i="1" s="1"/>
  <c r="Q117" i="1"/>
  <c r="D133" i="1"/>
  <c r="AE133" i="1" s="1"/>
  <c r="Q133" i="1"/>
  <c r="D152" i="1"/>
  <c r="AE152" i="1" s="1"/>
  <c r="Q152" i="1"/>
  <c r="D171" i="1"/>
  <c r="AE171" i="1" s="1"/>
  <c r="Q171" i="1"/>
  <c r="D187" i="1"/>
  <c r="AE187" i="1" s="1"/>
  <c r="Q187" i="1"/>
  <c r="D203" i="1"/>
  <c r="AE203" i="1" s="1"/>
  <c r="Q203" i="1"/>
  <c r="D219" i="1"/>
  <c r="AE219" i="1" s="1"/>
  <c r="Q219" i="1"/>
  <c r="D235" i="1"/>
  <c r="AE235" i="1" s="1"/>
  <c r="Q235" i="1"/>
  <c r="D271" i="1"/>
  <c r="AE271" i="1" s="1"/>
  <c r="Q271" i="1"/>
  <c r="D297" i="1"/>
  <c r="AE297" i="1" s="1"/>
  <c r="Q297" i="1"/>
  <c r="D313" i="1"/>
  <c r="AE313" i="1" s="1"/>
  <c r="Q313" i="1"/>
  <c r="D329" i="1"/>
  <c r="AE329" i="1" s="1"/>
  <c r="Q329" i="1"/>
  <c r="D355" i="1"/>
  <c r="AE355" i="1" s="1"/>
  <c r="Q355" i="1"/>
  <c r="D374" i="1"/>
  <c r="AE374" i="1" s="1"/>
  <c r="Q374" i="1"/>
  <c r="D390" i="1"/>
  <c r="AE390" i="1" s="1"/>
  <c r="Q390" i="1"/>
  <c r="D406" i="1"/>
  <c r="AE406" i="1" s="1"/>
  <c r="Q406" i="1"/>
  <c r="D261" i="1"/>
  <c r="AE261" i="1" s="1"/>
  <c r="Q261" i="1"/>
  <c r="D125" i="1"/>
  <c r="AE125" i="1" s="1"/>
  <c r="Q125" i="1"/>
  <c r="D321" i="1"/>
  <c r="AE321" i="1" s="1"/>
  <c r="Q321" i="1"/>
  <c r="D127" i="1"/>
  <c r="AE127" i="1" s="1"/>
  <c r="Q127" i="1"/>
  <c r="D323" i="1"/>
  <c r="AE323" i="1" s="1"/>
  <c r="Q323" i="1"/>
  <c r="D112" i="1"/>
  <c r="AE112" i="1" s="1"/>
  <c r="Q112" i="1"/>
  <c r="D118" i="1"/>
  <c r="AE118" i="1" s="1"/>
  <c r="Q118" i="1"/>
  <c r="D172" i="1"/>
  <c r="AE172" i="1" s="1"/>
  <c r="Q172" i="1"/>
  <c r="D204" i="1"/>
  <c r="AE204" i="1" s="1"/>
  <c r="Q204" i="1"/>
  <c r="D220" i="1"/>
  <c r="AE220" i="1" s="1"/>
  <c r="Q220" i="1"/>
  <c r="D236" i="1"/>
  <c r="AE236" i="1" s="1"/>
  <c r="Q236" i="1"/>
  <c r="D272" i="1"/>
  <c r="AE272" i="1" s="1"/>
  <c r="Q272" i="1"/>
  <c r="D298" i="1"/>
  <c r="AE298" i="1" s="1"/>
  <c r="Q298" i="1"/>
  <c r="D314" i="1"/>
  <c r="AE314" i="1" s="1"/>
  <c r="Q314" i="1"/>
  <c r="D330" i="1"/>
  <c r="AE330" i="1" s="1"/>
  <c r="Q330" i="1"/>
  <c r="D356" i="1"/>
  <c r="AE356" i="1" s="1"/>
  <c r="Q356" i="1"/>
  <c r="D375" i="1"/>
  <c r="AE375" i="1" s="1"/>
  <c r="Q375" i="1"/>
  <c r="D391" i="1"/>
  <c r="AE391" i="1" s="1"/>
  <c r="Q391" i="1"/>
  <c r="D407" i="1"/>
  <c r="AE407" i="1" s="1"/>
  <c r="Q407" i="1"/>
  <c r="D335" i="1"/>
  <c r="AE335" i="1" s="1"/>
  <c r="Q335" i="1"/>
  <c r="D195" i="1"/>
  <c r="AE195" i="1" s="1"/>
  <c r="Q195" i="1"/>
  <c r="D111" i="1"/>
  <c r="AE111" i="1" s="1"/>
  <c r="Q111" i="1"/>
  <c r="D307" i="1"/>
  <c r="AE307" i="1" s="1"/>
  <c r="Q307" i="1"/>
  <c r="D115" i="1"/>
  <c r="AE115" i="1" s="1"/>
  <c r="Q115" i="1"/>
  <c r="D79" i="1"/>
  <c r="AE79" i="1" s="1"/>
  <c r="Q79" i="1"/>
  <c r="D134" i="1"/>
  <c r="AE134" i="1" s="1"/>
  <c r="Q134" i="1"/>
  <c r="D153" i="1"/>
  <c r="AE153" i="1" s="1"/>
  <c r="Q153" i="1"/>
  <c r="D188" i="1"/>
  <c r="AE188" i="1" s="1"/>
  <c r="Q188" i="1"/>
  <c r="D71" i="1"/>
  <c r="AE71" i="1" s="1"/>
  <c r="Q71" i="1"/>
  <c r="D81" i="1"/>
  <c r="AE81" i="1" s="1"/>
  <c r="Q81" i="1"/>
  <c r="D100" i="1"/>
  <c r="AE100" i="1" s="1"/>
  <c r="Q100" i="1"/>
  <c r="D119" i="1"/>
  <c r="AE119" i="1" s="1"/>
  <c r="Q119" i="1"/>
  <c r="D135" i="1"/>
  <c r="AE135" i="1" s="1"/>
  <c r="Q135" i="1"/>
  <c r="D154" i="1"/>
  <c r="AE154" i="1" s="1"/>
  <c r="Q154" i="1"/>
  <c r="D173" i="1"/>
  <c r="AE173" i="1" s="1"/>
  <c r="Q173" i="1"/>
  <c r="D189" i="1"/>
  <c r="AE189" i="1" s="1"/>
  <c r="Q189" i="1"/>
  <c r="D205" i="1"/>
  <c r="AE205" i="1" s="1"/>
  <c r="Q205" i="1"/>
  <c r="D221" i="1"/>
  <c r="AE221" i="1" s="1"/>
  <c r="Q221" i="1"/>
  <c r="D257" i="1"/>
  <c r="AE257" i="1" s="1"/>
  <c r="Q257" i="1"/>
  <c r="D273" i="1"/>
  <c r="AE273" i="1" s="1"/>
  <c r="Q273" i="1"/>
  <c r="D299" i="1"/>
  <c r="AE299" i="1" s="1"/>
  <c r="Q299" i="1"/>
  <c r="D315" i="1"/>
  <c r="AE315" i="1" s="1"/>
  <c r="Q315" i="1"/>
  <c r="D331" i="1"/>
  <c r="AE331" i="1" s="1"/>
  <c r="Q331" i="1"/>
  <c r="D357" i="1"/>
  <c r="AE357" i="1" s="1"/>
  <c r="Q357" i="1"/>
  <c r="D376" i="1"/>
  <c r="AE376" i="1" s="1"/>
  <c r="Q376" i="1"/>
  <c r="D392" i="1"/>
  <c r="AE392" i="1" s="1"/>
  <c r="Q392" i="1"/>
  <c r="D408" i="1"/>
  <c r="AE408" i="1" s="1"/>
  <c r="Q408" i="1"/>
  <c r="D123" i="1"/>
  <c r="AE123" i="1" s="1"/>
  <c r="Q123" i="1"/>
  <c r="D380" i="1"/>
  <c r="AE380" i="1" s="1"/>
  <c r="Q380" i="1"/>
  <c r="D227" i="1"/>
  <c r="AE227" i="1" s="1"/>
  <c r="Q227" i="1"/>
  <c r="D73" i="1"/>
  <c r="AE73" i="1" s="1"/>
  <c r="Q73" i="1"/>
  <c r="D265" i="1"/>
  <c r="AE265" i="1" s="1"/>
  <c r="Q265" i="1"/>
  <c r="D128" i="1"/>
  <c r="AE128" i="1" s="1"/>
  <c r="Q128" i="1"/>
  <c r="D98" i="1"/>
  <c r="AE98" i="1" s="1"/>
  <c r="Q98" i="1"/>
  <c r="D80" i="1"/>
  <c r="AE80" i="1" s="1"/>
  <c r="Q80" i="1"/>
  <c r="D65" i="1"/>
  <c r="AE65" i="1" s="1"/>
  <c r="Q65" i="1"/>
  <c r="Q145" i="1"/>
  <c r="Q143" i="1"/>
  <c r="Q61" i="1"/>
  <c r="Q59" i="1"/>
  <c r="Q144" i="1"/>
  <c r="Q63" i="1"/>
  <c r="Q85" i="1"/>
  <c r="Q60" i="1"/>
  <c r="Q84" i="1"/>
  <c r="Q64" i="1"/>
  <c r="Q86" i="1"/>
  <c r="Q62" i="1"/>
  <c r="Q293" i="1"/>
  <c r="Q255" i="1"/>
  <c r="Q344" i="1"/>
  <c r="Q340" i="1"/>
  <c r="Q342" i="1"/>
  <c r="Q285" i="1"/>
  <c r="Q256" i="1"/>
  <c r="Q347" i="1"/>
  <c r="Q343" i="1"/>
  <c r="Q243" i="1"/>
  <c r="Q349" i="1"/>
  <c r="Q240" i="1"/>
  <c r="Q244" i="1"/>
  <c r="Q287" i="1"/>
  <c r="Q346" i="1"/>
  <c r="Q254" i="1"/>
  <c r="Q246" i="1"/>
  <c r="Q242" i="1"/>
  <c r="Q289" i="1"/>
  <c r="Q247" i="1"/>
  <c r="Q241" i="1"/>
  <c r="Q341" i="1"/>
  <c r="Q248" i="1"/>
  <c r="Q238" i="1"/>
  <c r="Q292" i="1"/>
  <c r="Q251" i="1"/>
  <c r="Q252" i="1"/>
  <c r="Q245" i="1"/>
  <c r="Q286" i="1"/>
  <c r="Q294" i="1"/>
  <c r="Q249" i="1"/>
  <c r="Q290" i="1"/>
  <c r="Q250" i="1"/>
  <c r="Q288" i="1"/>
  <c r="Q348" i="1"/>
  <c r="Q237" i="1"/>
  <c r="Q239" i="1"/>
  <c r="Q291" i="1"/>
  <c r="Q345" i="1"/>
  <c r="Q253" i="1"/>
  <c r="D82" i="1"/>
  <c r="AE82" i="1" s="1"/>
  <c r="Q82" i="1"/>
  <c r="D101" i="1"/>
  <c r="AE101" i="1" s="1"/>
  <c r="Q101" i="1"/>
  <c r="D120" i="1"/>
  <c r="AE120" i="1" s="1"/>
  <c r="Q120" i="1"/>
  <c r="D136" i="1"/>
  <c r="AE136" i="1" s="1"/>
  <c r="Q136" i="1"/>
  <c r="D158" i="1"/>
  <c r="AE158" i="1" s="1"/>
  <c r="Q158" i="1"/>
  <c r="D174" i="1"/>
  <c r="AE174" i="1" s="1"/>
  <c r="Q174" i="1"/>
  <c r="D190" i="1"/>
  <c r="AE190" i="1" s="1"/>
  <c r="Q190" i="1"/>
  <c r="D206" i="1"/>
  <c r="AE206" i="1" s="1"/>
  <c r="Q206" i="1"/>
  <c r="D222" i="1"/>
  <c r="AE222" i="1" s="1"/>
  <c r="Q222" i="1"/>
  <c r="D258" i="1"/>
  <c r="AE258" i="1" s="1"/>
  <c r="Q258" i="1"/>
  <c r="D274" i="1"/>
  <c r="AE274" i="1" s="1"/>
  <c r="Q274" i="1"/>
  <c r="D300" i="1"/>
  <c r="AE300" i="1" s="1"/>
  <c r="Q300" i="1"/>
  <c r="D316" i="1"/>
  <c r="AE316" i="1" s="1"/>
  <c r="Q316" i="1"/>
  <c r="D332" i="1"/>
  <c r="AE332" i="1" s="1"/>
  <c r="Q332" i="1"/>
  <c r="D358" i="1"/>
  <c r="AE358" i="1" s="1"/>
  <c r="Q358" i="1"/>
  <c r="D377" i="1"/>
  <c r="AE377" i="1" s="1"/>
  <c r="Q377" i="1"/>
  <c r="D393" i="1"/>
  <c r="AE393" i="1" s="1"/>
  <c r="Q393" i="1"/>
  <c r="D409" i="1"/>
  <c r="AE409" i="1" s="1"/>
  <c r="Q409" i="1"/>
  <c r="D414" i="1"/>
  <c r="AE414" i="1" s="1"/>
  <c r="Q414" i="1"/>
  <c r="D107" i="1"/>
  <c r="AE107" i="1" s="1"/>
  <c r="Q107" i="1"/>
  <c r="D303" i="1"/>
  <c r="AE303" i="1" s="1"/>
  <c r="Q303" i="1"/>
  <c r="D179" i="1"/>
  <c r="AE179" i="1" s="1"/>
  <c r="Q179" i="1"/>
  <c r="D398" i="1"/>
  <c r="AE398" i="1" s="1"/>
  <c r="Q398" i="1"/>
  <c r="D229" i="1"/>
  <c r="AE229" i="1" s="1"/>
  <c r="Q229" i="1"/>
  <c r="D93" i="1"/>
  <c r="AE93" i="1" s="1"/>
  <c r="Q93" i="1"/>
  <c r="D78" i="1"/>
  <c r="AE78" i="1" s="1"/>
  <c r="Q78" i="1"/>
  <c r="D99" i="1"/>
  <c r="AE99" i="1" s="1"/>
  <c r="Q99" i="1"/>
  <c r="D66" i="1"/>
  <c r="AE66" i="1" s="1"/>
  <c r="Q66" i="1"/>
  <c r="D83" i="1"/>
  <c r="AE83" i="1" s="1"/>
  <c r="Q83" i="1"/>
  <c r="D102" i="1"/>
  <c r="AE102" i="1" s="1"/>
  <c r="Q102" i="1"/>
  <c r="D121" i="1"/>
  <c r="AE121" i="1" s="1"/>
  <c r="Q121" i="1"/>
  <c r="D137" i="1"/>
  <c r="AE137" i="1" s="1"/>
  <c r="Q137" i="1"/>
  <c r="D159" i="1"/>
  <c r="AE159" i="1" s="1"/>
  <c r="Q159" i="1"/>
  <c r="D175" i="1"/>
  <c r="AE175" i="1" s="1"/>
  <c r="Q175" i="1"/>
  <c r="D191" i="1"/>
  <c r="AE191" i="1" s="1"/>
  <c r="Q191" i="1"/>
  <c r="D207" i="1"/>
  <c r="AE207" i="1" s="1"/>
  <c r="Q207" i="1"/>
  <c r="D223" i="1"/>
  <c r="AE223" i="1" s="1"/>
  <c r="Q223" i="1"/>
  <c r="D259" i="1"/>
  <c r="AE259" i="1" s="1"/>
  <c r="Q259" i="1"/>
  <c r="D275" i="1"/>
  <c r="AE275" i="1" s="1"/>
  <c r="Q275" i="1"/>
  <c r="D301" i="1"/>
  <c r="AE301" i="1" s="1"/>
  <c r="Q301" i="1"/>
  <c r="D317" i="1"/>
  <c r="AE317" i="1" s="1"/>
  <c r="Q317" i="1"/>
  <c r="D333" i="1"/>
  <c r="AE333" i="1" s="1"/>
  <c r="Q333" i="1"/>
  <c r="D359" i="1"/>
  <c r="AE359" i="1" s="1"/>
  <c r="Q359" i="1"/>
  <c r="D378" i="1"/>
  <c r="AE378" i="1" s="1"/>
  <c r="Q378" i="1"/>
  <c r="D394" i="1"/>
  <c r="AE394" i="1" s="1"/>
  <c r="Q394" i="1"/>
  <c r="D411" i="1"/>
  <c r="AE411" i="1" s="1"/>
  <c r="Q411" i="1"/>
  <c r="D68" i="1"/>
  <c r="AE68" i="1" s="1"/>
  <c r="Q68" i="1"/>
  <c r="D277" i="1"/>
  <c r="AE277" i="1" s="1"/>
  <c r="Q277" i="1"/>
  <c r="D211" i="1"/>
  <c r="AE211" i="1" s="1"/>
  <c r="Q211" i="1"/>
  <c r="D213" i="1"/>
  <c r="AE213" i="1" s="1"/>
  <c r="Q213" i="1"/>
  <c r="D77" i="1"/>
  <c r="AE77" i="1" s="1"/>
  <c r="Q77" i="1"/>
  <c r="D97" i="1"/>
  <c r="AE97" i="1" s="1"/>
  <c r="Q97" i="1"/>
  <c r="D67" i="1"/>
  <c r="AE67" i="1" s="1"/>
  <c r="Q67" i="1"/>
  <c r="D87" i="1"/>
  <c r="AE87" i="1" s="1"/>
  <c r="Q87" i="1"/>
  <c r="D106" i="1"/>
  <c r="AE106" i="1" s="1"/>
  <c r="Q106" i="1"/>
  <c r="D122" i="1"/>
  <c r="AE122" i="1" s="1"/>
  <c r="Q122" i="1"/>
  <c r="D138" i="1"/>
  <c r="AE138" i="1" s="1"/>
  <c r="Q138" i="1"/>
  <c r="D160" i="1"/>
  <c r="AE160" i="1" s="1"/>
  <c r="Q160" i="1"/>
  <c r="D176" i="1"/>
  <c r="AE176" i="1" s="1"/>
  <c r="Q176" i="1"/>
  <c r="D192" i="1"/>
  <c r="AE192" i="1" s="1"/>
  <c r="Q192" i="1"/>
  <c r="D208" i="1"/>
  <c r="AE208" i="1" s="1"/>
  <c r="Q208" i="1"/>
  <c r="D224" i="1"/>
  <c r="AE224" i="1" s="1"/>
  <c r="Q224" i="1"/>
  <c r="D260" i="1"/>
  <c r="AE260" i="1" s="1"/>
  <c r="Q260" i="1"/>
  <c r="D276" i="1"/>
  <c r="AE276" i="1" s="1"/>
  <c r="Q276" i="1"/>
  <c r="D302" i="1"/>
  <c r="AE302" i="1" s="1"/>
  <c r="Q302" i="1"/>
  <c r="D318" i="1"/>
  <c r="AE318" i="1" s="1"/>
  <c r="Q318" i="1"/>
  <c r="D334" i="1"/>
  <c r="AE334" i="1" s="1"/>
  <c r="Q334" i="1"/>
  <c r="D360" i="1"/>
  <c r="AE360" i="1" s="1"/>
  <c r="Q360" i="1"/>
  <c r="D379" i="1"/>
  <c r="AE379" i="1" s="1"/>
  <c r="Q379" i="1"/>
  <c r="D395" i="1"/>
  <c r="AE395" i="1" s="1"/>
  <c r="Q395" i="1"/>
  <c r="D410" i="1"/>
  <c r="AE410" i="1" s="1"/>
  <c r="Q410" i="1"/>
  <c r="D412" i="1"/>
  <c r="AE412" i="1" s="1"/>
  <c r="Q412" i="1"/>
  <c r="D225" i="1"/>
  <c r="AE225" i="1" s="1"/>
  <c r="Q225" i="1"/>
  <c r="D396" i="1"/>
  <c r="AE396" i="1" s="1"/>
  <c r="Q396" i="1"/>
  <c r="D413" i="1"/>
  <c r="AE413" i="1" s="1"/>
  <c r="Q413" i="1"/>
  <c r="D193" i="1"/>
  <c r="AE193" i="1" s="1"/>
  <c r="Q193" i="1"/>
  <c r="D69" i="1"/>
  <c r="AE69" i="1" s="1"/>
  <c r="Q69" i="1"/>
  <c r="D89" i="1"/>
  <c r="AE89" i="1" s="1"/>
  <c r="Q89" i="1"/>
  <c r="D108" i="1"/>
  <c r="AE108" i="1" s="1"/>
  <c r="Q108" i="1"/>
  <c r="D124" i="1"/>
  <c r="AE124" i="1" s="1"/>
  <c r="Q124" i="1"/>
  <c r="D140" i="1"/>
  <c r="AE140" i="1" s="1"/>
  <c r="Q140" i="1"/>
  <c r="D162" i="1"/>
  <c r="AE162" i="1" s="1"/>
  <c r="Q162" i="1"/>
  <c r="D178" i="1"/>
  <c r="AE178" i="1" s="1"/>
  <c r="Q178" i="1"/>
  <c r="D194" i="1"/>
  <c r="AE194" i="1" s="1"/>
  <c r="Q194" i="1"/>
  <c r="D210" i="1"/>
  <c r="AE210" i="1" s="1"/>
  <c r="Q210" i="1"/>
  <c r="D226" i="1"/>
  <c r="AE226" i="1" s="1"/>
  <c r="Q226" i="1"/>
  <c r="D262" i="1"/>
  <c r="AE262" i="1" s="1"/>
  <c r="Q262" i="1"/>
  <c r="D278" i="1"/>
  <c r="AE278" i="1" s="1"/>
  <c r="Q278" i="1"/>
  <c r="D304" i="1"/>
  <c r="AE304" i="1" s="1"/>
  <c r="Q304" i="1"/>
  <c r="D320" i="1"/>
  <c r="AE320" i="1" s="1"/>
  <c r="Q320" i="1"/>
  <c r="D336" i="1"/>
  <c r="AE336" i="1" s="1"/>
  <c r="Q336" i="1"/>
  <c r="D362" i="1"/>
  <c r="AE362" i="1" s="1"/>
  <c r="Q362" i="1"/>
  <c r="D381" i="1"/>
  <c r="AE381" i="1" s="1"/>
  <c r="Q381" i="1"/>
  <c r="D397" i="1"/>
  <c r="AE397" i="1" s="1"/>
  <c r="Q397" i="1"/>
  <c r="O411" i="1"/>
  <c r="E411" i="1" s="1"/>
  <c r="AA411" i="1" s="1"/>
  <c r="O412" i="1"/>
  <c r="E412" i="1" s="1"/>
  <c r="AA412" i="1" s="1"/>
  <c r="O413" i="1"/>
  <c r="E413" i="1" s="1"/>
  <c r="AA413" i="1" s="1"/>
  <c r="O410" i="1"/>
  <c r="AB130" i="1"/>
  <c r="AB131" i="1" s="1"/>
  <c r="AB132" i="1" s="1"/>
  <c r="AB133" i="1" s="1"/>
  <c r="AB134" i="1" s="1"/>
  <c r="AB135" i="1" s="1"/>
  <c r="AB136" i="1" s="1"/>
  <c r="AB137" i="1" s="1"/>
  <c r="AB139" i="1"/>
  <c r="AB140" i="1" s="1"/>
  <c r="AB141" i="1" s="1"/>
  <c r="AB142" i="1" s="1"/>
  <c r="AB147" i="1"/>
  <c r="AB148" i="1" s="1"/>
  <c r="AB149" i="1" s="1"/>
  <c r="AB150" i="1" s="1"/>
  <c r="AB151" i="1" s="1"/>
  <c r="AB153" i="1"/>
  <c r="AB154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1" i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96" i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7" i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72" i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7" i="1" s="1"/>
  <c r="AB389" i="1" s="1"/>
  <c r="AB390" i="1" s="1"/>
  <c r="AB391" i="1" s="1"/>
  <c r="AB392" i="1" s="1"/>
  <c r="AB393" i="1" s="1"/>
  <c r="AB394" i="1" s="1"/>
  <c r="AB395" i="1" s="1"/>
  <c r="AB396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V385" i="1"/>
  <c r="G385" i="1" s="1"/>
  <c r="H385" i="1"/>
  <c r="F385" i="1"/>
  <c r="V382" i="1"/>
  <c r="G382" i="1" s="1"/>
  <c r="H382" i="1"/>
  <c r="F382" i="1"/>
  <c r="V379" i="1"/>
  <c r="G379" i="1" s="1"/>
  <c r="H379" i="1"/>
  <c r="F379" i="1"/>
  <c r="V339" i="1"/>
  <c r="G339" i="1" s="1"/>
  <c r="H339" i="1"/>
  <c r="F339" i="1"/>
  <c r="V338" i="1"/>
  <c r="G338" i="1" s="1"/>
  <c r="H338" i="1"/>
  <c r="F338" i="1"/>
  <c r="V337" i="1"/>
  <c r="G337" i="1" s="1"/>
  <c r="H337" i="1"/>
  <c r="F337" i="1"/>
  <c r="V336" i="1"/>
  <c r="G336" i="1" s="1"/>
  <c r="H336" i="1"/>
  <c r="F336" i="1"/>
  <c r="V284" i="1"/>
  <c r="G284" i="1" s="1"/>
  <c r="H284" i="1"/>
  <c r="F284" i="1"/>
  <c r="V283" i="1"/>
  <c r="G283" i="1" s="1"/>
  <c r="H283" i="1"/>
  <c r="F283" i="1"/>
  <c r="V282" i="1"/>
  <c r="G282" i="1" s="1"/>
  <c r="H282" i="1"/>
  <c r="F282" i="1"/>
  <c r="V281" i="1"/>
  <c r="G281" i="1" s="1"/>
  <c r="H281" i="1"/>
  <c r="F281" i="1"/>
  <c r="V205" i="1"/>
  <c r="G205" i="1" s="1"/>
  <c r="H205" i="1"/>
  <c r="F205" i="1"/>
  <c r="V204" i="1"/>
  <c r="G204" i="1" s="1"/>
  <c r="H204" i="1"/>
  <c r="F204" i="1"/>
  <c r="V203" i="1"/>
  <c r="G203" i="1" s="1"/>
  <c r="H203" i="1"/>
  <c r="F203" i="1"/>
  <c r="V202" i="1"/>
  <c r="G202" i="1" s="1"/>
  <c r="H202" i="1"/>
  <c r="F202" i="1"/>
  <c r="V164" i="1"/>
  <c r="G164" i="1" s="1"/>
  <c r="H164" i="1"/>
  <c r="F164" i="1"/>
  <c r="V161" i="1"/>
  <c r="G161" i="1" s="1"/>
  <c r="H161" i="1"/>
  <c r="F161" i="1"/>
  <c r="V154" i="1"/>
  <c r="G154" i="1" s="1"/>
  <c r="H154" i="1"/>
  <c r="F154" i="1"/>
  <c r="V127" i="1"/>
  <c r="G127" i="1" s="1"/>
  <c r="H127" i="1"/>
  <c r="F127" i="1"/>
  <c r="V126" i="1"/>
  <c r="G126" i="1" s="1"/>
  <c r="H126" i="1"/>
  <c r="F126" i="1"/>
  <c r="V125" i="1"/>
  <c r="G125" i="1" s="1"/>
  <c r="H125" i="1"/>
  <c r="F125" i="1"/>
  <c r="V124" i="1"/>
  <c r="G124" i="1" s="1"/>
  <c r="H124" i="1"/>
  <c r="F124" i="1"/>
  <c r="V98" i="1"/>
  <c r="G98" i="1" s="1"/>
  <c r="H98" i="1"/>
  <c r="F98" i="1"/>
  <c r="V95" i="1"/>
  <c r="G95" i="1" s="1"/>
  <c r="H95" i="1"/>
  <c r="F95" i="1"/>
  <c r="V92" i="1"/>
  <c r="G92" i="1" s="1"/>
  <c r="H92" i="1"/>
  <c r="F92" i="1"/>
  <c r="V81" i="1"/>
  <c r="G81" i="1" s="1"/>
  <c r="L81" i="1"/>
  <c r="H81" i="1"/>
  <c r="F81" i="1"/>
  <c r="V78" i="1"/>
  <c r="G78" i="1" s="1"/>
  <c r="L78" i="1"/>
  <c r="H78" i="1"/>
  <c r="F78" i="1"/>
  <c r="V75" i="1"/>
  <c r="G75" i="1" s="1"/>
  <c r="L75" i="1"/>
  <c r="H75" i="1"/>
  <c r="F75" i="1"/>
  <c r="V72" i="1"/>
  <c r="G72" i="1" s="1"/>
  <c r="L72" i="1"/>
  <c r="H72" i="1"/>
  <c r="F72" i="1"/>
  <c r="V71" i="1"/>
  <c r="G71" i="1" s="1"/>
  <c r="L71" i="1"/>
  <c r="H71" i="1"/>
  <c r="F71" i="1"/>
  <c r="A328" i="3" l="1"/>
  <c r="E410" i="1"/>
  <c r="AA410" i="1" s="1"/>
  <c r="AB350" i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3" i="1" s="1"/>
  <c r="AB364" i="1" s="1"/>
  <c r="AB365" i="1" s="1"/>
  <c r="AB366" i="1" s="1"/>
  <c r="AB367" i="1" s="1"/>
  <c r="AB340" i="1"/>
  <c r="AB341" i="1" s="1"/>
  <c r="AB342" i="1" s="1"/>
  <c r="AB343" i="1" s="1"/>
  <c r="AB344" i="1" s="1"/>
  <c r="AB345" i="1" s="1"/>
  <c r="AB346" i="1" s="1"/>
  <c r="AB347" i="1" s="1"/>
  <c r="AB348" i="1" s="1"/>
  <c r="AB349" i="1" s="1"/>
  <c r="AB258" i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37" i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331" i="3"/>
  <c r="A330" i="3"/>
  <c r="A329" i="3"/>
  <c r="V319" i="1"/>
  <c r="G319" i="1" s="1"/>
  <c r="H319" i="1"/>
  <c r="F319" i="1"/>
  <c r="V318" i="1"/>
  <c r="G318" i="1" s="1"/>
  <c r="H318" i="1"/>
  <c r="F318" i="1"/>
  <c r="V317" i="1"/>
  <c r="G317" i="1" s="1"/>
  <c r="N317" i="1"/>
  <c r="N318" i="1" s="1"/>
  <c r="N319" i="1" s="1"/>
  <c r="H317" i="1"/>
  <c r="F317" i="1"/>
  <c r="V316" i="1"/>
  <c r="G316" i="1" s="1"/>
  <c r="H316" i="1"/>
  <c r="F316" i="1"/>
  <c r="V280" i="1"/>
  <c r="G280" i="1" s="1"/>
  <c r="H280" i="1"/>
  <c r="F280" i="1"/>
  <c r="V279" i="1"/>
  <c r="G279" i="1" s="1"/>
  <c r="H279" i="1"/>
  <c r="F279" i="1"/>
  <c r="V278" i="1"/>
  <c r="G278" i="1" s="1"/>
  <c r="H278" i="1"/>
  <c r="F278" i="1"/>
  <c r="V277" i="1"/>
  <c r="G277" i="1" s="1"/>
  <c r="H277" i="1"/>
  <c r="F277" i="1"/>
  <c r="V276" i="1"/>
  <c r="G276" i="1" s="1"/>
  <c r="H276" i="1"/>
  <c r="F276" i="1"/>
  <c r="V275" i="1"/>
  <c r="G275" i="1" s="1"/>
  <c r="H275" i="1"/>
  <c r="F275" i="1"/>
  <c r="V274" i="1"/>
  <c r="G274" i="1" s="1"/>
  <c r="H274" i="1"/>
  <c r="F274" i="1"/>
  <c r="V273" i="1"/>
  <c r="G273" i="1" s="1"/>
  <c r="H273" i="1"/>
  <c r="F273" i="1"/>
  <c r="V272" i="1"/>
  <c r="G272" i="1" s="1"/>
  <c r="H272" i="1"/>
  <c r="F272" i="1"/>
  <c r="V271" i="1"/>
  <c r="G271" i="1" s="1"/>
  <c r="H271" i="1"/>
  <c r="F271" i="1"/>
  <c r="V270" i="1"/>
  <c r="G270" i="1" s="1"/>
  <c r="H270" i="1"/>
  <c r="F270" i="1"/>
  <c r="V269" i="1"/>
  <c r="G269" i="1" s="1"/>
  <c r="H269" i="1"/>
  <c r="F269" i="1"/>
  <c r="V268" i="1"/>
  <c r="G268" i="1" s="1"/>
  <c r="H268" i="1"/>
  <c r="F268" i="1"/>
  <c r="V267" i="1"/>
  <c r="G267" i="1" s="1"/>
  <c r="H267" i="1"/>
  <c r="F267" i="1"/>
  <c r="V266" i="1"/>
  <c r="G266" i="1" s="1"/>
  <c r="H266" i="1"/>
  <c r="F266" i="1"/>
  <c r="V265" i="1"/>
  <c r="G265" i="1" s="1"/>
  <c r="H265" i="1"/>
  <c r="F265" i="1"/>
  <c r="V264" i="1"/>
  <c r="G264" i="1" s="1"/>
  <c r="H264" i="1"/>
  <c r="F264" i="1"/>
  <c r="V263" i="1"/>
  <c r="G263" i="1" s="1"/>
  <c r="H263" i="1"/>
  <c r="F263" i="1"/>
  <c r="V262" i="1"/>
  <c r="G262" i="1" s="1"/>
  <c r="H262" i="1"/>
  <c r="F262" i="1"/>
  <c r="V261" i="1"/>
  <c r="G261" i="1" s="1"/>
  <c r="H261" i="1"/>
  <c r="F261" i="1"/>
  <c r="V260" i="1"/>
  <c r="G260" i="1" s="1"/>
  <c r="H260" i="1"/>
  <c r="F260" i="1"/>
  <c r="V259" i="1"/>
  <c r="G259" i="1" s="1"/>
  <c r="H259" i="1"/>
  <c r="F259" i="1"/>
  <c r="V258" i="1"/>
  <c r="G258" i="1" s="1"/>
  <c r="N258" i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H258" i="1"/>
  <c r="F258" i="1"/>
  <c r="V257" i="1"/>
  <c r="G257" i="1" s="1"/>
  <c r="H257" i="1"/>
  <c r="F257" i="1"/>
  <c r="V173" i="1"/>
  <c r="G173" i="1" s="1"/>
  <c r="H173" i="1"/>
  <c r="F173" i="1"/>
  <c r="V172" i="1"/>
  <c r="G172" i="1" s="1"/>
  <c r="H172" i="1"/>
  <c r="F172" i="1"/>
  <c r="V171" i="1"/>
  <c r="G171" i="1" s="1"/>
  <c r="N171" i="1"/>
  <c r="N172" i="1" s="1"/>
  <c r="N173" i="1" s="1"/>
  <c r="H171" i="1"/>
  <c r="F171" i="1"/>
  <c r="V170" i="1"/>
  <c r="G170" i="1" s="1"/>
  <c r="H170" i="1"/>
  <c r="F170" i="1"/>
  <c r="V123" i="1"/>
  <c r="G123" i="1" s="1"/>
  <c r="H123" i="1"/>
  <c r="F123" i="1"/>
  <c r="V122" i="1"/>
  <c r="G122" i="1" s="1"/>
  <c r="H122" i="1"/>
  <c r="F122" i="1"/>
  <c r="V121" i="1"/>
  <c r="G121" i="1" s="1"/>
  <c r="H121" i="1"/>
  <c r="F121" i="1"/>
  <c r="V120" i="1"/>
  <c r="G120" i="1" s="1"/>
  <c r="H120" i="1"/>
  <c r="F120" i="1"/>
  <c r="V119" i="1"/>
  <c r="G119" i="1" s="1"/>
  <c r="H119" i="1"/>
  <c r="F119" i="1"/>
  <c r="V118" i="1"/>
  <c r="G118" i="1" s="1"/>
  <c r="H118" i="1"/>
  <c r="F118" i="1"/>
  <c r="V117" i="1"/>
  <c r="G117" i="1" s="1"/>
  <c r="H117" i="1"/>
  <c r="F117" i="1"/>
  <c r="V116" i="1"/>
  <c r="G116" i="1" s="1"/>
  <c r="H116" i="1"/>
  <c r="F116" i="1"/>
  <c r="V115" i="1"/>
  <c r="G115" i="1" s="1"/>
  <c r="H115" i="1"/>
  <c r="F115" i="1"/>
  <c r="V114" i="1"/>
  <c r="G114" i="1" s="1"/>
  <c r="H114" i="1"/>
  <c r="F114" i="1"/>
  <c r="V113" i="1"/>
  <c r="G113" i="1" s="1"/>
  <c r="N113" i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H113" i="1"/>
  <c r="F113" i="1"/>
  <c r="V112" i="1"/>
  <c r="G112" i="1" s="1"/>
  <c r="H112" i="1"/>
  <c r="F112" i="1"/>
  <c r="L414" i="1"/>
  <c r="L83" i="1"/>
  <c r="L82" i="1"/>
  <c r="L80" i="1"/>
  <c r="L79" i="1"/>
  <c r="L77" i="1"/>
  <c r="L76" i="1"/>
  <c r="L74" i="1"/>
  <c r="L73" i="1"/>
  <c r="L70" i="1"/>
  <c r="L69" i="1"/>
  <c r="L68" i="1"/>
  <c r="L67" i="1"/>
  <c r="L66" i="1"/>
  <c r="L65" i="1"/>
  <c r="H414" i="1" l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4" i="1"/>
  <c r="H383" i="1"/>
  <c r="H381" i="1"/>
  <c r="H380" i="1"/>
  <c r="H378" i="1"/>
  <c r="H377" i="1"/>
  <c r="H376" i="1"/>
  <c r="H375" i="1"/>
  <c r="H374" i="1"/>
  <c r="H373" i="1"/>
  <c r="H372" i="1"/>
  <c r="H371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69" i="1"/>
  <c r="H168" i="1"/>
  <c r="H167" i="1"/>
  <c r="H166" i="1"/>
  <c r="H165" i="1"/>
  <c r="H163" i="1"/>
  <c r="H162" i="1"/>
  <c r="H160" i="1"/>
  <c r="H159" i="1"/>
  <c r="H158" i="1"/>
  <c r="H153" i="1"/>
  <c r="H152" i="1"/>
  <c r="H151" i="1"/>
  <c r="H150" i="1"/>
  <c r="H149" i="1"/>
  <c r="H148" i="1"/>
  <c r="H147" i="1"/>
  <c r="H146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11" i="1"/>
  <c r="H110" i="1"/>
  <c r="H109" i="1"/>
  <c r="H108" i="1"/>
  <c r="H107" i="1"/>
  <c r="H106" i="1"/>
  <c r="H102" i="1"/>
  <c r="H101" i="1"/>
  <c r="H100" i="1"/>
  <c r="H99" i="1"/>
  <c r="H97" i="1"/>
  <c r="H96" i="1"/>
  <c r="H94" i="1"/>
  <c r="H93" i="1"/>
  <c r="H91" i="1"/>
  <c r="H90" i="1"/>
  <c r="H89" i="1"/>
  <c r="H88" i="1"/>
  <c r="H87" i="1"/>
  <c r="H83" i="1"/>
  <c r="H82" i="1"/>
  <c r="H80" i="1"/>
  <c r="H79" i="1"/>
  <c r="H77" i="1"/>
  <c r="H76" i="1"/>
  <c r="H74" i="1"/>
  <c r="H73" i="1"/>
  <c r="H70" i="1"/>
  <c r="H69" i="1"/>
  <c r="H68" i="1"/>
  <c r="H67" i="1"/>
  <c r="H66" i="1"/>
  <c r="H65" i="1"/>
  <c r="F111" i="1" l="1"/>
  <c r="F107" i="1"/>
  <c r="F110" i="1"/>
  <c r="F109" i="1"/>
  <c r="V111" i="1"/>
  <c r="G111" i="1" s="1"/>
  <c r="V110" i="1"/>
  <c r="G110" i="1" s="1"/>
  <c r="V109" i="1"/>
  <c r="G109" i="1" s="1"/>
  <c r="N110" i="1"/>
  <c r="N111" i="1" s="1"/>
  <c r="V107" i="1"/>
  <c r="G107" i="1" s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V335" i="1"/>
  <c r="G335" i="1" s="1"/>
  <c r="V334" i="1"/>
  <c r="G334" i="1" s="1"/>
  <c r="V333" i="1"/>
  <c r="G333" i="1" s="1"/>
  <c r="V332" i="1"/>
  <c r="G332" i="1" s="1"/>
  <c r="V331" i="1"/>
  <c r="G331" i="1" s="1"/>
  <c r="V330" i="1"/>
  <c r="G330" i="1" s="1"/>
  <c r="V329" i="1"/>
  <c r="G329" i="1" s="1"/>
  <c r="V328" i="1"/>
  <c r="G328" i="1" s="1"/>
  <c r="V327" i="1"/>
  <c r="G327" i="1" s="1"/>
  <c r="V326" i="1"/>
  <c r="G326" i="1" s="1"/>
  <c r="V325" i="1"/>
  <c r="G325" i="1" s="1"/>
  <c r="V324" i="1"/>
  <c r="G324" i="1" s="1"/>
  <c r="V323" i="1"/>
  <c r="G323" i="1" s="1"/>
  <c r="V322" i="1"/>
  <c r="G322" i="1" s="1"/>
  <c r="V321" i="1"/>
  <c r="G321" i="1" s="1"/>
  <c r="V320" i="1"/>
  <c r="G320" i="1" s="1"/>
  <c r="N321" i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F306" i="1"/>
  <c r="F305" i="1"/>
  <c r="F304" i="1"/>
  <c r="F303" i="1"/>
  <c r="F302" i="1"/>
  <c r="F301" i="1"/>
  <c r="F300" i="1"/>
  <c r="F299" i="1"/>
  <c r="F298" i="1"/>
  <c r="F297" i="1"/>
  <c r="F296" i="1"/>
  <c r="F295" i="1"/>
  <c r="V306" i="1"/>
  <c r="G306" i="1" s="1"/>
  <c r="V305" i="1"/>
  <c r="G305" i="1" s="1"/>
  <c r="V304" i="1"/>
  <c r="G304" i="1" s="1"/>
  <c r="V303" i="1"/>
  <c r="G303" i="1" s="1"/>
  <c r="V302" i="1"/>
  <c r="G302" i="1" s="1"/>
  <c r="V301" i="1"/>
  <c r="G301" i="1" s="1"/>
  <c r="V300" i="1"/>
  <c r="G300" i="1" s="1"/>
  <c r="V299" i="1"/>
  <c r="G299" i="1" s="1"/>
  <c r="V298" i="1"/>
  <c r="G298" i="1" s="1"/>
  <c r="V297" i="1"/>
  <c r="G297" i="1" s="1"/>
  <c r="V296" i="1"/>
  <c r="G296" i="1" s="1"/>
  <c r="V295" i="1"/>
  <c r="G295" i="1" s="1"/>
  <c r="N296" i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V201" i="1"/>
  <c r="G201" i="1" s="1"/>
  <c r="V200" i="1"/>
  <c r="G200" i="1" s="1"/>
  <c r="V199" i="1"/>
  <c r="G199" i="1" s="1"/>
  <c r="V198" i="1"/>
  <c r="G198" i="1" s="1"/>
  <c r="V197" i="1"/>
  <c r="G197" i="1" s="1"/>
  <c r="V196" i="1"/>
  <c r="G196" i="1" s="1"/>
  <c r="V195" i="1"/>
  <c r="G195" i="1" s="1"/>
  <c r="V194" i="1"/>
  <c r="G194" i="1" s="1"/>
  <c r="V193" i="1"/>
  <c r="G193" i="1" s="1"/>
  <c r="V192" i="1"/>
  <c r="G192" i="1" s="1"/>
  <c r="V191" i="1"/>
  <c r="G191" i="1" s="1"/>
  <c r="V190" i="1"/>
  <c r="G190" i="1" s="1"/>
  <c r="V189" i="1"/>
  <c r="G189" i="1" s="1"/>
  <c r="V188" i="1"/>
  <c r="G188" i="1" s="1"/>
  <c r="V187" i="1"/>
  <c r="G187" i="1" s="1"/>
  <c r="V186" i="1"/>
  <c r="G186" i="1" s="1"/>
  <c r="V185" i="1"/>
  <c r="G185" i="1" s="1"/>
  <c r="V184" i="1"/>
  <c r="G184" i="1" s="1"/>
  <c r="V183" i="1"/>
  <c r="G183" i="1" s="1"/>
  <c r="V182" i="1"/>
  <c r="G182" i="1" s="1"/>
  <c r="V181" i="1"/>
  <c r="G181" i="1" s="1"/>
  <c r="V180" i="1"/>
  <c r="G180" i="1" s="1"/>
  <c r="V179" i="1"/>
  <c r="G179" i="1" s="1"/>
  <c r="V178" i="1"/>
  <c r="G178" i="1" s="1"/>
  <c r="V177" i="1"/>
  <c r="G177" i="1" s="1"/>
  <c r="V176" i="1"/>
  <c r="G176" i="1" s="1"/>
  <c r="V175" i="1"/>
  <c r="G175" i="1" s="1"/>
  <c r="V174" i="1"/>
  <c r="G174" i="1" s="1"/>
  <c r="N175" i="1"/>
  <c r="N176" i="1" s="1"/>
  <c r="N177" i="1" s="1"/>
  <c r="N178" i="1" s="1"/>
  <c r="N179" i="1" s="1"/>
  <c r="N180" i="1" l="1"/>
  <c r="N181" i="1" l="1"/>
  <c r="N182" i="1" l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315" i="1"/>
  <c r="F314" i="1"/>
  <c r="F313" i="1"/>
  <c r="F361" i="1"/>
  <c r="F360" i="1"/>
  <c r="F359" i="1"/>
  <c r="F358" i="1"/>
  <c r="F357" i="1"/>
  <c r="F356" i="1"/>
  <c r="V361" i="1"/>
  <c r="G361" i="1" s="1"/>
  <c r="V360" i="1"/>
  <c r="G360" i="1" s="1"/>
  <c r="V359" i="1"/>
  <c r="G359" i="1" s="1"/>
  <c r="V358" i="1"/>
  <c r="G358" i="1" s="1"/>
  <c r="V357" i="1"/>
  <c r="G357" i="1" s="1"/>
  <c r="V356" i="1"/>
  <c r="G356" i="1" s="1"/>
  <c r="V315" i="1"/>
  <c r="G315" i="1" s="1"/>
  <c r="V314" i="1"/>
  <c r="G314" i="1" s="1"/>
  <c r="V313" i="1"/>
  <c r="G313" i="1" s="1"/>
  <c r="V236" i="1"/>
  <c r="G236" i="1" s="1"/>
  <c r="V235" i="1"/>
  <c r="G235" i="1" s="1"/>
  <c r="V234" i="1"/>
  <c r="G234" i="1" s="1"/>
  <c r="V233" i="1"/>
  <c r="G233" i="1" s="1"/>
  <c r="V232" i="1"/>
  <c r="G232" i="1" s="1"/>
  <c r="V231" i="1"/>
  <c r="G231" i="1" s="1"/>
  <c r="V230" i="1"/>
  <c r="G230" i="1" s="1"/>
  <c r="V229" i="1"/>
  <c r="G229" i="1" s="1"/>
  <c r="V228" i="1"/>
  <c r="G228" i="1" s="1"/>
  <c r="V227" i="1"/>
  <c r="G227" i="1" s="1"/>
  <c r="V226" i="1"/>
  <c r="G226" i="1" s="1"/>
  <c r="V225" i="1"/>
  <c r="G225" i="1" s="1"/>
  <c r="V224" i="1"/>
  <c r="G224" i="1" s="1"/>
  <c r="V223" i="1"/>
  <c r="G223" i="1" s="1"/>
  <c r="V222" i="1"/>
  <c r="G222" i="1" s="1"/>
  <c r="V221" i="1"/>
  <c r="G221" i="1" s="1"/>
  <c r="V220" i="1"/>
  <c r="G220" i="1" s="1"/>
  <c r="V219" i="1"/>
  <c r="G219" i="1" s="1"/>
  <c r="N183" i="1" l="1"/>
  <c r="F414" i="1"/>
  <c r="N184" i="1" l="1"/>
  <c r="F367" i="1"/>
  <c r="F366" i="1"/>
  <c r="F365" i="1"/>
  <c r="F364" i="1"/>
  <c r="V367" i="1"/>
  <c r="G367" i="1" s="1"/>
  <c r="V366" i="1"/>
  <c r="G366" i="1" s="1"/>
  <c r="V365" i="1"/>
  <c r="G365" i="1" s="1"/>
  <c r="V364" i="1"/>
  <c r="G364" i="1" s="1"/>
  <c r="N185" i="1" l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4" i="1"/>
  <c r="F383" i="1"/>
  <c r="F381" i="1"/>
  <c r="F380" i="1"/>
  <c r="F378" i="1"/>
  <c r="F377" i="1"/>
  <c r="F376" i="1"/>
  <c r="F375" i="1"/>
  <c r="F374" i="1"/>
  <c r="F373" i="1"/>
  <c r="F372" i="1"/>
  <c r="F371" i="1"/>
  <c r="F363" i="1"/>
  <c r="F362" i="1"/>
  <c r="F355" i="1"/>
  <c r="F354" i="1"/>
  <c r="F353" i="1"/>
  <c r="F352" i="1"/>
  <c r="F351" i="1"/>
  <c r="F350" i="1"/>
  <c r="F312" i="1"/>
  <c r="F311" i="1"/>
  <c r="F310" i="1"/>
  <c r="F309" i="1"/>
  <c r="F308" i="1"/>
  <c r="F307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169" i="1"/>
  <c r="F168" i="1"/>
  <c r="F167" i="1"/>
  <c r="F166" i="1"/>
  <c r="F165" i="1"/>
  <c r="F163" i="1"/>
  <c r="F162" i="1"/>
  <c r="F160" i="1"/>
  <c r="F159" i="1"/>
  <c r="F158" i="1"/>
  <c r="F153" i="1"/>
  <c r="F152" i="1"/>
  <c r="F151" i="1"/>
  <c r="F150" i="1"/>
  <c r="F149" i="1"/>
  <c r="F148" i="1"/>
  <c r="F147" i="1"/>
  <c r="F146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08" i="1"/>
  <c r="F106" i="1"/>
  <c r="F102" i="1"/>
  <c r="F101" i="1"/>
  <c r="F100" i="1"/>
  <c r="F99" i="1"/>
  <c r="F97" i="1"/>
  <c r="F96" i="1"/>
  <c r="F94" i="1"/>
  <c r="F93" i="1"/>
  <c r="F91" i="1"/>
  <c r="F90" i="1"/>
  <c r="F89" i="1"/>
  <c r="F88" i="1"/>
  <c r="F87" i="1"/>
  <c r="F83" i="1"/>
  <c r="F82" i="1"/>
  <c r="F80" i="1"/>
  <c r="F79" i="1"/>
  <c r="F77" i="1"/>
  <c r="F76" i="1"/>
  <c r="F74" i="1"/>
  <c r="F73" i="1"/>
  <c r="F70" i="1"/>
  <c r="F69" i="1"/>
  <c r="F68" i="1"/>
  <c r="F67" i="1"/>
  <c r="F66" i="1"/>
  <c r="F65" i="1"/>
  <c r="N186" i="1" l="1"/>
  <c r="N363" i="1"/>
  <c r="N364" i="1" s="1"/>
  <c r="N365" i="1" s="1"/>
  <c r="N366" i="1" s="1"/>
  <c r="N367" i="1" s="1"/>
  <c r="V363" i="1"/>
  <c r="G363" i="1" s="1"/>
  <c r="X363" i="1"/>
  <c r="V371" i="1"/>
  <c r="G371" i="1" s="1"/>
  <c r="V409" i="1"/>
  <c r="G409" i="1" s="1"/>
  <c r="V408" i="1"/>
  <c r="G408" i="1" s="1"/>
  <c r="V407" i="1"/>
  <c r="G407" i="1" s="1"/>
  <c r="V406" i="1"/>
  <c r="G406" i="1" s="1"/>
  <c r="V405" i="1"/>
  <c r="G405" i="1" s="1"/>
  <c r="V404" i="1"/>
  <c r="G404" i="1" s="1"/>
  <c r="V403" i="1"/>
  <c r="G403" i="1" s="1"/>
  <c r="V402" i="1"/>
  <c r="G402" i="1" s="1"/>
  <c r="V401" i="1"/>
  <c r="G401" i="1" s="1"/>
  <c r="V400" i="1"/>
  <c r="G400" i="1" s="1"/>
  <c r="V399" i="1"/>
  <c r="G399" i="1" s="1"/>
  <c r="V398" i="1"/>
  <c r="G398" i="1" s="1"/>
  <c r="V397" i="1"/>
  <c r="G397" i="1" s="1"/>
  <c r="V396" i="1"/>
  <c r="G396" i="1" s="1"/>
  <c r="V395" i="1"/>
  <c r="G395" i="1" s="1"/>
  <c r="V394" i="1"/>
  <c r="G394" i="1" s="1"/>
  <c r="V393" i="1"/>
  <c r="G393" i="1" s="1"/>
  <c r="V392" i="1"/>
  <c r="G392" i="1" s="1"/>
  <c r="V391" i="1"/>
  <c r="G391" i="1" s="1"/>
  <c r="V390" i="1"/>
  <c r="G390" i="1" s="1"/>
  <c r="V389" i="1"/>
  <c r="G389" i="1" s="1"/>
  <c r="V388" i="1"/>
  <c r="G388" i="1" s="1"/>
  <c r="V387" i="1"/>
  <c r="G387" i="1" s="1"/>
  <c r="V386" i="1"/>
  <c r="G386" i="1" s="1"/>
  <c r="V384" i="1"/>
  <c r="G384" i="1" s="1"/>
  <c r="V383" i="1"/>
  <c r="G383" i="1" s="1"/>
  <c r="V381" i="1"/>
  <c r="G381" i="1" s="1"/>
  <c r="V380" i="1"/>
  <c r="G380" i="1" s="1"/>
  <c r="V378" i="1"/>
  <c r="G378" i="1" s="1"/>
  <c r="V377" i="1"/>
  <c r="G377" i="1" s="1"/>
  <c r="V376" i="1"/>
  <c r="G376" i="1" s="1"/>
  <c r="V375" i="1"/>
  <c r="G375" i="1" s="1"/>
  <c r="V374" i="1"/>
  <c r="G374" i="1" s="1"/>
  <c r="V373" i="1"/>
  <c r="G373" i="1" s="1"/>
  <c r="V372" i="1"/>
  <c r="G372" i="1" s="1"/>
  <c r="V362" i="1"/>
  <c r="G362" i="1" s="1"/>
  <c r="V355" i="1"/>
  <c r="G355" i="1" s="1"/>
  <c r="V354" i="1"/>
  <c r="G354" i="1" s="1"/>
  <c r="V353" i="1"/>
  <c r="G353" i="1" s="1"/>
  <c r="V352" i="1"/>
  <c r="G352" i="1" s="1"/>
  <c r="V351" i="1"/>
  <c r="G351" i="1" s="1"/>
  <c r="V350" i="1"/>
  <c r="G350" i="1" s="1"/>
  <c r="V312" i="1"/>
  <c r="G312" i="1" s="1"/>
  <c r="V311" i="1"/>
  <c r="G311" i="1" s="1"/>
  <c r="V310" i="1"/>
  <c r="G310" i="1" s="1"/>
  <c r="V309" i="1"/>
  <c r="G309" i="1" s="1"/>
  <c r="V308" i="1"/>
  <c r="G308" i="1" s="1"/>
  <c r="V307" i="1"/>
  <c r="G307" i="1" s="1"/>
  <c r="V218" i="1"/>
  <c r="G218" i="1" s="1"/>
  <c r="V217" i="1"/>
  <c r="G217" i="1" s="1"/>
  <c r="V216" i="1"/>
  <c r="G216" i="1" s="1"/>
  <c r="V215" i="1"/>
  <c r="G215" i="1" s="1"/>
  <c r="V214" i="1"/>
  <c r="G214" i="1" s="1"/>
  <c r="V213" i="1"/>
  <c r="G213" i="1" s="1"/>
  <c r="V212" i="1"/>
  <c r="G212" i="1" s="1"/>
  <c r="V211" i="1"/>
  <c r="G211" i="1" s="1"/>
  <c r="V210" i="1"/>
  <c r="G210" i="1" s="1"/>
  <c r="V209" i="1"/>
  <c r="G209" i="1" s="1"/>
  <c r="V208" i="1"/>
  <c r="G208" i="1" s="1"/>
  <c r="V207" i="1"/>
  <c r="G207" i="1" s="1"/>
  <c r="V206" i="1"/>
  <c r="G206" i="1" s="1"/>
  <c r="V169" i="1"/>
  <c r="G169" i="1" s="1"/>
  <c r="V168" i="1"/>
  <c r="G168" i="1" s="1"/>
  <c r="V167" i="1"/>
  <c r="G167" i="1" s="1"/>
  <c r="V166" i="1"/>
  <c r="G166" i="1" s="1"/>
  <c r="V165" i="1"/>
  <c r="G165" i="1" s="1"/>
  <c r="V163" i="1"/>
  <c r="G163" i="1" s="1"/>
  <c r="V162" i="1"/>
  <c r="G162" i="1" s="1"/>
  <c r="V160" i="1"/>
  <c r="G160" i="1" s="1"/>
  <c r="V159" i="1"/>
  <c r="G159" i="1" s="1"/>
  <c r="V158" i="1"/>
  <c r="G158" i="1" s="1"/>
  <c r="V153" i="1"/>
  <c r="G153" i="1" s="1"/>
  <c r="V152" i="1"/>
  <c r="G152" i="1" s="1"/>
  <c r="V151" i="1"/>
  <c r="G151" i="1" s="1"/>
  <c r="V150" i="1"/>
  <c r="G150" i="1" s="1"/>
  <c r="V149" i="1"/>
  <c r="G149" i="1" s="1"/>
  <c r="V148" i="1"/>
  <c r="G148" i="1" s="1"/>
  <c r="V147" i="1"/>
  <c r="G147" i="1" s="1"/>
  <c r="V146" i="1"/>
  <c r="G146" i="1" s="1"/>
  <c r="V142" i="1"/>
  <c r="G142" i="1" s="1"/>
  <c r="V141" i="1"/>
  <c r="G141" i="1" s="1"/>
  <c r="V140" i="1"/>
  <c r="G140" i="1" s="1"/>
  <c r="V139" i="1"/>
  <c r="G139" i="1" s="1"/>
  <c r="V138" i="1"/>
  <c r="G138" i="1" s="1"/>
  <c r="V137" i="1"/>
  <c r="G137" i="1" s="1"/>
  <c r="V136" i="1"/>
  <c r="G136" i="1" s="1"/>
  <c r="V135" i="1"/>
  <c r="G135" i="1" s="1"/>
  <c r="V134" i="1"/>
  <c r="G134" i="1" s="1"/>
  <c r="V133" i="1"/>
  <c r="G133" i="1" s="1"/>
  <c r="V132" i="1"/>
  <c r="G132" i="1" s="1"/>
  <c r="V131" i="1"/>
  <c r="G131" i="1" s="1"/>
  <c r="V130" i="1"/>
  <c r="G130" i="1" s="1"/>
  <c r="V129" i="1"/>
  <c r="G129" i="1" s="1"/>
  <c r="V128" i="1"/>
  <c r="G128" i="1" s="1"/>
  <c r="V108" i="1"/>
  <c r="G108" i="1" s="1"/>
  <c r="V106" i="1"/>
  <c r="G106" i="1" s="1"/>
  <c r="V102" i="1"/>
  <c r="G102" i="1" s="1"/>
  <c r="V101" i="1"/>
  <c r="G101" i="1" s="1"/>
  <c r="V100" i="1"/>
  <c r="G100" i="1" s="1"/>
  <c r="V99" i="1"/>
  <c r="G99" i="1" s="1"/>
  <c r="V97" i="1"/>
  <c r="G97" i="1" s="1"/>
  <c r="V96" i="1"/>
  <c r="G96" i="1" s="1"/>
  <c r="V94" i="1"/>
  <c r="G94" i="1" s="1"/>
  <c r="V93" i="1"/>
  <c r="G93" i="1" s="1"/>
  <c r="V91" i="1"/>
  <c r="G91" i="1" s="1"/>
  <c r="V90" i="1"/>
  <c r="G90" i="1" s="1"/>
  <c r="V89" i="1"/>
  <c r="G89" i="1" s="1"/>
  <c r="V88" i="1"/>
  <c r="G88" i="1" s="1"/>
  <c r="V87" i="1"/>
  <c r="G87" i="1" s="1"/>
  <c r="V83" i="1"/>
  <c r="G83" i="1" s="1"/>
  <c r="V82" i="1"/>
  <c r="G82" i="1" s="1"/>
  <c r="V80" i="1"/>
  <c r="G80" i="1" s="1"/>
  <c r="V79" i="1"/>
  <c r="G79" i="1" s="1"/>
  <c r="V77" i="1"/>
  <c r="G77" i="1" s="1"/>
  <c r="V76" i="1"/>
  <c r="G76" i="1" s="1"/>
  <c r="V74" i="1"/>
  <c r="G74" i="1" s="1"/>
  <c r="V73" i="1"/>
  <c r="G73" i="1" s="1"/>
  <c r="V70" i="1"/>
  <c r="G70" i="1" s="1"/>
  <c r="V69" i="1"/>
  <c r="G69" i="1" s="1"/>
  <c r="V68" i="1"/>
  <c r="G68" i="1" s="1"/>
  <c r="V67" i="1"/>
  <c r="G67" i="1" s="1"/>
  <c r="V66" i="1"/>
  <c r="G66" i="1" s="1"/>
  <c r="V65" i="1"/>
  <c r="O65" i="1"/>
  <c r="N3" i="1"/>
  <c r="N398" i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389" i="1"/>
  <c r="N390" i="1" s="1"/>
  <c r="N391" i="1" s="1"/>
  <c r="N392" i="1" s="1"/>
  <c r="N393" i="1" s="1"/>
  <c r="N394" i="1" s="1"/>
  <c r="N395" i="1" s="1"/>
  <c r="N396" i="1" s="1"/>
  <c r="N387" i="1"/>
  <c r="N372" i="1"/>
  <c r="N373" i="1" s="1"/>
  <c r="N374" i="1" s="1"/>
  <c r="N375" i="1" s="1"/>
  <c r="N376" i="1" s="1"/>
  <c r="N377" i="1" s="1"/>
  <c r="N378" i="1" s="1"/>
  <c r="N351" i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08" i="1"/>
  <c r="N309" i="1" s="1"/>
  <c r="N310" i="1" s="1"/>
  <c r="N311" i="1" s="1"/>
  <c r="N312" i="1" s="1"/>
  <c r="N313" i="1" s="1"/>
  <c r="N314" i="1" s="1"/>
  <c r="N31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153" i="1"/>
  <c r="N154" i="1" s="1"/>
  <c r="N147" i="1"/>
  <c r="N148" i="1" s="1"/>
  <c r="N149" i="1" s="1"/>
  <c r="N150" i="1" s="1"/>
  <c r="N151" i="1" s="1"/>
  <c r="N139" i="1"/>
  <c r="N140" i="1" s="1"/>
  <c r="N141" i="1" s="1"/>
  <c r="N142" i="1" s="1"/>
  <c r="N130" i="1"/>
  <c r="N131" i="1" s="1"/>
  <c r="N132" i="1" s="1"/>
  <c r="N133" i="1" s="1"/>
  <c r="N134" i="1" s="1"/>
  <c r="N135" i="1" s="1"/>
  <c r="N136" i="1" s="1"/>
  <c r="N137" i="1" s="1"/>
  <c r="N108" i="1"/>
  <c r="N88" i="1"/>
  <c r="N89" i="1" s="1"/>
  <c r="N90" i="1" s="1"/>
  <c r="N91" i="1" s="1"/>
  <c r="N66" i="1"/>
  <c r="N67" i="1" s="1"/>
  <c r="N68" i="1" s="1"/>
  <c r="N69" i="1" s="1"/>
  <c r="N70" i="1" s="1"/>
  <c r="L86" i="1" l="1"/>
  <c r="O86" i="1" s="1"/>
  <c r="E86" i="1" s="1"/>
  <c r="AA86" i="1" s="1"/>
  <c r="L84" i="1"/>
  <c r="O84" i="1" s="1"/>
  <c r="E84" i="1" s="1"/>
  <c r="AA84" i="1" s="1"/>
  <c r="L85" i="1"/>
  <c r="O85" i="1" s="1"/>
  <c r="E85" i="1" s="1"/>
  <c r="AA85" i="1" s="1"/>
  <c r="U13" i="1"/>
  <c r="U45" i="1"/>
  <c r="U43" i="1"/>
  <c r="U27" i="1"/>
  <c r="U29" i="1"/>
  <c r="U11" i="1"/>
  <c r="U50" i="1"/>
  <c r="U22" i="1"/>
  <c r="U42" i="1"/>
  <c r="U49" i="1"/>
  <c r="U3" i="1"/>
  <c r="U38" i="1"/>
  <c r="U12" i="1"/>
  <c r="U19" i="1"/>
  <c r="U54" i="1"/>
  <c r="U28" i="1"/>
  <c r="U30" i="1"/>
  <c r="U35" i="1"/>
  <c r="U39" i="1"/>
  <c r="U44" i="1"/>
  <c r="U24" i="1"/>
  <c r="U51" i="1"/>
  <c r="U8" i="1"/>
  <c r="U14" i="1"/>
  <c r="U4" i="1"/>
  <c r="U36" i="1"/>
  <c r="U34" i="1"/>
  <c r="U15" i="1"/>
  <c r="U52" i="1"/>
  <c r="U23" i="1"/>
  <c r="U31" i="1"/>
  <c r="U9" i="1"/>
  <c r="U47" i="1"/>
  <c r="U46" i="1"/>
  <c r="U5" i="1"/>
  <c r="U25" i="1"/>
  <c r="U21" i="1"/>
  <c r="U41" i="1"/>
  <c r="U16" i="1"/>
  <c r="U6" i="1"/>
  <c r="U40" i="1"/>
  <c r="U37" i="1"/>
  <c r="U2" i="1"/>
  <c r="U32" i="1"/>
  <c r="U26" i="1"/>
  <c r="U53" i="1"/>
  <c r="U7" i="1"/>
  <c r="U48" i="1"/>
  <c r="U33" i="1"/>
  <c r="U18" i="1"/>
  <c r="U10" i="1"/>
  <c r="U17" i="1"/>
  <c r="U20" i="1"/>
  <c r="E65" i="1"/>
  <c r="AA65" i="1" s="1"/>
  <c r="G65" i="1"/>
  <c r="A38" i="3"/>
  <c r="L98" i="1"/>
  <c r="L95" i="1"/>
  <c r="L92" i="1"/>
  <c r="O92" i="1" s="1"/>
  <c r="L93" i="1"/>
  <c r="L88" i="1"/>
  <c r="O88" i="1" s="1"/>
  <c r="L96" i="1"/>
  <c r="L94" i="1"/>
  <c r="L91" i="1"/>
  <c r="O91" i="1" s="1"/>
  <c r="E91" i="1" s="1"/>
  <c r="AA91" i="1" s="1"/>
  <c r="L89" i="1"/>
  <c r="O89" i="1" s="1"/>
  <c r="L90" i="1"/>
  <c r="O90" i="1" s="1"/>
  <c r="L87" i="1"/>
  <c r="O87" i="1" s="1"/>
  <c r="L102" i="1"/>
  <c r="L100" i="1"/>
  <c r="L101" i="1"/>
  <c r="L97" i="1"/>
  <c r="L99" i="1"/>
  <c r="N380" i="1"/>
  <c r="N381" i="1" s="1"/>
  <c r="N383" i="1" s="1"/>
  <c r="N159" i="1"/>
  <c r="N160" i="1" s="1"/>
  <c r="N162" i="1" s="1"/>
  <c r="N93" i="1"/>
  <c r="N94" i="1" s="1"/>
  <c r="N96" i="1" s="1"/>
  <c r="N73" i="1"/>
  <c r="N74" i="1" s="1"/>
  <c r="O74" i="1" s="1"/>
  <c r="E74" i="1" s="1"/>
  <c r="AA74" i="1" s="1"/>
  <c r="N187" i="1"/>
  <c r="N219" i="1"/>
  <c r="O66" i="1"/>
  <c r="O69" i="1"/>
  <c r="O70" i="1"/>
  <c r="O67" i="1"/>
  <c r="O68" i="1"/>
  <c r="N4" i="1"/>
  <c r="X409" i="1"/>
  <c r="Y409" i="1"/>
  <c r="E68" i="1" l="1"/>
  <c r="AA68" i="1" s="1"/>
  <c r="E70" i="1"/>
  <c r="AA70" i="1" s="1"/>
  <c r="E89" i="1"/>
  <c r="AA89" i="1" s="1"/>
  <c r="E69" i="1"/>
  <c r="AA69" i="1" s="1"/>
  <c r="E66" i="1"/>
  <c r="AA66" i="1" s="1"/>
  <c r="E88" i="1"/>
  <c r="AA88" i="1" s="1"/>
  <c r="E92" i="1"/>
  <c r="AA92" i="1" s="1"/>
  <c r="E87" i="1"/>
  <c r="AA87" i="1" s="1"/>
  <c r="E67" i="1"/>
  <c r="AA67" i="1" s="1"/>
  <c r="E90" i="1"/>
  <c r="AA90" i="1" s="1"/>
  <c r="A43" i="3"/>
  <c r="A58" i="3"/>
  <c r="A59" i="3"/>
  <c r="A62" i="3"/>
  <c r="A39" i="3"/>
  <c r="A47" i="3"/>
  <c r="A60" i="3"/>
  <c r="A41" i="3"/>
  <c r="A40" i="3"/>
  <c r="A61" i="3"/>
  <c r="A42" i="3"/>
  <c r="A57" i="3"/>
  <c r="N384" i="1"/>
  <c r="N163" i="1"/>
  <c r="N165" i="1" s="1"/>
  <c r="O93" i="1"/>
  <c r="N97" i="1"/>
  <c r="N99" i="1" s="1"/>
  <c r="O95" i="1"/>
  <c r="O94" i="1"/>
  <c r="O73" i="1"/>
  <c r="N76" i="1"/>
  <c r="O75" i="1"/>
  <c r="N72" i="1"/>
  <c r="O72" i="1" s="1"/>
  <c r="O71" i="1"/>
  <c r="L110" i="1"/>
  <c r="O110" i="1" s="1"/>
  <c r="L108" i="1"/>
  <c r="O108" i="1" s="1"/>
  <c r="N6" i="1"/>
  <c r="L107" i="1"/>
  <c r="O107" i="1" s="1"/>
  <c r="L109" i="1"/>
  <c r="O109" i="1" s="1"/>
  <c r="L106" i="1"/>
  <c r="O106" i="1" s="1"/>
  <c r="L111" i="1"/>
  <c r="O111" i="1" s="1"/>
  <c r="N188" i="1"/>
  <c r="N220" i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Y408" i="1"/>
  <c r="X408" i="1"/>
  <c r="Y407" i="1"/>
  <c r="X407" i="1"/>
  <c r="Y406" i="1"/>
  <c r="X406" i="1"/>
  <c r="Y387" i="1"/>
  <c r="X387" i="1"/>
  <c r="Y386" i="1"/>
  <c r="X386" i="1"/>
  <c r="Y354" i="1"/>
  <c r="X354" i="1"/>
  <c r="Y351" i="1"/>
  <c r="X351" i="1"/>
  <c r="Y350" i="1"/>
  <c r="X350" i="1"/>
  <c r="Y312" i="1"/>
  <c r="X312" i="1"/>
  <c r="Y311" i="1"/>
  <c r="X311" i="1"/>
  <c r="Y310" i="1"/>
  <c r="X310" i="1"/>
  <c r="Y218" i="1"/>
  <c r="X218" i="1"/>
  <c r="Y217" i="1"/>
  <c r="X217" i="1"/>
  <c r="Y214" i="1"/>
  <c r="X214" i="1"/>
  <c r="Y213" i="1"/>
  <c r="X213" i="1"/>
  <c r="Y210" i="1"/>
  <c r="X210" i="1"/>
  <c r="Y207" i="1"/>
  <c r="X207" i="1"/>
  <c r="Y206" i="1"/>
  <c r="X206" i="1"/>
  <c r="Y128" i="1"/>
  <c r="X128" i="1"/>
  <c r="Y355" i="1"/>
  <c r="X355" i="1"/>
  <c r="Y353" i="1"/>
  <c r="X353" i="1"/>
  <c r="Y352" i="1"/>
  <c r="X352" i="1"/>
  <c r="Y309" i="1"/>
  <c r="X309" i="1"/>
  <c r="Y308" i="1"/>
  <c r="X308" i="1"/>
  <c r="Y307" i="1"/>
  <c r="X307" i="1"/>
  <c r="Y216" i="1"/>
  <c r="X216" i="1"/>
  <c r="Y215" i="1"/>
  <c r="X215" i="1"/>
  <c r="Y212" i="1"/>
  <c r="X212" i="1"/>
  <c r="Y211" i="1"/>
  <c r="X211" i="1"/>
  <c r="Y209" i="1"/>
  <c r="X209" i="1"/>
  <c r="Y208" i="1"/>
  <c r="X208" i="1"/>
  <c r="Y137" i="1"/>
  <c r="X137" i="1"/>
  <c r="Y136" i="1"/>
  <c r="X136" i="1"/>
  <c r="Y135" i="1"/>
  <c r="X135" i="1"/>
  <c r="Y134" i="1"/>
  <c r="X134" i="1"/>
  <c r="Y133" i="1"/>
  <c r="X133" i="1"/>
  <c r="Y131" i="1"/>
  <c r="X131" i="1"/>
  <c r="Y130" i="1"/>
  <c r="X130" i="1"/>
  <c r="Y129" i="1"/>
  <c r="X129" i="1"/>
  <c r="Y108" i="1"/>
  <c r="X108" i="1"/>
  <c r="Y106" i="1"/>
  <c r="X106" i="1"/>
  <c r="E111" i="1" l="1"/>
  <c r="AA111" i="1" s="1"/>
  <c r="E106" i="1"/>
  <c r="E109" i="1"/>
  <c r="AA109" i="1" s="1"/>
  <c r="E107" i="1"/>
  <c r="AA107" i="1" s="1"/>
  <c r="E108" i="1"/>
  <c r="AA108" i="1" s="1"/>
  <c r="E110" i="1"/>
  <c r="AA110" i="1" s="1"/>
  <c r="E71" i="1"/>
  <c r="AA71" i="1" s="1"/>
  <c r="E72" i="1"/>
  <c r="AA72" i="1" s="1"/>
  <c r="E75" i="1"/>
  <c r="AA75" i="1" s="1"/>
  <c r="E73" i="1"/>
  <c r="AA73" i="1" s="1"/>
  <c r="E94" i="1"/>
  <c r="AA94" i="1" s="1"/>
  <c r="E95" i="1"/>
  <c r="AA95" i="1" s="1"/>
  <c r="E93" i="1"/>
  <c r="AA93" i="1" s="1"/>
  <c r="A77" i="3"/>
  <c r="A48" i="3"/>
  <c r="A78" i="3"/>
  <c r="A75" i="3"/>
  <c r="A46" i="3"/>
  <c r="A64" i="3"/>
  <c r="A45" i="3"/>
  <c r="A65" i="3"/>
  <c r="A44" i="3"/>
  <c r="A63" i="3"/>
  <c r="A73" i="3"/>
  <c r="A76" i="3"/>
  <c r="A74" i="3"/>
  <c r="N166" i="1"/>
  <c r="N167" i="1" s="1"/>
  <c r="N168" i="1" s="1"/>
  <c r="N169" i="1" s="1"/>
  <c r="N100" i="1"/>
  <c r="O98" i="1"/>
  <c r="O97" i="1"/>
  <c r="O96" i="1"/>
  <c r="N77" i="1"/>
  <c r="O78" i="1" s="1"/>
  <c r="O76" i="1"/>
  <c r="N7" i="1"/>
  <c r="L128" i="1"/>
  <c r="O128" i="1" s="1"/>
  <c r="N189" i="1"/>
  <c r="E78" i="1" l="1"/>
  <c r="AA78" i="1" s="1"/>
  <c r="E76" i="1"/>
  <c r="AA76" i="1" s="1"/>
  <c r="E98" i="1"/>
  <c r="AA98" i="1" s="1"/>
  <c r="E96" i="1"/>
  <c r="AA96" i="1" s="1"/>
  <c r="E128" i="1"/>
  <c r="AA128" i="1" s="1"/>
  <c r="E97" i="1"/>
  <c r="AA97" i="1" s="1"/>
  <c r="A67" i="3"/>
  <c r="A51" i="3"/>
  <c r="A68" i="3"/>
  <c r="A95" i="3"/>
  <c r="A66" i="3"/>
  <c r="A49" i="3"/>
  <c r="O99" i="1"/>
  <c r="N101" i="1"/>
  <c r="O100" i="1"/>
  <c r="N79" i="1"/>
  <c r="O77" i="1"/>
  <c r="N8" i="1"/>
  <c r="L137" i="1"/>
  <c r="O137" i="1" s="1"/>
  <c r="L136" i="1"/>
  <c r="O136" i="1" s="1"/>
  <c r="L135" i="1"/>
  <c r="O135" i="1" s="1"/>
  <c r="L131" i="1"/>
  <c r="O131" i="1" s="1"/>
  <c r="L134" i="1"/>
  <c r="O134" i="1" s="1"/>
  <c r="L133" i="1"/>
  <c r="O133" i="1" s="1"/>
  <c r="L132" i="1"/>
  <c r="O132" i="1" s="1"/>
  <c r="L130" i="1"/>
  <c r="O130" i="1" s="1"/>
  <c r="L129" i="1"/>
  <c r="O129" i="1" s="1"/>
  <c r="N190" i="1"/>
  <c r="E99" i="1" l="1"/>
  <c r="AA99" i="1" s="1"/>
  <c r="E137" i="1"/>
  <c r="AA137" i="1" s="1"/>
  <c r="E100" i="1"/>
  <c r="AA100" i="1" s="1"/>
  <c r="E130" i="1"/>
  <c r="AA130" i="1" s="1"/>
  <c r="E132" i="1"/>
  <c r="AA132" i="1" s="1"/>
  <c r="E136" i="1"/>
  <c r="AA136" i="1" s="1"/>
  <c r="E133" i="1"/>
  <c r="AA133" i="1" s="1"/>
  <c r="E134" i="1"/>
  <c r="AA134" i="1" s="1"/>
  <c r="E129" i="1"/>
  <c r="AA129" i="1" s="1"/>
  <c r="E131" i="1"/>
  <c r="AA131" i="1" s="1"/>
  <c r="E77" i="1"/>
  <c r="AA77" i="1" s="1"/>
  <c r="E135" i="1"/>
  <c r="AA135" i="1" s="1"/>
  <c r="A69" i="3"/>
  <c r="A96" i="3"/>
  <c r="A99" i="3"/>
  <c r="A100" i="3"/>
  <c r="A101" i="3"/>
  <c r="A50" i="3"/>
  <c r="A70" i="3"/>
  <c r="A102" i="3"/>
  <c r="A98" i="3"/>
  <c r="A103" i="3"/>
  <c r="A97" i="3"/>
  <c r="A104" i="3"/>
  <c r="N102" i="1"/>
  <c r="O102" i="1" s="1"/>
  <c r="O101" i="1"/>
  <c r="N80" i="1"/>
  <c r="O81" i="1" s="1"/>
  <c r="O79" i="1"/>
  <c r="N9" i="1"/>
  <c r="L142" i="1"/>
  <c r="O142" i="1" s="1"/>
  <c r="L140" i="1"/>
  <c r="O140" i="1" s="1"/>
  <c r="L139" i="1"/>
  <c r="O139" i="1" s="1"/>
  <c r="L138" i="1"/>
  <c r="O138" i="1" s="1"/>
  <c r="L141" i="1"/>
  <c r="O141" i="1" s="1"/>
  <c r="N191" i="1"/>
  <c r="L145" i="1" l="1"/>
  <c r="O145" i="1" s="1"/>
  <c r="E145" i="1" s="1"/>
  <c r="AA145" i="1" s="1"/>
  <c r="L144" i="1"/>
  <c r="O144" i="1" s="1"/>
  <c r="E144" i="1" s="1"/>
  <c r="AA144" i="1" s="1"/>
  <c r="L143" i="1"/>
  <c r="O143" i="1" s="1"/>
  <c r="E143" i="1" s="1"/>
  <c r="AA143" i="1" s="1"/>
  <c r="E141" i="1"/>
  <c r="AA141" i="1" s="1"/>
  <c r="E138" i="1"/>
  <c r="AA138" i="1" s="1"/>
  <c r="E142" i="1"/>
  <c r="AA142" i="1" s="1"/>
  <c r="E139" i="1"/>
  <c r="AA139" i="1" s="1"/>
  <c r="E140" i="1"/>
  <c r="AA140" i="1" s="1"/>
  <c r="E79" i="1"/>
  <c r="AA79" i="1" s="1"/>
  <c r="E81" i="1"/>
  <c r="AA81" i="1" s="1"/>
  <c r="E101" i="1"/>
  <c r="AA101" i="1" s="1"/>
  <c r="E102" i="1"/>
  <c r="AA102" i="1" s="1"/>
  <c r="A106" i="3"/>
  <c r="A109" i="3"/>
  <c r="A54" i="3"/>
  <c r="A52" i="3"/>
  <c r="A71" i="3"/>
  <c r="A72" i="3"/>
  <c r="A107" i="3"/>
  <c r="A108" i="3"/>
  <c r="A105" i="3"/>
  <c r="N82" i="1"/>
  <c r="O80" i="1"/>
  <c r="N10" i="1"/>
  <c r="L150" i="1"/>
  <c r="O150" i="1" s="1"/>
  <c r="L146" i="1"/>
  <c r="O146" i="1" s="1"/>
  <c r="L151" i="1"/>
  <c r="O151" i="1" s="1"/>
  <c r="L149" i="1"/>
  <c r="O149" i="1" s="1"/>
  <c r="L148" i="1"/>
  <c r="O148" i="1" s="1"/>
  <c r="L147" i="1"/>
  <c r="O147" i="1" s="1"/>
  <c r="N192" i="1"/>
  <c r="L164" i="1" l="1"/>
  <c r="O164" i="1" s="1"/>
  <c r="E164" i="1" s="1"/>
  <c r="AA164" i="1" s="1"/>
  <c r="L157" i="1"/>
  <c r="O157" i="1" s="1"/>
  <c r="E157" i="1" s="1"/>
  <c r="AA157" i="1" s="1"/>
  <c r="L156" i="1"/>
  <c r="O156" i="1" s="1"/>
  <c r="E156" i="1" s="1"/>
  <c r="AA156" i="1" s="1"/>
  <c r="L155" i="1"/>
  <c r="O155" i="1" s="1"/>
  <c r="E155" i="1" s="1"/>
  <c r="AA155" i="1" s="1"/>
  <c r="E148" i="1"/>
  <c r="AA148" i="1" s="1"/>
  <c r="E150" i="1"/>
  <c r="AA150" i="1" s="1"/>
  <c r="E149" i="1"/>
  <c r="AA149" i="1" s="1"/>
  <c r="E147" i="1"/>
  <c r="AA147" i="1" s="1"/>
  <c r="E146" i="1"/>
  <c r="AA146" i="1" s="1"/>
  <c r="E151" i="1"/>
  <c r="AA151" i="1" s="1"/>
  <c r="E80" i="1"/>
  <c r="AA80" i="1" s="1"/>
  <c r="A115" i="3"/>
  <c r="A111" i="3"/>
  <c r="A112" i="3"/>
  <c r="A113" i="3"/>
  <c r="A125" i="3"/>
  <c r="A110" i="3"/>
  <c r="A114" i="3"/>
  <c r="A53" i="3"/>
  <c r="L154" i="1"/>
  <c r="O154" i="1" s="1"/>
  <c r="L161" i="1"/>
  <c r="O161" i="1" s="1"/>
  <c r="N83" i="1"/>
  <c r="O83" i="1" s="1"/>
  <c r="O82" i="1"/>
  <c r="N11" i="1"/>
  <c r="L167" i="1"/>
  <c r="O167" i="1" s="1"/>
  <c r="L165" i="1"/>
  <c r="O165" i="1" s="1"/>
  <c r="L163" i="1"/>
  <c r="O163" i="1" s="1"/>
  <c r="L160" i="1"/>
  <c r="O160" i="1" s="1"/>
  <c r="L162" i="1"/>
  <c r="O162" i="1" s="1"/>
  <c r="L159" i="1"/>
  <c r="O159" i="1" s="1"/>
  <c r="L158" i="1"/>
  <c r="O158" i="1" s="1"/>
  <c r="L153" i="1"/>
  <c r="O153" i="1" s="1"/>
  <c r="L152" i="1"/>
  <c r="O152" i="1" s="1"/>
  <c r="L168" i="1"/>
  <c r="O168" i="1" s="1"/>
  <c r="L166" i="1"/>
  <c r="O166" i="1" s="1"/>
  <c r="L169" i="1"/>
  <c r="O169" i="1" s="1"/>
  <c r="N193" i="1"/>
  <c r="E166" i="1" l="1"/>
  <c r="AA166" i="1" s="1"/>
  <c r="E152" i="1"/>
  <c r="AA152" i="1" s="1"/>
  <c r="E168" i="1"/>
  <c r="AA168" i="1" s="1"/>
  <c r="E162" i="1"/>
  <c r="AA162" i="1" s="1"/>
  <c r="E167" i="1"/>
  <c r="AA167" i="1" s="1"/>
  <c r="E160" i="1"/>
  <c r="AA160" i="1" s="1"/>
  <c r="E82" i="1"/>
  <c r="AA82" i="1" s="1"/>
  <c r="E153" i="1"/>
  <c r="AA153" i="1" s="1"/>
  <c r="E163" i="1"/>
  <c r="AA163" i="1" s="1"/>
  <c r="E83" i="1"/>
  <c r="AA83" i="1" s="1"/>
  <c r="E159" i="1"/>
  <c r="AA159" i="1" s="1"/>
  <c r="E165" i="1"/>
  <c r="AA165" i="1" s="1"/>
  <c r="E161" i="1"/>
  <c r="AA161" i="1" s="1"/>
  <c r="E158" i="1"/>
  <c r="AA158" i="1" s="1"/>
  <c r="E169" i="1"/>
  <c r="AA169" i="1" s="1"/>
  <c r="E154" i="1"/>
  <c r="AA154" i="1" s="1"/>
  <c r="L245" i="1"/>
  <c r="O245" i="1" s="1"/>
  <c r="E245" i="1" s="1"/>
  <c r="AA245" i="1" s="1"/>
  <c r="L250" i="1"/>
  <c r="O250" i="1" s="1"/>
  <c r="E250" i="1" s="1"/>
  <c r="AA250" i="1" s="1"/>
  <c r="L251" i="1"/>
  <c r="O251" i="1" s="1"/>
  <c r="E251" i="1" s="1"/>
  <c r="AA251" i="1" s="1"/>
  <c r="L252" i="1"/>
  <c r="O252" i="1" s="1"/>
  <c r="E252" i="1" s="1"/>
  <c r="AA252" i="1" s="1"/>
  <c r="L244" i="1"/>
  <c r="O244" i="1" s="1"/>
  <c r="E244" i="1" s="1"/>
  <c r="AA244" i="1" s="1"/>
  <c r="L253" i="1"/>
  <c r="O253" i="1" s="1"/>
  <c r="E253" i="1" s="1"/>
  <c r="AA253" i="1" s="1"/>
  <c r="L249" i="1"/>
  <c r="O249" i="1" s="1"/>
  <c r="E249" i="1" s="1"/>
  <c r="AA249" i="1" s="1"/>
  <c r="L254" i="1"/>
  <c r="O254" i="1" s="1"/>
  <c r="E254" i="1" s="1"/>
  <c r="AA254" i="1" s="1"/>
  <c r="L238" i="1"/>
  <c r="O238" i="1" s="1"/>
  <c r="E238" i="1" s="1"/>
  <c r="AA238" i="1" s="1"/>
  <c r="L242" i="1"/>
  <c r="O242" i="1" s="1"/>
  <c r="E242" i="1" s="1"/>
  <c r="AA242" i="1" s="1"/>
  <c r="L240" i="1"/>
  <c r="O240" i="1" s="1"/>
  <c r="E240" i="1" s="1"/>
  <c r="AA240" i="1" s="1"/>
  <c r="L255" i="1"/>
  <c r="O255" i="1" s="1"/>
  <c r="E255" i="1" s="1"/>
  <c r="AA255" i="1" s="1"/>
  <c r="L243" i="1"/>
  <c r="O243" i="1" s="1"/>
  <c r="E243" i="1" s="1"/>
  <c r="AA243" i="1" s="1"/>
  <c r="L256" i="1"/>
  <c r="O256" i="1" s="1"/>
  <c r="E256" i="1" s="1"/>
  <c r="AA256" i="1" s="1"/>
  <c r="L248" i="1"/>
  <c r="O248" i="1" s="1"/>
  <c r="E248" i="1" s="1"/>
  <c r="AA248" i="1" s="1"/>
  <c r="L237" i="1"/>
  <c r="O237" i="1" s="1"/>
  <c r="E237" i="1" s="1"/>
  <c r="AA237" i="1" s="1"/>
  <c r="L239" i="1"/>
  <c r="O239" i="1" s="1"/>
  <c r="E239" i="1" s="1"/>
  <c r="AA239" i="1" s="1"/>
  <c r="L247" i="1"/>
  <c r="O247" i="1" s="1"/>
  <c r="E247" i="1" s="1"/>
  <c r="AA247" i="1" s="1"/>
  <c r="L241" i="1"/>
  <c r="O241" i="1" s="1"/>
  <c r="E241" i="1" s="1"/>
  <c r="AA241" i="1" s="1"/>
  <c r="L246" i="1"/>
  <c r="O246" i="1" s="1"/>
  <c r="E246" i="1" s="1"/>
  <c r="AA246" i="1" s="1"/>
  <c r="A129" i="3"/>
  <c r="A116" i="3"/>
  <c r="A127" i="3"/>
  <c r="A119" i="3"/>
  <c r="A120" i="3"/>
  <c r="A56" i="3"/>
  <c r="A123" i="3"/>
  <c r="A121" i="3"/>
  <c r="A117" i="3"/>
  <c r="A124" i="3"/>
  <c r="A126" i="3"/>
  <c r="A128" i="3"/>
  <c r="A55" i="3"/>
  <c r="A122" i="3"/>
  <c r="A130" i="3"/>
  <c r="A118" i="3"/>
  <c r="L281" i="1"/>
  <c r="O281" i="1" s="1"/>
  <c r="L284" i="1"/>
  <c r="O284" i="1" s="1"/>
  <c r="L282" i="1"/>
  <c r="O282" i="1" s="1"/>
  <c r="L283" i="1"/>
  <c r="O283" i="1" s="1"/>
  <c r="L202" i="1"/>
  <c r="L205" i="1"/>
  <c r="L203" i="1"/>
  <c r="L204" i="1"/>
  <c r="L124" i="1"/>
  <c r="O124" i="1" s="1"/>
  <c r="L127" i="1"/>
  <c r="O127" i="1" s="1"/>
  <c r="L125" i="1"/>
  <c r="O125" i="1" s="1"/>
  <c r="L126" i="1"/>
  <c r="O126" i="1" s="1"/>
  <c r="L274" i="1"/>
  <c r="O274" i="1" s="1"/>
  <c r="L266" i="1"/>
  <c r="O266" i="1" s="1"/>
  <c r="L258" i="1"/>
  <c r="O258" i="1" s="1"/>
  <c r="L277" i="1"/>
  <c r="O277" i="1" s="1"/>
  <c r="L269" i="1"/>
  <c r="O269" i="1" s="1"/>
  <c r="L261" i="1"/>
  <c r="O261" i="1" s="1"/>
  <c r="L280" i="1"/>
  <c r="O280" i="1" s="1"/>
  <c r="L272" i="1"/>
  <c r="O272" i="1" s="1"/>
  <c r="L264" i="1"/>
  <c r="O264" i="1" s="1"/>
  <c r="L271" i="1"/>
  <c r="O271" i="1" s="1"/>
  <c r="L275" i="1"/>
  <c r="O275" i="1" s="1"/>
  <c r="L267" i="1"/>
  <c r="O267" i="1" s="1"/>
  <c r="L259" i="1"/>
  <c r="O259" i="1" s="1"/>
  <c r="L263" i="1"/>
  <c r="O263" i="1" s="1"/>
  <c r="L278" i="1"/>
  <c r="O278" i="1" s="1"/>
  <c r="L270" i="1"/>
  <c r="O270" i="1" s="1"/>
  <c r="L262" i="1"/>
  <c r="O262" i="1" s="1"/>
  <c r="L260" i="1"/>
  <c r="O260" i="1" s="1"/>
  <c r="L257" i="1"/>
  <c r="O257" i="1" s="1"/>
  <c r="L273" i="1"/>
  <c r="O273" i="1" s="1"/>
  <c r="L265" i="1"/>
  <c r="O265" i="1" s="1"/>
  <c r="L276" i="1"/>
  <c r="O276" i="1" s="1"/>
  <c r="L268" i="1"/>
  <c r="O268" i="1" s="1"/>
  <c r="L279" i="1"/>
  <c r="O279" i="1" s="1"/>
  <c r="L173" i="1"/>
  <c r="O173" i="1" s="1"/>
  <c r="L171" i="1"/>
  <c r="O171" i="1" s="1"/>
  <c r="L170" i="1"/>
  <c r="O170" i="1" s="1"/>
  <c r="L172" i="1"/>
  <c r="O172" i="1" s="1"/>
  <c r="L223" i="1"/>
  <c r="O223" i="1" s="1"/>
  <c r="L207" i="1"/>
  <c r="O207" i="1" s="1"/>
  <c r="L187" i="1"/>
  <c r="O187" i="1" s="1"/>
  <c r="N13" i="1"/>
  <c r="L221" i="1"/>
  <c r="O221" i="1" s="1"/>
  <c r="L201" i="1"/>
  <c r="L185" i="1"/>
  <c r="O185" i="1" s="1"/>
  <c r="L236" i="1"/>
  <c r="O236" i="1" s="1"/>
  <c r="L220" i="1"/>
  <c r="O220" i="1" s="1"/>
  <c r="L200" i="1"/>
  <c r="L184" i="1"/>
  <c r="O184" i="1" s="1"/>
  <c r="L234" i="1"/>
  <c r="O234" i="1" s="1"/>
  <c r="L218" i="1"/>
  <c r="O218" i="1" s="1"/>
  <c r="L198" i="1"/>
  <c r="L182" i="1"/>
  <c r="O182" i="1" s="1"/>
  <c r="L222" i="1"/>
  <c r="O222" i="1" s="1"/>
  <c r="L235" i="1"/>
  <c r="O235" i="1" s="1"/>
  <c r="L219" i="1"/>
  <c r="L199" i="1"/>
  <c r="L183" i="1"/>
  <c r="O183" i="1" s="1"/>
  <c r="L233" i="1"/>
  <c r="O233" i="1" s="1"/>
  <c r="L217" i="1"/>
  <c r="O217" i="1" s="1"/>
  <c r="L197" i="1"/>
  <c r="L181" i="1"/>
  <c r="O181" i="1" s="1"/>
  <c r="L232" i="1"/>
  <c r="O232" i="1" s="1"/>
  <c r="L216" i="1"/>
  <c r="O216" i="1" s="1"/>
  <c r="L196" i="1"/>
  <c r="L180" i="1"/>
  <c r="O180" i="1" s="1"/>
  <c r="L192" i="1"/>
  <c r="O192" i="1" s="1"/>
  <c r="L208" i="1"/>
  <c r="O208" i="1" s="1"/>
  <c r="L186" i="1"/>
  <c r="O186" i="1" s="1"/>
  <c r="L231" i="1"/>
  <c r="O231" i="1" s="1"/>
  <c r="L215" i="1"/>
  <c r="O215" i="1" s="1"/>
  <c r="L195" i="1"/>
  <c r="L179" i="1"/>
  <c r="O179" i="1" s="1"/>
  <c r="L230" i="1"/>
  <c r="O230" i="1" s="1"/>
  <c r="L214" i="1"/>
  <c r="O214" i="1" s="1"/>
  <c r="L194" i="1"/>
  <c r="L178" i="1"/>
  <c r="O178" i="1" s="1"/>
  <c r="L228" i="1"/>
  <c r="O228" i="1" s="1"/>
  <c r="L212" i="1"/>
  <c r="O212" i="1" s="1"/>
  <c r="L176" i="1"/>
  <c r="O176" i="1" s="1"/>
  <c r="L224" i="1"/>
  <c r="O224" i="1" s="1"/>
  <c r="L188" i="1"/>
  <c r="O188" i="1" s="1"/>
  <c r="L206" i="1"/>
  <c r="O206" i="1" s="1"/>
  <c r="L229" i="1"/>
  <c r="O229" i="1" s="1"/>
  <c r="L213" i="1"/>
  <c r="O213" i="1" s="1"/>
  <c r="L193" i="1"/>
  <c r="O193" i="1" s="1"/>
  <c r="L177" i="1"/>
  <c r="O177" i="1" s="1"/>
  <c r="L227" i="1"/>
  <c r="O227" i="1" s="1"/>
  <c r="L211" i="1"/>
  <c r="O211" i="1" s="1"/>
  <c r="L191" i="1"/>
  <c r="O191" i="1" s="1"/>
  <c r="L175" i="1"/>
  <c r="O175" i="1" s="1"/>
  <c r="L226" i="1"/>
  <c r="O226" i="1" s="1"/>
  <c r="L210" i="1"/>
  <c r="O210" i="1" s="1"/>
  <c r="L190" i="1"/>
  <c r="O190" i="1" s="1"/>
  <c r="L174" i="1"/>
  <c r="O174" i="1" s="1"/>
  <c r="L225" i="1"/>
  <c r="O225" i="1" s="1"/>
  <c r="L209" i="1"/>
  <c r="O209" i="1" s="1"/>
  <c r="L189" i="1"/>
  <c r="O189" i="1" s="1"/>
  <c r="N194" i="1"/>
  <c r="E179" i="1" l="1"/>
  <c r="AA179" i="1" s="1"/>
  <c r="E207" i="1"/>
  <c r="AA207" i="1" s="1"/>
  <c r="E263" i="1"/>
  <c r="AA263" i="1" s="1"/>
  <c r="E127" i="1"/>
  <c r="AA127" i="1" s="1"/>
  <c r="E215" i="1"/>
  <c r="AA215" i="1" s="1"/>
  <c r="E235" i="1"/>
  <c r="AA235" i="1" s="1"/>
  <c r="E223" i="1"/>
  <c r="AA223" i="1" s="1"/>
  <c r="E259" i="1"/>
  <c r="AA259" i="1" s="1"/>
  <c r="E124" i="1"/>
  <c r="AA124" i="1" s="1"/>
  <c r="E227" i="1"/>
  <c r="AA227" i="1" s="1"/>
  <c r="E231" i="1"/>
  <c r="AA231" i="1" s="1"/>
  <c r="E222" i="1"/>
  <c r="AA222" i="1" s="1"/>
  <c r="E172" i="1"/>
  <c r="AA172" i="1" s="1"/>
  <c r="E267" i="1"/>
  <c r="AA267" i="1" s="1"/>
  <c r="E126" i="1"/>
  <c r="AA126" i="1" s="1"/>
  <c r="E213" i="1"/>
  <c r="AA213" i="1" s="1"/>
  <c r="E186" i="1"/>
  <c r="AA186" i="1" s="1"/>
  <c r="E182" i="1"/>
  <c r="AA182" i="1" s="1"/>
  <c r="E170" i="1"/>
  <c r="AA170" i="1" s="1"/>
  <c r="E275" i="1"/>
  <c r="AA275" i="1" s="1"/>
  <c r="E278" i="1"/>
  <c r="AA278" i="1" s="1"/>
  <c r="E193" i="1"/>
  <c r="AA193" i="1" s="1"/>
  <c r="E229" i="1"/>
  <c r="AA229" i="1" s="1"/>
  <c r="E208" i="1"/>
  <c r="AA208" i="1" s="1"/>
  <c r="E171" i="1"/>
  <c r="AA171" i="1" s="1"/>
  <c r="E271" i="1"/>
  <c r="AA271" i="1" s="1"/>
  <c r="E191" i="1"/>
  <c r="AA191" i="1" s="1"/>
  <c r="E177" i="1"/>
  <c r="AA177" i="1" s="1"/>
  <c r="E206" i="1"/>
  <c r="AA206" i="1" s="1"/>
  <c r="E192" i="1"/>
  <c r="AA192" i="1" s="1"/>
  <c r="E218" i="1"/>
  <c r="AA218" i="1" s="1"/>
  <c r="E173" i="1"/>
  <c r="AA173" i="1" s="1"/>
  <c r="E264" i="1"/>
  <c r="AA264" i="1" s="1"/>
  <c r="E189" i="1"/>
  <c r="AA189" i="1" s="1"/>
  <c r="E188" i="1"/>
  <c r="AA188" i="1" s="1"/>
  <c r="E180" i="1"/>
  <c r="AA180" i="1" s="1"/>
  <c r="E234" i="1"/>
  <c r="AA234" i="1" s="1"/>
  <c r="E279" i="1"/>
  <c r="AA279" i="1" s="1"/>
  <c r="E272" i="1"/>
  <c r="AA272" i="1" s="1"/>
  <c r="E283" i="1"/>
  <c r="AA283" i="1" s="1"/>
  <c r="E183" i="1"/>
  <c r="AA183" i="1" s="1"/>
  <c r="E209" i="1"/>
  <c r="AA209" i="1" s="1"/>
  <c r="E224" i="1"/>
  <c r="AA224" i="1" s="1"/>
  <c r="E184" i="1"/>
  <c r="AA184" i="1" s="1"/>
  <c r="E268" i="1"/>
  <c r="AA268" i="1" s="1"/>
  <c r="E280" i="1"/>
  <c r="AA280" i="1" s="1"/>
  <c r="E282" i="1"/>
  <c r="AA282" i="1" s="1"/>
  <c r="E125" i="1"/>
  <c r="AA125" i="1" s="1"/>
  <c r="E225" i="1"/>
  <c r="AA225" i="1" s="1"/>
  <c r="E176" i="1"/>
  <c r="AA176" i="1" s="1"/>
  <c r="E216" i="1"/>
  <c r="AA216" i="1" s="1"/>
  <c r="E276" i="1"/>
  <c r="AA276" i="1" s="1"/>
  <c r="E261" i="1"/>
  <c r="AA261" i="1" s="1"/>
  <c r="E284" i="1"/>
  <c r="AA284" i="1" s="1"/>
  <c r="E230" i="1"/>
  <c r="AA230" i="1" s="1"/>
  <c r="E187" i="1"/>
  <c r="AA187" i="1" s="1"/>
  <c r="E174" i="1"/>
  <c r="AA174" i="1" s="1"/>
  <c r="E212" i="1"/>
  <c r="AA212" i="1" s="1"/>
  <c r="E232" i="1"/>
  <c r="AA232" i="1" s="1"/>
  <c r="E220" i="1"/>
  <c r="AA220" i="1" s="1"/>
  <c r="E265" i="1"/>
  <c r="AA265" i="1" s="1"/>
  <c r="E269" i="1"/>
  <c r="AA269" i="1" s="1"/>
  <c r="E281" i="1"/>
  <c r="AA281" i="1" s="1"/>
  <c r="E190" i="1"/>
  <c r="AA190" i="1" s="1"/>
  <c r="E228" i="1"/>
  <c r="AA228" i="1" s="1"/>
  <c r="E181" i="1"/>
  <c r="AA181" i="1" s="1"/>
  <c r="E236" i="1"/>
  <c r="AA236" i="1" s="1"/>
  <c r="E273" i="1"/>
  <c r="AA273" i="1" s="1"/>
  <c r="E277" i="1"/>
  <c r="AA277" i="1" s="1"/>
  <c r="E270" i="1"/>
  <c r="AA270" i="1" s="1"/>
  <c r="E210" i="1"/>
  <c r="AA210" i="1" s="1"/>
  <c r="E178" i="1"/>
  <c r="AA178" i="1" s="1"/>
  <c r="E185" i="1"/>
  <c r="AA185" i="1" s="1"/>
  <c r="E257" i="1"/>
  <c r="AA257" i="1" s="1"/>
  <c r="E258" i="1"/>
  <c r="AA258" i="1" s="1"/>
  <c r="E226" i="1"/>
  <c r="AA226" i="1" s="1"/>
  <c r="E217" i="1"/>
  <c r="AA217" i="1" s="1"/>
  <c r="E260" i="1"/>
  <c r="AA260" i="1" s="1"/>
  <c r="E266" i="1"/>
  <c r="AA266" i="1" s="1"/>
  <c r="E211" i="1"/>
  <c r="AA211" i="1" s="1"/>
  <c r="E175" i="1"/>
  <c r="AA175" i="1" s="1"/>
  <c r="E214" i="1"/>
  <c r="AA214" i="1" s="1"/>
  <c r="E233" i="1"/>
  <c r="AA233" i="1" s="1"/>
  <c r="E221" i="1"/>
  <c r="AA221" i="1" s="1"/>
  <c r="E262" i="1"/>
  <c r="AA262" i="1" s="1"/>
  <c r="E274" i="1"/>
  <c r="AA274" i="1" s="1"/>
  <c r="L287" i="1"/>
  <c r="O287" i="1" s="1"/>
  <c r="E287" i="1" s="1"/>
  <c r="AA287" i="1" s="1"/>
  <c r="L288" i="1"/>
  <c r="O288" i="1" s="1"/>
  <c r="E288" i="1" s="1"/>
  <c r="AA288" i="1" s="1"/>
  <c r="L289" i="1"/>
  <c r="O289" i="1" s="1"/>
  <c r="E289" i="1" s="1"/>
  <c r="AA289" i="1" s="1"/>
  <c r="L290" i="1"/>
  <c r="O290" i="1" s="1"/>
  <c r="E290" i="1" s="1"/>
  <c r="AA290" i="1" s="1"/>
  <c r="L291" i="1"/>
  <c r="O291" i="1" s="1"/>
  <c r="E291" i="1" s="1"/>
  <c r="AA291" i="1" s="1"/>
  <c r="L292" i="1"/>
  <c r="O292" i="1" s="1"/>
  <c r="E292" i="1" s="1"/>
  <c r="AA292" i="1" s="1"/>
  <c r="L293" i="1"/>
  <c r="O293" i="1" s="1"/>
  <c r="E293" i="1" s="1"/>
  <c r="AA293" i="1" s="1"/>
  <c r="L294" i="1"/>
  <c r="O294" i="1" s="1"/>
  <c r="E294" i="1" s="1"/>
  <c r="AA294" i="1" s="1"/>
  <c r="L285" i="1"/>
  <c r="O285" i="1" s="1"/>
  <c r="E285" i="1" s="1"/>
  <c r="AA285" i="1" s="1"/>
  <c r="L286" i="1"/>
  <c r="O286" i="1" s="1"/>
  <c r="E286" i="1" s="1"/>
  <c r="AA286" i="1" s="1"/>
  <c r="A150" i="3"/>
  <c r="A142" i="3"/>
  <c r="A198" i="3"/>
  <c r="A199" i="3"/>
  <c r="A187" i="3"/>
  <c r="A178" i="3"/>
  <c r="A201" i="3"/>
  <c r="A207" i="3"/>
  <c r="A221" i="3"/>
  <c r="A218" i="3"/>
  <c r="A136" i="3"/>
  <c r="A182" i="3"/>
  <c r="A203" i="3"/>
  <c r="A152" i="3"/>
  <c r="A191" i="3"/>
  <c r="A144" i="3"/>
  <c r="A211" i="3"/>
  <c r="A93" i="3"/>
  <c r="A214" i="3"/>
  <c r="A146" i="3"/>
  <c r="A194" i="3"/>
  <c r="A215" i="3"/>
  <c r="A172" i="3"/>
  <c r="A140" i="3"/>
  <c r="A148" i="3"/>
  <c r="A219" i="3"/>
  <c r="A92" i="3"/>
  <c r="A151" i="3"/>
  <c r="A171" i="3"/>
  <c r="A204" i="3"/>
  <c r="A145" i="3"/>
  <c r="A189" i="3"/>
  <c r="A139" i="3"/>
  <c r="A188" i="3"/>
  <c r="A94" i="3"/>
  <c r="A138" i="3"/>
  <c r="A176" i="3"/>
  <c r="A196" i="3"/>
  <c r="A184" i="3"/>
  <c r="A200" i="3"/>
  <c r="A91" i="3"/>
  <c r="A149" i="3"/>
  <c r="A197" i="3"/>
  <c r="A175" i="3"/>
  <c r="A168" i="3"/>
  <c r="A154" i="3"/>
  <c r="A192" i="3"/>
  <c r="A183" i="3"/>
  <c r="A133" i="3"/>
  <c r="A208" i="3"/>
  <c r="A143" i="3"/>
  <c r="A170" i="3"/>
  <c r="A147" i="3"/>
  <c r="A216" i="3"/>
  <c r="A190" i="3"/>
  <c r="A132" i="3"/>
  <c r="A209" i="3"/>
  <c r="A174" i="3"/>
  <c r="A131" i="3"/>
  <c r="A169" i="3"/>
  <c r="A212" i="3"/>
  <c r="A167" i="3"/>
  <c r="A153" i="3"/>
  <c r="A179" i="3"/>
  <c r="A134" i="3"/>
  <c r="A205" i="3"/>
  <c r="A141" i="3"/>
  <c r="A195" i="3"/>
  <c r="A220" i="3"/>
  <c r="A213" i="3"/>
  <c r="A224" i="3"/>
  <c r="A223" i="3"/>
  <c r="A185" i="3"/>
  <c r="A137" i="3"/>
  <c r="A225" i="3"/>
  <c r="A186" i="3"/>
  <c r="A177" i="3"/>
  <c r="A217" i="3"/>
  <c r="A202" i="3"/>
  <c r="A135" i="3"/>
  <c r="A173" i="3"/>
  <c r="A193" i="3"/>
  <c r="A181" i="3"/>
  <c r="A206" i="3"/>
  <c r="A210" i="3"/>
  <c r="A222" i="3"/>
  <c r="L313" i="1"/>
  <c r="O313" i="1" s="1"/>
  <c r="L297" i="1"/>
  <c r="O297" i="1" s="1"/>
  <c r="L311" i="1"/>
  <c r="O311" i="1" s="1"/>
  <c r="L295" i="1"/>
  <c r="O295" i="1" s="1"/>
  <c r="L310" i="1"/>
  <c r="O310" i="1" s="1"/>
  <c r="L308" i="1"/>
  <c r="O308" i="1" s="1"/>
  <c r="L309" i="1"/>
  <c r="O309" i="1" s="1"/>
  <c r="L307" i="1"/>
  <c r="O307" i="1" s="1"/>
  <c r="L306" i="1"/>
  <c r="O306" i="1" s="1"/>
  <c r="L302" i="1"/>
  <c r="O302" i="1" s="1"/>
  <c r="L314" i="1"/>
  <c r="L296" i="1"/>
  <c r="O296" i="1" s="1"/>
  <c r="L305" i="1"/>
  <c r="O305" i="1" s="1"/>
  <c r="L304" i="1"/>
  <c r="O304" i="1" s="1"/>
  <c r="N14" i="1"/>
  <c r="L303" i="1"/>
  <c r="O303" i="1" s="1"/>
  <c r="L301" i="1"/>
  <c r="O301" i="1" s="1"/>
  <c r="L300" i="1"/>
  <c r="O300" i="1" s="1"/>
  <c r="L298" i="1"/>
  <c r="O298" i="1" s="1"/>
  <c r="L312" i="1"/>
  <c r="O312" i="1" s="1"/>
  <c r="L315" i="1"/>
  <c r="L299" i="1"/>
  <c r="O299" i="1" s="1"/>
  <c r="O194" i="1"/>
  <c r="N195" i="1"/>
  <c r="O219" i="1"/>
  <c r="E296" i="1" l="1"/>
  <c r="AA296" i="1" s="1"/>
  <c r="E304" i="1"/>
  <c r="AA304" i="1" s="1"/>
  <c r="E302" i="1"/>
  <c r="AA302" i="1" s="1"/>
  <c r="E306" i="1"/>
  <c r="AA306" i="1" s="1"/>
  <c r="E219" i="1"/>
  <c r="AA219" i="1" s="1"/>
  <c r="E307" i="1"/>
  <c r="AA307" i="1" s="1"/>
  <c r="E299" i="1"/>
  <c r="AA299" i="1" s="1"/>
  <c r="E308" i="1"/>
  <c r="AA308" i="1" s="1"/>
  <c r="E310" i="1"/>
  <c r="AA310" i="1" s="1"/>
  <c r="E309" i="1"/>
  <c r="AA309" i="1" s="1"/>
  <c r="E312" i="1"/>
  <c r="AA312" i="1" s="1"/>
  <c r="E295" i="1"/>
  <c r="AA295" i="1" s="1"/>
  <c r="E305" i="1"/>
  <c r="AA305" i="1" s="1"/>
  <c r="E311" i="1"/>
  <c r="AA311" i="1" s="1"/>
  <c r="E298" i="1"/>
  <c r="AA298" i="1" s="1"/>
  <c r="E300" i="1"/>
  <c r="AA300" i="1" s="1"/>
  <c r="E297" i="1"/>
  <c r="AA297" i="1" s="1"/>
  <c r="E194" i="1"/>
  <c r="AA194" i="1" s="1"/>
  <c r="E301" i="1"/>
  <c r="AA301" i="1" s="1"/>
  <c r="E303" i="1"/>
  <c r="AA303" i="1" s="1"/>
  <c r="E313" i="1"/>
  <c r="AA313" i="1" s="1"/>
  <c r="L342" i="1"/>
  <c r="O342" i="1" s="1"/>
  <c r="E342" i="1" s="1"/>
  <c r="AA342" i="1" s="1"/>
  <c r="L343" i="1"/>
  <c r="O343" i="1" s="1"/>
  <c r="E343" i="1" s="1"/>
  <c r="AA343" i="1" s="1"/>
  <c r="L344" i="1"/>
  <c r="O344" i="1" s="1"/>
  <c r="E344" i="1" s="1"/>
  <c r="AA344" i="1" s="1"/>
  <c r="L345" i="1"/>
  <c r="O345" i="1" s="1"/>
  <c r="E345" i="1" s="1"/>
  <c r="AA345" i="1" s="1"/>
  <c r="L346" i="1"/>
  <c r="O346" i="1" s="1"/>
  <c r="E346" i="1" s="1"/>
  <c r="AA346" i="1" s="1"/>
  <c r="L347" i="1"/>
  <c r="O347" i="1" s="1"/>
  <c r="E347" i="1" s="1"/>
  <c r="AA347" i="1" s="1"/>
  <c r="L348" i="1"/>
  <c r="O348" i="1" s="1"/>
  <c r="E348" i="1" s="1"/>
  <c r="AA348" i="1" s="1"/>
  <c r="L349" i="1"/>
  <c r="O349" i="1" s="1"/>
  <c r="E349" i="1" s="1"/>
  <c r="AA349" i="1" s="1"/>
  <c r="L341" i="1"/>
  <c r="O341" i="1" s="1"/>
  <c r="E341" i="1" s="1"/>
  <c r="AA341" i="1" s="1"/>
  <c r="L340" i="1"/>
  <c r="O340" i="1" s="1"/>
  <c r="E340" i="1" s="1"/>
  <c r="AA340" i="1" s="1"/>
  <c r="A242" i="3"/>
  <c r="A231" i="3"/>
  <c r="A228" i="3"/>
  <c r="A232" i="3"/>
  <c r="A234" i="3"/>
  <c r="A229" i="3"/>
  <c r="A244" i="3"/>
  <c r="A240" i="3"/>
  <c r="A235" i="3"/>
  <c r="A238" i="3"/>
  <c r="A243" i="3"/>
  <c r="A236" i="3"/>
  <c r="A227" i="3"/>
  <c r="A155" i="3"/>
  <c r="A233" i="3"/>
  <c r="A226" i="3"/>
  <c r="A180" i="3"/>
  <c r="A237" i="3"/>
  <c r="A230" i="3"/>
  <c r="A239" i="3"/>
  <c r="A241" i="3"/>
  <c r="L336" i="1"/>
  <c r="O336" i="1" s="1"/>
  <c r="L339" i="1"/>
  <c r="O339" i="1" s="1"/>
  <c r="L337" i="1"/>
  <c r="O337" i="1" s="1"/>
  <c r="L338" i="1"/>
  <c r="O338" i="1" s="1"/>
  <c r="L319" i="1"/>
  <c r="O319" i="1" s="1"/>
  <c r="L316" i="1"/>
  <c r="O316" i="1" s="1"/>
  <c r="L317" i="1"/>
  <c r="O317" i="1" s="1"/>
  <c r="L318" i="1"/>
  <c r="O318" i="1" s="1"/>
  <c r="N15" i="1"/>
  <c r="L117" i="1"/>
  <c r="O117" i="1" s="1"/>
  <c r="L333" i="1"/>
  <c r="O333" i="1" s="1"/>
  <c r="L120" i="1"/>
  <c r="O120" i="1" s="1"/>
  <c r="L361" i="1"/>
  <c r="O361" i="1" s="1"/>
  <c r="L331" i="1"/>
  <c r="O331" i="1" s="1"/>
  <c r="L360" i="1"/>
  <c r="O360" i="1" s="1"/>
  <c r="L330" i="1"/>
  <c r="O330" i="1" s="1"/>
  <c r="L358" i="1"/>
  <c r="O358" i="1" s="1"/>
  <c r="L328" i="1"/>
  <c r="O328" i="1" s="1"/>
  <c r="L123" i="1"/>
  <c r="O123" i="1" s="1"/>
  <c r="L115" i="1"/>
  <c r="O115" i="1" s="1"/>
  <c r="L359" i="1"/>
  <c r="O359" i="1" s="1"/>
  <c r="L329" i="1"/>
  <c r="O329" i="1" s="1"/>
  <c r="L118" i="1"/>
  <c r="O118" i="1" s="1"/>
  <c r="L357" i="1"/>
  <c r="O357" i="1" s="1"/>
  <c r="L327" i="1"/>
  <c r="O327" i="1" s="1"/>
  <c r="L356" i="1"/>
  <c r="O356" i="1" s="1"/>
  <c r="L326" i="1"/>
  <c r="O326" i="1" s="1"/>
  <c r="L112" i="1"/>
  <c r="O112" i="1" s="1"/>
  <c r="L121" i="1"/>
  <c r="O121" i="1" s="1"/>
  <c r="L113" i="1"/>
  <c r="O113" i="1" s="1"/>
  <c r="L355" i="1"/>
  <c r="O355" i="1" s="1"/>
  <c r="L325" i="1"/>
  <c r="O325" i="1" s="1"/>
  <c r="L354" i="1"/>
  <c r="O354" i="1" s="1"/>
  <c r="L324" i="1"/>
  <c r="O324" i="1" s="1"/>
  <c r="L352" i="1"/>
  <c r="O352" i="1" s="1"/>
  <c r="L322" i="1"/>
  <c r="O322" i="1" s="1"/>
  <c r="L334" i="1"/>
  <c r="O334" i="1" s="1"/>
  <c r="L332" i="1"/>
  <c r="O332" i="1" s="1"/>
  <c r="L116" i="1"/>
  <c r="O116" i="1" s="1"/>
  <c r="L353" i="1"/>
  <c r="O353" i="1" s="1"/>
  <c r="L323" i="1"/>
  <c r="O323" i="1" s="1"/>
  <c r="L119" i="1"/>
  <c r="O119" i="1" s="1"/>
  <c r="L351" i="1"/>
  <c r="O351" i="1" s="1"/>
  <c r="L321" i="1"/>
  <c r="O321" i="1" s="1"/>
  <c r="L350" i="1"/>
  <c r="O350" i="1" s="1"/>
  <c r="L320" i="1"/>
  <c r="O320" i="1" s="1"/>
  <c r="L122" i="1"/>
  <c r="O122" i="1" s="1"/>
  <c r="L114" i="1"/>
  <c r="O114" i="1" s="1"/>
  <c r="L335" i="1"/>
  <c r="O335" i="1" s="1"/>
  <c r="O195" i="1"/>
  <c r="N196" i="1"/>
  <c r="O314" i="1"/>
  <c r="O315" i="1"/>
  <c r="E339" i="1" l="1"/>
  <c r="AA339" i="1" s="1"/>
  <c r="E330" i="1"/>
  <c r="AA330" i="1" s="1"/>
  <c r="E355" i="1"/>
  <c r="AA355" i="1" s="1"/>
  <c r="E324" i="1"/>
  <c r="AA324" i="1" s="1"/>
  <c r="E114" i="1"/>
  <c r="AA114" i="1" s="1"/>
  <c r="E331" i="1"/>
  <c r="AA331" i="1" s="1"/>
  <c r="E361" i="1"/>
  <c r="AA361" i="1" s="1"/>
  <c r="E360" i="1"/>
  <c r="AA360" i="1" s="1"/>
  <c r="E321" i="1"/>
  <c r="AA321" i="1" s="1"/>
  <c r="E112" i="1"/>
  <c r="AA112" i="1" s="1"/>
  <c r="E120" i="1"/>
  <c r="AA120" i="1" s="1"/>
  <c r="E122" i="1"/>
  <c r="AA122" i="1" s="1"/>
  <c r="E326" i="1"/>
  <c r="AA326" i="1" s="1"/>
  <c r="E333" i="1"/>
  <c r="AA333" i="1" s="1"/>
  <c r="E119" i="1"/>
  <c r="AA119" i="1" s="1"/>
  <c r="E356" i="1"/>
  <c r="AA356" i="1" s="1"/>
  <c r="E117" i="1"/>
  <c r="AA117" i="1" s="1"/>
  <c r="E336" i="1"/>
  <c r="AA336" i="1" s="1"/>
  <c r="E350" i="1"/>
  <c r="AA350" i="1" s="1"/>
  <c r="E323" i="1"/>
  <c r="AA323" i="1" s="1"/>
  <c r="E327" i="1"/>
  <c r="AA327" i="1" s="1"/>
  <c r="E351" i="1"/>
  <c r="AA351" i="1" s="1"/>
  <c r="E353" i="1"/>
  <c r="AA353" i="1" s="1"/>
  <c r="E357" i="1"/>
  <c r="AA357" i="1" s="1"/>
  <c r="E318" i="1"/>
  <c r="AA318" i="1" s="1"/>
  <c r="E335" i="1"/>
  <c r="AA335" i="1" s="1"/>
  <c r="E320" i="1"/>
  <c r="AA320" i="1" s="1"/>
  <c r="E116" i="1"/>
  <c r="AA116" i="1" s="1"/>
  <c r="E118" i="1"/>
  <c r="AA118" i="1" s="1"/>
  <c r="E317" i="1"/>
  <c r="AA317" i="1" s="1"/>
  <c r="E195" i="1"/>
  <c r="AA195" i="1" s="1"/>
  <c r="E121" i="1"/>
  <c r="AA121" i="1" s="1"/>
  <c r="E332" i="1"/>
  <c r="AA332" i="1" s="1"/>
  <c r="E329" i="1"/>
  <c r="AA329" i="1" s="1"/>
  <c r="E316" i="1"/>
  <c r="AA316" i="1" s="1"/>
  <c r="E358" i="1"/>
  <c r="AA358" i="1" s="1"/>
  <c r="E113" i="1"/>
  <c r="AA113" i="1" s="1"/>
  <c r="E334" i="1"/>
  <c r="AA334" i="1" s="1"/>
  <c r="E359" i="1"/>
  <c r="AA359" i="1" s="1"/>
  <c r="E319" i="1"/>
  <c r="AA319" i="1" s="1"/>
  <c r="E354" i="1"/>
  <c r="AA354" i="1" s="1"/>
  <c r="E314" i="1"/>
  <c r="AA314" i="1" s="1"/>
  <c r="E322" i="1"/>
  <c r="AA322" i="1" s="1"/>
  <c r="E115" i="1"/>
  <c r="AA115" i="1" s="1"/>
  <c r="E338" i="1"/>
  <c r="AA338" i="1" s="1"/>
  <c r="E328" i="1"/>
  <c r="AA328" i="1" s="1"/>
  <c r="E325" i="1"/>
  <c r="AA325" i="1" s="1"/>
  <c r="E315" i="1"/>
  <c r="AA315" i="1" s="1"/>
  <c r="E352" i="1"/>
  <c r="AA352" i="1" s="1"/>
  <c r="E123" i="1"/>
  <c r="AA123" i="1" s="1"/>
  <c r="E337" i="1"/>
  <c r="AA337" i="1" s="1"/>
  <c r="A263" i="3"/>
  <c r="A273" i="3"/>
  <c r="A268" i="3"/>
  <c r="A246" i="3"/>
  <c r="A253" i="3"/>
  <c r="A255" i="3"/>
  <c r="A259" i="3"/>
  <c r="A270" i="3"/>
  <c r="A80" i="3"/>
  <c r="A265" i="3"/>
  <c r="A269" i="3"/>
  <c r="A266" i="3"/>
  <c r="A275" i="3"/>
  <c r="A279" i="3"/>
  <c r="A267" i="3"/>
  <c r="A247" i="3"/>
  <c r="A250" i="3"/>
  <c r="A245" i="3"/>
  <c r="A156" i="3"/>
  <c r="A81" i="3"/>
  <c r="A256" i="3"/>
  <c r="A261" i="3"/>
  <c r="A260" i="3"/>
  <c r="A280" i="3"/>
  <c r="A82" i="3"/>
  <c r="A90" i="3"/>
  <c r="A89" i="3"/>
  <c r="A276" i="3"/>
  <c r="A281" i="3"/>
  <c r="A251" i="3"/>
  <c r="A271" i="3"/>
  <c r="A282" i="3"/>
  <c r="A252" i="3"/>
  <c r="A79" i="3"/>
  <c r="A87" i="3"/>
  <c r="A262" i="3"/>
  <c r="A88" i="3"/>
  <c r="A272" i="3"/>
  <c r="A257" i="3"/>
  <c r="A264" i="3"/>
  <c r="A277" i="3"/>
  <c r="A254" i="3"/>
  <c r="A278" i="3"/>
  <c r="A249" i="3"/>
  <c r="A86" i="3"/>
  <c r="A84" i="3"/>
  <c r="A258" i="3"/>
  <c r="A274" i="3"/>
  <c r="A83" i="3"/>
  <c r="A85" i="3"/>
  <c r="A248" i="3"/>
  <c r="N16" i="1"/>
  <c r="L363" i="1"/>
  <c r="O363" i="1" s="1"/>
  <c r="L364" i="1"/>
  <c r="O364" i="1" s="1"/>
  <c r="L362" i="1"/>
  <c r="O362" i="1" s="1"/>
  <c r="L367" i="1"/>
  <c r="O367" i="1" s="1"/>
  <c r="L366" i="1"/>
  <c r="O366" i="1" s="1"/>
  <c r="L365" i="1"/>
  <c r="O365" i="1" s="1"/>
  <c r="N197" i="1"/>
  <c r="O196" i="1"/>
  <c r="L385" i="1" l="1"/>
  <c r="O385" i="1" s="1"/>
  <c r="E385" i="1" s="1"/>
  <c r="AA385" i="1" s="1"/>
  <c r="L370" i="1"/>
  <c r="O370" i="1" s="1"/>
  <c r="E370" i="1" s="1"/>
  <c r="AA370" i="1" s="1"/>
  <c r="L369" i="1"/>
  <c r="O369" i="1" s="1"/>
  <c r="E369" i="1" s="1"/>
  <c r="AA369" i="1" s="1"/>
  <c r="L368" i="1"/>
  <c r="O368" i="1" s="1"/>
  <c r="E368" i="1" s="1"/>
  <c r="AA368" i="1" s="1"/>
  <c r="E363" i="1"/>
  <c r="AA363" i="1" s="1"/>
  <c r="E196" i="1"/>
  <c r="AA196" i="1" s="1"/>
  <c r="E362" i="1"/>
  <c r="AA362" i="1" s="1"/>
  <c r="E364" i="1"/>
  <c r="AA364" i="1" s="1"/>
  <c r="E365" i="1"/>
  <c r="AA365" i="1" s="1"/>
  <c r="E366" i="1"/>
  <c r="AA366" i="1" s="1"/>
  <c r="E367" i="1"/>
  <c r="AA367" i="1" s="1"/>
  <c r="A287" i="3"/>
  <c r="A286" i="3"/>
  <c r="A288" i="3"/>
  <c r="A157" i="3"/>
  <c r="A283" i="3"/>
  <c r="A285" i="3"/>
  <c r="A303" i="3"/>
  <c r="A284" i="3"/>
  <c r="L379" i="1"/>
  <c r="O379" i="1" s="1"/>
  <c r="L382" i="1"/>
  <c r="O382" i="1" s="1"/>
  <c r="N17" i="1"/>
  <c r="L384" i="1"/>
  <c r="O384" i="1" s="1"/>
  <c r="L381" i="1"/>
  <c r="O381" i="1" s="1"/>
  <c r="L380" i="1"/>
  <c r="O380" i="1" s="1"/>
  <c r="L377" i="1"/>
  <c r="O377" i="1" s="1"/>
  <c r="L378" i="1"/>
  <c r="O378" i="1" s="1"/>
  <c r="L376" i="1"/>
  <c r="O376" i="1" s="1"/>
  <c r="L375" i="1"/>
  <c r="O375" i="1" s="1"/>
  <c r="L371" i="1"/>
  <c r="O371" i="1" s="1"/>
  <c r="L374" i="1"/>
  <c r="O374" i="1" s="1"/>
  <c r="L373" i="1"/>
  <c r="O373" i="1" s="1"/>
  <c r="L383" i="1"/>
  <c r="O383" i="1" s="1"/>
  <c r="L372" i="1"/>
  <c r="O372" i="1" s="1"/>
  <c r="N198" i="1"/>
  <c r="O197" i="1"/>
  <c r="E373" i="1" l="1"/>
  <c r="AA373" i="1" s="1"/>
  <c r="E374" i="1"/>
  <c r="AA374" i="1" s="1"/>
  <c r="E375" i="1"/>
  <c r="AA375" i="1" s="1"/>
  <c r="E376" i="1"/>
  <c r="AA376" i="1" s="1"/>
  <c r="E372" i="1"/>
  <c r="AA372" i="1" s="1"/>
  <c r="E378" i="1"/>
  <c r="AA378" i="1" s="1"/>
  <c r="E377" i="1"/>
  <c r="AA377" i="1" s="1"/>
  <c r="E384" i="1"/>
  <c r="AA384" i="1" s="1"/>
  <c r="E383" i="1"/>
  <c r="AA383" i="1" s="1"/>
  <c r="E381" i="1"/>
  <c r="AA381" i="1" s="1"/>
  <c r="E371" i="1"/>
  <c r="AA371" i="1" s="1"/>
  <c r="E380" i="1"/>
  <c r="AA380" i="1" s="1"/>
  <c r="E382" i="1"/>
  <c r="AA382" i="1" s="1"/>
  <c r="E197" i="1"/>
  <c r="AA197" i="1" s="1"/>
  <c r="E379" i="1"/>
  <c r="AA379" i="1" s="1"/>
  <c r="A302" i="3"/>
  <c r="A290" i="3"/>
  <c r="A292" i="3"/>
  <c r="A289" i="3"/>
  <c r="A301" i="3"/>
  <c r="A293" i="3"/>
  <c r="A296" i="3"/>
  <c r="A291" i="3"/>
  <c r="A294" i="3"/>
  <c r="A298" i="3"/>
  <c r="A299" i="3"/>
  <c r="A295" i="3"/>
  <c r="A300" i="3"/>
  <c r="A158" i="3"/>
  <c r="A297" i="3"/>
  <c r="N18" i="1"/>
  <c r="L386" i="1"/>
  <c r="O386" i="1" s="1"/>
  <c r="L387" i="1"/>
  <c r="O387" i="1" s="1"/>
  <c r="N199" i="1"/>
  <c r="O198" i="1"/>
  <c r="O414" i="1"/>
  <c r="E414" i="1" s="1"/>
  <c r="AA414" i="1" s="1"/>
  <c r="E387" i="1" l="1"/>
  <c r="AA387" i="1" s="1"/>
  <c r="E386" i="1"/>
  <c r="AA386" i="1" s="1"/>
  <c r="E198" i="1"/>
  <c r="AA198" i="1" s="1"/>
  <c r="A332" i="3"/>
  <c r="A304" i="3"/>
  <c r="A159" i="3"/>
  <c r="A305" i="3"/>
  <c r="N19" i="1"/>
  <c r="L396" i="1"/>
  <c r="O396" i="1" s="1"/>
  <c r="L395" i="1"/>
  <c r="O395" i="1" s="1"/>
  <c r="L394" i="1"/>
  <c r="O394" i="1" s="1"/>
  <c r="L393" i="1"/>
  <c r="O393" i="1" s="1"/>
  <c r="L392" i="1"/>
  <c r="O392" i="1" s="1"/>
  <c r="L390" i="1"/>
  <c r="O390" i="1" s="1"/>
  <c r="L391" i="1"/>
  <c r="O391" i="1" s="1"/>
  <c r="L389" i="1"/>
  <c r="O389" i="1" s="1"/>
  <c r="L388" i="1"/>
  <c r="O388" i="1" s="1"/>
  <c r="O199" i="1"/>
  <c r="N200" i="1"/>
  <c r="E388" i="1" l="1"/>
  <c r="AA388" i="1" s="1"/>
  <c r="E391" i="1"/>
  <c r="AA391" i="1" s="1"/>
  <c r="E389" i="1"/>
  <c r="AA389" i="1" s="1"/>
  <c r="E393" i="1"/>
  <c r="AA393" i="1" s="1"/>
  <c r="E394" i="1"/>
  <c r="AA394" i="1" s="1"/>
  <c r="E392" i="1"/>
  <c r="AA392" i="1" s="1"/>
  <c r="E395" i="1"/>
  <c r="AA395" i="1" s="1"/>
  <c r="E199" i="1"/>
  <c r="AA199" i="1" s="1"/>
  <c r="E390" i="1"/>
  <c r="AA390" i="1" s="1"/>
  <c r="E396" i="1"/>
  <c r="AA396" i="1" s="1"/>
  <c r="A309" i="3"/>
  <c r="A310" i="3"/>
  <c r="A313" i="3"/>
  <c r="A311" i="3"/>
  <c r="A312" i="3"/>
  <c r="A308" i="3"/>
  <c r="A314" i="3"/>
  <c r="A306" i="3"/>
  <c r="A160" i="3"/>
  <c r="A307" i="3"/>
  <c r="L401" i="1"/>
  <c r="O401" i="1" s="1"/>
  <c r="L399" i="1"/>
  <c r="O399" i="1" s="1"/>
  <c r="L398" i="1"/>
  <c r="O398" i="1" s="1"/>
  <c r="L397" i="1"/>
  <c r="O397" i="1" s="1"/>
  <c r="L409" i="1"/>
  <c r="O409" i="1" s="1"/>
  <c r="L408" i="1"/>
  <c r="O408" i="1" s="1"/>
  <c r="L406" i="1"/>
  <c r="O406" i="1" s="1"/>
  <c r="L407" i="1"/>
  <c r="O407" i="1" s="1"/>
  <c r="L405" i="1"/>
  <c r="O405" i="1" s="1"/>
  <c r="L404" i="1"/>
  <c r="O404" i="1" s="1"/>
  <c r="L402" i="1"/>
  <c r="O402" i="1" s="1"/>
  <c r="L400" i="1"/>
  <c r="O400" i="1" s="1"/>
  <c r="L403" i="1"/>
  <c r="O403" i="1" s="1"/>
  <c r="N201" i="1"/>
  <c r="O200" i="1"/>
  <c r="E407" i="1" l="1"/>
  <c r="AA407" i="1" s="1"/>
  <c r="E397" i="1"/>
  <c r="AA397" i="1" s="1"/>
  <c r="E401" i="1"/>
  <c r="AA401" i="1" s="1"/>
  <c r="E398" i="1"/>
  <c r="AA398" i="1" s="1"/>
  <c r="E399" i="1"/>
  <c r="AA399" i="1" s="1"/>
  <c r="E409" i="1"/>
  <c r="AA409" i="1" s="1"/>
  <c r="E403" i="1"/>
  <c r="AA403" i="1" s="1"/>
  <c r="E200" i="1"/>
  <c r="AA200" i="1" s="1"/>
  <c r="E400" i="1"/>
  <c r="AA400" i="1" s="1"/>
  <c r="E406" i="1"/>
  <c r="AA406" i="1" s="1"/>
  <c r="E402" i="1"/>
  <c r="AA402" i="1" s="1"/>
  <c r="E408" i="1"/>
  <c r="AA408" i="1" s="1"/>
  <c r="E404" i="1"/>
  <c r="AA404" i="1" s="1"/>
  <c r="E405" i="1"/>
  <c r="AA405" i="1" s="1"/>
  <c r="A327" i="3"/>
  <c r="A320" i="3"/>
  <c r="A318" i="3"/>
  <c r="A323" i="3"/>
  <c r="A325" i="3"/>
  <c r="A322" i="3"/>
  <c r="A326" i="3"/>
  <c r="A324" i="3"/>
  <c r="A316" i="3"/>
  <c r="A319" i="3"/>
  <c r="A315" i="3"/>
  <c r="A161" i="3"/>
  <c r="A317" i="3"/>
  <c r="A321" i="3"/>
  <c r="O201" i="1"/>
  <c r="E201" i="1" l="1"/>
  <c r="AA201" i="1" s="1"/>
  <c r="A162" i="3"/>
  <c r="N203" i="1"/>
  <c r="O202" i="1"/>
  <c r="E202" i="1" l="1"/>
  <c r="AA202" i="1" s="1"/>
  <c r="A163" i="3"/>
  <c r="N204" i="1"/>
  <c r="O203" i="1"/>
  <c r="E203" i="1" l="1"/>
  <c r="AA203" i="1" s="1"/>
  <c r="A164" i="3"/>
  <c r="N205" i="1"/>
  <c r="O205" i="1" s="1"/>
  <c r="O204" i="1"/>
  <c r="E205" i="1" l="1"/>
  <c r="AA205" i="1" s="1"/>
  <c r="E204" i="1"/>
  <c r="AA204" i="1" s="1"/>
  <c r="A165" i="3"/>
  <c r="A16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M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1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5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8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1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2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5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8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3" authorId="0" shapeId="0" xr:uid="{0D79C3AF-40A1-4AE2-90F0-B1FBB8EAA714}">
      <text>
        <r>
          <rPr>
            <sz val="9"/>
            <color indexed="81"/>
            <rFont val="Tahoma"/>
            <family val="2"/>
          </rPr>
          <t>added 7/6/23</t>
        </r>
      </text>
    </comment>
    <comment ref="C104" authorId="0" shapeId="0" xr:uid="{4F6004F1-A339-4284-A4B1-9D0374941E39}">
      <text>
        <r>
          <rPr>
            <sz val="9"/>
            <color indexed="81"/>
            <rFont val="Tahoma"/>
            <family val="2"/>
          </rPr>
          <t>added 7/6/23</t>
        </r>
      </text>
    </comment>
    <comment ref="C105" authorId="0" shapeId="0" xr:uid="{FBB493AF-EEF0-4E99-9795-C825DDB0E4D4}">
      <text>
        <r>
          <rPr>
            <sz val="9"/>
            <color indexed="81"/>
            <rFont val="Tahoma"/>
            <family val="2"/>
          </rPr>
          <t>added 7/6/23</t>
        </r>
      </text>
    </comment>
    <comment ref="C107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09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12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4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7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1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4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0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4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202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T20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T2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57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81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85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295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316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20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36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40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S362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79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82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85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<sst xmlns="http://schemas.openxmlformats.org/spreadsheetml/2006/main" count="2628" uniqueCount="890">
  <si>
    <t>Product Tier</t>
  </si>
  <si>
    <t>Product Brand</t>
  </si>
  <si>
    <t>Model</t>
  </si>
  <si>
    <t>Volume (gallons)</t>
  </si>
  <si>
    <t>Maximum Recommended Household Size</t>
  </si>
  <si>
    <t>Qualified Date</t>
  </si>
  <si>
    <t>A. O. Smith</t>
  </si>
  <si>
    <t>HPTU 50 120</t>
  </si>
  <si>
    <t>2-3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</si>
  <si>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</si>
  <si>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</si>
  <si>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</si>
  <si>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</si>
  <si>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</si>
  <si>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</si>
  <si>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</si>
  <si>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</si>
  <si>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</si>
  <si>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</si>
  <si>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</si>
  <si>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</si>
  <si>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</si>
  <si>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</si>
  <si>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</si>
  <si>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</si>
  <si>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</si>
  <si>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</si>
  <si>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</si>
  <si>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</si>
  <si>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</si>
  <si>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</si>
  <si>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</si>
  <si>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</si>
  <si>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</si>
  <si>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</si>
  <si>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</si>
  <si>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</si>
  <si>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</si>
  <si>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</si>
  <si>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</si>
  <si>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</si>
  <si>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</si>
  <si>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</si>
  <si>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</si>
  <si>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</si>
  <si>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</si>
  <si>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</si>
  <si>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</si>
  <si>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</si>
  <si>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</si>
  <si>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</si>
  <si>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</si>
  <si>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</si>
  <si>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</si>
  <si>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</si>
  <si>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</si>
  <si>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</si>
  <si>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</si>
  <si>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</si>
  <si>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</si>
  <si>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</si>
  <si>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</si>
  <si>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</si>
  <si>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</si>
  <si>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</si>
  <si>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</si>
  <si>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</si>
  <si>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</si>
  <si>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</si>
  <si>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</si>
  <si>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</si>
  <si>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</si>
  <si>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</si>
  <si>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</si>
  <si>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</si>
  <si>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</si>
  <si>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</si>
  <si>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</si>
  <si>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</si>
  <si>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</si>
  <si>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</si>
  <si>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</si>
  <si>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</si>
  <si>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</si>
  <si>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</si>
  <si>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</si>
  <si>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</si>
  <si>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</si>
  <si>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</si>
  <si>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</si>
  <si>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</si>
  <si>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</si>
  <si>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</si>
  <si>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</si>
  <si>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</si>
  <si>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</si>
  <si>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</si>
  <si>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</si>
  <si>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</si>
  <si>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</si>
  <si>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</si>
  <si>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</si>
  <si>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</si>
  <si>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</si>
  <si>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</si>
  <si>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</si>
  <si>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</si>
  <si>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</si>
  <si>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</si>
  <si>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</si>
  <si>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</si>
  <si>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</si>
  <si>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</si>
  <si>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</si>
  <si>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</si>
  <si>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</si>
  <si>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</si>
  <si>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</si>
  <si>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</si>
  <si>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</si>
  <si>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</si>
  <si>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</si>
  <si>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</si>
  <si>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</si>
  <si>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</si>
  <si>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</si>
  <si>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</si>
  <si>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</si>
  <si>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</si>
  <si>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</si>
  <si>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</si>
  <si>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</si>
  <si>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</si>
  <si>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</si>
  <si>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</si>
  <si>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</si>
  <si>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</si>
  <si>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</si>
  <si>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</si>
  <si>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</si>
  <si>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</si>
  <si>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</si>
  <si>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</si>
  <si>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</si>
  <si>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</si>
  <si>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</si>
  <si>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</si>
  <si>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</si>
  <si>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</si>
  <si>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</si>
  <si>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</si>
  <si>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</si>
  <si>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</si>
  <si>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</si>
  <si>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</si>
  <si>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</si>
  <si>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</si>
  <si>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</si>
  <si>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</si>
  <si>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</si>
  <si>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</si>
  <si>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</si>
  <si>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</si>
  <si>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</si>
  <si>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</si>
  <si>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</si>
  <si>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</si>
  <si>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</si>
  <si>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</si>
  <si>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</si>
  <si>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</si>
  <si>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</si>
  <si>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</si>
  <si>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</si>
  <si>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</si>
  <si>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</si>
  <si>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</si>
  <si>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</si>
  <si>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</si>
  <si>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</si>
  <si>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</si>
  <si>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</si>
  <si>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</si>
  <si>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</si>
  <si>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</si>
  <si>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</si>
  <si>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</si>
  <si>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</si>
  <si>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</si>
  <si>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</si>
  <si>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</si>
  <si>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</si>
  <si>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</si>
  <si>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</si>
  <si>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</si>
  <si>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</si>
  <si>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</si>
  <si>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</si>
  <si>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</si>
  <si>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</si>
  <si>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</si>
  <si>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Model ID (combination of brand, model &amp; sim type IDs)</t>
  </si>
  <si>
    <t>TankVolume (used for CF1R reporting)</t>
  </si>
  <si>
    <t>NEEA HPWH make/model data</t>
  </si>
  <si>
    <t>Created from file:  HPWH_models_list_2017-04d.xlsx</t>
  </si>
  <si>
    <t>Dependent(s):</t>
  </si>
  <si>
    <t>Independent(s):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</si>
  <si>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</si>
  <si>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</si>
  <si>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</si>
  <si>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</si>
  <si>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</si>
  <si>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</si>
  <si>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</si>
  <si>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</si>
  <si>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</si>
  <si>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</si>
  <si>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</si>
  <si>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</si>
  <si>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</si>
  <si>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</si>
  <si>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</si>
  <si>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</si>
  <si>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</si>
  <si>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</si>
  <si>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</si>
  <si>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</si>
  <si>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</si>
  <si>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</si>
  <si>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</si>
  <si>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</si>
  <si>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</si>
  <si>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</si>
  <si>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</si>
  <si>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</si>
  <si>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</si>
  <si>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</si>
  <si>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</si>
  <si>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</si>
  <si>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</si>
  <si>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</si>
  <si>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</si>
  <si>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</si>
  <si>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</si>
  <si>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</si>
  <si>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</si>
  <si>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</si>
  <si>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</si>
  <si>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</si>
  <si>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</si>
  <si>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</si>
  <si>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</si>
  <si>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</si>
  <si>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</si>
  <si>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</si>
  <si>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</si>
  <si>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</si>
  <si>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</si>
  <si>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</si>
  <si>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</si>
  <si>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</si>
  <si>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</si>
  <si>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</si>
  <si>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</si>
  <si>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</si>
  <si>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</si>
  <si>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</si>
  <si>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</si>
  <si>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</si>
  <si>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</si>
  <si>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</si>
  <si>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</si>
  <si>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</si>
  <si>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</si>
  <si>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</si>
  <si>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</si>
  <si>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</si>
  <si>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</si>
  <si>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</si>
  <si>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</si>
  <si>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</si>
  <si>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</si>
  <si>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</si>
  <si>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</si>
  <si>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</si>
  <si>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</si>
  <si>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</si>
  <si>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</si>
  <si>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</si>
  <si>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</si>
  <si>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</si>
  <si>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</si>
  <si>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</si>
  <si>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</si>
  <si>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</si>
  <si>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</si>
  <si>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</si>
  <si>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</si>
  <si>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</si>
  <si>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</si>
  <si>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</si>
  <si>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</si>
  <si>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</si>
  <si>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</si>
  <si>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</si>
  <si>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</si>
  <si>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</si>
  <si>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</si>
  <si>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</si>
  <si>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</si>
  <si>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</si>
  <si>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</si>
  <si>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</si>
  <si>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</si>
  <si>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</si>
  <si>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</si>
  <si>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</si>
  <si>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</si>
  <si>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</si>
  <si>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</si>
  <si>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</si>
  <si>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</si>
  <si>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</si>
  <si>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</si>
  <si>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</si>
  <si>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</si>
  <si>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</si>
  <si>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</si>
  <si>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</si>
  <si>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</si>
  <si>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</si>
  <si>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</si>
  <si>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</si>
  <si>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</si>
  <si>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</si>
  <si>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</si>
  <si>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</si>
  <si>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</si>
  <si>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</si>
  <si>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</si>
  <si>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</si>
  <si>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</si>
  <si>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</si>
  <si>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</si>
  <si>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</si>
  <si>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</si>
  <si>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</si>
  <si>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</si>
  <si>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</si>
  <si>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</si>
  <si>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</si>
  <si>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</si>
  <si>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</si>
  <si>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</si>
  <si>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</si>
  <si>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</si>
  <si>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</si>
  <si>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</si>
  <si>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</si>
  <si>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</si>
  <si>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</si>
  <si>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</si>
  <si>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</si>
  <si>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</si>
  <si>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</si>
  <si>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</si>
  <si>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</si>
  <si>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</si>
  <si>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</si>
  <si>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</si>
  <si>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</si>
  <si>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</si>
  <si>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</si>
  <si>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</si>
  <si>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</si>
  <si>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</si>
  <si>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</si>
  <si>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</si>
  <si>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</si>
  <si>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</si>
  <si>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</si>
  <si>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</si>
  <si>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</si>
  <si>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</si>
  <si>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</si>
  <si>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</si>
  <si>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</si>
  <si>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</si>
  <si>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</si>
  <si>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</si>
  <si>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</si>
  <si>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</si>
  <si>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</si>
  <si>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</si>
  <si>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</si>
  <si>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</si>
  <si>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</si>
  <si>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</si>
  <si>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</si>
  <si>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</si>
  <si>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</si>
  <si>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</si>
  <si>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</si>
  <si>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</si>
  <si>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</si>
  <si>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</si>
  <si>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</si>
  <si>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</si>
  <si>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</si>
  <si>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</si>
  <si>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</si>
  <si>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</si>
  <si>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</si>
  <si>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</si>
  <si>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</si>
  <si>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</si>
  <si>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</si>
  <si>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</si>
  <si>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</si>
  <si>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</si>
  <si>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</si>
  <si>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</si>
  <si>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</si>
  <si>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</si>
  <si>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</si>
  <si>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</si>
  <si>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</si>
  <si>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</si>
  <si>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</si>
  <si>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</si>
  <si>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</si>
  <si>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</si>
  <si>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</si>
  <si>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</si>
  <si>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</si>
  <si>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</si>
  <si>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</si>
  <si>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</si>
  <si>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</si>
  <si>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</si>
  <si>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</si>
  <si>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</si>
  <si>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</si>
  <si>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</si>
  <si>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</si>
  <si>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</si>
  <si>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</si>
  <si>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</si>
  <si>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</si>
  <si>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</si>
  <si>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</si>
  <si>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</si>
  <si>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</si>
  <si>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</si>
  <si>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</si>
  <si>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</si>
  <si>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</si>
  <si>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</si>
  <si>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</si>
  <si>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</si>
  <si>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</si>
  <si>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</si>
  <si>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</si>
  <si>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</si>
  <si>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</si>
  <si>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</si>
  <si>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</si>
  <si>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</si>
  <si>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</si>
  <si>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</si>
  <si>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</si>
  <si>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</si>
  <si>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</si>
  <si>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</si>
  <si>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</si>
  <si>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</si>
  <si>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</si>
  <si>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</si>
  <si>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</si>
  <si>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</si>
  <si>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</si>
  <si>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</si>
  <si>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</si>
  <si>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</si>
  <si>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</si>
  <si>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</si>
  <si>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</si>
  <si>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</si>
  <si>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</si>
  <si>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</si>
  <si>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</si>
  <si>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</si>
  <si>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</si>
  <si>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</si>
  <si>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</si>
  <si>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</si>
  <si>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</si>
  <si>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</si>
  <si>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</si>
  <si>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</si>
  <si>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</si>
  <si>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</si>
  <si>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</si>
  <si>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</si>
  <si>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</si>
  <si>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</si>
  <si>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</si>
  <si>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</si>
  <si>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</si>
  <si>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</si>
  <si>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</si>
  <si>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</si>
  <si>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</si>
  <si>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</si>
  <si>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</si>
  <si>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</si>
  <si>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</si>
  <si>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</si>
  <si>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</si>
  <si>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</si>
  <si>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</si>
  <si>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</si>
  <si>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</si>
  <si>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</si>
  <si>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</si>
  <si>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</si>
  <si>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</si>
  <si>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</si>
  <si>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</si>
  <si>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</si>
  <si>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</si>
  <si>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</si>
  <si>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</si>
  <si>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</si>
  <si>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</si>
  <si>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</si>
  <si>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</si>
  <si>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</si>
  <si>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</si>
  <si>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</si>
  <si>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</si>
  <si>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</si>
  <si>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</si>
  <si>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</si>
  <si>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</si>
  <si>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</si>
  <si>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</si>
  <si>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</si>
  <si>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</si>
  <si>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</si>
  <si>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</si>
  <si>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</si>
  <si>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</si>
  <si>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</si>
  <si>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</si>
  <si>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</si>
  <si>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</si>
  <si>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</si>
  <si>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</si>
  <si>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</si>
  <si>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</si>
  <si>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</si>
  <si>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</si>
  <si>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</si>
  <si>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</si>
  <si>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</si>
  <si>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</si>
  <si>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RheemXE80T10</t>
  </si>
  <si>
    <t>RheemXE80T10H22U0</t>
  </si>
  <si>
    <t>RheemXE80T10H45U0</t>
  </si>
  <si>
    <t>RheemXE80T10HD22U0</t>
  </si>
  <si>
    <t>RheemXE80T10HS45U0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</si>
  <si>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</si>
  <si>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</si>
  <si>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</si>
  <si>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</si>
  <si>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</si>
  <si>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</si>
  <si>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</si>
  <si>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</si>
  <si>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</si>
  <si>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</si>
  <si>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</si>
  <si>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</si>
  <si>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</si>
  <si>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</si>
  <si>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</si>
  <si>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</si>
  <si>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</si>
  <si>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</si>
  <si>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</si>
  <si>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</si>
  <si>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</si>
  <si>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</si>
  <si>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</si>
  <si>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</si>
  <si>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</si>
  <si>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</si>
  <si>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</si>
  <si>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</si>
  <si>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</si>
  <si>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</si>
  <si>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</si>
  <si>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</si>
  <si>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</si>
  <si>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</si>
  <si>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</si>
  <si>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</si>
  <si>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</si>
  <si>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</si>
  <si>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</si>
  <si>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</si>
  <si>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</si>
  <si>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</si>
  <si>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</si>
  <si>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</si>
  <si>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</si>
  <si>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</si>
  <si>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</si>
  <si>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</si>
  <si>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</si>
  <si>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</si>
  <si>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</si>
  <si>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</si>
  <si>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</si>
  <si>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</si>
  <si>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</si>
  <si>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</si>
  <si>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</si>
  <si>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</si>
  <si>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</si>
  <si>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</si>
  <si>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</si>
  <si>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</si>
  <si>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</si>
  <si>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</si>
  <si>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</si>
  <si>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</si>
  <si>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</si>
  <si>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</si>
  <si>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</si>
  <si>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</si>
  <si>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</si>
  <si>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</si>
  <si>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</si>
  <si>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</si>
  <si>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</si>
  <si>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</si>
  <si>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</si>
  <si>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</si>
  <si>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</si>
  <si>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</si>
  <si>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</si>
  <si>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</si>
  <si>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</si>
  <si>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</si>
  <si>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</si>
  <si>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</si>
  <si>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</si>
  <si>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</si>
  <si>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</si>
  <si>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</si>
  <si>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</si>
  <si>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</si>
  <si>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</si>
  <si>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</si>
  <si>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</si>
  <si>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</si>
  <si>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</si>
  <si>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</si>
  <si>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</si>
  <si>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</si>
  <si>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</si>
  <si>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</si>
  <si>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</si>
  <si>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</si>
  <si>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</si>
  <si>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</si>
  <si>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</si>
  <si>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</si>
  <si>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</si>
  <si>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</si>
  <si>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</si>
  <si>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</si>
  <si>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</si>
  <si>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</si>
  <si>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</si>
  <si>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</si>
  <si>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</si>
  <si>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</si>
  <si>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</si>
  <si>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</si>
  <si>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</si>
  <si>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</si>
  <si>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</si>
  <si>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</si>
  <si>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</si>
  <si>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</si>
  <si>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</si>
  <si>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</si>
  <si>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</si>
  <si>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</si>
  <si>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</si>
  <si>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</si>
  <si>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</si>
  <si>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</si>
  <si>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</si>
  <si>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</si>
  <si>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</si>
  <si>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</si>
  <si>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</si>
  <si>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</si>
  <si>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</si>
  <si>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</si>
  <si>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</si>
  <si>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</si>
  <si>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</si>
  <si>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</si>
  <si>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</si>
  <si>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</si>
  <si>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</si>
  <si>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</si>
  <si>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</si>
  <si>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</si>
  <si>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</si>
  <si>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</si>
  <si>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</si>
  <si>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</si>
  <si>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</si>
  <si>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</si>
  <si>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</si>
  <si>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</si>
  <si>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</si>
  <si>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</si>
  <si>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</si>
  <si>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</si>
  <si>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</si>
  <si>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</si>
  <si>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</si>
  <si>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</si>
  <si>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</si>
  <si>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</si>
  <si>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</si>
  <si>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</si>
  <si>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</si>
  <si>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</si>
  <si>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</si>
  <si>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</si>
  <si>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</si>
  <si>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</si>
  <si>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</si>
  <si>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</si>
  <si>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</si>
  <si>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</si>
  <si>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</si>
  <si>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</si>
  <si>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</si>
  <si>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</si>
  <si>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</si>
  <si>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</si>
  <si>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</si>
  <si>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</si>
  <si>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</si>
  <si>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</si>
  <si>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</si>
  <si>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</si>
  <si>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</si>
  <si>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</si>
  <si>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</si>
  <si>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</si>
  <si>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</si>
  <si>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</si>
  <si>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</si>
  <si>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</si>
  <si>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</si>
  <si>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</si>
  <si>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</si>
  <si>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</si>
  <si>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</si>
  <si>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</si>
  <si>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</si>
  <si>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</si>
  <si>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</si>
  <si>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</si>
  <si>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</si>
  <si>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</si>
  <si>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</si>
  <si>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</si>
  <si>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</si>
  <si>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</si>
  <si>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</si>
  <si>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</si>
  <si>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</si>
  <si>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</si>
  <si>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</si>
  <si>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</si>
  <si>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</si>
  <si>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</si>
  <si>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</si>
  <si>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</si>
  <si>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</si>
  <si>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</si>
  <si>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</si>
  <si>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</si>
  <si>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</si>
  <si>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</si>
  <si>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</si>
  <si>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</si>
  <si>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</si>
  <si>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</si>
  <si>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</si>
  <si>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</si>
  <si>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</si>
  <si>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</si>
  <si>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</si>
  <si>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</si>
  <si>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</si>
  <si>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</si>
  <si>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</si>
  <si>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</si>
  <si>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</si>
  <si>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</si>
  <si>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</si>
  <si>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</si>
  <si>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</si>
  <si>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</si>
  <si>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</si>
  <si>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</si>
  <si>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</si>
  <si>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</si>
  <si>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</si>
  <si>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</si>
  <si>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</si>
  <si>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</si>
  <si>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</si>
  <si>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</si>
  <si>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</si>
  <si>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</si>
  <si>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</si>
  <si>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</si>
  <si>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</si>
  <si>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</si>
  <si>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</si>
  <si>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</si>
  <si>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</si>
  <si>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</si>
  <si>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</si>
  <si>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</si>
  <si>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</si>
  <si>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</si>
  <si>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</si>
  <si>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</si>
  <si>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</si>
  <si>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</si>
  <si>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</si>
  <si>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</si>
  <si>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</si>
  <si>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</si>
  <si>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</si>
  <si>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</si>
  <si>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</si>
  <si>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</si>
  <si>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</si>
  <si>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</si>
  <si>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</si>
  <si>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</si>
  <si>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</si>
  <si>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</si>
  <si>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</si>
  <si>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</si>
  <si>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</si>
  <si>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</si>
  <si>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</si>
  <si>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</si>
  <si>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</si>
  <si>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</si>
  <si>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</si>
  <si>
    <t>01/31/21 - SAC - added cold weather and commercial presets (no NEEA mods);  and updated demand responsive enum strings to include 'JA13'</t>
  </si>
  <si>
    <t xml:space="preserve">05/24/23 - RJH - 1. Deleted columns J (EF), K (UEF), AB (Energy Factor NC†), and AD (Uniform Energy Factor NC†) to avoid misinterpretation/misuse of these values; and 2. Edited RheemXE* enumeration values columns AI (now AC: CF1R T11_HeatPumpWaterHeaterModel) and, thereby, M (RptHPWHModel) </t>
  </si>
  <si>
    <t>RheemXE50T10HD50U1</t>
  </si>
  <si>
    <t>RheemXE65T10HD50U1</t>
  </si>
  <si>
    <t>RheemXE80T10HD50U1</t>
  </si>
  <si>
    <t>RE2H50S*-*****</t>
  </si>
  <si>
    <t>RE2H65T*-*****</t>
  </si>
  <si>
    <t>RE2H80T*-*****</t>
  </si>
  <si>
    <t>BradfordWhiteRE2H50S_Rheem2020Prem50</t>
  </si>
  <si>
    <t>BradfordWhiteRE2H65T_Rheem2020Prem65</t>
  </si>
  <si>
    <t>BradfordWhiteRE2H80T_Rheem2020Prem80</t>
  </si>
  <si>
    <t xml:space="preserve">07/06/23 - RJH - Added 3 new Bradford White models </t>
  </si>
  <si>
    <t>07/06/23 - RJH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</si>
</sst>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6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0" xfId="0" applyFont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6" borderId="0" xfId="0" applyFill="1" applyAlignment="1">
      <alignment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  <xf numFmtId="0" fontId="12" fillId="8" borderId="0" xfId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</row>
        <row r="19">
          <cell r="I19" t="str">
            <v>4+</v>
          </cell>
          <cell r="J19">
            <v>42775</v>
          </cell>
        </row>
        <row r="20">
          <cell r="I20" t="str">
            <v>2-3</v>
          </cell>
          <cell r="J20">
            <v>42621</v>
          </cell>
        </row>
        <row r="21">
          <cell r="I21" t="str">
            <v>4+</v>
          </cell>
          <cell r="J21">
            <v>42621</v>
          </cell>
        </row>
        <row r="22">
          <cell r="I22" t="str">
            <v>2-3</v>
          </cell>
          <cell r="J22">
            <v>42621</v>
          </cell>
        </row>
        <row r="23">
          <cell r="I23" t="str">
            <v>2-3</v>
          </cell>
          <cell r="J23">
            <v>42621</v>
          </cell>
        </row>
        <row r="24">
          <cell r="I24" t="str">
            <v>2-3</v>
          </cell>
          <cell r="J24">
            <v>42621</v>
          </cell>
        </row>
        <row r="25">
          <cell r="I25" t="str">
            <v>4+</v>
          </cell>
          <cell r="J25">
            <v>42621</v>
          </cell>
        </row>
        <row r="26">
          <cell r="I26" t="str">
            <v>4+</v>
          </cell>
          <cell r="J26">
            <v>42621</v>
          </cell>
        </row>
        <row r="27">
          <cell r="I27" t="str">
            <v>4+</v>
          </cell>
          <cell r="J27">
            <v>42621</v>
          </cell>
        </row>
        <row r="55">
          <cell r="I55" t="str">
            <v>2-3</v>
          </cell>
          <cell r="J55">
            <v>42667</v>
          </cell>
        </row>
        <row r="56">
          <cell r="I56" t="str">
            <v>2-3</v>
          </cell>
          <cell r="J56">
            <v>42667</v>
          </cell>
        </row>
        <row r="57">
          <cell r="I57">
            <v>4</v>
          </cell>
          <cell r="J57">
            <v>42667</v>
          </cell>
        </row>
        <row r="58">
          <cell r="I58" t="str">
            <v>2-3</v>
          </cell>
          <cell r="J58">
            <v>42667</v>
          </cell>
        </row>
        <row r="59">
          <cell r="I59" t="str">
            <v>2-3</v>
          </cell>
          <cell r="J59">
            <v>42667</v>
          </cell>
        </row>
        <row r="60">
          <cell r="I60">
            <v>4</v>
          </cell>
          <cell r="J60">
            <v>42667</v>
          </cell>
        </row>
        <row r="61">
          <cell r="I61" t="str">
            <v>2-3</v>
          </cell>
          <cell r="J61">
            <v>42667</v>
          </cell>
        </row>
        <row r="62">
          <cell r="I62" t="str">
            <v>2-3</v>
          </cell>
          <cell r="J62">
            <v>42667</v>
          </cell>
        </row>
        <row r="63">
          <cell r="I63">
            <v>4</v>
          </cell>
          <cell r="J63">
            <v>42667</v>
          </cell>
        </row>
        <row r="64">
          <cell r="I64" t="str">
            <v>2-3</v>
          </cell>
          <cell r="J64">
            <v>42667</v>
          </cell>
        </row>
        <row r="65">
          <cell r="I65" t="str">
            <v>2-3</v>
          </cell>
          <cell r="J65">
            <v>42667</v>
          </cell>
        </row>
        <row r="66">
          <cell r="I66">
            <v>4</v>
          </cell>
          <cell r="J66">
            <v>42667</v>
          </cell>
        </row>
        <row r="68">
          <cell r="I68">
            <v>3</v>
          </cell>
        </row>
        <row r="117">
          <cell r="I117" t="str">
            <v>4+</v>
          </cell>
          <cell r="J117">
            <v>42591</v>
          </cell>
        </row>
        <row r="140">
          <cell r="I140">
            <v>3</v>
          </cell>
          <cell r="J140">
            <v>42591</v>
          </cell>
        </row>
        <row r="141">
          <cell r="I141" t="str">
            <v>4+</v>
          </cell>
          <cell r="J141">
            <v>42591</v>
          </cell>
        </row>
        <row r="142">
          <cell r="I142" t="str">
            <v>4+</v>
          </cell>
          <cell r="J142">
            <v>42591</v>
          </cell>
        </row>
        <row r="143">
          <cell r="I143" t="str">
            <v>4+</v>
          </cell>
          <cell r="J143">
            <v>40857</v>
          </cell>
        </row>
        <row r="144">
          <cell r="I144" t="str">
            <v>2-3</v>
          </cell>
          <cell r="J144">
            <v>41379</v>
          </cell>
        </row>
        <row r="145">
          <cell r="I145" t="str">
            <v>1-2</v>
          </cell>
          <cell r="J145">
            <v>42505</v>
          </cell>
        </row>
        <row r="146">
          <cell r="I146">
            <v>3</v>
          </cell>
          <cell r="J146">
            <v>42505</v>
          </cell>
        </row>
        <row r="148">
          <cell r="I148" t="str">
            <v>1-2</v>
          </cell>
          <cell r="J148">
            <v>42505</v>
          </cell>
        </row>
        <row r="149">
          <cell r="I149">
            <v>3</v>
          </cell>
          <cell r="J149">
            <v>42505</v>
          </cell>
        </row>
        <row r="150">
          <cell r="I150">
            <v>3</v>
          </cell>
          <cell r="J150">
            <v>42402</v>
          </cell>
        </row>
        <row r="151">
          <cell r="I151">
            <v>3</v>
          </cell>
          <cell r="J151">
            <v>42505</v>
          </cell>
        </row>
        <row r="152">
          <cell r="I152" t="str">
            <v>1-2</v>
          </cell>
          <cell r="J152">
            <v>42505</v>
          </cell>
        </row>
        <row r="153">
          <cell r="I153">
            <v>3</v>
          </cell>
          <cell r="J153">
            <v>42505</v>
          </cell>
        </row>
        <row r="165">
          <cell r="I165" t="str">
            <v>4+</v>
          </cell>
          <cell r="J165">
            <v>42591</v>
          </cell>
        </row>
        <row r="166">
          <cell r="I166" t="str">
            <v>2-3</v>
          </cell>
          <cell r="J166">
            <v>41666</v>
          </cell>
        </row>
        <row r="180">
          <cell r="I180">
            <v>3</v>
          </cell>
          <cell r="J180">
            <v>42591</v>
          </cell>
        </row>
        <row r="181">
          <cell r="I181" t="str">
            <v>4+</v>
          </cell>
          <cell r="J181">
            <v>42591</v>
          </cell>
        </row>
        <row r="184">
          <cell r="I184" t="str">
            <v>2-3</v>
          </cell>
          <cell r="J184">
            <v>41666</v>
          </cell>
        </row>
        <row r="185">
          <cell r="I185" t="str">
            <v>2-3</v>
          </cell>
          <cell r="J185">
            <v>41666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423"/>
  <sheetViews>
    <sheetView tabSelected="1" topLeftCell="A4" zoomScaleNormal="100" workbookViewId="0">
      <selection activeCell="A4" sqref="A4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8" width="7.5703125" customWidth="1"/>
    <col min="9" max="9" width="28" customWidth="1"/>
    <col min="10" max="10" width="3.140625" customWidth="1"/>
    <col min="11" max="11" width="7.5703125" style="36" customWidth="1"/>
    <col min="12" max="12" width="6.85546875" style="54" customWidth="1"/>
    <col min="13" max="13" width="24.85546875" style="17"/>
    <col min="14" max="14" width="5.85546875" style="54" customWidth="1"/>
    <col min="15" max="15" width="9.85546875" style="58" customWidth="1"/>
    <col min="16" max="16" width="37.140625" style="58" customWidth="1"/>
    <col min="17" max="17" width="13.42578125" style="58" customWidth="1"/>
    <col min="18" max="18" width="29.85546875" style="24" customWidth="1"/>
    <col min="19" max="19" width="8.85546875" style="8" customWidth="1"/>
    <col min="20" max="20" width="26.85546875" style="48" customWidth="1"/>
    <col min="21" max="21" width="22.85546875" style="79" customWidth="1"/>
    <col min="22" max="22" width="20.85546875" style="79" customWidth="1"/>
    <col min="23" max="23" width="16.28515625" style="79" customWidth="1"/>
    <col min="24" max="25" width="24.85546875" style="38"/>
    <col min="26" max="26" width="24.85546875" style="39"/>
    <col min="27" max="27" width="67" bestFit="1" customWidth="1"/>
    <col min="28" max="28" width="16" customWidth="1"/>
    <col min="29" max="29" width="33.42578125" style="131" customWidth="1"/>
    <col min="30" max="30" width="20.5703125" style="131" customWidth="1"/>
    <col min="31" max="31" width="98.85546875" bestFit="1" customWidth="1"/>
    <col min="49" max="1042" width="24.85546875" style="17"/>
  </cols>
  <sheetData>
    <row r="1" spans="1:1042" ht="30" x14ac:dyDescent="0.25">
      <c r="A1" s="111" t="s">
        <v>192</v>
      </c>
      <c r="B1" s="112" t="s">
        <v>193</v>
      </c>
      <c r="K1" s="55"/>
      <c r="L1"/>
      <c r="M1" s="69" t="s">
        <v>165</v>
      </c>
      <c r="N1" s="63"/>
      <c r="O1" s="6"/>
      <c r="P1" s="6"/>
      <c r="Q1" s="6"/>
      <c r="R1" s="70" t="s">
        <v>168</v>
      </c>
      <c r="S1" s="71"/>
      <c r="T1" s="69" t="s">
        <v>207</v>
      </c>
      <c r="U1" s="134" t="s">
        <v>728</v>
      </c>
      <c r="V1" s="78"/>
      <c r="W1" s="78"/>
      <c r="X1" s="56"/>
      <c r="Y1" s="56"/>
      <c r="Z1" s="57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x14ac:dyDescent="0.25">
      <c r="A2" t="s">
        <v>192</v>
      </c>
      <c r="B2" s="113" t="s">
        <v>203</v>
      </c>
      <c r="K2" s="55"/>
      <c r="L2" s="55"/>
      <c r="M2" s="64" t="s">
        <v>6</v>
      </c>
      <c r="N2" s="65">
        <v>11</v>
      </c>
      <c r="O2" s="6"/>
      <c r="P2" s="6"/>
      <c r="Q2" s="6"/>
      <c r="R2" s="72" t="s">
        <v>104</v>
      </c>
      <c r="S2" s="73">
        <v>11</v>
      </c>
      <c r="T2" s="83" t="s">
        <v>176</v>
      </c>
      <c r="U2" s="135">
        <f>COUNTIF($V$59:$V$414, T2)</f>
        <v>7</v>
      </c>
      <c r="V2" s="78"/>
      <c r="W2" s="78"/>
      <c r="X2" s="56"/>
      <c r="Y2" s="56"/>
      <c r="Z2" s="5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x14ac:dyDescent="0.25">
      <c r="A3" t="s">
        <v>192</v>
      </c>
      <c r="B3" s="113"/>
      <c r="K3" s="55"/>
      <c r="L3" s="55"/>
      <c r="M3" s="66" t="s">
        <v>17</v>
      </c>
      <c r="N3" s="65">
        <f>N2+1</f>
        <v>12</v>
      </c>
      <c r="O3" s="6"/>
      <c r="P3" s="6"/>
      <c r="Q3" s="6"/>
      <c r="R3" s="72" t="s">
        <v>105</v>
      </c>
      <c r="S3" s="73">
        <v>12</v>
      </c>
      <c r="T3" s="83" t="s">
        <v>177</v>
      </c>
      <c r="U3" s="135">
        <f>COUNTIF($V$59:$V$414, T3)</f>
        <v>14</v>
      </c>
      <c r="V3" s="78"/>
      <c r="W3" s="78"/>
      <c r="X3" s="56"/>
      <c r="Y3" s="56"/>
      <c r="Z3" s="5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x14ac:dyDescent="0.25">
      <c r="A4" t="s">
        <v>192</v>
      </c>
      <c r="B4" t="s">
        <v>194</v>
      </c>
      <c r="D4" t="s">
        <v>200</v>
      </c>
      <c r="K4" s="55"/>
      <c r="L4" s="55"/>
      <c r="M4" s="67" t="s">
        <v>93</v>
      </c>
      <c r="N4" s="65">
        <f t="shared" ref="N4:N19" si="0">N3+1</f>
        <v>13</v>
      </c>
      <c r="O4" s="6"/>
      <c r="P4" s="6"/>
      <c r="Q4" s="6"/>
      <c r="R4" s="72" t="s">
        <v>106</v>
      </c>
      <c r="S4" s="73">
        <v>13</v>
      </c>
      <c r="T4" s="83" t="s">
        <v>178</v>
      </c>
      <c r="U4" s="135">
        <f>COUNTIF($V$59:$V$414, T4)</f>
        <v>27</v>
      </c>
      <c r="V4" s="78"/>
      <c r="W4" s="78"/>
      <c r="X4" s="56"/>
      <c r="Y4" s="56"/>
      <c r="Z4" s="57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x14ac:dyDescent="0.25">
      <c r="A5" t="s">
        <v>192</v>
      </c>
      <c r="B5" t="s">
        <v>195</v>
      </c>
      <c r="D5" s="101" t="s">
        <v>889</v>
      </c>
      <c r="E5" s="101"/>
      <c r="H5" s="101"/>
      <c r="I5" s="101"/>
      <c r="K5" s="55"/>
      <c r="L5" s="55"/>
      <c r="M5" s="119" t="s">
        <v>354</v>
      </c>
      <c r="N5" s="120">
        <v>27</v>
      </c>
      <c r="O5" s="6"/>
      <c r="P5" s="6"/>
      <c r="Q5" s="6"/>
      <c r="R5" s="72" t="s">
        <v>102</v>
      </c>
      <c r="S5" s="73">
        <v>14</v>
      </c>
      <c r="T5" s="83" t="s">
        <v>179</v>
      </c>
      <c r="U5" s="135">
        <f>COUNTIF($V$59:$V$414, T5)</f>
        <v>23</v>
      </c>
      <c r="V5" s="78"/>
      <c r="W5" s="78"/>
      <c r="X5" s="56"/>
      <c r="Y5" s="56"/>
      <c r="Z5" s="5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x14ac:dyDescent="0.25">
      <c r="A6" t="s">
        <v>192</v>
      </c>
      <c r="K6" s="55"/>
      <c r="L6" s="55"/>
      <c r="M6" s="67" t="s">
        <v>98</v>
      </c>
      <c r="N6" s="65">
        <f>N4+1</f>
        <v>14</v>
      </c>
      <c r="O6" s="6"/>
      <c r="P6" s="6"/>
      <c r="Q6" s="6"/>
      <c r="R6" s="72" t="s">
        <v>103</v>
      </c>
      <c r="S6" s="73">
        <v>15</v>
      </c>
      <c r="T6" s="83" t="s">
        <v>180</v>
      </c>
      <c r="U6" s="135">
        <f>COUNTIF($V$59:$V$414, T6)</f>
        <v>26</v>
      </c>
      <c r="V6" s="78"/>
      <c r="W6" s="78"/>
      <c r="X6" s="56"/>
      <c r="Y6" s="56"/>
      <c r="Z6" s="5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x14ac:dyDescent="0.25">
      <c r="A7" t="s">
        <v>192</v>
      </c>
      <c r="B7" t="s">
        <v>196</v>
      </c>
      <c r="D7" t="s">
        <v>204</v>
      </c>
      <c r="K7" s="55"/>
      <c r="L7" s="55"/>
      <c r="M7" s="67" t="s">
        <v>94</v>
      </c>
      <c r="N7" s="65">
        <f t="shared" si="0"/>
        <v>15</v>
      </c>
      <c r="O7" s="6"/>
      <c r="P7" s="6"/>
      <c r="Q7" s="6"/>
      <c r="R7" s="76" t="s">
        <v>169</v>
      </c>
      <c r="S7" s="77">
        <v>31</v>
      </c>
      <c r="T7" s="84" t="s">
        <v>181</v>
      </c>
      <c r="U7" s="135">
        <f>COUNTIF($V$59:$V$414, T7)</f>
        <v>0</v>
      </c>
      <c r="V7" s="78"/>
      <c r="W7" s="78"/>
      <c r="X7" s="56"/>
      <c r="Y7" s="56"/>
      <c r="Z7" s="5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x14ac:dyDescent="0.25">
      <c r="A8" t="s">
        <v>192</v>
      </c>
      <c r="K8" s="55"/>
      <c r="L8" s="55"/>
      <c r="M8" s="66" t="s">
        <v>24</v>
      </c>
      <c r="N8" s="65">
        <f t="shared" si="0"/>
        <v>16</v>
      </c>
      <c r="O8" s="6"/>
      <c r="P8" s="6"/>
      <c r="Q8" s="6"/>
      <c r="R8" s="72" t="s">
        <v>160</v>
      </c>
      <c r="S8" s="73">
        <v>32</v>
      </c>
      <c r="T8" s="83" t="s">
        <v>182</v>
      </c>
      <c r="U8" s="135">
        <f>COUNTIF($V$59:$V$414, T8)</f>
        <v>2</v>
      </c>
      <c r="V8" s="78"/>
      <c r="W8" s="78"/>
      <c r="X8" s="56"/>
      <c r="Y8" s="56"/>
      <c r="Z8" s="5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x14ac:dyDescent="0.25">
      <c r="A9" t="s">
        <v>192</v>
      </c>
      <c r="B9" t="s">
        <v>197</v>
      </c>
      <c r="D9" t="s">
        <v>888</v>
      </c>
      <c r="K9" s="55"/>
      <c r="L9" s="55"/>
      <c r="M9" s="66" t="s">
        <v>25</v>
      </c>
      <c r="N9" s="65">
        <f t="shared" si="0"/>
        <v>17</v>
      </c>
      <c r="O9" s="6"/>
      <c r="P9" s="6"/>
      <c r="Q9" s="6"/>
      <c r="R9" s="72" t="s">
        <v>170</v>
      </c>
      <c r="S9" s="73">
        <v>33</v>
      </c>
      <c r="T9" s="83" t="s">
        <v>183</v>
      </c>
      <c r="U9" s="135">
        <f>COUNTIF($V$59:$V$414, T9)</f>
        <v>0</v>
      </c>
      <c r="V9" s="78"/>
      <c r="W9" s="78"/>
      <c r="X9" s="56"/>
      <c r="Y9" s="56"/>
      <c r="Z9" s="5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x14ac:dyDescent="0.25">
      <c r="A10" t="s">
        <v>192</v>
      </c>
      <c r="D10" t="s">
        <v>878</v>
      </c>
      <c r="K10" s="55"/>
      <c r="L10" s="55"/>
      <c r="M10" s="66" t="s">
        <v>32</v>
      </c>
      <c r="N10" s="65">
        <f t="shared" si="0"/>
        <v>18</v>
      </c>
      <c r="O10" s="6"/>
      <c r="P10" s="6"/>
      <c r="Q10" s="6"/>
      <c r="R10" s="72" t="s">
        <v>161</v>
      </c>
      <c r="S10" s="73">
        <v>34</v>
      </c>
      <c r="T10" s="83" t="s">
        <v>184</v>
      </c>
      <c r="U10" s="135">
        <f>COUNTIF($V$59:$V$414, T10)</f>
        <v>5</v>
      </c>
      <c r="V10" s="78"/>
      <c r="W10" s="78"/>
      <c r="X10" s="56"/>
      <c r="Y10" s="56"/>
      <c r="Z10" s="5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x14ac:dyDescent="0.25">
      <c r="A11" t="s">
        <v>192</v>
      </c>
      <c r="D11" t="s">
        <v>834</v>
      </c>
      <c r="K11" s="55"/>
      <c r="L11" s="55"/>
      <c r="M11" s="67" t="s">
        <v>88</v>
      </c>
      <c r="N11" s="65">
        <f t="shared" si="0"/>
        <v>19</v>
      </c>
      <c r="O11" s="6"/>
      <c r="P11" s="6"/>
      <c r="Q11" s="6"/>
      <c r="R11" s="95" t="s">
        <v>171</v>
      </c>
      <c r="S11" s="96">
        <v>19</v>
      </c>
      <c r="T11" s="97" t="s">
        <v>191</v>
      </c>
      <c r="U11" s="135">
        <f>COUNTIF($V$59:$V$414, T11)</f>
        <v>7</v>
      </c>
      <c r="V11" s="78"/>
      <c r="W11" s="78"/>
      <c r="X11" s="56"/>
      <c r="Y11" s="56"/>
      <c r="Z11" s="57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x14ac:dyDescent="0.25">
      <c r="A12" t="s">
        <v>192</v>
      </c>
      <c r="D12" t="s">
        <v>830</v>
      </c>
      <c r="K12" s="55"/>
      <c r="L12" s="55"/>
      <c r="M12" s="119" t="s">
        <v>355</v>
      </c>
      <c r="N12" s="120">
        <v>28</v>
      </c>
      <c r="O12" s="6"/>
      <c r="P12" s="6"/>
      <c r="Q12" s="6"/>
      <c r="R12" s="72" t="s">
        <v>172</v>
      </c>
      <c r="S12" s="73">
        <v>19</v>
      </c>
      <c r="T12" s="83" t="s">
        <v>191</v>
      </c>
      <c r="U12" s="135">
        <f>COUNTIF($V$59:$V$414, T12)</f>
        <v>7</v>
      </c>
      <c r="V12" s="78" t="s">
        <v>230</v>
      </c>
      <c r="W12" s="78"/>
      <c r="X12" s="56"/>
      <c r="Y12" s="56"/>
      <c r="Z12" s="57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x14ac:dyDescent="0.25">
      <c r="A13" t="s">
        <v>192</v>
      </c>
      <c r="D13" t="s">
        <v>739</v>
      </c>
      <c r="K13" s="55"/>
      <c r="L13" s="55"/>
      <c r="M13" s="67" t="s">
        <v>95</v>
      </c>
      <c r="N13" s="65">
        <f>N11+1</f>
        <v>20</v>
      </c>
      <c r="O13" s="6"/>
      <c r="P13" s="6"/>
      <c r="Q13" s="6"/>
      <c r="R13" s="95" t="s">
        <v>173</v>
      </c>
      <c r="S13" s="96">
        <v>23</v>
      </c>
      <c r="T13" s="97" t="s">
        <v>189</v>
      </c>
      <c r="U13" s="135">
        <f>COUNTIF($V$59:$V$414, T13)</f>
        <v>6</v>
      </c>
      <c r="V13" s="78"/>
      <c r="W13" s="78"/>
      <c r="X13" s="56"/>
      <c r="Y13" s="56"/>
      <c r="Z13" s="5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x14ac:dyDescent="0.25">
      <c r="A14" t="s">
        <v>192</v>
      </c>
      <c r="D14" t="s">
        <v>736</v>
      </c>
      <c r="J14" s="87"/>
      <c r="K14" s="55"/>
      <c r="L14" s="55"/>
      <c r="M14" s="67" t="s">
        <v>96</v>
      </c>
      <c r="N14" s="65">
        <f t="shared" si="0"/>
        <v>21</v>
      </c>
      <c r="O14" s="6"/>
      <c r="P14" s="6"/>
      <c r="Q14" s="6"/>
      <c r="R14" s="72" t="s">
        <v>174</v>
      </c>
      <c r="S14" s="73">
        <v>23</v>
      </c>
      <c r="T14" s="83" t="s">
        <v>189</v>
      </c>
      <c r="U14" s="135">
        <f>COUNTIF($V$59:$V$414, T14)</f>
        <v>6</v>
      </c>
      <c r="V14" s="78" t="s">
        <v>231</v>
      </c>
      <c r="W14" s="78"/>
      <c r="X14" s="56"/>
      <c r="Y14" s="56"/>
      <c r="Z14" s="57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x14ac:dyDescent="0.25">
      <c r="A15" t="s">
        <v>192</v>
      </c>
      <c r="D15" t="s">
        <v>734</v>
      </c>
      <c r="K15" s="55"/>
      <c r="L15" s="55"/>
      <c r="M15" s="67" t="s">
        <v>97</v>
      </c>
      <c r="N15" s="65">
        <f t="shared" si="0"/>
        <v>22</v>
      </c>
      <c r="O15" s="6"/>
      <c r="P15" s="6"/>
      <c r="Q15" s="6"/>
      <c r="R15" s="76" t="s">
        <v>175</v>
      </c>
      <c r="S15" s="77">
        <v>36</v>
      </c>
      <c r="T15" s="84" t="s">
        <v>190</v>
      </c>
      <c r="U15" s="135">
        <f>COUNTIF($V$59:$V$414, T15)</f>
        <v>0</v>
      </c>
      <c r="V15" s="78"/>
      <c r="W15" s="78"/>
      <c r="X15" s="56"/>
      <c r="Y15" s="56"/>
      <c r="Z15" s="57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x14ac:dyDescent="0.25">
      <c r="A16" t="s">
        <v>192</v>
      </c>
      <c r="D16" t="s">
        <v>877</v>
      </c>
      <c r="K16" s="55"/>
      <c r="L16" s="55"/>
      <c r="M16" s="66" t="s">
        <v>39</v>
      </c>
      <c r="N16" s="65">
        <f t="shared" si="0"/>
        <v>23</v>
      </c>
      <c r="O16" s="6"/>
      <c r="P16" s="6"/>
      <c r="Q16" s="6"/>
      <c r="R16" s="72" t="s">
        <v>91</v>
      </c>
      <c r="S16" s="73">
        <v>21</v>
      </c>
      <c r="T16" s="83" t="s">
        <v>185</v>
      </c>
      <c r="U16" s="135">
        <f>COUNTIF($V$59:$V$414, T16)</f>
        <v>9</v>
      </c>
      <c r="V16" s="78"/>
      <c r="W16" s="78"/>
      <c r="X16" s="56"/>
      <c r="Y16" s="56"/>
      <c r="Z16" s="57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x14ac:dyDescent="0.25">
      <c r="A17" t="s">
        <v>192</v>
      </c>
      <c r="D17" t="s">
        <v>373</v>
      </c>
      <c r="H17" s="87"/>
      <c r="I17" s="87"/>
      <c r="K17" s="55"/>
      <c r="L17" s="55"/>
      <c r="M17" s="67" t="s">
        <v>89</v>
      </c>
      <c r="N17" s="65">
        <f t="shared" si="0"/>
        <v>24</v>
      </c>
      <c r="O17" s="6"/>
      <c r="P17" s="6"/>
      <c r="Q17" s="6"/>
      <c r="R17" s="72" t="s">
        <v>162</v>
      </c>
      <c r="S17" s="73">
        <v>16</v>
      </c>
      <c r="T17" s="83" t="s">
        <v>187</v>
      </c>
      <c r="U17" s="135">
        <f>COUNTIF($V$59:$V$414, T17)</f>
        <v>2</v>
      </c>
      <c r="V17" s="78"/>
      <c r="W17" s="78"/>
      <c r="X17" s="56"/>
      <c r="Y17" s="56"/>
      <c r="Z17" s="57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x14ac:dyDescent="0.25">
      <c r="A18" t="s">
        <v>192</v>
      </c>
      <c r="D18" t="s">
        <v>713</v>
      </c>
      <c r="K18" s="55"/>
      <c r="L18" s="55"/>
      <c r="M18" s="66" t="s">
        <v>46</v>
      </c>
      <c r="N18" s="65">
        <f t="shared" si="0"/>
        <v>25</v>
      </c>
      <c r="O18" s="6"/>
      <c r="P18" s="6"/>
      <c r="Q18" s="6"/>
      <c r="R18" s="72" t="s">
        <v>163</v>
      </c>
      <c r="S18" s="73">
        <v>17</v>
      </c>
      <c r="T18" s="83" t="s">
        <v>188</v>
      </c>
      <c r="U18" s="135">
        <f>COUNTIF($V$59:$V$414, T18)</f>
        <v>4</v>
      </c>
      <c r="V18" s="78"/>
      <c r="W18" s="78"/>
      <c r="X18" s="56"/>
      <c r="Y18" s="56"/>
      <c r="Z18" s="57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x14ac:dyDescent="0.25">
      <c r="A19" t="s">
        <v>192</v>
      </c>
      <c r="D19" t="s">
        <v>352</v>
      </c>
      <c r="K19" s="55"/>
      <c r="L19" s="55"/>
      <c r="M19" s="66" t="s">
        <v>50</v>
      </c>
      <c r="N19" s="65">
        <f t="shared" si="0"/>
        <v>26</v>
      </c>
      <c r="O19" s="6"/>
      <c r="P19" s="6"/>
      <c r="Q19" s="6"/>
      <c r="R19" s="72" t="s">
        <v>90</v>
      </c>
      <c r="S19" s="73">
        <v>22</v>
      </c>
      <c r="T19" s="83" t="s">
        <v>186</v>
      </c>
      <c r="U19" s="135">
        <f>COUNTIF($V$59:$V$414, T19)</f>
        <v>1</v>
      </c>
      <c r="V19" s="78"/>
      <c r="W19" s="78"/>
      <c r="X19" s="56"/>
      <c r="Y19" s="56"/>
      <c r="Z19" s="57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x14ac:dyDescent="0.25">
      <c r="A20" t="s">
        <v>192</v>
      </c>
      <c r="D20" t="s">
        <v>271</v>
      </c>
      <c r="K20" s="55"/>
      <c r="L20" s="55"/>
      <c r="M20" s="94" t="s">
        <v>218</v>
      </c>
      <c r="N20" s="68">
        <v>99</v>
      </c>
      <c r="O20" s="6"/>
      <c r="P20" s="6"/>
      <c r="Q20" s="6"/>
      <c r="R20" s="72" t="s">
        <v>220</v>
      </c>
      <c r="S20" s="73">
        <v>38</v>
      </c>
      <c r="T20" s="83" t="s">
        <v>221</v>
      </c>
      <c r="U20" s="135">
        <f>COUNTIF($V$59:$V$414, T20)</f>
        <v>1</v>
      </c>
      <c r="V20" s="78"/>
      <c r="W20" s="78"/>
      <c r="X20" s="56"/>
      <c r="Y20" s="56"/>
      <c r="Z20" s="57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x14ac:dyDescent="0.25">
      <c r="A21" t="s">
        <v>192</v>
      </c>
      <c r="D21" t="s">
        <v>270</v>
      </c>
      <c r="K21" s="55"/>
      <c r="L21" s="55"/>
      <c r="M21" s="6"/>
      <c r="N21" s="55"/>
      <c r="O21" s="6"/>
      <c r="P21" s="6"/>
      <c r="Q21" s="6"/>
      <c r="R21" s="72" t="s">
        <v>267</v>
      </c>
      <c r="S21" s="14">
        <v>39</v>
      </c>
      <c r="T21" s="103" t="s">
        <v>264</v>
      </c>
      <c r="U21" s="135">
        <f>COUNTIF($V$59:$V$414, T21)</f>
        <v>9</v>
      </c>
      <c r="V21" s="78"/>
      <c r="W21" s="78"/>
      <c r="X21" s="56"/>
      <c r="Y21" s="56"/>
      <c r="Z21" s="57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x14ac:dyDescent="0.25">
      <c r="A22" t="s">
        <v>192</v>
      </c>
      <c r="D22" t="s">
        <v>260</v>
      </c>
      <c r="K22" s="55"/>
      <c r="L22" s="55"/>
      <c r="M22" s="6"/>
      <c r="N22" s="55"/>
      <c r="O22" s="6"/>
      <c r="P22" s="6"/>
      <c r="Q22" s="6"/>
      <c r="R22" s="72" t="s">
        <v>268</v>
      </c>
      <c r="S22" s="14">
        <v>40</v>
      </c>
      <c r="T22" s="104" t="s">
        <v>265</v>
      </c>
      <c r="U22" s="135">
        <f>COUNTIF($V$59:$V$414, T22)</f>
        <v>9</v>
      </c>
      <c r="V22" s="78"/>
      <c r="W22" s="78"/>
      <c r="X22" s="56"/>
      <c r="Y22" s="56"/>
      <c r="Z22" s="57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x14ac:dyDescent="0.25">
      <c r="A23" t="s">
        <v>192</v>
      </c>
      <c r="D23" t="s">
        <v>223</v>
      </c>
      <c r="K23" s="55"/>
      <c r="L23" s="55"/>
      <c r="M23" s="6"/>
      <c r="N23" s="55"/>
      <c r="O23" s="6"/>
      <c r="P23" s="6"/>
      <c r="Q23" s="6"/>
      <c r="R23" s="72" t="s">
        <v>269</v>
      </c>
      <c r="S23" s="14">
        <v>41</v>
      </c>
      <c r="T23" s="104" t="s">
        <v>266</v>
      </c>
      <c r="U23" s="135">
        <f>COUNTIF($V$59:$V$414, T23)</f>
        <v>9</v>
      </c>
      <c r="V23" s="78"/>
      <c r="W23" s="78"/>
      <c r="X23" s="56"/>
      <c r="Y23" s="56"/>
      <c r="Z23" s="57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x14ac:dyDescent="0.25">
      <c r="A24" t="s">
        <v>192</v>
      </c>
      <c r="D24" t="s">
        <v>217</v>
      </c>
      <c r="K24" s="55"/>
      <c r="L24" s="55"/>
      <c r="M24" s="6"/>
      <c r="N24" s="55"/>
      <c r="O24" s="6"/>
      <c r="P24" s="6"/>
      <c r="Q24" s="6"/>
      <c r="R24" s="72" t="s">
        <v>224</v>
      </c>
      <c r="S24" s="14">
        <v>42</v>
      </c>
      <c r="T24" s="104" t="s">
        <v>227</v>
      </c>
      <c r="U24" s="135">
        <f>COUNTIF($V$59:$V$414, T24)</f>
        <v>4</v>
      </c>
      <c r="V24" s="78"/>
      <c r="W24" s="78"/>
      <c r="X24" s="56"/>
      <c r="Y24" s="56"/>
      <c r="Z24" s="5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x14ac:dyDescent="0.25">
      <c r="A25" t="s">
        <v>192</v>
      </c>
      <c r="K25" s="55"/>
      <c r="L25" s="55"/>
      <c r="M25" s="6"/>
      <c r="N25" s="55"/>
      <c r="O25" s="6"/>
      <c r="P25" s="6"/>
      <c r="Q25" s="6"/>
      <c r="R25" s="72" t="s">
        <v>225</v>
      </c>
      <c r="S25" s="14">
        <v>43</v>
      </c>
      <c r="T25" s="104" t="s">
        <v>228</v>
      </c>
      <c r="U25" s="135">
        <f>COUNTIF($V$59:$V$414, T25)</f>
        <v>4</v>
      </c>
      <c r="V25" s="78"/>
      <c r="W25" s="78"/>
      <c r="X25" s="56"/>
      <c r="Y25" s="56"/>
      <c r="Z25" s="5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x14ac:dyDescent="0.25">
      <c r="A26" t="s">
        <v>192</v>
      </c>
      <c r="B26" t="s">
        <v>206</v>
      </c>
      <c r="E26" s="87"/>
      <c r="K26" s="55"/>
      <c r="L26" s="55"/>
      <c r="M26" s="6"/>
      <c r="N26" s="55"/>
      <c r="O26" s="6"/>
      <c r="P26" s="6"/>
      <c r="Q26" s="6"/>
      <c r="R26" s="74" t="s">
        <v>226</v>
      </c>
      <c r="S26" s="98">
        <v>44</v>
      </c>
      <c r="T26" s="105" t="s">
        <v>229</v>
      </c>
      <c r="U26" s="135">
        <f>COUNTIF($V$59:$V$414, T26)</f>
        <v>4</v>
      </c>
      <c r="V26" s="78"/>
      <c r="W26" s="78"/>
      <c r="X26" s="56"/>
      <c r="Y26" s="56"/>
      <c r="Z26" s="5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x14ac:dyDescent="0.25">
      <c r="A27" t="s">
        <v>192</v>
      </c>
      <c r="C27">
        <v>1</v>
      </c>
      <c r="D27" t="s">
        <v>201</v>
      </c>
      <c r="K27" s="55"/>
      <c r="L27" s="55"/>
      <c r="M27" s="6"/>
      <c r="N27" s="55"/>
      <c r="O27" s="6"/>
      <c r="P27" s="6"/>
      <c r="Q27" s="6"/>
      <c r="R27" s="72" t="s">
        <v>289</v>
      </c>
      <c r="S27" s="14">
        <v>58</v>
      </c>
      <c r="T27" s="104" t="s">
        <v>272</v>
      </c>
      <c r="U27" s="135">
        <f>COUNTIF($V$59:$V$414, T27)</f>
        <v>2</v>
      </c>
      <c r="V27" s="133" t="s">
        <v>327</v>
      </c>
      <c r="W27" s="78"/>
      <c r="X27" s="56"/>
      <c r="Y27" s="56"/>
      <c r="Z27" s="5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x14ac:dyDescent="0.25">
      <c r="A28" t="s">
        <v>192</v>
      </c>
      <c r="K28" s="55"/>
      <c r="L28" s="55"/>
      <c r="M28" s="6"/>
      <c r="N28" s="55"/>
      <c r="O28" s="6"/>
      <c r="P28" s="6"/>
      <c r="Q28" s="6"/>
      <c r="R28" s="72" t="s">
        <v>281</v>
      </c>
      <c r="S28" s="14">
        <v>59</v>
      </c>
      <c r="T28" s="104" t="s">
        <v>273</v>
      </c>
      <c r="U28" s="135">
        <f>COUNTIF($V$59:$V$414, T28)</f>
        <v>23</v>
      </c>
      <c r="V28" s="78"/>
      <c r="W28" s="78"/>
      <c r="X28" s="56"/>
      <c r="Y28" s="56"/>
      <c r="Z28" s="5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x14ac:dyDescent="0.25">
      <c r="A29" t="s">
        <v>192</v>
      </c>
      <c r="B29" t="s">
        <v>205</v>
      </c>
      <c r="D29" s="87"/>
      <c r="K29" s="55"/>
      <c r="L29" s="55"/>
      <c r="M29" s="6"/>
      <c r="N29" s="55"/>
      <c r="O29" s="6"/>
      <c r="P29" s="6"/>
      <c r="Q29" s="6"/>
      <c r="R29" s="72" t="s">
        <v>282</v>
      </c>
      <c r="S29" s="14">
        <v>60</v>
      </c>
      <c r="T29" s="104" t="s">
        <v>274</v>
      </c>
      <c r="U29" s="135">
        <f>COUNTIF($V$59:$V$414, T29)</f>
        <v>24</v>
      </c>
      <c r="V29" s="78"/>
      <c r="W29" s="78"/>
      <c r="X29" s="56"/>
      <c r="Y29" s="56"/>
      <c r="Z29" s="5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x14ac:dyDescent="0.25">
      <c r="A30" t="s">
        <v>192</v>
      </c>
      <c r="C30">
        <v>1</v>
      </c>
      <c r="D30" t="s">
        <v>202</v>
      </c>
      <c r="K30" s="55"/>
      <c r="L30" s="55"/>
      <c r="M30" s="6"/>
      <c r="N30" s="55"/>
      <c r="O30" s="6"/>
      <c r="P30" s="6"/>
      <c r="Q30" s="6"/>
      <c r="R30" s="72" t="s">
        <v>283</v>
      </c>
      <c r="S30" s="14">
        <v>61</v>
      </c>
      <c r="T30" s="104" t="s">
        <v>275</v>
      </c>
      <c r="U30" s="135">
        <f>COUNTIF($V$59:$V$414, T30)</f>
        <v>24</v>
      </c>
      <c r="V30" s="78"/>
      <c r="W30" s="78"/>
      <c r="X30" s="56"/>
      <c r="Y30" s="56"/>
      <c r="Z30" s="5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x14ac:dyDescent="0.25">
      <c r="A31" t="s">
        <v>192</v>
      </c>
      <c r="K31" s="55"/>
      <c r="L31" s="55"/>
      <c r="M31" s="6"/>
      <c r="N31" s="55"/>
      <c r="O31" s="6"/>
      <c r="P31" s="6"/>
      <c r="Q31" s="6"/>
      <c r="R31" s="72" t="s">
        <v>284</v>
      </c>
      <c r="S31" s="14">
        <v>62</v>
      </c>
      <c r="T31" s="104" t="s">
        <v>276</v>
      </c>
      <c r="U31" s="135">
        <f>COUNTIF($V$59:$V$414, T31)</f>
        <v>24</v>
      </c>
      <c r="V31" s="78"/>
      <c r="W31" s="78"/>
      <c r="X31" s="56"/>
      <c r="Y31" s="56"/>
      <c r="Z31" s="5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x14ac:dyDescent="0.25">
      <c r="A32" t="s">
        <v>192</v>
      </c>
      <c r="K32" s="55"/>
      <c r="L32" s="55"/>
      <c r="M32" s="6"/>
      <c r="N32" s="55"/>
      <c r="O32" s="6"/>
      <c r="P32" s="6"/>
      <c r="Q32" s="6"/>
      <c r="R32" s="72" t="s">
        <v>285</v>
      </c>
      <c r="S32" s="14">
        <v>63</v>
      </c>
      <c r="T32" s="104" t="s">
        <v>277</v>
      </c>
      <c r="U32" s="135">
        <f>COUNTIF($V$59:$V$414, T32)</f>
        <v>6</v>
      </c>
      <c r="V32" s="78"/>
      <c r="W32" s="78"/>
      <c r="X32" s="56"/>
      <c r="Y32" s="56"/>
      <c r="Z32" s="5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x14ac:dyDescent="0.25">
      <c r="A33" t="s">
        <v>192</v>
      </c>
      <c r="K33" s="55"/>
      <c r="L33" s="55"/>
      <c r="M33" s="6"/>
      <c r="N33" s="55"/>
      <c r="O33" s="6"/>
      <c r="P33" s="6"/>
      <c r="Q33" s="6"/>
      <c r="R33" s="72" t="s">
        <v>286</v>
      </c>
      <c r="S33" s="14">
        <v>64</v>
      </c>
      <c r="T33" s="104" t="s">
        <v>278</v>
      </c>
      <c r="U33" s="135">
        <f>COUNTIF($V$59:$V$414, T33)</f>
        <v>6</v>
      </c>
      <c r="V33" s="78"/>
      <c r="W33" s="78"/>
      <c r="X33" s="56"/>
      <c r="Y33" s="56"/>
      <c r="Z33" s="5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x14ac:dyDescent="0.25">
      <c r="A34" t="s">
        <v>192</v>
      </c>
      <c r="K34" s="55"/>
      <c r="L34" s="55"/>
      <c r="M34" s="6"/>
      <c r="N34" s="55"/>
      <c r="O34" s="6"/>
      <c r="P34" s="6"/>
      <c r="Q34" s="6"/>
      <c r="R34" s="72" t="s">
        <v>287</v>
      </c>
      <c r="S34" s="14">
        <v>65</v>
      </c>
      <c r="T34" s="104" t="s">
        <v>279</v>
      </c>
      <c r="U34" s="135">
        <f>COUNTIF($V$59:$V$414, T34)</f>
        <v>6</v>
      </c>
      <c r="V34" s="78"/>
      <c r="W34" s="78"/>
      <c r="X34" s="56"/>
      <c r="Y34" s="56"/>
      <c r="Z34" s="5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x14ac:dyDescent="0.25">
      <c r="A35" t="s">
        <v>192</v>
      </c>
      <c r="K35" s="55"/>
      <c r="L35" s="55"/>
      <c r="M35" s="6"/>
      <c r="N35" s="55"/>
      <c r="O35" s="6"/>
      <c r="P35" s="6"/>
      <c r="Q35" s="6"/>
      <c r="R35" s="74" t="s">
        <v>288</v>
      </c>
      <c r="S35" s="98">
        <v>66</v>
      </c>
      <c r="T35" s="105" t="s">
        <v>280</v>
      </c>
      <c r="U35" s="135">
        <f>COUNTIF($V$59:$V$414, T35)</f>
        <v>6</v>
      </c>
      <c r="V35" s="78"/>
      <c r="W35" s="78"/>
      <c r="X35" s="56"/>
      <c r="Y35" s="56"/>
      <c r="Z35" s="5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x14ac:dyDescent="0.25">
      <c r="A36" t="s">
        <v>192</v>
      </c>
      <c r="K36" s="55"/>
      <c r="L36" s="55"/>
      <c r="M36" s="6"/>
      <c r="N36" s="55"/>
      <c r="O36" s="6"/>
      <c r="P36" s="6"/>
      <c r="Q36" s="6"/>
      <c r="R36" s="72" t="s">
        <v>714</v>
      </c>
      <c r="S36" s="14">
        <v>67</v>
      </c>
      <c r="T36" s="104" t="s">
        <v>721</v>
      </c>
      <c r="U36" s="135">
        <f>COUNTIF($V$59:$V$414, T36)</f>
        <v>0</v>
      </c>
      <c r="V36" s="133" t="s">
        <v>726</v>
      </c>
      <c r="W36" s="78"/>
      <c r="X36" s="56"/>
      <c r="Y36" s="56"/>
      <c r="Z36" s="57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x14ac:dyDescent="0.25">
      <c r="A37" t="s">
        <v>192</v>
      </c>
      <c r="K37" s="55"/>
      <c r="L37" s="55"/>
      <c r="M37" s="6"/>
      <c r="N37" s="55"/>
      <c r="O37" s="6"/>
      <c r="P37" s="6"/>
      <c r="Q37" s="6"/>
      <c r="R37" s="72" t="s">
        <v>715</v>
      </c>
      <c r="S37" s="14">
        <v>68</v>
      </c>
      <c r="T37" s="104" t="s">
        <v>722</v>
      </c>
      <c r="U37" s="135">
        <f>COUNTIF($V$59:$V$414, T37)</f>
        <v>0</v>
      </c>
      <c r="V37" s="78"/>
      <c r="W37" s="78"/>
      <c r="X37" s="56"/>
      <c r="Y37" s="56"/>
      <c r="Z37" s="57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x14ac:dyDescent="0.25">
      <c r="A38" t="s">
        <v>192</v>
      </c>
      <c r="K38" s="55"/>
      <c r="L38" s="55"/>
      <c r="M38" s="6"/>
      <c r="N38" s="55"/>
      <c r="O38" s="6"/>
      <c r="P38" s="6"/>
      <c r="Q38" s="6"/>
      <c r="R38" s="72" t="s">
        <v>716</v>
      </c>
      <c r="S38" s="14">
        <v>69</v>
      </c>
      <c r="T38" s="104" t="s">
        <v>723</v>
      </c>
      <c r="U38" s="135">
        <f>COUNTIF($V$59:$V$414, T38)</f>
        <v>0</v>
      </c>
      <c r="V38" s="78"/>
      <c r="W38" s="78"/>
      <c r="X38" s="56"/>
      <c r="Y38" s="56"/>
      <c r="Z38" s="57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x14ac:dyDescent="0.25">
      <c r="A39" t="s">
        <v>192</v>
      </c>
      <c r="K39" s="55"/>
      <c r="L39" s="55"/>
      <c r="M39" s="6"/>
      <c r="N39" s="55"/>
      <c r="O39" s="6"/>
      <c r="P39" s="6"/>
      <c r="Q39" s="6"/>
      <c r="R39" s="72" t="s">
        <v>717</v>
      </c>
      <c r="S39" s="14">
        <v>70</v>
      </c>
      <c r="T39" s="104" t="s">
        <v>724</v>
      </c>
      <c r="U39" s="135">
        <f>COUNTIF($V$59:$V$414, T39)</f>
        <v>0</v>
      </c>
      <c r="V39" s="78"/>
      <c r="W39" s="78"/>
      <c r="X39" s="56"/>
      <c r="Y39" s="56"/>
      <c r="Z39" s="57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x14ac:dyDescent="0.25">
      <c r="A40" t="s">
        <v>192</v>
      </c>
      <c r="K40" s="55"/>
      <c r="L40" s="55"/>
      <c r="M40" s="6"/>
      <c r="N40" s="55"/>
      <c r="O40" s="6"/>
      <c r="P40" s="6"/>
      <c r="Q40" s="6"/>
      <c r="R40" s="74" t="s">
        <v>718</v>
      </c>
      <c r="S40" s="98">
        <v>71</v>
      </c>
      <c r="T40" s="105" t="s">
        <v>725</v>
      </c>
      <c r="U40" s="135">
        <f>COUNTIF($V$59:$V$414, T40)</f>
        <v>0</v>
      </c>
      <c r="V40" s="78"/>
      <c r="W40" s="78"/>
      <c r="X40" s="56"/>
      <c r="Y40" s="56"/>
      <c r="Z40" s="57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x14ac:dyDescent="0.25">
      <c r="A41" t="s">
        <v>192</v>
      </c>
      <c r="K41" s="55"/>
      <c r="L41" s="55"/>
      <c r="M41" s="6"/>
      <c r="N41" s="55"/>
      <c r="O41" s="6"/>
      <c r="P41" s="6"/>
      <c r="Q41" s="6"/>
      <c r="R41" s="136" t="s">
        <v>719</v>
      </c>
      <c r="S41" s="137">
        <v>72</v>
      </c>
      <c r="T41" s="138" t="s">
        <v>720</v>
      </c>
      <c r="U41" s="135">
        <f>COUNTIF($V$59:$V$414, T41)</f>
        <v>0</v>
      </c>
      <c r="V41" s="133" t="s">
        <v>727</v>
      </c>
      <c r="W41" s="78"/>
      <c r="X41" s="56"/>
      <c r="Y41" s="56"/>
      <c r="Z41" s="5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x14ac:dyDescent="0.25">
      <c r="A42" t="s">
        <v>192</v>
      </c>
      <c r="K42" s="55"/>
      <c r="L42" s="55"/>
      <c r="M42" s="6"/>
      <c r="N42" s="55"/>
      <c r="O42" s="6"/>
      <c r="P42" s="6"/>
      <c r="Q42" s="6"/>
      <c r="R42" s="72" t="s">
        <v>729</v>
      </c>
      <c r="S42" s="14">
        <v>73</v>
      </c>
      <c r="T42" s="104" t="s">
        <v>729</v>
      </c>
      <c r="U42" s="135">
        <f>COUNTIF($V$59:$V$414, T42)</f>
        <v>1</v>
      </c>
      <c r="V42" s="133" t="s">
        <v>733</v>
      </c>
      <c r="W42" s="78"/>
      <c r="X42" s="56"/>
      <c r="Y42" s="56"/>
      <c r="Z42" s="5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x14ac:dyDescent="0.25">
      <c r="A43" t="s">
        <v>192</v>
      </c>
      <c r="K43" s="55"/>
      <c r="L43" s="55"/>
      <c r="M43" s="6"/>
      <c r="N43" s="55"/>
      <c r="O43" s="6"/>
      <c r="P43" s="6"/>
      <c r="Q43" s="6"/>
      <c r="R43" s="72" t="s">
        <v>730</v>
      </c>
      <c r="S43" s="14">
        <v>74</v>
      </c>
      <c r="T43" s="104" t="s">
        <v>730</v>
      </c>
      <c r="U43" s="135">
        <f>COUNTIF($V$59:$V$414, T43)</f>
        <v>1</v>
      </c>
      <c r="V43" s="133"/>
      <c r="W43" s="78"/>
      <c r="X43" s="56"/>
      <c r="Y43" s="56"/>
      <c r="Z43" s="57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x14ac:dyDescent="0.25">
      <c r="A44" t="s">
        <v>192</v>
      </c>
      <c r="K44" s="55"/>
      <c r="L44" s="55"/>
      <c r="M44" s="6"/>
      <c r="N44" s="55"/>
      <c r="O44" s="6"/>
      <c r="P44" s="6"/>
      <c r="Q44" s="6"/>
      <c r="R44" s="72" t="s">
        <v>731</v>
      </c>
      <c r="S44" s="14">
        <v>75</v>
      </c>
      <c r="T44" s="104" t="s">
        <v>731</v>
      </c>
      <c r="U44" s="135">
        <f>COUNTIF($V$59:$V$414, T44)</f>
        <v>1</v>
      </c>
      <c r="V44" s="133"/>
      <c r="W44" s="78"/>
      <c r="X44" s="56"/>
      <c r="Y44" s="56"/>
      <c r="Z44" s="57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x14ac:dyDescent="0.25">
      <c r="A45" t="s">
        <v>192</v>
      </c>
      <c r="K45" s="55"/>
      <c r="L45" s="55"/>
      <c r="M45" s="6"/>
      <c r="N45" s="55"/>
      <c r="O45" s="6"/>
      <c r="P45" s="6"/>
      <c r="Q45" s="6"/>
      <c r="R45" s="72" t="s">
        <v>732</v>
      </c>
      <c r="S45" s="14">
        <v>76</v>
      </c>
      <c r="T45" s="104" t="s">
        <v>732</v>
      </c>
      <c r="U45" s="135">
        <f>COUNTIF($V$59:$V$414, T45)</f>
        <v>1</v>
      </c>
      <c r="V45" s="133"/>
      <c r="W45" s="78"/>
      <c r="X45" s="56"/>
      <c r="Y45" s="56"/>
      <c r="Z45" s="57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x14ac:dyDescent="0.25">
      <c r="A46" t="s">
        <v>192</v>
      </c>
      <c r="K46" s="55"/>
      <c r="L46" s="55"/>
      <c r="M46" s="6"/>
      <c r="N46" s="55"/>
      <c r="O46" s="6"/>
      <c r="P46" s="6"/>
      <c r="Q46" s="6"/>
      <c r="R46" s="143" t="s">
        <v>740</v>
      </c>
      <c r="S46" s="144">
        <v>77</v>
      </c>
      <c r="T46" s="103" t="s">
        <v>740</v>
      </c>
      <c r="U46" s="135">
        <f>COUNTIF($V$59:$V$414, T46)</f>
        <v>8</v>
      </c>
      <c r="V46" s="133" t="s">
        <v>746</v>
      </c>
      <c r="W46" s="78"/>
      <c r="X46" s="56"/>
      <c r="Y46" s="56"/>
      <c r="Z46" s="57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x14ac:dyDescent="0.25">
      <c r="A47" t="s">
        <v>192</v>
      </c>
      <c r="K47" s="55"/>
      <c r="L47" s="55"/>
      <c r="M47" s="6"/>
      <c r="N47" s="55"/>
      <c r="O47" s="6"/>
      <c r="P47" s="6"/>
      <c r="Q47" s="6"/>
      <c r="R47" s="72" t="s">
        <v>741</v>
      </c>
      <c r="S47" s="14">
        <v>78</v>
      </c>
      <c r="T47" s="104" t="s">
        <v>741</v>
      </c>
      <c r="U47" s="135">
        <f>COUNTIF($V$59:$V$414, T47)</f>
        <v>8</v>
      </c>
      <c r="V47" s="133"/>
      <c r="W47" s="78"/>
      <c r="X47" s="56"/>
      <c r="Y47" s="56"/>
      <c r="Z47" s="57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A48" t="s">
        <v>192</v>
      </c>
      <c r="K48" s="55"/>
      <c r="L48" s="55"/>
      <c r="M48" s="6"/>
      <c r="N48" s="55"/>
      <c r="O48" s="6"/>
      <c r="P48" s="6"/>
      <c r="Q48" s="6"/>
      <c r="R48" s="72" t="s">
        <v>742</v>
      </c>
      <c r="S48" s="14">
        <v>79</v>
      </c>
      <c r="T48" s="104" t="s">
        <v>742</v>
      </c>
      <c r="U48" s="135">
        <f>COUNTIF($V$59:$V$414, T48)</f>
        <v>8</v>
      </c>
      <c r="V48" s="133"/>
      <c r="W48" s="78"/>
      <c r="X48" s="56"/>
      <c r="Y48" s="56"/>
      <c r="Z48" s="57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x14ac:dyDescent="0.25">
      <c r="A49" t="s">
        <v>192</v>
      </c>
      <c r="K49" s="55"/>
      <c r="L49" s="55"/>
      <c r="M49" s="6"/>
      <c r="N49" s="55"/>
      <c r="O49" s="6"/>
      <c r="P49" s="6"/>
      <c r="Q49" s="6"/>
      <c r="R49" s="72" t="s">
        <v>743</v>
      </c>
      <c r="S49" s="14">
        <v>80</v>
      </c>
      <c r="T49" s="104" t="s">
        <v>743</v>
      </c>
      <c r="U49" s="135">
        <f>COUNTIF($V$59:$V$414, T49)</f>
        <v>8</v>
      </c>
      <c r="V49" s="133"/>
      <c r="W49" s="78"/>
      <c r="X49" s="56"/>
      <c r="Y49" s="56"/>
      <c r="Z49" s="57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x14ac:dyDescent="0.25">
      <c r="A50" t="s">
        <v>192</v>
      </c>
      <c r="K50" s="55"/>
      <c r="L50" s="55"/>
      <c r="M50" s="6"/>
      <c r="N50" s="55"/>
      <c r="O50" s="6"/>
      <c r="P50" s="6"/>
      <c r="Q50" s="6"/>
      <c r="R50" s="72" t="s">
        <v>744</v>
      </c>
      <c r="S50" s="14">
        <v>81</v>
      </c>
      <c r="T50" s="104" t="s">
        <v>744</v>
      </c>
      <c r="U50" s="135">
        <f>COUNTIF($V$59:$V$414, T50)</f>
        <v>4</v>
      </c>
      <c r="V50" s="133"/>
      <c r="W50" s="78"/>
      <c r="X50" s="56"/>
      <c r="Y50" s="56"/>
      <c r="Z50" s="57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x14ac:dyDescent="0.25">
      <c r="A51" t="s">
        <v>192</v>
      </c>
      <c r="K51" s="55"/>
      <c r="L51" s="55"/>
      <c r="M51" s="6"/>
      <c r="N51" s="55"/>
      <c r="O51" s="6"/>
      <c r="P51" s="6"/>
      <c r="Q51" s="6"/>
      <c r="R51" s="72" t="s">
        <v>745</v>
      </c>
      <c r="S51" s="14">
        <v>82</v>
      </c>
      <c r="T51" s="104" t="s">
        <v>745</v>
      </c>
      <c r="U51" s="135">
        <f>COUNTIF($V$59:$V$414, T51)</f>
        <v>4</v>
      </c>
      <c r="V51" s="133"/>
      <c r="W51" s="78"/>
      <c r="X51" s="56"/>
      <c r="Y51" s="56"/>
      <c r="Z51" s="57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x14ac:dyDescent="0.25">
      <c r="A52" t="s">
        <v>192</v>
      </c>
      <c r="K52" s="55"/>
      <c r="L52" s="55"/>
      <c r="M52" s="6"/>
      <c r="N52" s="55"/>
      <c r="O52" s="6"/>
      <c r="P52" s="6"/>
      <c r="Q52" s="6"/>
      <c r="R52" s="72" t="s">
        <v>831</v>
      </c>
      <c r="S52" s="14">
        <v>83</v>
      </c>
      <c r="T52" s="104" t="s">
        <v>831</v>
      </c>
      <c r="U52" s="135">
        <f>COUNTIF($V$59:$V$414, T52)</f>
        <v>6</v>
      </c>
      <c r="V52" s="133"/>
      <c r="W52" s="78"/>
      <c r="X52" s="56"/>
      <c r="Y52" s="56"/>
      <c r="Z52" s="57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x14ac:dyDescent="0.25">
      <c r="A53" t="s">
        <v>192</v>
      </c>
      <c r="K53" s="55"/>
      <c r="L53" s="55"/>
      <c r="M53" s="6"/>
      <c r="N53" s="55"/>
      <c r="O53" s="6"/>
      <c r="P53" s="6"/>
      <c r="Q53" s="6"/>
      <c r="R53" s="72" t="s">
        <v>832</v>
      </c>
      <c r="S53" s="14">
        <v>84</v>
      </c>
      <c r="T53" s="104" t="s">
        <v>832</v>
      </c>
      <c r="U53" s="135">
        <f>COUNTIF($V$59:$V$414, T53)</f>
        <v>6</v>
      </c>
      <c r="V53" s="133"/>
      <c r="W53" s="78"/>
      <c r="X53" s="56"/>
      <c r="Y53" s="56"/>
      <c r="Z53" s="57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A54" t="s">
        <v>192</v>
      </c>
      <c r="K54" s="55"/>
      <c r="L54" s="55"/>
      <c r="M54" s="6"/>
      <c r="N54" s="55"/>
      <c r="O54" s="6"/>
      <c r="P54" s="6"/>
      <c r="Q54" s="6"/>
      <c r="R54" s="72" t="s">
        <v>833</v>
      </c>
      <c r="S54" s="14">
        <v>85</v>
      </c>
      <c r="T54" s="104" t="s">
        <v>833</v>
      </c>
      <c r="U54" s="135">
        <f>COUNTIF($V$59:$V$414, T54)</f>
        <v>6</v>
      </c>
      <c r="V54" s="133"/>
      <c r="W54" s="78"/>
      <c r="X54" s="56"/>
      <c r="Y54" s="56"/>
      <c r="Z54" s="57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</row>
    <row r="55" spans="1:1042" x14ac:dyDescent="0.25">
      <c r="A55" t="s">
        <v>192</v>
      </c>
      <c r="K55" s="55"/>
      <c r="L55" s="55"/>
      <c r="M55" s="6"/>
      <c r="N55" s="55"/>
      <c r="O55" s="6"/>
      <c r="P55" s="6"/>
      <c r="Q55" s="6"/>
      <c r="R55" s="72"/>
      <c r="S55" s="14"/>
      <c r="T55" s="104"/>
      <c r="U55" s="102"/>
      <c r="V55" s="78"/>
      <c r="W55" s="78"/>
      <c r="X55" s="56"/>
      <c r="Y55" s="56"/>
      <c r="Z55" s="57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</row>
    <row r="56" spans="1:1042" x14ac:dyDescent="0.25">
      <c r="A56" t="s">
        <v>192</v>
      </c>
      <c r="K56" s="55"/>
      <c r="L56" s="55"/>
      <c r="M56" s="6"/>
      <c r="N56" s="55"/>
      <c r="O56" s="6"/>
      <c r="P56" s="6"/>
      <c r="Q56" s="6"/>
      <c r="R56" s="74"/>
      <c r="S56" s="98"/>
      <c r="T56" s="105"/>
      <c r="U56" s="102"/>
      <c r="V56" s="78"/>
      <c r="W56" s="78"/>
      <c r="X56" s="56"/>
      <c r="Y56" s="56"/>
      <c r="Z56" s="57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</row>
    <row r="57" spans="1:1042" x14ac:dyDescent="0.25">
      <c r="B57" s="88" t="s">
        <v>210</v>
      </c>
      <c r="C57" s="88"/>
      <c r="D57" s="140"/>
      <c r="E57" s="140"/>
      <c r="J57" s="89" t="s">
        <v>192</v>
      </c>
      <c r="K57" s="31" t="s">
        <v>159</v>
      </c>
      <c r="L57" s="50"/>
      <c r="W57" s="114"/>
    </row>
    <row r="58" spans="1:1042" s="17" customFormat="1" ht="45" x14ac:dyDescent="0.25">
      <c r="B58"/>
      <c r="C58" s="92" t="s">
        <v>99</v>
      </c>
      <c r="D58" s="92" t="s">
        <v>2</v>
      </c>
      <c r="E58" s="92" t="s">
        <v>827</v>
      </c>
      <c r="F58" s="92" t="s">
        <v>198</v>
      </c>
      <c r="G58" s="141" t="s">
        <v>737</v>
      </c>
      <c r="H58" s="92" t="s">
        <v>351</v>
      </c>
      <c r="I58" s="141" t="s">
        <v>828</v>
      </c>
      <c r="J58" s="90" t="s">
        <v>192</v>
      </c>
      <c r="K58" s="37" t="s">
        <v>0</v>
      </c>
      <c r="L58" s="81" t="s">
        <v>164</v>
      </c>
      <c r="M58" s="7" t="s">
        <v>1</v>
      </c>
      <c r="N58" s="51" t="s">
        <v>208</v>
      </c>
      <c r="O58" s="81" t="s">
        <v>166</v>
      </c>
      <c r="P58" s="81" t="s">
        <v>167</v>
      </c>
      <c r="Q58" s="51" t="s">
        <v>853</v>
      </c>
      <c r="R58" s="16" t="s">
        <v>2</v>
      </c>
      <c r="S58" s="15" t="s">
        <v>3</v>
      </c>
      <c r="T58" s="49" t="s">
        <v>79</v>
      </c>
      <c r="U58" s="82" t="s">
        <v>209</v>
      </c>
      <c r="V58" s="81" t="s">
        <v>207</v>
      </c>
      <c r="W58" s="115" t="s">
        <v>353</v>
      </c>
      <c r="X58" s="40" t="s">
        <v>4</v>
      </c>
      <c r="Y58" s="40" t="s">
        <v>5</v>
      </c>
      <c r="Z58" s="41" t="s">
        <v>78</v>
      </c>
      <c r="AA58" s="127" t="s">
        <v>374</v>
      </c>
      <c r="AB58" s="127" t="s">
        <v>433</v>
      </c>
      <c r="AC58" s="127" t="s">
        <v>432</v>
      </c>
      <c r="AD58" s="127" t="s">
        <v>860</v>
      </c>
      <c r="AE58" s="127" t="s">
        <v>475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1042" s="6" customFormat="1" ht="15" customHeight="1" x14ac:dyDescent="0.25">
      <c r="C59" s="151" t="str">
        <f>M59</f>
        <v>A. O. Smith</v>
      </c>
      <c r="D59" s="151" t="str">
        <f>P59</f>
        <v>HPTS-50 2**  (50 gal, JA13)</v>
      </c>
      <c r="E59" s="151">
        <f>O59</f>
        <v>112083</v>
      </c>
      <c r="F59" s="55">
        <f>S59</f>
        <v>50</v>
      </c>
      <c r="G59" s="6" t="str">
        <f>V59</f>
        <v>AOSmithHPTS50</v>
      </c>
      <c r="H59" s="117">
        <f>W59</f>
        <v>1</v>
      </c>
      <c r="I59" s="158" t="str">
        <f>AC59</f>
        <v>AOSmithHPTS502xx</v>
      </c>
      <c r="J59" s="91" t="s">
        <v>192</v>
      </c>
      <c r="K59" s="32">
        <v>4</v>
      </c>
      <c r="L59" s="75">
        <f>VLOOKUP( M59, $M$2:$N$21, 2, FALSE )</f>
        <v>11</v>
      </c>
      <c r="M59" s="9" t="s">
        <v>6</v>
      </c>
      <c r="N59" s="61">
        <v>20</v>
      </c>
      <c r="O59" s="62">
        <f t="shared" ref="O59:O74" si="1" xml:space="preserve"> (L59*10000) + (N59*100) + VLOOKUP( U59, $R$2:$T$56, 2, FALSE )</f>
        <v>112083</v>
      </c>
      <c r="P59" s="59" t="str">
        <f t="shared" ref="P59:P64" si="2">R59 &amp; "  (" &amp; S59 &amp; " gal" &amp; IF(W59&gt;0, ", JA13)", ")")</f>
        <v>HPTS-50 2**  (50 gal, JA13)</v>
      </c>
      <c r="Q59" s="157">
        <f>COUNTIF(P$59:P$414, P59)</f>
        <v>1</v>
      </c>
      <c r="R59" s="10" t="s">
        <v>835</v>
      </c>
      <c r="S59" s="11">
        <v>50</v>
      </c>
      <c r="T59" s="30" t="s">
        <v>831</v>
      </c>
      <c r="U59" s="80" t="s">
        <v>831</v>
      </c>
      <c r="V59" s="85" t="str">
        <f t="shared" ref="V59:V74" si="3">VLOOKUP( U59, $R$2:$T$56, 3, FALSE )</f>
        <v>AOSmithHPTS50</v>
      </c>
      <c r="W59" s="118">
        <v>1</v>
      </c>
      <c r="X59" s="42" t="s">
        <v>8</v>
      </c>
      <c r="Y59" s="43">
        <v>44728</v>
      </c>
      <c r="Z59" s="44" t="s">
        <v>80</v>
      </c>
      <c r="AA59" s="128" t="str">
        <f t="shared" ref="AA59:AA125" si="4">"2,     "&amp;E59&amp;",   """&amp;P59&amp;""""</f>
        <v>2,     112083,   "HPTS-50 2**  (50 gal, JA13)"</v>
      </c>
      <c r="AB59" s="129" t="s">
        <v>434</v>
      </c>
      <c r="AC59" s="150" t="s">
        <v>844</v>
      </c>
      <c r="AD59" s="155">
        <f>COUNTIF(AC$59:AC$414, AC59)</f>
        <v>1</v>
      </c>
      <c r="AE59" s="128" t="str">
        <f t="shared" ref="AE59:AE125" si="5">"          case  "&amp;D59&amp;"   :   """&amp;AC59&amp;""""</f>
        <v xml:space="preserve">          case  HPTS-50 2**  (50 gal, JA13)   :   "AOSmithHPTS502xx"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1042" s="6" customFormat="1" ht="15" customHeight="1" x14ac:dyDescent="0.25">
      <c r="C60" s="151" t="str">
        <f t="shared" ref="C60:C64" si="6">M60</f>
        <v>A. O. Smith</v>
      </c>
      <c r="D60" s="151" t="str">
        <f t="shared" ref="D60:D64" si="7">P60</f>
        <v>HPS10-50H45DV 2**  (50 gal, JA13)</v>
      </c>
      <c r="E60" s="151">
        <f t="shared" ref="E60:E64" si="8">O60</f>
        <v>112183</v>
      </c>
      <c r="F60" s="55">
        <f t="shared" ref="F60:F64" si="9">S60</f>
        <v>50</v>
      </c>
      <c r="G60" s="6" t="str">
        <f t="shared" ref="G60:G64" si="10">V60</f>
        <v>AOSmithHPTS50</v>
      </c>
      <c r="H60" s="117">
        <f t="shared" ref="H60:H64" si="11">W60</f>
        <v>1</v>
      </c>
      <c r="I60" s="158" t="str">
        <f t="shared" ref="I60:I64" si="12">AC60</f>
        <v>AOSmithHPS1050H45DV2xx</v>
      </c>
      <c r="J60" s="91" t="s">
        <v>192</v>
      </c>
      <c r="K60" s="32">
        <v>4</v>
      </c>
      <c r="L60" s="75">
        <f t="shared" ref="L60:L64" si="13">VLOOKUP( M60, $M$2:$N$21, 2, FALSE )</f>
        <v>11</v>
      </c>
      <c r="M60" s="9" t="s">
        <v>6</v>
      </c>
      <c r="N60" s="62">
        <f>N59+1</f>
        <v>21</v>
      </c>
      <c r="O60" s="62">
        <f t="shared" si="1"/>
        <v>112183</v>
      </c>
      <c r="P60" s="59" t="str">
        <f t="shared" si="2"/>
        <v>HPS10-50H45DV 2**  (50 gal, JA13)</v>
      </c>
      <c r="Q60" s="157">
        <f>COUNTIF(P$59:P$414, P60)</f>
        <v>1</v>
      </c>
      <c r="R60" s="10" t="s">
        <v>836</v>
      </c>
      <c r="S60" s="11">
        <v>50</v>
      </c>
      <c r="T60" s="30" t="s">
        <v>831</v>
      </c>
      <c r="U60" s="80" t="s">
        <v>831</v>
      </c>
      <c r="V60" s="85" t="str">
        <f t="shared" si="3"/>
        <v>AOSmithHPTS50</v>
      </c>
      <c r="W60" s="118">
        <v>1</v>
      </c>
      <c r="X60" s="42" t="s">
        <v>8</v>
      </c>
      <c r="Y60" s="43">
        <v>44728</v>
      </c>
      <c r="Z60" s="44" t="s">
        <v>80</v>
      </c>
      <c r="AA60" s="128" t="str">
        <f t="shared" si="4"/>
        <v>2,     112183,   "HPS10-50H45DV 2**  (50 gal, JA13)"</v>
      </c>
      <c r="AB60" s="130" t="str">
        <f>AB59</f>
        <v>AOSmith</v>
      </c>
      <c r="AC60" s="150" t="s">
        <v>845</v>
      </c>
      <c r="AD60" s="155">
        <f>COUNTIF(AC$59:AC$414, AC60)</f>
        <v>1</v>
      </c>
      <c r="AE60" s="128" t="str">
        <f t="shared" si="5"/>
        <v xml:space="preserve">          case  HPS10-50H45DV 2**  (50 gal, JA13)   :   "AOSmithHPS1050H45DV2xx"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1042" s="6" customFormat="1" ht="15" customHeight="1" x14ac:dyDescent="0.25">
      <c r="C61" s="151" t="str">
        <f t="shared" si="6"/>
        <v>A. O. Smith</v>
      </c>
      <c r="D61" s="151" t="str">
        <f t="shared" si="7"/>
        <v>HPTS-66 2**  (66 gal, JA13)</v>
      </c>
      <c r="E61" s="151">
        <f t="shared" si="8"/>
        <v>112284</v>
      </c>
      <c r="F61" s="55">
        <f t="shared" si="9"/>
        <v>66</v>
      </c>
      <c r="G61" s="6" t="str">
        <f t="shared" si="10"/>
        <v>AOSmithHPTS66</v>
      </c>
      <c r="H61" s="117">
        <f t="shared" si="11"/>
        <v>1</v>
      </c>
      <c r="I61" s="158" t="str">
        <f t="shared" si="12"/>
        <v>AOSmithHPTS662xx</v>
      </c>
      <c r="J61" s="91" t="s">
        <v>192</v>
      </c>
      <c r="K61" s="32">
        <v>4</v>
      </c>
      <c r="L61" s="75">
        <f t="shared" si="13"/>
        <v>11</v>
      </c>
      <c r="M61" s="9" t="s">
        <v>6</v>
      </c>
      <c r="N61" s="62">
        <f t="shared" ref="N61:N64" si="14">N60+1</f>
        <v>22</v>
      </c>
      <c r="O61" s="62">
        <f t="shared" si="1"/>
        <v>112284</v>
      </c>
      <c r="P61" s="59" t="str">
        <f t="shared" si="2"/>
        <v>HPTS-66 2**  (66 gal, JA13)</v>
      </c>
      <c r="Q61" s="157">
        <f>COUNTIF(P$59:P$414, P61)</f>
        <v>1</v>
      </c>
      <c r="R61" s="10" t="s">
        <v>837</v>
      </c>
      <c r="S61" s="11">
        <v>66</v>
      </c>
      <c r="T61" s="30" t="s">
        <v>832</v>
      </c>
      <c r="U61" s="80" t="s">
        <v>832</v>
      </c>
      <c r="V61" s="85" t="str">
        <f t="shared" si="3"/>
        <v>AOSmithHPTS66</v>
      </c>
      <c r="W61" s="118">
        <v>1</v>
      </c>
      <c r="X61" s="42">
        <v>3</v>
      </c>
      <c r="Y61" s="43">
        <v>44728</v>
      </c>
      <c r="Z61" s="44" t="s">
        <v>80</v>
      </c>
      <c r="AA61" s="128" t="str">
        <f t="shared" si="4"/>
        <v>2,     112284,   "HPTS-66 2**  (66 gal, JA13)"</v>
      </c>
      <c r="AB61" s="130" t="str">
        <f t="shared" ref="AB61:AB64" si="15">AB60</f>
        <v>AOSmith</v>
      </c>
      <c r="AC61" s="150" t="s">
        <v>846</v>
      </c>
      <c r="AD61" s="155">
        <f>COUNTIF(AC$59:AC$414, AC61)</f>
        <v>1</v>
      </c>
      <c r="AE61" s="128" t="str">
        <f t="shared" si="5"/>
        <v xml:space="preserve">          case  HPTS-66 2**  (66 gal, JA13)   :   "AOSmithHPTS662xx"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1042" s="6" customFormat="1" ht="15" customHeight="1" x14ac:dyDescent="0.25">
      <c r="C62" s="151" t="str">
        <f t="shared" si="6"/>
        <v>A. O. Smith</v>
      </c>
      <c r="D62" s="151" t="str">
        <f t="shared" si="7"/>
        <v>HPS10-66H45DV 2**  (66 gal, JA13)</v>
      </c>
      <c r="E62" s="151">
        <f t="shared" si="8"/>
        <v>112384</v>
      </c>
      <c r="F62" s="55">
        <f t="shared" si="9"/>
        <v>66</v>
      </c>
      <c r="G62" s="6" t="str">
        <f t="shared" si="10"/>
        <v>AOSmithHPTS66</v>
      </c>
      <c r="H62" s="117">
        <f t="shared" si="11"/>
        <v>1</v>
      </c>
      <c r="I62" s="158" t="str">
        <f t="shared" si="12"/>
        <v>AOSmithHPS1066H45DV2xx</v>
      </c>
      <c r="J62" s="91" t="s">
        <v>192</v>
      </c>
      <c r="K62" s="32">
        <v>4</v>
      </c>
      <c r="L62" s="75">
        <f t="shared" si="13"/>
        <v>11</v>
      </c>
      <c r="M62" s="9" t="s">
        <v>6</v>
      </c>
      <c r="N62" s="62">
        <f t="shared" si="14"/>
        <v>23</v>
      </c>
      <c r="O62" s="62">
        <f t="shared" si="1"/>
        <v>112384</v>
      </c>
      <c r="P62" s="59" t="str">
        <f t="shared" si="2"/>
        <v>HPS10-66H45DV 2**  (66 gal, JA13)</v>
      </c>
      <c r="Q62" s="157">
        <f>COUNTIF(P$59:P$414, P62)</f>
        <v>1</v>
      </c>
      <c r="R62" s="10" t="s">
        <v>838</v>
      </c>
      <c r="S62" s="11">
        <v>66</v>
      </c>
      <c r="T62" s="30" t="s">
        <v>832</v>
      </c>
      <c r="U62" s="80" t="s">
        <v>832</v>
      </c>
      <c r="V62" s="85" t="str">
        <f t="shared" si="3"/>
        <v>AOSmithHPTS66</v>
      </c>
      <c r="W62" s="118">
        <v>1</v>
      </c>
      <c r="X62" s="42">
        <v>3</v>
      </c>
      <c r="Y62" s="43">
        <v>44728</v>
      </c>
      <c r="Z62" s="44" t="s">
        <v>80</v>
      </c>
      <c r="AA62" s="128" t="str">
        <f t="shared" si="4"/>
        <v>2,     112384,   "HPS10-66H45DV 2**  (66 gal, JA13)"</v>
      </c>
      <c r="AB62" s="130" t="str">
        <f t="shared" si="15"/>
        <v>AOSmith</v>
      </c>
      <c r="AC62" s="150" t="s">
        <v>847</v>
      </c>
      <c r="AD62" s="155">
        <f>COUNTIF(AC$59:AC$414, AC62)</f>
        <v>1</v>
      </c>
      <c r="AE62" s="128" t="str">
        <f t="shared" si="5"/>
        <v xml:space="preserve">          case  HPS10-66H45DV 2**  (66 gal, JA13)   :   "AOSmithHPS1066H45DV2xx"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1042" s="6" customFormat="1" ht="15" customHeight="1" x14ac:dyDescent="0.25">
      <c r="C63" s="151" t="str">
        <f t="shared" si="6"/>
        <v>A. O. Smith</v>
      </c>
      <c r="D63" s="151" t="str">
        <f t="shared" si="7"/>
        <v>HPTS-80 2**  (80 gal, JA13)</v>
      </c>
      <c r="E63" s="151">
        <f t="shared" si="8"/>
        <v>112485</v>
      </c>
      <c r="F63" s="55">
        <f t="shared" si="9"/>
        <v>80</v>
      </c>
      <c r="G63" s="6" t="str">
        <f t="shared" si="10"/>
        <v>AOSmithHPTS80</v>
      </c>
      <c r="H63" s="117">
        <f t="shared" si="11"/>
        <v>1</v>
      </c>
      <c r="I63" s="158" t="str">
        <f t="shared" si="12"/>
        <v>AOSmithHPTS802xx</v>
      </c>
      <c r="J63" s="91" t="s">
        <v>192</v>
      </c>
      <c r="K63" s="32">
        <v>4</v>
      </c>
      <c r="L63" s="75">
        <f t="shared" si="13"/>
        <v>11</v>
      </c>
      <c r="M63" s="25" t="s">
        <v>6</v>
      </c>
      <c r="N63" s="62">
        <f t="shared" si="14"/>
        <v>24</v>
      </c>
      <c r="O63" s="62">
        <f t="shared" si="1"/>
        <v>112485</v>
      </c>
      <c r="P63" s="59" t="str">
        <f t="shared" si="2"/>
        <v>HPTS-80 2**  (80 gal, JA13)</v>
      </c>
      <c r="Q63" s="157">
        <f>COUNTIF(P$59:P$414, P63)</f>
        <v>1</v>
      </c>
      <c r="R63" s="26" t="s">
        <v>839</v>
      </c>
      <c r="S63" s="27">
        <v>80</v>
      </c>
      <c r="T63" s="30" t="s">
        <v>833</v>
      </c>
      <c r="U63" s="80" t="s">
        <v>833</v>
      </c>
      <c r="V63" s="85" t="str">
        <f t="shared" si="3"/>
        <v>AOSmithHPTS80</v>
      </c>
      <c r="W63" s="118">
        <v>1</v>
      </c>
      <c r="X63" s="42">
        <v>4</v>
      </c>
      <c r="Y63" s="43">
        <v>44728</v>
      </c>
      <c r="Z63" s="44" t="s">
        <v>80</v>
      </c>
      <c r="AA63" s="128" t="str">
        <f t="shared" si="4"/>
        <v>2,     112485,   "HPTS-80 2**  (80 gal, JA13)"</v>
      </c>
      <c r="AB63" s="130" t="str">
        <f t="shared" si="15"/>
        <v>AOSmith</v>
      </c>
      <c r="AC63" s="150" t="s">
        <v>848</v>
      </c>
      <c r="AD63" s="155">
        <f>COUNTIF(AC$59:AC$414, AC63)</f>
        <v>1</v>
      </c>
      <c r="AE63" s="128" t="str">
        <f t="shared" si="5"/>
        <v xml:space="preserve">          case  HPTS-80 2**  (80 gal, JA13)   :   "AOSmithHPTS802xx"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</row>
    <row r="64" spans="1:1042" s="6" customFormat="1" ht="15" customHeight="1" x14ac:dyDescent="0.25">
      <c r="C64" s="151" t="str">
        <f t="shared" si="6"/>
        <v>A. O. Smith</v>
      </c>
      <c r="D64" s="151" t="str">
        <f t="shared" si="7"/>
        <v>HPS10-80H45DV 2**  (80 gal, JA13)</v>
      </c>
      <c r="E64" s="151">
        <f t="shared" si="8"/>
        <v>112585</v>
      </c>
      <c r="F64" s="55">
        <f t="shared" si="9"/>
        <v>80</v>
      </c>
      <c r="G64" s="6" t="str">
        <f t="shared" si="10"/>
        <v>AOSmithHPTS80</v>
      </c>
      <c r="H64" s="117">
        <f t="shared" si="11"/>
        <v>1</v>
      </c>
      <c r="I64" s="158" t="str">
        <f t="shared" si="12"/>
        <v>AOSmithHPS1080H45DV2xx</v>
      </c>
      <c r="J64" s="91" t="s">
        <v>192</v>
      </c>
      <c r="K64" s="32">
        <v>4</v>
      </c>
      <c r="L64" s="75">
        <f t="shared" si="13"/>
        <v>11</v>
      </c>
      <c r="M64" s="25" t="s">
        <v>6</v>
      </c>
      <c r="N64" s="62">
        <f t="shared" si="14"/>
        <v>25</v>
      </c>
      <c r="O64" s="62">
        <f t="shared" si="1"/>
        <v>112585</v>
      </c>
      <c r="P64" s="59" t="str">
        <f t="shared" si="2"/>
        <v>HPS10-80H45DV 2**  (80 gal, JA13)</v>
      </c>
      <c r="Q64" s="157">
        <f>COUNTIF(P$59:P$414, P64)</f>
        <v>1</v>
      </c>
      <c r="R64" s="26" t="s">
        <v>840</v>
      </c>
      <c r="S64" s="27">
        <v>80</v>
      </c>
      <c r="T64" s="30" t="s">
        <v>833</v>
      </c>
      <c r="U64" s="80" t="s">
        <v>833</v>
      </c>
      <c r="V64" s="85" t="str">
        <f t="shared" si="3"/>
        <v>AOSmithHPTS80</v>
      </c>
      <c r="W64" s="118">
        <v>1</v>
      </c>
      <c r="X64" s="42">
        <v>4</v>
      </c>
      <c r="Y64" s="43">
        <v>44728</v>
      </c>
      <c r="Z64" s="44" t="s">
        <v>80</v>
      </c>
      <c r="AA64" s="128" t="str">
        <f t="shared" si="4"/>
        <v>2,     112585,   "HPS10-80H45DV 2**  (80 gal, JA13)"</v>
      </c>
      <c r="AB64" s="130" t="str">
        <f t="shared" si="15"/>
        <v>AOSmith</v>
      </c>
      <c r="AC64" s="150" t="s">
        <v>849</v>
      </c>
      <c r="AD64" s="155">
        <f>COUNTIF(AC$59:AC$414, AC64)</f>
        <v>1</v>
      </c>
      <c r="AE64" s="128" t="str">
        <f t="shared" si="5"/>
        <v xml:space="preserve">          case  HPS10-80H45DV 2**  (80 gal, JA13)   :   "AOSmithHPS1080H45DV2xx"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</row>
    <row r="65" spans="3:1039" s="6" customFormat="1" ht="15" customHeight="1" x14ac:dyDescent="0.25">
      <c r="C65" s="6" t="str">
        <f>M65</f>
        <v>A. O. Smith</v>
      </c>
      <c r="D65" s="6" t="str">
        <f>P65</f>
        <v>FPTU 50 120  (50 gal)</v>
      </c>
      <c r="E65" s="6">
        <f>O65</f>
        <v>110113</v>
      </c>
      <c r="F65" s="55">
        <f>S65</f>
        <v>50</v>
      </c>
      <c r="G65" s="6" t="str">
        <f>V65</f>
        <v>AOSmithHPTU50</v>
      </c>
      <c r="H65" s="117">
        <f>W65</f>
        <v>0</v>
      </c>
      <c r="I65" s="158" t="str">
        <f>AC65</f>
        <v>AOSmithFPTU50</v>
      </c>
      <c r="J65" s="91" t="s">
        <v>192</v>
      </c>
      <c r="K65" s="32">
        <v>1</v>
      </c>
      <c r="L65" s="75">
        <f>VLOOKUP( M65, $M$2:$N$21, 2, FALSE )</f>
        <v>11</v>
      </c>
      <c r="M65" s="9" t="s">
        <v>6</v>
      </c>
      <c r="N65" s="110">
        <v>1</v>
      </c>
      <c r="O65" s="62">
        <f t="shared" si="1"/>
        <v>110113</v>
      </c>
      <c r="P65" s="59" t="str">
        <f t="shared" ref="P65:P70" si="16">R65 &amp; "  (" &amp; S65 &amp; " gal" &amp; IF(W65&gt;0, ", JA13)", ")")</f>
        <v>FPTU 50 120  (50 gal)</v>
      </c>
      <c r="Q65" s="157">
        <f>COUNTIF(P$59:P$414, P65)</f>
        <v>1</v>
      </c>
      <c r="R65" s="10" t="s">
        <v>58</v>
      </c>
      <c r="S65" s="11">
        <v>50</v>
      </c>
      <c r="T65" s="30" t="s">
        <v>81</v>
      </c>
      <c r="U65" s="80" t="s">
        <v>106</v>
      </c>
      <c r="V65" s="85" t="str">
        <f t="shared" si="3"/>
        <v>AOSmithHPTU50</v>
      </c>
      <c r="W65" s="116">
        <v>0</v>
      </c>
      <c r="X65" s="42" t="s">
        <v>8</v>
      </c>
      <c r="Y65" s="43">
        <v>42591</v>
      </c>
      <c r="Z65" s="44" t="s">
        <v>80</v>
      </c>
      <c r="AA65" s="128" t="str">
        <f t="shared" si="4"/>
        <v>2,     110113,   "FPTU 50 120  (50 gal)"</v>
      </c>
      <c r="AB65" s="129" t="s">
        <v>434</v>
      </c>
      <c r="AC65" s="131" t="s">
        <v>440</v>
      </c>
      <c r="AD65" s="155">
        <f>COUNTIF(AC$59:AC$414, AC65)</f>
        <v>1</v>
      </c>
      <c r="AE65" s="128" t="str">
        <f t="shared" si="5"/>
        <v xml:space="preserve">          case  FPTU 50 120  (50 gal)   :   "AOSmithFPTU50"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3:1039" s="6" customFormat="1" ht="15" customHeight="1" x14ac:dyDescent="0.25">
      <c r="C66" s="6" t="str">
        <f t="shared" ref="C66:C135" si="17">M66</f>
        <v>A. O. Smith</v>
      </c>
      <c r="D66" s="6" t="str">
        <f t="shared" ref="D66:D135" si="18">P66</f>
        <v>FPTU 66 120  (66 gal)</v>
      </c>
      <c r="E66" s="6">
        <f t="shared" ref="E66:E135" si="19">O66</f>
        <v>110214</v>
      </c>
      <c r="F66" s="55">
        <f t="shared" ref="F66:F208" si="20">S66</f>
        <v>66</v>
      </c>
      <c r="G66" s="6" t="str">
        <f t="shared" ref="G66:G135" si="21">V66</f>
        <v>AOSmithHPTU66</v>
      </c>
      <c r="H66" s="117">
        <f t="shared" ref="H66:H168" si="22">W66</f>
        <v>0</v>
      </c>
      <c r="I66" s="158" t="str">
        <f t="shared" ref="I66:I135" si="23">AC66</f>
        <v>AOSmithFPTU66</v>
      </c>
      <c r="J66" s="91" t="s">
        <v>192</v>
      </c>
      <c r="K66" s="32">
        <v>1</v>
      </c>
      <c r="L66" s="75">
        <f t="shared" ref="L66:L168" si="24">VLOOKUP( M66, $M$2:$N$21, 2, FALSE )</f>
        <v>11</v>
      </c>
      <c r="M66" s="9" t="s">
        <v>6</v>
      </c>
      <c r="N66" s="62">
        <f>N65+1</f>
        <v>2</v>
      </c>
      <c r="O66" s="62">
        <f t="shared" si="1"/>
        <v>110214</v>
      </c>
      <c r="P66" s="59" t="str">
        <f t="shared" si="16"/>
        <v>FPTU 66 120  (66 gal)</v>
      </c>
      <c r="Q66" s="157">
        <f>COUNTIF(P$59:P$414, P66)</f>
        <v>1</v>
      </c>
      <c r="R66" s="10" t="s">
        <v>59</v>
      </c>
      <c r="S66" s="11">
        <v>66</v>
      </c>
      <c r="T66" s="30" t="s">
        <v>82</v>
      </c>
      <c r="U66" s="80" t="s">
        <v>102</v>
      </c>
      <c r="V66" s="85" t="str">
        <f t="shared" si="3"/>
        <v>AOSmithHPTU66</v>
      </c>
      <c r="W66" s="116">
        <v>0</v>
      </c>
      <c r="X66" s="42">
        <v>3</v>
      </c>
      <c r="Y66" s="43">
        <v>42591</v>
      </c>
      <c r="Z66" s="44" t="s">
        <v>80</v>
      </c>
      <c r="AA66" s="128" t="str">
        <f t="shared" si="4"/>
        <v>2,     110214,   "FPTU 66 120  (66 gal)"</v>
      </c>
      <c r="AB66" s="130" t="str">
        <f>AB65</f>
        <v>AOSmith</v>
      </c>
      <c r="AC66" s="131" t="s">
        <v>441</v>
      </c>
      <c r="AD66" s="155">
        <f>COUNTIF(AC$59:AC$414, AC66)</f>
        <v>1</v>
      </c>
      <c r="AE66" s="128" t="str">
        <f t="shared" si="5"/>
        <v xml:space="preserve">          case  FPTU 66 120  (66 gal)   :   "AOSmithFPTU66"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3:1039" s="6" customFormat="1" ht="15" customHeight="1" x14ac:dyDescent="0.25">
      <c r="C67" s="6" t="str">
        <f t="shared" si="17"/>
        <v>A. O. Smith</v>
      </c>
      <c r="D67" s="6" t="str">
        <f t="shared" si="18"/>
        <v>FPTU 80 120  (80 gal)</v>
      </c>
      <c r="E67" s="6">
        <f t="shared" si="19"/>
        <v>110315</v>
      </c>
      <c r="F67" s="55">
        <f t="shared" si="20"/>
        <v>80</v>
      </c>
      <c r="G67" s="6" t="str">
        <f t="shared" si="21"/>
        <v>AOSmithHPTU80</v>
      </c>
      <c r="H67" s="117">
        <f t="shared" si="22"/>
        <v>0</v>
      </c>
      <c r="I67" s="158" t="str">
        <f t="shared" si="23"/>
        <v>AOSmithFPTU80</v>
      </c>
      <c r="J67" s="91" t="s">
        <v>192</v>
      </c>
      <c r="K67" s="32">
        <v>1</v>
      </c>
      <c r="L67" s="75">
        <f t="shared" si="24"/>
        <v>11</v>
      </c>
      <c r="M67" s="9" t="s">
        <v>6</v>
      </c>
      <c r="N67" s="62">
        <f t="shared" ref="N67:N83" si="25">N66+1</f>
        <v>3</v>
      </c>
      <c r="O67" s="62">
        <f t="shared" si="1"/>
        <v>110315</v>
      </c>
      <c r="P67" s="59" t="str">
        <f t="shared" si="16"/>
        <v>FPTU 80 120  (80 gal)</v>
      </c>
      <c r="Q67" s="157">
        <f>COUNTIF(P$59:P$414, P67)</f>
        <v>1</v>
      </c>
      <c r="R67" s="10" t="s">
        <v>60</v>
      </c>
      <c r="S67" s="11">
        <v>80</v>
      </c>
      <c r="T67" s="30" t="s">
        <v>83</v>
      </c>
      <c r="U67" s="80" t="s">
        <v>103</v>
      </c>
      <c r="V67" s="85" t="str">
        <f t="shared" si="3"/>
        <v>AOSmithHPTU80</v>
      </c>
      <c r="W67" s="116">
        <v>0</v>
      </c>
      <c r="X67" s="42" t="s">
        <v>13</v>
      </c>
      <c r="Y67" s="43">
        <v>42591</v>
      </c>
      <c r="Z67" s="44" t="s">
        <v>80</v>
      </c>
      <c r="AA67" s="128" t="str">
        <f t="shared" si="4"/>
        <v>2,     110315,   "FPTU 80 120  (80 gal)"</v>
      </c>
      <c r="AB67" s="130" t="str">
        <f t="shared" ref="AB67:AB83" si="26">AB66</f>
        <v>AOSmith</v>
      </c>
      <c r="AC67" s="131" t="s">
        <v>442</v>
      </c>
      <c r="AD67" s="155">
        <f>COUNTIF(AC$59:AC$414, AC67)</f>
        <v>1</v>
      </c>
      <c r="AE67" s="128" t="str">
        <f t="shared" si="5"/>
        <v xml:space="preserve">          case  FPTU 80 120  (80 gal)   :   "AOSmithFPTU80"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3:1039" s="6" customFormat="1" ht="15" customHeight="1" x14ac:dyDescent="0.25">
      <c r="C68" s="6" t="str">
        <f t="shared" si="17"/>
        <v>A. O. Smith</v>
      </c>
      <c r="D68" s="6" t="str">
        <f t="shared" si="18"/>
        <v>HHPT 80 102  (80 gal)</v>
      </c>
      <c r="E68" s="6">
        <f t="shared" si="19"/>
        <v>110412</v>
      </c>
      <c r="F68" s="55">
        <f t="shared" si="20"/>
        <v>80</v>
      </c>
      <c r="G68" s="6" t="str">
        <f t="shared" si="21"/>
        <v>AOSmithPHPT80</v>
      </c>
      <c r="H68" s="117">
        <f t="shared" si="22"/>
        <v>0</v>
      </c>
      <c r="I68" s="158" t="str">
        <f t="shared" si="23"/>
        <v>AOSmithHHPT80Res</v>
      </c>
      <c r="J68" s="91" t="s">
        <v>192</v>
      </c>
      <c r="K68" s="32">
        <v>1</v>
      </c>
      <c r="L68" s="75">
        <f t="shared" si="24"/>
        <v>11</v>
      </c>
      <c r="M68" s="9" t="s">
        <v>6</v>
      </c>
      <c r="N68" s="62">
        <f t="shared" si="25"/>
        <v>4</v>
      </c>
      <c r="O68" s="62">
        <f t="shared" si="1"/>
        <v>110412</v>
      </c>
      <c r="P68" s="59" t="str">
        <f t="shared" si="16"/>
        <v>HHPT 80 102  (80 gal)</v>
      </c>
      <c r="Q68" s="157">
        <f>COUNTIF(P$59:P$414, P68)</f>
        <v>1</v>
      </c>
      <c r="R68" s="10" t="s">
        <v>61</v>
      </c>
      <c r="S68" s="11">
        <v>80</v>
      </c>
      <c r="T68" s="30" t="s">
        <v>87</v>
      </c>
      <c r="U68" s="80" t="s">
        <v>105</v>
      </c>
      <c r="V68" s="85" t="str">
        <f t="shared" si="3"/>
        <v>AOSmithPHPT80</v>
      </c>
      <c r="W68" s="116">
        <v>0</v>
      </c>
      <c r="X68" s="42" t="s">
        <v>13</v>
      </c>
      <c r="Y68" s="43">
        <v>40857</v>
      </c>
      <c r="Z68" s="44" t="s">
        <v>80</v>
      </c>
      <c r="AA68" s="128" t="str">
        <f t="shared" si="4"/>
        <v>2,     110412,   "HHPT 80 102  (80 gal)"</v>
      </c>
      <c r="AB68" s="130" t="str">
        <f t="shared" si="26"/>
        <v>AOSmith</v>
      </c>
      <c r="AC68" s="131" t="s">
        <v>443</v>
      </c>
      <c r="AD68" s="155">
        <f>COUNTIF(AC$59:AC$414, AC68)</f>
        <v>1</v>
      </c>
      <c r="AE68" s="128" t="str">
        <f t="shared" si="5"/>
        <v xml:space="preserve">          case  HHPT 80 102  (80 gal)   :   "AOSmithHHPT80Res"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3:1039" s="6" customFormat="1" ht="15" customHeight="1" x14ac:dyDescent="0.25">
      <c r="C69" s="6" t="str">
        <f t="shared" si="17"/>
        <v>A. O. Smith</v>
      </c>
      <c r="D69" s="6" t="str">
        <f t="shared" si="18"/>
        <v>HP10-50H45DV  (50 gal)</v>
      </c>
      <c r="E69" s="6">
        <f t="shared" si="19"/>
        <v>110513</v>
      </c>
      <c r="F69" s="55">
        <f t="shared" si="20"/>
        <v>50</v>
      </c>
      <c r="G69" s="6" t="str">
        <f t="shared" si="21"/>
        <v>AOSmithHPTU50</v>
      </c>
      <c r="H69" s="117">
        <f t="shared" si="22"/>
        <v>0</v>
      </c>
      <c r="I69" s="158" t="str">
        <f t="shared" si="23"/>
        <v>AOSmithHP1050</v>
      </c>
      <c r="J69" s="91" t="s">
        <v>192</v>
      </c>
      <c r="K69" s="32">
        <v>3</v>
      </c>
      <c r="L69" s="75">
        <f t="shared" si="24"/>
        <v>11</v>
      </c>
      <c r="M69" s="25" t="s">
        <v>6</v>
      </c>
      <c r="N69" s="62">
        <f t="shared" si="25"/>
        <v>5</v>
      </c>
      <c r="O69" s="62">
        <f t="shared" si="1"/>
        <v>110513</v>
      </c>
      <c r="P69" s="59" t="str">
        <f t="shared" si="16"/>
        <v>HP10-50H45DV  (50 gal)</v>
      </c>
      <c r="Q69" s="157">
        <f>COUNTIF(P$59:P$414, P69)</f>
        <v>1</v>
      </c>
      <c r="R69" s="26" t="s">
        <v>15</v>
      </c>
      <c r="S69" s="27">
        <v>50</v>
      </c>
      <c r="T69" s="30" t="s">
        <v>81</v>
      </c>
      <c r="U69" s="80" t="s">
        <v>106</v>
      </c>
      <c r="V69" s="85" t="str">
        <f t="shared" si="3"/>
        <v>AOSmithHPTU50</v>
      </c>
      <c r="W69" s="116">
        <v>0</v>
      </c>
      <c r="X69" s="42" t="s">
        <v>8</v>
      </c>
      <c r="Y69" s="43">
        <v>42808</v>
      </c>
      <c r="Z69" s="44" t="s">
        <v>80</v>
      </c>
      <c r="AA69" s="128" t="str">
        <f t="shared" si="4"/>
        <v>2,     110513,   "HP10-50H45DV  (50 gal)"</v>
      </c>
      <c r="AB69" s="130" t="str">
        <f t="shared" si="26"/>
        <v>AOSmith</v>
      </c>
      <c r="AC69" s="131" t="s">
        <v>444</v>
      </c>
      <c r="AD69" s="155">
        <f>COUNTIF(AC$59:AC$414, AC69)</f>
        <v>1</v>
      </c>
      <c r="AE69" s="128" t="str">
        <f t="shared" si="5"/>
        <v xml:space="preserve">          case  HP10-50H45DV  (50 gal)   :   "AOSmithHP1050"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</row>
    <row r="70" spans="3:1039" s="6" customFormat="1" ht="15" customHeight="1" x14ac:dyDescent="0.25">
      <c r="C70" s="6" t="str">
        <f t="shared" si="17"/>
        <v>A. O. Smith</v>
      </c>
      <c r="D70" s="6" t="str">
        <f t="shared" si="18"/>
        <v>HP10-80H45DV  (80 gal)</v>
      </c>
      <c r="E70" s="6">
        <f t="shared" si="19"/>
        <v>110615</v>
      </c>
      <c r="F70" s="55">
        <f t="shared" si="20"/>
        <v>80</v>
      </c>
      <c r="G70" s="6" t="str">
        <f t="shared" si="21"/>
        <v>AOSmithHPTU80</v>
      </c>
      <c r="H70" s="117">
        <f t="shared" si="22"/>
        <v>0</v>
      </c>
      <c r="I70" s="158" t="str">
        <f t="shared" si="23"/>
        <v>AOSmithHP1080</v>
      </c>
      <c r="J70" s="91" t="s">
        <v>192</v>
      </c>
      <c r="K70" s="32">
        <v>3</v>
      </c>
      <c r="L70" s="75">
        <f t="shared" si="24"/>
        <v>11</v>
      </c>
      <c r="M70" s="25" t="s">
        <v>6</v>
      </c>
      <c r="N70" s="62">
        <f t="shared" si="25"/>
        <v>6</v>
      </c>
      <c r="O70" s="62">
        <f t="shared" si="1"/>
        <v>110615</v>
      </c>
      <c r="P70" s="59" t="str">
        <f t="shared" si="16"/>
        <v>HP10-80H45DV  (80 gal)</v>
      </c>
      <c r="Q70" s="157">
        <f>COUNTIF(P$59:P$414, P70)</f>
        <v>1</v>
      </c>
      <c r="R70" s="26" t="s">
        <v>16</v>
      </c>
      <c r="S70" s="27">
        <v>80</v>
      </c>
      <c r="T70" s="30" t="s">
        <v>83</v>
      </c>
      <c r="U70" s="80" t="s">
        <v>103</v>
      </c>
      <c r="V70" s="85" t="str">
        <f t="shared" si="3"/>
        <v>AOSmithHPTU80</v>
      </c>
      <c r="W70" s="116">
        <v>0</v>
      </c>
      <c r="X70" s="42" t="s">
        <v>13</v>
      </c>
      <c r="Y70" s="43">
        <v>42808</v>
      </c>
      <c r="Z70" s="44" t="s">
        <v>80</v>
      </c>
      <c r="AA70" s="128" t="str">
        <f t="shared" si="4"/>
        <v>2,     110615,   "HP10-80H45DV  (80 gal)"</v>
      </c>
      <c r="AB70" s="130" t="str">
        <f t="shared" si="26"/>
        <v>AOSmith</v>
      </c>
      <c r="AC70" s="131" t="s">
        <v>445</v>
      </c>
      <c r="AD70" s="155">
        <f>COUNTIF(AC$59:AC$414, AC70)</f>
        <v>1</v>
      </c>
      <c r="AE70" s="128" t="str">
        <f t="shared" si="5"/>
        <v xml:space="preserve">          case  HP10-80H45DV  (80 gal)   :   "AOSmithHP1080"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</row>
    <row r="71" spans="3:1039" s="6" customFormat="1" ht="15" customHeight="1" x14ac:dyDescent="0.25">
      <c r="C71" s="121" t="str">
        <f t="shared" si="17"/>
        <v>A. O. Smith</v>
      </c>
      <c r="D71" s="121" t="str">
        <f t="shared" si="18"/>
        <v>HP1050H45DVDR 130  (50 gal, JA13)</v>
      </c>
      <c r="E71" s="121">
        <f t="shared" si="19"/>
        <v>111513</v>
      </c>
      <c r="F71" s="55">
        <f t="shared" ref="F71:F72" si="27">S71</f>
        <v>50</v>
      </c>
      <c r="G71" s="6" t="str">
        <f t="shared" si="21"/>
        <v>AOSmithHPTU50</v>
      </c>
      <c r="H71" s="117">
        <f t="shared" ref="H71:H72" si="28">W71</f>
        <v>1</v>
      </c>
      <c r="I71" s="158" t="str">
        <f t="shared" si="23"/>
        <v>AOSmithHP1050DR</v>
      </c>
      <c r="J71" s="91" t="s">
        <v>192</v>
      </c>
      <c r="K71" s="32">
        <v>3</v>
      </c>
      <c r="L71" s="75">
        <f t="shared" ref="L71:L72" si="29">VLOOKUP( M71, $M$2:$N$21, 2, FALSE )</f>
        <v>11</v>
      </c>
      <c r="M71" s="25" t="s">
        <v>6</v>
      </c>
      <c r="N71" s="122">
        <v>15</v>
      </c>
      <c r="O71" s="62">
        <f t="shared" si="1"/>
        <v>111513</v>
      </c>
      <c r="P71" s="59" t="str">
        <f>R71 &amp; "  (" &amp; S71 &amp; " gal" &amp; IF(W71&gt;0, ", JA13)", ")")</f>
        <v>HP1050H45DVDR 130  (50 gal, JA13)</v>
      </c>
      <c r="Q71" s="157">
        <f>COUNTIF(P$59:P$414, P71)</f>
        <v>1</v>
      </c>
      <c r="R71" s="26" t="s">
        <v>358</v>
      </c>
      <c r="S71" s="27">
        <v>50</v>
      </c>
      <c r="T71" s="30" t="s">
        <v>81</v>
      </c>
      <c r="U71" s="80" t="s">
        <v>106</v>
      </c>
      <c r="V71" s="85" t="str">
        <f t="shared" si="3"/>
        <v>AOSmithHPTU50</v>
      </c>
      <c r="W71" s="118">
        <v>1</v>
      </c>
      <c r="X71" s="42" t="s">
        <v>8</v>
      </c>
      <c r="Y71" s="43">
        <v>44118</v>
      </c>
      <c r="Z71" s="44" t="s">
        <v>80</v>
      </c>
      <c r="AA71" s="128" t="str">
        <f t="shared" si="4"/>
        <v>2,     111513,   "HP1050H45DVDR 130  (50 gal, JA13)"</v>
      </c>
      <c r="AB71" s="130" t="str">
        <f t="shared" si="26"/>
        <v>AOSmith</v>
      </c>
      <c r="AC71" s="132" t="s">
        <v>449</v>
      </c>
      <c r="AD71" s="155">
        <f>COUNTIF(AC$59:AC$414, AC71)</f>
        <v>1</v>
      </c>
      <c r="AE71" s="128" t="str">
        <f t="shared" si="5"/>
        <v xml:space="preserve">          case  HP1050H45DVDR 130  (50 gal, JA13)   :   "AOSmithHP1050DR"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  <c r="AMN71"/>
      <c r="AMO71"/>
      <c r="AMP71"/>
      <c r="AMQ71"/>
      <c r="AMR71"/>
      <c r="AMS71"/>
      <c r="AMT71"/>
      <c r="AMU71"/>
      <c r="AMV71"/>
      <c r="AMW71"/>
      <c r="AMX71"/>
      <c r="AMY71"/>
    </row>
    <row r="72" spans="3:1039" s="6" customFormat="1" ht="15" customHeight="1" x14ac:dyDescent="0.25">
      <c r="C72" s="121" t="str">
        <f t="shared" si="17"/>
        <v>A. O. Smith</v>
      </c>
      <c r="D72" s="121" t="str">
        <f t="shared" si="18"/>
        <v>HP1080H45DVDR 130  (80 gal, JA13)</v>
      </c>
      <c r="E72" s="121">
        <f t="shared" si="19"/>
        <v>111615</v>
      </c>
      <c r="F72" s="55">
        <f t="shared" si="27"/>
        <v>80</v>
      </c>
      <c r="G72" s="6" t="str">
        <f t="shared" si="21"/>
        <v>AOSmithHPTU80</v>
      </c>
      <c r="H72" s="117">
        <f t="shared" si="28"/>
        <v>1</v>
      </c>
      <c r="I72" s="158" t="str">
        <f t="shared" si="23"/>
        <v>AOSmithHP1080DR</v>
      </c>
      <c r="J72" s="91" t="s">
        <v>192</v>
      </c>
      <c r="K72" s="32">
        <v>3</v>
      </c>
      <c r="L72" s="75">
        <f t="shared" si="29"/>
        <v>11</v>
      </c>
      <c r="M72" s="25" t="s">
        <v>6</v>
      </c>
      <c r="N72" s="62">
        <f t="shared" si="25"/>
        <v>16</v>
      </c>
      <c r="O72" s="62">
        <f t="shared" si="1"/>
        <v>111615</v>
      </c>
      <c r="P72" s="59" t="str">
        <f t="shared" ref="P72:P141" si="30">R72 &amp; "  (" &amp; S72 &amp; " gal" &amp; IF(W72&gt;0, ", JA13)", ")")</f>
        <v>HP1080H45DVDR 130  (80 gal, JA13)</v>
      </c>
      <c r="Q72" s="157">
        <f>COUNTIF(P$59:P$414, P72)</f>
        <v>1</v>
      </c>
      <c r="R72" s="26" t="s">
        <v>359</v>
      </c>
      <c r="S72" s="27">
        <v>80</v>
      </c>
      <c r="T72" s="30" t="s">
        <v>83</v>
      </c>
      <c r="U72" s="80" t="s">
        <v>103</v>
      </c>
      <c r="V72" s="85" t="str">
        <f t="shared" si="3"/>
        <v>AOSmithHPTU80</v>
      </c>
      <c r="W72" s="118">
        <v>1</v>
      </c>
      <c r="X72" s="42" t="s">
        <v>13</v>
      </c>
      <c r="Y72" s="43">
        <v>44118</v>
      </c>
      <c r="Z72" s="44" t="s">
        <v>80</v>
      </c>
      <c r="AA72" s="128" t="str">
        <f t="shared" si="4"/>
        <v>2,     111615,   "HP1080H45DVDR 130  (80 gal, JA13)"</v>
      </c>
      <c r="AB72" s="130" t="str">
        <f t="shared" si="26"/>
        <v>AOSmith</v>
      </c>
      <c r="AC72" s="132" t="s">
        <v>450</v>
      </c>
      <c r="AD72" s="155">
        <f>COUNTIF(AC$59:AC$414, AC72)</f>
        <v>1</v>
      </c>
      <c r="AE72" s="128" t="str">
        <f t="shared" si="5"/>
        <v xml:space="preserve">          case  HP1080H45DVDR 130  (80 gal, JA13)   :   "AOSmithHP1080DR"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</row>
    <row r="73" spans="3:1039" s="6" customFormat="1" ht="15" customHeight="1" x14ac:dyDescent="0.25">
      <c r="C73" s="6" t="str">
        <f t="shared" si="17"/>
        <v>A. O. Smith</v>
      </c>
      <c r="D73" s="6" t="str">
        <f t="shared" si="18"/>
        <v>HPTU 50 120  (50 gal)</v>
      </c>
      <c r="E73" s="6">
        <f t="shared" si="19"/>
        <v>110713</v>
      </c>
      <c r="F73" s="55">
        <f t="shared" si="20"/>
        <v>50</v>
      </c>
      <c r="G73" s="6" t="str">
        <f t="shared" si="21"/>
        <v>AOSmithHPTU50</v>
      </c>
      <c r="H73" s="117">
        <f t="shared" si="22"/>
        <v>0</v>
      </c>
      <c r="I73" s="158" t="str">
        <f t="shared" si="23"/>
        <v>AOSmithHPTU50</v>
      </c>
      <c r="J73" s="91" t="s">
        <v>192</v>
      </c>
      <c r="K73" s="32">
        <v>3</v>
      </c>
      <c r="L73" s="75">
        <f t="shared" si="24"/>
        <v>11</v>
      </c>
      <c r="M73" s="9" t="s">
        <v>6</v>
      </c>
      <c r="N73" s="123">
        <f>N70+1</f>
        <v>7</v>
      </c>
      <c r="O73" s="62">
        <f t="shared" si="1"/>
        <v>110713</v>
      </c>
      <c r="P73" s="59" t="str">
        <f t="shared" si="30"/>
        <v>HPTU 50 120  (50 gal)</v>
      </c>
      <c r="Q73" s="157">
        <f>COUNTIF(P$59:P$414, P73)</f>
        <v>1</v>
      </c>
      <c r="R73" s="10" t="s">
        <v>7</v>
      </c>
      <c r="S73" s="11">
        <v>50</v>
      </c>
      <c r="T73" s="30" t="s">
        <v>81</v>
      </c>
      <c r="U73" s="80" t="s">
        <v>106</v>
      </c>
      <c r="V73" s="85" t="str">
        <f t="shared" si="3"/>
        <v>AOSmithHPTU50</v>
      </c>
      <c r="W73" s="116">
        <v>0</v>
      </c>
      <c r="X73" s="42" t="s">
        <v>8</v>
      </c>
      <c r="Y73" s="43">
        <v>42545</v>
      </c>
      <c r="Z73" s="44" t="s">
        <v>80</v>
      </c>
      <c r="AA73" s="128" t="str">
        <f t="shared" si="4"/>
        <v>2,     110713,   "HPTU 50 120  (50 gal)"</v>
      </c>
      <c r="AB73" s="130" t="str">
        <f t="shared" si="26"/>
        <v>AOSmith</v>
      </c>
      <c r="AC73" s="131" t="s">
        <v>178</v>
      </c>
      <c r="AD73" s="155">
        <f>COUNTIF(AC$59:AC$414, AC73)</f>
        <v>1</v>
      </c>
      <c r="AE73" s="128" t="str">
        <f t="shared" si="5"/>
        <v xml:space="preserve">          case  HPTU 50 120  (50 gal)   :   "AOSmithHPTU50"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</row>
    <row r="74" spans="3:1039" s="6" customFormat="1" ht="15" customHeight="1" x14ac:dyDescent="0.25">
      <c r="C74" s="6" t="str">
        <f t="shared" si="17"/>
        <v>A. O. Smith</v>
      </c>
      <c r="D74" s="6" t="str">
        <f t="shared" si="18"/>
        <v>HPTU 50N 120  (50 gal)</v>
      </c>
      <c r="E74" s="6">
        <f t="shared" si="19"/>
        <v>110813</v>
      </c>
      <c r="F74" s="55">
        <f t="shared" si="20"/>
        <v>50</v>
      </c>
      <c r="G74" s="6" t="str">
        <f t="shared" si="21"/>
        <v>AOSmithHPTU50</v>
      </c>
      <c r="H74" s="117">
        <f t="shared" si="22"/>
        <v>0</v>
      </c>
      <c r="I74" s="158" t="str">
        <f t="shared" si="23"/>
        <v>AOSmithHPTU50N</v>
      </c>
      <c r="J74" s="91" t="s">
        <v>192</v>
      </c>
      <c r="K74" s="32">
        <v>3</v>
      </c>
      <c r="L74" s="75">
        <f t="shared" si="24"/>
        <v>11</v>
      </c>
      <c r="M74" s="9" t="s">
        <v>6</v>
      </c>
      <c r="N74" s="62">
        <f t="shared" si="25"/>
        <v>8</v>
      </c>
      <c r="O74" s="62">
        <f t="shared" si="1"/>
        <v>110813</v>
      </c>
      <c r="P74" s="59" t="str">
        <f t="shared" si="30"/>
        <v>HPTU 50N 120  (50 gal)</v>
      </c>
      <c r="Q74" s="157">
        <f>COUNTIF(P$59:P$414, P74)</f>
        <v>1</v>
      </c>
      <c r="R74" s="10" t="s">
        <v>9</v>
      </c>
      <c r="S74" s="11">
        <v>50</v>
      </c>
      <c r="T74" s="30" t="s">
        <v>81</v>
      </c>
      <c r="U74" s="80" t="s">
        <v>106</v>
      </c>
      <c r="V74" s="85" t="str">
        <f t="shared" si="3"/>
        <v>AOSmithHPTU50</v>
      </c>
      <c r="W74" s="116">
        <v>0</v>
      </c>
      <c r="X74" s="42" t="s">
        <v>8</v>
      </c>
      <c r="Y74" s="43">
        <v>42545</v>
      </c>
      <c r="Z74" s="44" t="s">
        <v>80</v>
      </c>
      <c r="AA74" s="128" t="str">
        <f t="shared" si="4"/>
        <v>2,     110813,   "HPTU 50N 120  (50 gal)"</v>
      </c>
      <c r="AB74" s="130" t="str">
        <f t="shared" si="26"/>
        <v>AOSmith</v>
      </c>
      <c r="AC74" s="131" t="s">
        <v>446</v>
      </c>
      <c r="AD74" s="155">
        <f>COUNTIF(AC$59:AC$414, AC74)</f>
        <v>1</v>
      </c>
      <c r="AE74" s="128" t="str">
        <f t="shared" si="5"/>
        <v xml:space="preserve">          case  HPTU 50N 120  (50 gal)   :   "AOSmithHPTU50N"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</row>
    <row r="75" spans="3:1039" s="6" customFormat="1" ht="15" customHeight="1" x14ac:dyDescent="0.25">
      <c r="C75" s="121" t="str">
        <f t="shared" si="17"/>
        <v>A. O. Smith</v>
      </c>
      <c r="D75" s="121" t="str">
        <f t="shared" si="18"/>
        <v>HPTU-50DR 130  (50 gal, JA13)</v>
      </c>
      <c r="E75" s="121">
        <f t="shared" si="19"/>
        <v>111713</v>
      </c>
      <c r="F75" s="55">
        <f t="shared" ref="F75" si="31">S75</f>
        <v>50</v>
      </c>
      <c r="G75" s="6" t="str">
        <f t="shared" si="21"/>
        <v>AOSmithHPTU50</v>
      </c>
      <c r="H75" s="117">
        <f t="shared" ref="H75" si="32">W75</f>
        <v>1</v>
      </c>
      <c r="I75" s="158" t="str">
        <f t="shared" si="23"/>
        <v>AOSmithHPTU50DR</v>
      </c>
      <c r="J75" s="91" t="s">
        <v>192</v>
      </c>
      <c r="K75" s="32">
        <v>3</v>
      </c>
      <c r="L75" s="75">
        <f t="shared" ref="L75" si="33">VLOOKUP( M75, $M$2:$N$21, 2, FALSE )</f>
        <v>11</v>
      </c>
      <c r="M75" s="9" t="s">
        <v>6</v>
      </c>
      <c r="N75" s="122">
        <v>17</v>
      </c>
      <c r="O75" s="62">
        <f t="shared" ref="O75" si="34" xml:space="preserve"> (L75*10000) + (N75*100) + VLOOKUP( U75, $R$2:$T$56, 2, FALSE )</f>
        <v>111713</v>
      </c>
      <c r="P75" s="59" t="str">
        <f t="shared" si="30"/>
        <v>HPTU-50DR 130  (50 gal, JA13)</v>
      </c>
      <c r="Q75" s="157">
        <f>COUNTIF(P$59:P$414, P75)</f>
        <v>1</v>
      </c>
      <c r="R75" s="10" t="s">
        <v>360</v>
      </c>
      <c r="S75" s="11">
        <v>50</v>
      </c>
      <c r="T75" s="30" t="s">
        <v>81</v>
      </c>
      <c r="U75" s="80" t="s">
        <v>106</v>
      </c>
      <c r="V75" s="85" t="str">
        <f t="shared" ref="V75" si="35">VLOOKUP( U75, $R$2:$T$56, 3, FALSE )</f>
        <v>AOSmithHPTU50</v>
      </c>
      <c r="W75" s="118">
        <v>1</v>
      </c>
      <c r="X75" s="42" t="s">
        <v>8</v>
      </c>
      <c r="Y75" s="43">
        <v>44118</v>
      </c>
      <c r="Z75" s="44" t="s">
        <v>80</v>
      </c>
      <c r="AA75" s="128" t="str">
        <f t="shared" si="4"/>
        <v>2,     111713,   "HPTU-50DR 130  (50 gal, JA13)"</v>
      </c>
      <c r="AB75" s="130" t="str">
        <f t="shared" si="26"/>
        <v>AOSmith</v>
      </c>
      <c r="AC75" s="132" t="s">
        <v>451</v>
      </c>
      <c r="AD75" s="155">
        <f>COUNTIF(AC$59:AC$414, AC75)</f>
        <v>1</v>
      </c>
      <c r="AE75" s="128" t="str">
        <f t="shared" si="5"/>
        <v xml:space="preserve">          case  HPTU-50DR 130  (50 gal, JA13)   :   "AOSmithHPTU50DR"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</row>
    <row r="76" spans="3:1039" s="6" customFormat="1" ht="15" customHeight="1" x14ac:dyDescent="0.25">
      <c r="C76" s="6" t="str">
        <f t="shared" si="17"/>
        <v>A. O. Smith</v>
      </c>
      <c r="D76" s="6" t="str">
        <f t="shared" si="18"/>
        <v>HPTU 66 120  (66 gal)</v>
      </c>
      <c r="E76" s="6">
        <f t="shared" si="19"/>
        <v>110914</v>
      </c>
      <c r="F76" s="55">
        <f t="shared" si="20"/>
        <v>66</v>
      </c>
      <c r="G76" s="6" t="str">
        <f t="shared" si="21"/>
        <v>AOSmithHPTU66</v>
      </c>
      <c r="H76" s="117">
        <f t="shared" si="22"/>
        <v>0</v>
      </c>
      <c r="I76" s="158" t="str">
        <f t="shared" si="23"/>
        <v>AOSmithHPTU66</v>
      </c>
      <c r="J76" s="91" t="s">
        <v>192</v>
      </c>
      <c r="K76" s="32">
        <v>3</v>
      </c>
      <c r="L76" s="75">
        <f t="shared" si="24"/>
        <v>11</v>
      </c>
      <c r="M76" s="9" t="s">
        <v>6</v>
      </c>
      <c r="N76" s="123">
        <f>N74+1</f>
        <v>9</v>
      </c>
      <c r="O76" s="62">
        <f xml:space="preserve"> (L76*10000) + (N76*100) + VLOOKUP( U76, $R$2:$T$56, 2, FALSE )</f>
        <v>110914</v>
      </c>
      <c r="P76" s="59" t="str">
        <f t="shared" si="30"/>
        <v>HPTU 66 120  (66 gal)</v>
      </c>
      <c r="Q76" s="157">
        <f>COUNTIF(P$59:P$414, P76)</f>
        <v>1</v>
      </c>
      <c r="R76" s="10" t="s">
        <v>10</v>
      </c>
      <c r="S76" s="11">
        <v>66</v>
      </c>
      <c r="T76" s="30" t="s">
        <v>82</v>
      </c>
      <c r="U76" s="80" t="s">
        <v>102</v>
      </c>
      <c r="V76" s="85" t="str">
        <f>VLOOKUP( U76, $R$2:$T$56, 3, FALSE )</f>
        <v>AOSmithHPTU66</v>
      </c>
      <c r="W76" s="116">
        <v>0</v>
      </c>
      <c r="X76" s="42">
        <v>3</v>
      </c>
      <c r="Y76" s="43">
        <v>42545</v>
      </c>
      <c r="Z76" s="44" t="s">
        <v>80</v>
      </c>
      <c r="AA76" s="128" t="str">
        <f t="shared" si="4"/>
        <v>2,     110914,   "HPTU 66 120  (66 gal)"</v>
      </c>
      <c r="AB76" s="130" t="str">
        <f t="shared" si="26"/>
        <v>AOSmith</v>
      </c>
      <c r="AC76" s="131" t="s">
        <v>179</v>
      </c>
      <c r="AD76" s="155">
        <f>COUNTIF(AC$59:AC$414, AC76)</f>
        <v>1</v>
      </c>
      <c r="AE76" s="128" t="str">
        <f t="shared" si="5"/>
        <v xml:space="preserve">          case  HPTU 66 120  (66 gal)   :   "AOSmithHPTU66"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</row>
    <row r="77" spans="3:1039" s="6" customFormat="1" ht="15" customHeight="1" x14ac:dyDescent="0.25">
      <c r="C77" s="6" t="str">
        <f t="shared" si="17"/>
        <v>A. O. Smith</v>
      </c>
      <c r="D77" s="6" t="str">
        <f t="shared" si="18"/>
        <v>HPTU 66N 120  (66 gal)</v>
      </c>
      <c r="E77" s="6">
        <f t="shared" si="19"/>
        <v>111014</v>
      </c>
      <c r="F77" s="55">
        <f t="shared" si="20"/>
        <v>66</v>
      </c>
      <c r="G77" s="6" t="str">
        <f t="shared" si="21"/>
        <v>AOSmithHPTU66</v>
      </c>
      <c r="H77" s="117">
        <f t="shared" si="22"/>
        <v>0</v>
      </c>
      <c r="I77" s="158" t="str">
        <f t="shared" si="23"/>
        <v>AOSmithHPTU66N</v>
      </c>
      <c r="J77" s="91" t="s">
        <v>192</v>
      </c>
      <c r="K77" s="32">
        <v>3</v>
      </c>
      <c r="L77" s="75">
        <f t="shared" si="24"/>
        <v>11</v>
      </c>
      <c r="M77" s="9" t="s">
        <v>6</v>
      </c>
      <c r="N77" s="62">
        <f t="shared" si="25"/>
        <v>10</v>
      </c>
      <c r="O77" s="62">
        <f xml:space="preserve"> (L77*10000) + (N77*100) + VLOOKUP( U77, $R$2:$T$56, 2, FALSE )</f>
        <v>111014</v>
      </c>
      <c r="P77" s="59" t="str">
        <f t="shared" si="30"/>
        <v>HPTU 66N 120  (66 gal)</v>
      </c>
      <c r="Q77" s="157">
        <f>COUNTIF(P$59:P$414, P77)</f>
        <v>1</v>
      </c>
      <c r="R77" s="10" t="s">
        <v>11</v>
      </c>
      <c r="S77" s="11">
        <v>66</v>
      </c>
      <c r="T77" s="30" t="s">
        <v>82</v>
      </c>
      <c r="U77" s="80" t="s">
        <v>102</v>
      </c>
      <c r="V77" s="85" t="str">
        <f>VLOOKUP( U77, $R$2:$T$56, 3, FALSE )</f>
        <v>AOSmithHPTU66</v>
      </c>
      <c r="W77" s="116">
        <v>0</v>
      </c>
      <c r="X77" s="42">
        <v>3</v>
      </c>
      <c r="Y77" s="43">
        <v>42545</v>
      </c>
      <c r="Z77" s="44" t="s">
        <v>80</v>
      </c>
      <c r="AA77" s="128" t="str">
        <f t="shared" si="4"/>
        <v>2,     111014,   "HPTU 66N 120  (66 gal)"</v>
      </c>
      <c r="AB77" s="130" t="str">
        <f t="shared" si="26"/>
        <v>AOSmith</v>
      </c>
      <c r="AC77" s="131" t="s">
        <v>447</v>
      </c>
      <c r="AD77" s="155">
        <f>COUNTIF(AC$59:AC$414, AC77)</f>
        <v>1</v>
      </c>
      <c r="AE77" s="128" t="str">
        <f t="shared" si="5"/>
        <v xml:space="preserve">          case  HPTU 66N 120  (66 gal)   :   "AOSmithHPTU66N"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</row>
    <row r="78" spans="3:1039" s="6" customFormat="1" ht="15" customHeight="1" x14ac:dyDescent="0.25">
      <c r="C78" s="121" t="str">
        <f t="shared" si="17"/>
        <v>A. O. Smith</v>
      </c>
      <c r="D78" s="121" t="str">
        <f t="shared" si="18"/>
        <v>HPTU-66DR 130  (66 gal, JA13)</v>
      </c>
      <c r="E78" s="121">
        <f t="shared" si="19"/>
        <v>111814</v>
      </c>
      <c r="F78" s="55">
        <f t="shared" ref="F78" si="36">S78</f>
        <v>66</v>
      </c>
      <c r="G78" s="6" t="str">
        <f t="shared" si="21"/>
        <v>AOSmithHPTU66</v>
      </c>
      <c r="H78" s="117">
        <f t="shared" ref="H78" si="37">W78</f>
        <v>1</v>
      </c>
      <c r="I78" s="158" t="str">
        <f t="shared" si="23"/>
        <v>AOSmithHPTU66DR</v>
      </c>
      <c r="J78" s="91" t="s">
        <v>192</v>
      </c>
      <c r="K78" s="32">
        <v>3</v>
      </c>
      <c r="L78" s="75">
        <f t="shared" ref="L78" si="38">VLOOKUP( M78, $M$2:$N$21, 2, FALSE )</f>
        <v>11</v>
      </c>
      <c r="M78" s="9" t="s">
        <v>6</v>
      </c>
      <c r="N78" s="122">
        <v>18</v>
      </c>
      <c r="O78" s="62">
        <f t="shared" ref="O78" si="39" xml:space="preserve"> (L78*10000) + (N78*100) + VLOOKUP( U78, $R$2:$T$56, 2, FALSE )</f>
        <v>111814</v>
      </c>
      <c r="P78" s="59" t="str">
        <f t="shared" si="30"/>
        <v>HPTU-66DR 130  (66 gal, JA13)</v>
      </c>
      <c r="Q78" s="157">
        <f>COUNTIF(P$59:P$414, P78)</f>
        <v>1</v>
      </c>
      <c r="R78" s="10" t="s">
        <v>361</v>
      </c>
      <c r="S78" s="11">
        <v>66</v>
      </c>
      <c r="T78" s="30" t="s">
        <v>82</v>
      </c>
      <c r="U78" s="80" t="s">
        <v>102</v>
      </c>
      <c r="V78" s="85" t="str">
        <f t="shared" ref="V78" si="40">VLOOKUP( U78, $R$2:$T$56, 3, FALSE )</f>
        <v>AOSmithHPTU66</v>
      </c>
      <c r="W78" s="118">
        <v>1</v>
      </c>
      <c r="X78" s="42">
        <v>3</v>
      </c>
      <c r="Y78" s="43">
        <v>44118</v>
      </c>
      <c r="Z78" s="44" t="s">
        <v>80</v>
      </c>
      <c r="AA78" s="128" t="str">
        <f t="shared" si="4"/>
        <v>2,     111814,   "HPTU-66DR 130  (66 gal, JA13)"</v>
      </c>
      <c r="AB78" s="130" t="str">
        <f t="shared" si="26"/>
        <v>AOSmith</v>
      </c>
      <c r="AC78" s="132" t="s">
        <v>452</v>
      </c>
      <c r="AD78" s="155">
        <f>COUNTIF(AC$59:AC$414, AC78)</f>
        <v>1</v>
      </c>
      <c r="AE78" s="128" t="str">
        <f t="shared" si="5"/>
        <v xml:space="preserve">          case  HPTU-66DR 130  (66 gal, JA13)   :   "AOSmithHPTU66DR"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</row>
    <row r="79" spans="3:1039" s="6" customFormat="1" ht="15" customHeight="1" x14ac:dyDescent="0.25">
      <c r="C79" s="6" t="str">
        <f t="shared" si="17"/>
        <v>A. O. Smith</v>
      </c>
      <c r="D79" s="6" t="str">
        <f t="shared" si="18"/>
        <v>HPTU 80 120  (80 gal)</v>
      </c>
      <c r="E79" s="6">
        <f t="shared" si="19"/>
        <v>111115</v>
      </c>
      <c r="F79" s="55">
        <f t="shared" si="20"/>
        <v>80</v>
      </c>
      <c r="G79" s="6" t="str">
        <f t="shared" si="21"/>
        <v>AOSmithHPTU80</v>
      </c>
      <c r="H79" s="117">
        <f t="shared" si="22"/>
        <v>0</v>
      </c>
      <c r="I79" s="158" t="str">
        <f t="shared" si="23"/>
        <v>AOSmithHPTU80</v>
      </c>
      <c r="J79" s="91" t="s">
        <v>192</v>
      </c>
      <c r="K79" s="32">
        <v>3</v>
      </c>
      <c r="L79" s="75">
        <f t="shared" si="24"/>
        <v>11</v>
      </c>
      <c r="M79" s="9" t="s">
        <v>6</v>
      </c>
      <c r="N79" s="123">
        <f>N77+1</f>
        <v>11</v>
      </c>
      <c r="O79" s="62">
        <f xml:space="preserve"> (L79*10000) + (N79*100) + VLOOKUP( U79, $R$2:$T$56, 2, FALSE )</f>
        <v>111115</v>
      </c>
      <c r="P79" s="59" t="str">
        <f t="shared" si="30"/>
        <v>HPTU 80 120  (80 gal)</v>
      </c>
      <c r="Q79" s="157">
        <f>COUNTIF(P$59:P$414, P79)</f>
        <v>1</v>
      </c>
      <c r="R79" s="10" t="s">
        <v>12</v>
      </c>
      <c r="S79" s="11">
        <v>80</v>
      </c>
      <c r="T79" s="30" t="s">
        <v>83</v>
      </c>
      <c r="U79" s="80" t="s">
        <v>103</v>
      </c>
      <c r="V79" s="85" t="str">
        <f>VLOOKUP( U79, $R$2:$T$56, 3, FALSE )</f>
        <v>AOSmithHPTU80</v>
      </c>
      <c r="W79" s="116">
        <v>0</v>
      </c>
      <c r="X79" s="42" t="s">
        <v>13</v>
      </c>
      <c r="Y79" s="43">
        <v>42545</v>
      </c>
      <c r="Z79" s="44" t="s">
        <v>80</v>
      </c>
      <c r="AA79" s="128" t="str">
        <f t="shared" si="4"/>
        <v>2,     111115,   "HPTU 80 120  (80 gal)"</v>
      </c>
      <c r="AB79" s="130" t="str">
        <f t="shared" si="26"/>
        <v>AOSmith</v>
      </c>
      <c r="AC79" s="131" t="s">
        <v>180</v>
      </c>
      <c r="AD79" s="155">
        <f>COUNTIF(AC$59:AC$414, AC79)</f>
        <v>1</v>
      </c>
      <c r="AE79" s="128" t="str">
        <f t="shared" si="5"/>
        <v xml:space="preserve">          case  HPTU 80 120  (80 gal)   :   "AOSmithHPTU80"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</row>
    <row r="80" spans="3:1039" s="6" customFormat="1" ht="15" customHeight="1" x14ac:dyDescent="0.25">
      <c r="C80" s="6" t="str">
        <f t="shared" si="17"/>
        <v>A. O. Smith</v>
      </c>
      <c r="D80" s="6" t="str">
        <f t="shared" si="18"/>
        <v>HPTU 80N 120  (80 gal)</v>
      </c>
      <c r="E80" s="6">
        <f t="shared" si="19"/>
        <v>111215</v>
      </c>
      <c r="F80" s="55">
        <f t="shared" si="20"/>
        <v>80</v>
      </c>
      <c r="G80" s="6" t="str">
        <f t="shared" si="21"/>
        <v>AOSmithHPTU80</v>
      </c>
      <c r="H80" s="117">
        <f t="shared" si="22"/>
        <v>0</v>
      </c>
      <c r="I80" s="158" t="str">
        <f t="shared" si="23"/>
        <v>AOSmithHPTU80N</v>
      </c>
      <c r="J80" s="91" t="s">
        <v>192</v>
      </c>
      <c r="K80" s="32">
        <v>3</v>
      </c>
      <c r="L80" s="75">
        <f t="shared" si="24"/>
        <v>11</v>
      </c>
      <c r="M80" s="9" t="s">
        <v>6</v>
      </c>
      <c r="N80" s="62">
        <f t="shared" si="25"/>
        <v>12</v>
      </c>
      <c r="O80" s="62">
        <f xml:space="preserve"> (L80*10000) + (N80*100) + VLOOKUP( U80, $R$2:$T$56, 2, FALSE )</f>
        <v>111215</v>
      </c>
      <c r="P80" s="59" t="str">
        <f t="shared" si="30"/>
        <v>HPTU 80N 120  (80 gal)</v>
      </c>
      <c r="Q80" s="157">
        <f>COUNTIF(P$59:P$414, P80)</f>
        <v>1</v>
      </c>
      <c r="R80" s="10" t="s">
        <v>14</v>
      </c>
      <c r="S80" s="11">
        <v>80</v>
      </c>
      <c r="T80" s="30" t="s">
        <v>83</v>
      </c>
      <c r="U80" s="80" t="s">
        <v>103</v>
      </c>
      <c r="V80" s="85" t="str">
        <f>VLOOKUP( U80, $R$2:$T$56, 3, FALSE )</f>
        <v>AOSmithHPTU80</v>
      </c>
      <c r="W80" s="116">
        <v>0</v>
      </c>
      <c r="X80" s="42" t="s">
        <v>13</v>
      </c>
      <c r="Y80" s="43">
        <v>42545</v>
      </c>
      <c r="Z80" s="44" t="s">
        <v>80</v>
      </c>
      <c r="AA80" s="128" t="str">
        <f t="shared" si="4"/>
        <v>2,     111215,   "HPTU 80N 120  (80 gal)"</v>
      </c>
      <c r="AB80" s="130" t="str">
        <f t="shared" si="26"/>
        <v>AOSmith</v>
      </c>
      <c r="AC80" s="131" t="s">
        <v>448</v>
      </c>
      <c r="AD80" s="155">
        <f>COUNTIF(AC$59:AC$414, AC80)</f>
        <v>1</v>
      </c>
      <c r="AE80" s="128" t="str">
        <f t="shared" si="5"/>
        <v xml:space="preserve">          case  HPTU 80N 120  (80 gal)   :   "AOSmithHPTU80N"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</row>
    <row r="81" spans="3:1042" s="6" customFormat="1" ht="15" customHeight="1" x14ac:dyDescent="0.25">
      <c r="C81" s="121" t="str">
        <f t="shared" si="17"/>
        <v>A. O. Smith</v>
      </c>
      <c r="D81" s="121" t="str">
        <f t="shared" si="18"/>
        <v>HPTU-80DR 130  (80 gal, JA13)</v>
      </c>
      <c r="E81" s="121">
        <f t="shared" si="19"/>
        <v>111915</v>
      </c>
      <c r="F81" s="55">
        <f t="shared" ref="F81" si="41">S81</f>
        <v>80</v>
      </c>
      <c r="G81" s="6" t="str">
        <f t="shared" si="21"/>
        <v>AOSmithHPTU80</v>
      </c>
      <c r="H81" s="117">
        <f t="shared" ref="H81" si="42">W81</f>
        <v>1</v>
      </c>
      <c r="I81" s="158" t="str">
        <f t="shared" si="23"/>
        <v>AOSmithHPTU80DR</v>
      </c>
      <c r="J81" s="91" t="s">
        <v>192</v>
      </c>
      <c r="K81" s="32">
        <v>3</v>
      </c>
      <c r="L81" s="75">
        <f t="shared" ref="L81" si="43">VLOOKUP( M81, $M$2:$N$21, 2, FALSE )</f>
        <v>11</v>
      </c>
      <c r="M81" s="9" t="s">
        <v>6</v>
      </c>
      <c r="N81" s="122">
        <v>19</v>
      </c>
      <c r="O81" s="62">
        <f t="shared" ref="O81" si="44" xml:space="preserve"> (L81*10000) + (N81*100) + VLOOKUP( U81, $R$2:$T$56, 2, FALSE )</f>
        <v>111915</v>
      </c>
      <c r="P81" s="59" t="str">
        <f t="shared" si="30"/>
        <v>HPTU-80DR 130  (80 gal, JA13)</v>
      </c>
      <c r="Q81" s="157">
        <f>COUNTIF(P$59:P$414, P81)</f>
        <v>1</v>
      </c>
      <c r="R81" s="10" t="s">
        <v>362</v>
      </c>
      <c r="S81" s="11">
        <v>80</v>
      </c>
      <c r="T81" s="30" t="s">
        <v>83</v>
      </c>
      <c r="U81" s="80" t="s">
        <v>103</v>
      </c>
      <c r="V81" s="85" t="str">
        <f t="shared" ref="V81" si="45">VLOOKUP( U81, $R$2:$T$56, 3, FALSE )</f>
        <v>AOSmithHPTU80</v>
      </c>
      <c r="W81" s="118">
        <v>1</v>
      </c>
      <c r="X81" s="42" t="s">
        <v>13</v>
      </c>
      <c r="Y81" s="43">
        <v>44118</v>
      </c>
      <c r="Z81" s="44" t="s">
        <v>80</v>
      </c>
      <c r="AA81" s="128" t="str">
        <f t="shared" si="4"/>
        <v>2,     111915,   "HPTU-80DR 130  (80 gal, JA13)"</v>
      </c>
      <c r="AB81" s="130" t="str">
        <f t="shared" si="26"/>
        <v>AOSmith</v>
      </c>
      <c r="AC81" s="132" t="s">
        <v>181</v>
      </c>
      <c r="AD81" s="155">
        <f>COUNTIF(AC$59:AC$414, AC81)</f>
        <v>1</v>
      </c>
      <c r="AE81" s="128" t="str">
        <f t="shared" si="5"/>
        <v xml:space="preserve">          case  HPTU-80DR 130  (80 gal, JA13)   :   "AOSmithHPTU80DR"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</row>
    <row r="82" spans="3:1042" s="6" customFormat="1" ht="15" customHeight="1" x14ac:dyDescent="0.25">
      <c r="C82" s="6" t="str">
        <f t="shared" si="17"/>
        <v>A. O. Smith</v>
      </c>
      <c r="D82" s="6" t="str">
        <f t="shared" si="18"/>
        <v>PHPT 60  (60 gal)</v>
      </c>
      <c r="E82" s="6">
        <f t="shared" si="19"/>
        <v>111311</v>
      </c>
      <c r="F82" s="55">
        <f t="shared" si="20"/>
        <v>60</v>
      </c>
      <c r="G82" s="6" t="str">
        <f t="shared" si="21"/>
        <v>AOSmithPHPT60</v>
      </c>
      <c r="H82" s="117">
        <f t="shared" si="22"/>
        <v>0</v>
      </c>
      <c r="I82" s="158" t="str">
        <f t="shared" si="23"/>
        <v>AOSmithPHPT60</v>
      </c>
      <c r="J82" s="91" t="s">
        <v>192</v>
      </c>
      <c r="K82" s="33"/>
      <c r="L82" s="75">
        <f t="shared" si="24"/>
        <v>11</v>
      </c>
      <c r="M82" s="18" t="s">
        <v>6</v>
      </c>
      <c r="N82" s="123">
        <f>N80+1</f>
        <v>13</v>
      </c>
      <c r="O82" s="62">
        <f t="shared" ref="O82:O91" si="46" xml:space="preserve"> (L82*10000) + (N82*100) + VLOOKUP( U82, $R$2:$T$56, 2, FALSE )</f>
        <v>111311</v>
      </c>
      <c r="P82" s="59" t="str">
        <f t="shared" si="30"/>
        <v>PHPT 60  (60 gal)</v>
      </c>
      <c r="Q82" s="157">
        <f>COUNTIF(P$59:P$414, P82)</f>
        <v>1</v>
      </c>
      <c r="R82" s="19" t="s">
        <v>107</v>
      </c>
      <c r="S82" s="20">
        <v>60</v>
      </c>
      <c r="T82" s="31" t="s">
        <v>104</v>
      </c>
      <c r="U82" s="80" t="s">
        <v>104</v>
      </c>
      <c r="V82" s="85" t="str">
        <f t="shared" ref="V82:V91" si="47">VLOOKUP( U82, $R$2:$T$56, 3, FALSE )</f>
        <v>AOSmithPHPT60</v>
      </c>
      <c r="W82" s="116">
        <v>0</v>
      </c>
      <c r="X82" s="45"/>
      <c r="Y82" s="45"/>
      <c r="Z82" s="44"/>
      <c r="AA82" s="128" t="str">
        <f t="shared" si="4"/>
        <v>2,     111311,   "PHPT 60  (60 gal)"</v>
      </c>
      <c r="AB82" s="130" t="str">
        <f t="shared" si="26"/>
        <v>AOSmith</v>
      </c>
      <c r="AC82" s="131" t="s">
        <v>176</v>
      </c>
      <c r="AD82" s="155">
        <f>COUNTIF(AC$59:AC$414, AC82)</f>
        <v>1</v>
      </c>
      <c r="AE82" s="128" t="str">
        <f t="shared" si="5"/>
        <v xml:space="preserve">          case  PHPT 60  (60 gal)   :   "AOSmithPHPT60"</v>
      </c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8"/>
      <c r="IK82" s="28"/>
      <c r="IL82" s="28"/>
      <c r="IM82" s="28"/>
      <c r="IN82" s="28"/>
      <c r="IO82" s="28"/>
      <c r="IP82" s="28"/>
      <c r="IQ82" s="28"/>
      <c r="IR82" s="28"/>
      <c r="IS82" s="28"/>
      <c r="IT82" s="28"/>
      <c r="IU82" s="28"/>
      <c r="IV82" s="28"/>
      <c r="IW82" s="28"/>
      <c r="IX82" s="28"/>
      <c r="IY82" s="28"/>
      <c r="IZ82" s="28"/>
      <c r="JA82" s="28"/>
      <c r="JB82" s="28"/>
      <c r="JC82" s="28"/>
      <c r="JD82" s="28"/>
      <c r="JE82" s="28"/>
      <c r="JF82" s="28"/>
      <c r="JG82" s="28"/>
      <c r="JH82" s="28"/>
      <c r="JI82" s="28"/>
      <c r="JJ82" s="28"/>
      <c r="JK82" s="28"/>
      <c r="JL82" s="28"/>
      <c r="JM82" s="28"/>
      <c r="JN82" s="28"/>
      <c r="JO82" s="28"/>
      <c r="JP82" s="28"/>
      <c r="JQ82" s="28"/>
      <c r="JR82" s="28"/>
      <c r="JS82" s="28"/>
      <c r="JT82" s="28"/>
      <c r="JU82" s="28"/>
      <c r="JV82" s="28"/>
      <c r="JW82" s="28"/>
      <c r="JX82" s="28"/>
      <c r="JY82" s="28"/>
      <c r="JZ82" s="28"/>
      <c r="KA82" s="28"/>
      <c r="KB82" s="28"/>
      <c r="KC82" s="28"/>
      <c r="KD82" s="28"/>
      <c r="KE82" s="28"/>
      <c r="KF82" s="28"/>
      <c r="KG82" s="28"/>
      <c r="KH82" s="28"/>
      <c r="KI82" s="28"/>
      <c r="KJ82" s="28"/>
      <c r="KK82" s="28"/>
      <c r="KL82" s="28"/>
      <c r="KM82" s="28"/>
      <c r="KN82" s="28"/>
      <c r="KO82" s="28"/>
      <c r="KP82" s="28"/>
      <c r="KQ82" s="28"/>
      <c r="KR82" s="28"/>
      <c r="KS82" s="28"/>
      <c r="KT82" s="28"/>
      <c r="KU82" s="28"/>
      <c r="KV82" s="28"/>
      <c r="KW82" s="28"/>
      <c r="KX82" s="28"/>
      <c r="KY82" s="28"/>
      <c r="KZ82" s="28"/>
      <c r="LA82" s="28"/>
      <c r="LB82" s="28"/>
      <c r="LC82" s="28"/>
      <c r="LD82" s="28"/>
      <c r="LE82" s="28"/>
      <c r="LF82" s="28"/>
      <c r="LG82" s="28"/>
      <c r="LH82" s="28"/>
      <c r="LI82" s="28"/>
      <c r="LJ82" s="28"/>
      <c r="LK82" s="28"/>
      <c r="LL82" s="28"/>
      <c r="LM82" s="28"/>
      <c r="LN82" s="28"/>
      <c r="LO82" s="28"/>
      <c r="LP82" s="28"/>
      <c r="LQ82" s="28"/>
      <c r="LR82" s="28"/>
      <c r="LS82" s="28"/>
      <c r="LT82" s="28"/>
      <c r="LU82" s="28"/>
      <c r="LV82" s="28"/>
      <c r="LW82" s="28"/>
      <c r="LX82" s="28"/>
      <c r="LY82" s="28"/>
      <c r="LZ82" s="28"/>
      <c r="MA82" s="28"/>
      <c r="MB82" s="28"/>
      <c r="MC82" s="28"/>
      <c r="MD82" s="28"/>
      <c r="ME82" s="28"/>
      <c r="MF82" s="28"/>
      <c r="MG82" s="28"/>
      <c r="MH82" s="28"/>
      <c r="MI82" s="28"/>
      <c r="MJ82" s="28"/>
      <c r="MK82" s="28"/>
      <c r="ML82" s="28"/>
      <c r="MM82" s="28"/>
      <c r="MN82" s="28"/>
      <c r="MO82" s="28"/>
      <c r="MP82" s="28"/>
      <c r="MQ82" s="28"/>
      <c r="MR82" s="28"/>
      <c r="MS82" s="28"/>
      <c r="MT82" s="28"/>
      <c r="MU82" s="28"/>
      <c r="MV82" s="28"/>
      <c r="MW82" s="28"/>
      <c r="MX82" s="28"/>
      <c r="MY82" s="28"/>
      <c r="MZ82" s="28"/>
      <c r="NA82" s="28"/>
      <c r="NB82" s="28"/>
      <c r="NC82" s="28"/>
      <c r="ND82" s="28"/>
      <c r="NE82" s="28"/>
      <c r="NF82" s="28"/>
      <c r="NG82" s="28"/>
      <c r="NH82" s="28"/>
      <c r="NI82" s="28"/>
      <c r="NJ82" s="28"/>
      <c r="NK82" s="28"/>
      <c r="NL82" s="28"/>
      <c r="NM82" s="28"/>
      <c r="NN82" s="28"/>
      <c r="NO82" s="28"/>
      <c r="NP82" s="28"/>
      <c r="NQ82" s="28"/>
      <c r="NR82" s="28"/>
      <c r="NS82" s="28"/>
      <c r="NT82" s="28"/>
      <c r="NU82" s="28"/>
      <c r="NV82" s="28"/>
      <c r="NW82" s="28"/>
      <c r="NX82" s="28"/>
      <c r="NY82" s="28"/>
      <c r="NZ82" s="28"/>
      <c r="OA82" s="28"/>
      <c r="OB82" s="28"/>
      <c r="OC82" s="28"/>
      <c r="OD82" s="28"/>
      <c r="OE82" s="28"/>
      <c r="OF82" s="28"/>
      <c r="OG82" s="28"/>
      <c r="OH82" s="28"/>
      <c r="OI82" s="28"/>
      <c r="OJ82" s="28"/>
      <c r="OK82" s="28"/>
      <c r="OL82" s="28"/>
      <c r="OM82" s="28"/>
      <c r="ON82" s="28"/>
      <c r="OO82" s="28"/>
      <c r="OP82" s="28"/>
      <c r="OQ82" s="28"/>
      <c r="OR82" s="28"/>
      <c r="OS82" s="28"/>
      <c r="OT82" s="28"/>
      <c r="OU82" s="28"/>
      <c r="OV82" s="28"/>
      <c r="OW82" s="28"/>
      <c r="OX82" s="28"/>
      <c r="OY82" s="28"/>
      <c r="OZ82" s="28"/>
      <c r="PA82" s="28"/>
      <c r="PB82" s="28"/>
      <c r="PC82" s="28"/>
      <c r="PD82" s="28"/>
      <c r="PE82" s="28"/>
      <c r="PF82" s="28"/>
      <c r="PG82" s="28"/>
      <c r="PH82" s="28"/>
      <c r="PI82" s="28"/>
      <c r="PJ82" s="28"/>
      <c r="PK82" s="28"/>
      <c r="PL82" s="28"/>
      <c r="PM82" s="28"/>
      <c r="PN82" s="28"/>
      <c r="PO82" s="28"/>
      <c r="PP82" s="28"/>
      <c r="PQ82" s="28"/>
      <c r="PR82" s="28"/>
      <c r="PS82" s="28"/>
      <c r="PT82" s="28"/>
      <c r="PU82" s="28"/>
      <c r="PV82" s="28"/>
      <c r="PW82" s="28"/>
      <c r="PX82" s="28"/>
      <c r="PY82" s="28"/>
      <c r="PZ82" s="28"/>
      <c r="QA82" s="28"/>
      <c r="QB82" s="28"/>
      <c r="QC82" s="28"/>
      <c r="QD82" s="28"/>
      <c r="QE82" s="28"/>
      <c r="QF82" s="28"/>
      <c r="QG82" s="28"/>
      <c r="QH82" s="28"/>
      <c r="QI82" s="28"/>
      <c r="QJ82" s="28"/>
      <c r="QK82" s="28"/>
      <c r="QL82" s="28"/>
      <c r="QM82" s="28"/>
      <c r="QN82" s="28"/>
      <c r="QO82" s="28"/>
      <c r="QP82" s="28"/>
      <c r="QQ82" s="28"/>
      <c r="QR82" s="28"/>
      <c r="QS82" s="28"/>
      <c r="QT82" s="28"/>
      <c r="QU82" s="28"/>
      <c r="QV82" s="28"/>
      <c r="QW82" s="28"/>
      <c r="QX82" s="28"/>
      <c r="QY82" s="28"/>
      <c r="QZ82" s="28"/>
      <c r="RA82" s="28"/>
      <c r="RB82" s="28"/>
      <c r="RC82" s="28"/>
      <c r="RD82" s="28"/>
      <c r="RE82" s="28"/>
      <c r="RF82" s="28"/>
      <c r="RG82" s="28"/>
      <c r="RH82" s="28"/>
      <c r="RI82" s="28"/>
      <c r="RJ82" s="28"/>
      <c r="RK82" s="28"/>
      <c r="RL82" s="28"/>
      <c r="RM82" s="28"/>
      <c r="RN82" s="28"/>
      <c r="RO82" s="28"/>
      <c r="RP82" s="28"/>
      <c r="RQ82" s="28"/>
      <c r="RR82" s="28"/>
      <c r="RS82" s="28"/>
      <c r="RT82" s="28"/>
      <c r="RU82" s="28"/>
      <c r="RV82" s="28"/>
      <c r="RW82" s="28"/>
      <c r="RX82" s="28"/>
      <c r="RY82" s="28"/>
      <c r="RZ82" s="28"/>
      <c r="SA82" s="28"/>
      <c r="SB82" s="28"/>
      <c r="SC82" s="28"/>
      <c r="SD82" s="28"/>
      <c r="SE82" s="28"/>
      <c r="SF82" s="28"/>
      <c r="SG82" s="28"/>
      <c r="SH82" s="28"/>
      <c r="SI82" s="28"/>
      <c r="SJ82" s="28"/>
      <c r="SK82" s="28"/>
      <c r="SL82" s="28"/>
      <c r="SM82" s="28"/>
      <c r="SN82" s="28"/>
      <c r="SO82" s="28"/>
      <c r="SP82" s="28"/>
      <c r="SQ82" s="28"/>
      <c r="SR82" s="28"/>
      <c r="SS82" s="28"/>
      <c r="ST82" s="28"/>
      <c r="SU82" s="28"/>
      <c r="SV82" s="28"/>
      <c r="SW82" s="28"/>
      <c r="SX82" s="28"/>
      <c r="SY82" s="28"/>
      <c r="SZ82" s="28"/>
      <c r="TA82" s="28"/>
      <c r="TB82" s="28"/>
      <c r="TC82" s="28"/>
      <c r="TD82" s="28"/>
      <c r="TE82" s="28"/>
      <c r="TF82" s="28"/>
      <c r="TG82" s="28"/>
      <c r="TH82" s="28"/>
      <c r="TI82" s="28"/>
      <c r="TJ82" s="28"/>
      <c r="TK82" s="28"/>
      <c r="TL82" s="28"/>
      <c r="TM82" s="28"/>
      <c r="TN82" s="28"/>
      <c r="TO82" s="28"/>
      <c r="TP82" s="28"/>
      <c r="TQ82" s="28"/>
      <c r="TR82" s="28"/>
      <c r="TS82" s="28"/>
      <c r="TT82" s="28"/>
      <c r="TU82" s="28"/>
      <c r="TV82" s="28"/>
      <c r="TW82" s="28"/>
      <c r="TX82" s="28"/>
      <c r="TY82" s="28"/>
      <c r="TZ82" s="28"/>
      <c r="UA82" s="28"/>
      <c r="UB82" s="28"/>
      <c r="UC82" s="28"/>
      <c r="UD82" s="28"/>
      <c r="UE82" s="28"/>
      <c r="UF82" s="28"/>
      <c r="UG82" s="28"/>
      <c r="UH82" s="28"/>
      <c r="UI82" s="28"/>
      <c r="UJ82" s="28"/>
      <c r="UK82" s="28"/>
      <c r="UL82" s="28"/>
      <c r="UM82" s="28"/>
      <c r="UN82" s="28"/>
      <c r="UO82" s="28"/>
      <c r="UP82" s="28"/>
      <c r="UQ82" s="28"/>
      <c r="UR82" s="28"/>
      <c r="US82" s="28"/>
      <c r="UT82" s="28"/>
      <c r="UU82" s="28"/>
      <c r="UV82" s="28"/>
      <c r="UW82" s="28"/>
      <c r="UX82" s="28"/>
      <c r="UY82" s="28"/>
      <c r="UZ82" s="28"/>
      <c r="VA82" s="28"/>
      <c r="VB82" s="28"/>
      <c r="VC82" s="28"/>
      <c r="VD82" s="28"/>
      <c r="VE82" s="28"/>
      <c r="VF82" s="28"/>
      <c r="VG82" s="28"/>
      <c r="VH82" s="28"/>
      <c r="VI82" s="28"/>
      <c r="VJ82" s="28"/>
      <c r="VK82" s="28"/>
      <c r="VL82" s="28"/>
      <c r="VM82" s="28"/>
      <c r="VN82" s="28"/>
      <c r="VO82" s="28"/>
      <c r="VP82" s="28"/>
      <c r="VQ82" s="28"/>
      <c r="VR82" s="28"/>
      <c r="VS82" s="28"/>
      <c r="VT82" s="28"/>
      <c r="VU82" s="28"/>
      <c r="VV82" s="28"/>
      <c r="VW82" s="28"/>
      <c r="VX82" s="28"/>
      <c r="VY82" s="28"/>
      <c r="VZ82" s="28"/>
      <c r="WA82" s="28"/>
      <c r="WB82" s="28"/>
      <c r="WC82" s="28"/>
      <c r="WD82" s="28"/>
      <c r="WE82" s="28"/>
      <c r="WF82" s="28"/>
      <c r="WG82" s="28"/>
      <c r="WH82" s="28"/>
      <c r="WI82" s="28"/>
      <c r="WJ82" s="28"/>
      <c r="WK82" s="28"/>
      <c r="WL82" s="28"/>
      <c r="WM82" s="28"/>
      <c r="WN82" s="28"/>
      <c r="WO82" s="28"/>
      <c r="WP82" s="28"/>
      <c r="WQ82" s="28"/>
      <c r="WR82" s="28"/>
      <c r="WS82" s="28"/>
      <c r="WT82" s="28"/>
      <c r="WU82" s="28"/>
      <c r="WV82" s="28"/>
      <c r="WW82" s="28"/>
      <c r="WX82" s="28"/>
      <c r="WY82" s="28"/>
      <c r="WZ82" s="28"/>
      <c r="XA82" s="28"/>
      <c r="XB82" s="28"/>
      <c r="XC82" s="28"/>
      <c r="XD82" s="28"/>
      <c r="XE82" s="28"/>
      <c r="XF82" s="28"/>
      <c r="XG82" s="28"/>
      <c r="XH82" s="28"/>
      <c r="XI82" s="28"/>
      <c r="XJ82" s="28"/>
      <c r="XK82" s="28"/>
      <c r="XL82" s="28"/>
      <c r="XM82" s="28"/>
      <c r="XN82" s="28"/>
      <c r="XO82" s="28"/>
      <c r="XP82" s="28"/>
      <c r="XQ82" s="28"/>
      <c r="XR82" s="28"/>
      <c r="XS82" s="28"/>
      <c r="XT82" s="28"/>
      <c r="XU82" s="28"/>
      <c r="XV82" s="28"/>
      <c r="XW82" s="28"/>
      <c r="XX82" s="28"/>
      <c r="XY82" s="28"/>
      <c r="XZ82" s="28"/>
      <c r="YA82" s="28"/>
      <c r="YB82" s="28"/>
      <c r="YC82" s="28"/>
      <c r="YD82" s="28"/>
      <c r="YE82" s="28"/>
      <c r="YF82" s="28"/>
      <c r="YG82" s="28"/>
      <c r="YH82" s="28"/>
      <c r="YI82" s="28"/>
      <c r="YJ82" s="28"/>
      <c r="YK82" s="28"/>
      <c r="YL82" s="28"/>
      <c r="YM82" s="28"/>
      <c r="YN82" s="28"/>
      <c r="YO82" s="28"/>
      <c r="YP82" s="28"/>
      <c r="YQ82" s="28"/>
      <c r="YR82" s="28"/>
      <c r="YS82" s="28"/>
      <c r="YT82" s="28"/>
      <c r="YU82" s="28"/>
      <c r="YV82" s="28"/>
      <c r="YW82" s="28"/>
      <c r="YX82" s="28"/>
      <c r="YY82" s="28"/>
      <c r="YZ82" s="28"/>
      <c r="ZA82" s="28"/>
      <c r="ZB82" s="28"/>
      <c r="ZC82" s="28"/>
      <c r="ZD82" s="28"/>
      <c r="ZE82" s="28"/>
      <c r="ZF82" s="28"/>
      <c r="ZG82" s="28"/>
      <c r="ZH82" s="28"/>
      <c r="ZI82" s="28"/>
      <c r="ZJ82" s="28"/>
      <c r="ZK82" s="28"/>
      <c r="ZL82" s="28"/>
      <c r="ZM82" s="28"/>
      <c r="ZN82" s="28"/>
      <c r="ZO82" s="28"/>
      <c r="ZP82" s="28"/>
      <c r="ZQ82" s="28"/>
      <c r="ZR82" s="28"/>
      <c r="ZS82" s="28"/>
      <c r="ZT82" s="28"/>
      <c r="ZU82" s="28"/>
      <c r="ZV82" s="28"/>
      <c r="ZW82" s="28"/>
      <c r="ZX82" s="28"/>
      <c r="ZY82" s="28"/>
      <c r="ZZ82" s="28"/>
      <c r="AAA82" s="28"/>
      <c r="AAB82" s="28"/>
      <c r="AAC82" s="28"/>
      <c r="AAD82" s="28"/>
      <c r="AAE82" s="28"/>
      <c r="AAF82" s="28"/>
      <c r="AAG82" s="28"/>
      <c r="AAH82" s="28"/>
      <c r="AAI82" s="28"/>
      <c r="AAJ82" s="28"/>
      <c r="AAK82" s="28"/>
      <c r="AAL82" s="28"/>
      <c r="AAM82" s="28"/>
      <c r="AAN82" s="28"/>
      <c r="AAO82" s="28"/>
      <c r="AAP82" s="28"/>
      <c r="AAQ82" s="28"/>
      <c r="AAR82" s="28"/>
      <c r="AAS82" s="28"/>
      <c r="AAT82" s="28"/>
      <c r="AAU82" s="28"/>
      <c r="AAV82" s="28"/>
      <c r="AAW82" s="28"/>
      <c r="AAX82" s="28"/>
      <c r="AAY82" s="28"/>
      <c r="AAZ82" s="28"/>
      <c r="ABA82" s="28"/>
      <c r="ABB82" s="28"/>
      <c r="ABC82" s="28"/>
      <c r="ABD82" s="28"/>
      <c r="ABE82" s="28"/>
      <c r="ABF82" s="28"/>
      <c r="ABG82" s="28"/>
      <c r="ABH82" s="28"/>
      <c r="ABI82" s="28"/>
      <c r="ABJ82" s="28"/>
      <c r="ABK82" s="28"/>
      <c r="ABL82" s="28"/>
      <c r="ABM82" s="28"/>
      <c r="ABN82" s="28"/>
      <c r="ABO82" s="28"/>
      <c r="ABP82" s="28"/>
      <c r="ABQ82" s="28"/>
      <c r="ABR82" s="28"/>
      <c r="ABS82" s="28"/>
      <c r="ABT82" s="28"/>
      <c r="ABU82" s="28"/>
      <c r="ABV82" s="28"/>
      <c r="ABW82" s="28"/>
      <c r="ABX82" s="28"/>
      <c r="ABY82" s="28"/>
      <c r="ABZ82" s="28"/>
      <c r="ACA82" s="28"/>
      <c r="ACB82" s="28"/>
      <c r="ACC82" s="28"/>
      <c r="ACD82" s="28"/>
      <c r="ACE82" s="28"/>
      <c r="ACF82" s="28"/>
      <c r="ACG82" s="28"/>
      <c r="ACH82" s="28"/>
      <c r="ACI82" s="28"/>
      <c r="ACJ82" s="28"/>
      <c r="ACK82" s="28"/>
      <c r="ACL82" s="28"/>
      <c r="ACM82" s="28"/>
      <c r="ACN82" s="28"/>
      <c r="ACO82" s="28"/>
      <c r="ACP82" s="28"/>
      <c r="ACQ82" s="28"/>
      <c r="ACR82" s="28"/>
      <c r="ACS82" s="28"/>
      <c r="ACT82" s="28"/>
      <c r="ACU82" s="28"/>
      <c r="ACV82" s="28"/>
      <c r="ACW82" s="28"/>
      <c r="ACX82" s="28"/>
      <c r="ACY82" s="28"/>
      <c r="ACZ82" s="28"/>
      <c r="ADA82" s="28"/>
      <c r="ADB82" s="28"/>
      <c r="ADC82" s="28"/>
      <c r="ADD82" s="28"/>
      <c r="ADE82" s="28"/>
      <c r="ADF82" s="28"/>
      <c r="ADG82" s="28"/>
      <c r="ADH82" s="28"/>
      <c r="ADI82" s="28"/>
      <c r="ADJ82" s="28"/>
      <c r="ADK82" s="28"/>
      <c r="ADL82" s="28"/>
      <c r="ADM82" s="28"/>
      <c r="ADN82" s="28"/>
      <c r="ADO82" s="28"/>
      <c r="ADP82" s="28"/>
      <c r="ADQ82" s="28"/>
      <c r="ADR82" s="28"/>
      <c r="ADS82" s="28"/>
      <c r="ADT82" s="28"/>
      <c r="ADU82" s="28"/>
      <c r="ADV82" s="28"/>
      <c r="ADW82" s="28"/>
      <c r="ADX82" s="28"/>
      <c r="ADY82" s="28"/>
      <c r="ADZ82" s="28"/>
      <c r="AEA82" s="28"/>
      <c r="AEB82" s="28"/>
      <c r="AEC82" s="28"/>
      <c r="AED82" s="28"/>
      <c r="AEE82" s="28"/>
      <c r="AEF82" s="28"/>
      <c r="AEG82" s="28"/>
      <c r="AEH82" s="28"/>
      <c r="AEI82" s="28"/>
      <c r="AEJ82" s="28"/>
      <c r="AEK82" s="28"/>
      <c r="AEL82" s="28"/>
      <c r="AEM82" s="28"/>
      <c r="AEN82" s="28"/>
      <c r="AEO82" s="28"/>
      <c r="AEP82" s="28"/>
      <c r="AEQ82" s="28"/>
      <c r="AER82" s="28"/>
      <c r="AES82" s="28"/>
      <c r="AET82" s="28"/>
      <c r="AEU82" s="28"/>
      <c r="AEV82" s="28"/>
      <c r="AEW82" s="28"/>
      <c r="AEX82" s="28"/>
      <c r="AEY82" s="28"/>
      <c r="AEZ82" s="28"/>
      <c r="AFA82" s="28"/>
      <c r="AFB82" s="28"/>
      <c r="AFC82" s="28"/>
      <c r="AFD82" s="28"/>
      <c r="AFE82" s="28"/>
      <c r="AFF82" s="28"/>
      <c r="AFG82" s="28"/>
      <c r="AFH82" s="28"/>
      <c r="AFI82" s="28"/>
      <c r="AFJ82" s="28"/>
      <c r="AFK82" s="28"/>
      <c r="AFL82" s="28"/>
      <c r="AFM82" s="28"/>
      <c r="AFN82" s="28"/>
      <c r="AFO82" s="28"/>
      <c r="AFP82" s="28"/>
      <c r="AFQ82" s="28"/>
      <c r="AFR82" s="28"/>
      <c r="AFS82" s="28"/>
      <c r="AFT82" s="28"/>
      <c r="AFU82" s="28"/>
      <c r="AFV82" s="28"/>
      <c r="AFW82" s="28"/>
      <c r="AFX82" s="28"/>
      <c r="AFY82" s="28"/>
      <c r="AFZ82" s="28"/>
      <c r="AGA82" s="28"/>
      <c r="AGB82" s="28"/>
      <c r="AGC82" s="28"/>
      <c r="AGD82" s="28"/>
      <c r="AGE82" s="28"/>
      <c r="AGF82" s="28"/>
      <c r="AGG82" s="28"/>
      <c r="AGH82" s="28"/>
      <c r="AGI82" s="28"/>
      <c r="AGJ82" s="28"/>
      <c r="AGK82" s="28"/>
      <c r="AGL82" s="28"/>
      <c r="AGM82" s="28"/>
      <c r="AGN82" s="28"/>
      <c r="AGO82" s="28"/>
      <c r="AGP82" s="28"/>
      <c r="AGQ82" s="28"/>
      <c r="AGR82" s="28"/>
      <c r="AGS82" s="28"/>
      <c r="AGT82" s="28"/>
      <c r="AGU82" s="28"/>
      <c r="AGV82" s="28"/>
      <c r="AGW82" s="28"/>
      <c r="AGX82" s="28"/>
      <c r="AGY82" s="28"/>
      <c r="AGZ82" s="28"/>
      <c r="AHA82" s="28"/>
      <c r="AHB82" s="28"/>
      <c r="AHC82" s="28"/>
      <c r="AHD82" s="28"/>
      <c r="AHE82" s="28"/>
      <c r="AHF82" s="28"/>
      <c r="AHG82" s="28"/>
      <c r="AHH82" s="28"/>
      <c r="AHI82" s="28"/>
      <c r="AHJ82" s="28"/>
      <c r="AHK82" s="28"/>
      <c r="AHL82" s="28"/>
      <c r="AHM82" s="28"/>
      <c r="AHN82" s="28"/>
      <c r="AHO82" s="28"/>
      <c r="AHP82" s="28"/>
      <c r="AHQ82" s="28"/>
      <c r="AHR82" s="28"/>
      <c r="AHS82" s="28"/>
      <c r="AHT82" s="28"/>
      <c r="AHU82" s="28"/>
      <c r="AHV82" s="28"/>
      <c r="AHW82" s="28"/>
      <c r="AHX82" s="28"/>
      <c r="AHY82" s="28"/>
      <c r="AHZ82" s="28"/>
      <c r="AIA82" s="28"/>
      <c r="AIB82" s="28"/>
      <c r="AIC82" s="28"/>
      <c r="AID82" s="28"/>
      <c r="AIE82" s="28"/>
      <c r="AIF82" s="28"/>
      <c r="AIG82" s="28"/>
      <c r="AIH82" s="28"/>
      <c r="AII82" s="28"/>
      <c r="AIJ82" s="28"/>
      <c r="AIK82" s="28"/>
      <c r="AIL82" s="28"/>
      <c r="AIM82" s="28"/>
      <c r="AIN82" s="28"/>
      <c r="AIO82" s="28"/>
      <c r="AIP82" s="28"/>
      <c r="AIQ82" s="28"/>
      <c r="AIR82" s="28"/>
      <c r="AIS82" s="28"/>
      <c r="AIT82" s="28"/>
      <c r="AIU82" s="28"/>
      <c r="AIV82" s="28"/>
      <c r="AIW82" s="28"/>
      <c r="AIX82" s="28"/>
      <c r="AIY82" s="28"/>
      <c r="AIZ82" s="28"/>
      <c r="AJA82" s="28"/>
      <c r="AJB82" s="28"/>
      <c r="AJC82" s="28"/>
      <c r="AJD82" s="28"/>
      <c r="AJE82" s="28"/>
      <c r="AJF82" s="28"/>
      <c r="AJG82" s="28"/>
      <c r="AJH82" s="28"/>
      <c r="AJI82" s="28"/>
      <c r="AJJ82" s="28"/>
      <c r="AJK82" s="28"/>
      <c r="AJL82" s="28"/>
      <c r="AJM82" s="28"/>
      <c r="AJN82" s="28"/>
      <c r="AJO82" s="28"/>
      <c r="AJP82" s="28"/>
      <c r="AJQ82" s="28"/>
      <c r="AJR82" s="28"/>
      <c r="AJS82" s="28"/>
      <c r="AJT82" s="28"/>
      <c r="AJU82" s="28"/>
      <c r="AJV82" s="28"/>
      <c r="AJW82" s="28"/>
      <c r="AJX82" s="28"/>
      <c r="AJY82" s="28"/>
      <c r="AJZ82" s="28"/>
      <c r="AKA82" s="28"/>
      <c r="AKB82" s="28"/>
      <c r="AKC82" s="28"/>
      <c r="AKD82" s="28"/>
      <c r="AKE82" s="28"/>
      <c r="AKF82" s="28"/>
      <c r="AKG82" s="28"/>
      <c r="AKH82" s="28"/>
      <c r="AKI82" s="28"/>
      <c r="AKJ82" s="28"/>
      <c r="AKK82" s="28"/>
      <c r="AKL82" s="28"/>
      <c r="AKM82" s="28"/>
      <c r="AKN82" s="28"/>
      <c r="AKO82" s="28"/>
      <c r="AKP82" s="28"/>
      <c r="AKQ82" s="28"/>
      <c r="AKR82" s="28"/>
      <c r="AKS82" s="28"/>
      <c r="AKT82" s="28"/>
      <c r="AKU82" s="28"/>
      <c r="AKV82" s="28"/>
      <c r="AKW82" s="28"/>
      <c r="AKX82" s="28"/>
      <c r="AKY82" s="28"/>
      <c r="AKZ82" s="28"/>
      <c r="ALA82" s="28"/>
      <c r="ALB82" s="28"/>
      <c r="ALC82" s="28"/>
      <c r="ALD82" s="28"/>
      <c r="ALE82" s="28"/>
      <c r="ALF82" s="28"/>
      <c r="ALG82" s="28"/>
      <c r="ALH82" s="28"/>
      <c r="ALI82" s="28"/>
      <c r="ALJ82" s="28"/>
      <c r="ALK82" s="28"/>
      <c r="ALL82" s="28"/>
      <c r="ALM82" s="28"/>
      <c r="ALN82" s="28"/>
      <c r="ALO82" s="28"/>
      <c r="ALP82" s="28"/>
      <c r="ALQ82" s="28"/>
      <c r="ALR82" s="28"/>
      <c r="ALS82" s="28"/>
      <c r="ALT82" s="28"/>
      <c r="ALU82" s="28"/>
      <c r="ALV82" s="28"/>
      <c r="ALW82" s="28"/>
      <c r="ALX82" s="28"/>
      <c r="ALY82" s="28"/>
      <c r="ALZ82" s="28"/>
      <c r="AMA82" s="28"/>
      <c r="AMB82" s="28"/>
      <c r="AMC82" s="28"/>
      <c r="AMD82" s="28"/>
      <c r="AME82" s="28"/>
      <c r="AMF82" s="28"/>
      <c r="AMG82" s="28"/>
      <c r="AMH82" s="28"/>
      <c r="AMI82" s="28"/>
      <c r="AMJ82" s="28"/>
      <c r="AMK82" s="28"/>
      <c r="AML82" s="28"/>
      <c r="AMM82" s="28"/>
      <c r="AMN82" s="28"/>
      <c r="AMO82" s="28"/>
      <c r="AMP82" s="28"/>
      <c r="AMQ82" s="28"/>
      <c r="AMR82" s="28"/>
      <c r="AMS82" s="28"/>
      <c r="AMT82" s="28"/>
      <c r="AMU82" s="28"/>
      <c r="AMV82" s="28"/>
      <c r="AMW82" s="28"/>
      <c r="AMX82" s="28"/>
      <c r="AMY82" s="28"/>
      <c r="AMZ82" s="28"/>
      <c r="ANA82" s="28"/>
      <c r="ANB82" s="28"/>
    </row>
    <row r="83" spans="3:1042" s="6" customFormat="1" ht="15" customHeight="1" x14ac:dyDescent="0.25">
      <c r="C83" s="6" t="str">
        <f t="shared" si="17"/>
        <v>A. O. Smith</v>
      </c>
      <c r="D83" s="6" t="str">
        <f t="shared" si="18"/>
        <v>PHPT 80  (80 gal)</v>
      </c>
      <c r="E83" s="6">
        <f t="shared" si="19"/>
        <v>111412</v>
      </c>
      <c r="F83" s="55">
        <f t="shared" si="20"/>
        <v>80</v>
      </c>
      <c r="G83" s="6" t="str">
        <f t="shared" si="21"/>
        <v>AOSmithPHPT80</v>
      </c>
      <c r="H83" s="117">
        <f t="shared" si="22"/>
        <v>0</v>
      </c>
      <c r="I83" s="158" t="str">
        <f t="shared" si="23"/>
        <v>AOSmithPHPT80</v>
      </c>
      <c r="J83" s="91" t="s">
        <v>192</v>
      </c>
      <c r="K83" s="33"/>
      <c r="L83" s="75">
        <f t="shared" si="24"/>
        <v>11</v>
      </c>
      <c r="M83" s="18" t="s">
        <v>6</v>
      </c>
      <c r="N83" s="62">
        <f t="shared" si="25"/>
        <v>14</v>
      </c>
      <c r="O83" s="62">
        <f t="shared" si="46"/>
        <v>111412</v>
      </c>
      <c r="P83" s="59" t="str">
        <f t="shared" si="30"/>
        <v>PHPT 80  (80 gal)</v>
      </c>
      <c r="Q83" s="157">
        <f>COUNTIF(P$59:P$414, P83)</f>
        <v>1</v>
      </c>
      <c r="R83" s="19" t="s">
        <v>87</v>
      </c>
      <c r="S83" s="20">
        <v>80</v>
      </c>
      <c r="T83" s="31" t="s">
        <v>105</v>
      </c>
      <c r="U83" s="80" t="s">
        <v>105</v>
      </c>
      <c r="V83" s="85" t="str">
        <f t="shared" si="47"/>
        <v>AOSmithPHPT80</v>
      </c>
      <c r="W83" s="116">
        <v>0</v>
      </c>
      <c r="X83" s="45"/>
      <c r="Y83" s="45"/>
      <c r="Z83" s="44"/>
      <c r="AA83" s="128" t="str">
        <f t="shared" si="4"/>
        <v>2,     111412,   "PHPT 80  (80 gal)"</v>
      </c>
      <c r="AB83" s="130" t="str">
        <f t="shared" si="26"/>
        <v>AOSmith</v>
      </c>
      <c r="AC83" s="131" t="s">
        <v>177</v>
      </c>
      <c r="AD83" s="155">
        <f>COUNTIF(AC$59:AC$414, AC83)</f>
        <v>1</v>
      </c>
      <c r="AE83" s="128" t="str">
        <f t="shared" si="5"/>
        <v xml:space="preserve">          case  PHPT 80  (80 gal)   :   "AOSmithPHPT80"</v>
      </c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8"/>
      <c r="IK83" s="28"/>
      <c r="IL83" s="28"/>
      <c r="IM83" s="28"/>
      <c r="IN83" s="28"/>
      <c r="IO83" s="28"/>
      <c r="IP83" s="28"/>
      <c r="IQ83" s="28"/>
      <c r="IR83" s="28"/>
      <c r="IS83" s="28"/>
      <c r="IT83" s="28"/>
      <c r="IU83" s="28"/>
      <c r="IV83" s="28"/>
      <c r="IW83" s="28"/>
      <c r="IX83" s="28"/>
      <c r="IY83" s="28"/>
      <c r="IZ83" s="28"/>
      <c r="JA83" s="28"/>
      <c r="JB83" s="28"/>
      <c r="JC83" s="28"/>
      <c r="JD83" s="28"/>
      <c r="JE83" s="28"/>
      <c r="JF83" s="28"/>
      <c r="JG83" s="28"/>
      <c r="JH83" s="28"/>
      <c r="JI83" s="28"/>
      <c r="JJ83" s="28"/>
      <c r="JK83" s="28"/>
      <c r="JL83" s="28"/>
      <c r="JM83" s="28"/>
      <c r="JN83" s="28"/>
      <c r="JO83" s="28"/>
      <c r="JP83" s="28"/>
      <c r="JQ83" s="28"/>
      <c r="JR83" s="28"/>
      <c r="JS83" s="28"/>
      <c r="JT83" s="28"/>
      <c r="JU83" s="28"/>
      <c r="JV83" s="28"/>
      <c r="JW83" s="28"/>
      <c r="JX83" s="28"/>
      <c r="JY83" s="28"/>
      <c r="JZ83" s="28"/>
      <c r="KA83" s="28"/>
      <c r="KB83" s="28"/>
      <c r="KC83" s="28"/>
      <c r="KD83" s="28"/>
      <c r="KE83" s="28"/>
      <c r="KF83" s="28"/>
      <c r="KG83" s="28"/>
      <c r="KH83" s="28"/>
      <c r="KI83" s="28"/>
      <c r="KJ83" s="28"/>
      <c r="KK83" s="28"/>
      <c r="KL83" s="28"/>
      <c r="KM83" s="28"/>
      <c r="KN83" s="28"/>
      <c r="KO83" s="28"/>
      <c r="KP83" s="28"/>
      <c r="KQ83" s="28"/>
      <c r="KR83" s="28"/>
      <c r="KS83" s="28"/>
      <c r="KT83" s="28"/>
      <c r="KU83" s="28"/>
      <c r="KV83" s="28"/>
      <c r="KW83" s="28"/>
      <c r="KX83" s="28"/>
      <c r="KY83" s="28"/>
      <c r="KZ83" s="28"/>
      <c r="LA83" s="28"/>
      <c r="LB83" s="28"/>
      <c r="LC83" s="28"/>
      <c r="LD83" s="28"/>
      <c r="LE83" s="28"/>
      <c r="LF83" s="28"/>
      <c r="LG83" s="28"/>
      <c r="LH83" s="28"/>
      <c r="LI83" s="28"/>
      <c r="LJ83" s="28"/>
      <c r="LK83" s="28"/>
      <c r="LL83" s="28"/>
      <c r="LM83" s="28"/>
      <c r="LN83" s="28"/>
      <c r="LO83" s="28"/>
      <c r="LP83" s="28"/>
      <c r="LQ83" s="28"/>
      <c r="LR83" s="28"/>
      <c r="LS83" s="28"/>
      <c r="LT83" s="28"/>
      <c r="LU83" s="28"/>
      <c r="LV83" s="28"/>
      <c r="LW83" s="28"/>
      <c r="LX83" s="28"/>
      <c r="LY83" s="28"/>
      <c r="LZ83" s="28"/>
      <c r="MA83" s="28"/>
      <c r="MB83" s="28"/>
      <c r="MC83" s="28"/>
      <c r="MD83" s="28"/>
      <c r="ME83" s="28"/>
      <c r="MF83" s="28"/>
      <c r="MG83" s="28"/>
      <c r="MH83" s="28"/>
      <c r="MI83" s="28"/>
      <c r="MJ83" s="28"/>
      <c r="MK83" s="28"/>
      <c r="ML83" s="28"/>
      <c r="MM83" s="28"/>
      <c r="MN83" s="28"/>
      <c r="MO83" s="28"/>
      <c r="MP83" s="28"/>
      <c r="MQ83" s="28"/>
      <c r="MR83" s="28"/>
      <c r="MS83" s="28"/>
      <c r="MT83" s="28"/>
      <c r="MU83" s="28"/>
      <c r="MV83" s="28"/>
      <c r="MW83" s="28"/>
      <c r="MX83" s="28"/>
      <c r="MY83" s="28"/>
      <c r="MZ83" s="28"/>
      <c r="NA83" s="28"/>
      <c r="NB83" s="28"/>
      <c r="NC83" s="28"/>
      <c r="ND83" s="28"/>
      <c r="NE83" s="28"/>
      <c r="NF83" s="28"/>
      <c r="NG83" s="28"/>
      <c r="NH83" s="28"/>
      <c r="NI83" s="28"/>
      <c r="NJ83" s="28"/>
      <c r="NK83" s="28"/>
      <c r="NL83" s="28"/>
      <c r="NM83" s="28"/>
      <c r="NN83" s="28"/>
      <c r="NO83" s="28"/>
      <c r="NP83" s="28"/>
      <c r="NQ83" s="28"/>
      <c r="NR83" s="28"/>
      <c r="NS83" s="28"/>
      <c r="NT83" s="28"/>
      <c r="NU83" s="28"/>
      <c r="NV83" s="28"/>
      <c r="NW83" s="28"/>
      <c r="NX83" s="28"/>
      <c r="NY83" s="28"/>
      <c r="NZ83" s="28"/>
      <c r="OA83" s="28"/>
      <c r="OB83" s="28"/>
      <c r="OC83" s="28"/>
      <c r="OD83" s="28"/>
      <c r="OE83" s="28"/>
      <c r="OF83" s="28"/>
      <c r="OG83" s="28"/>
      <c r="OH83" s="28"/>
      <c r="OI83" s="28"/>
      <c r="OJ83" s="28"/>
      <c r="OK83" s="28"/>
      <c r="OL83" s="28"/>
      <c r="OM83" s="28"/>
      <c r="ON83" s="28"/>
      <c r="OO83" s="28"/>
      <c r="OP83" s="28"/>
      <c r="OQ83" s="28"/>
      <c r="OR83" s="28"/>
      <c r="OS83" s="28"/>
      <c r="OT83" s="28"/>
      <c r="OU83" s="28"/>
      <c r="OV83" s="28"/>
      <c r="OW83" s="28"/>
      <c r="OX83" s="28"/>
      <c r="OY83" s="28"/>
      <c r="OZ83" s="28"/>
      <c r="PA83" s="28"/>
      <c r="PB83" s="28"/>
      <c r="PC83" s="28"/>
      <c r="PD83" s="28"/>
      <c r="PE83" s="28"/>
      <c r="PF83" s="28"/>
      <c r="PG83" s="28"/>
      <c r="PH83" s="28"/>
      <c r="PI83" s="28"/>
      <c r="PJ83" s="28"/>
      <c r="PK83" s="28"/>
      <c r="PL83" s="28"/>
      <c r="PM83" s="28"/>
      <c r="PN83" s="28"/>
      <c r="PO83" s="28"/>
      <c r="PP83" s="28"/>
      <c r="PQ83" s="28"/>
      <c r="PR83" s="28"/>
      <c r="PS83" s="28"/>
      <c r="PT83" s="28"/>
      <c r="PU83" s="28"/>
      <c r="PV83" s="28"/>
      <c r="PW83" s="28"/>
      <c r="PX83" s="28"/>
      <c r="PY83" s="28"/>
      <c r="PZ83" s="28"/>
      <c r="QA83" s="28"/>
      <c r="QB83" s="28"/>
      <c r="QC83" s="28"/>
      <c r="QD83" s="28"/>
      <c r="QE83" s="28"/>
      <c r="QF83" s="28"/>
      <c r="QG83" s="28"/>
      <c r="QH83" s="28"/>
      <c r="QI83" s="28"/>
      <c r="QJ83" s="28"/>
      <c r="QK83" s="28"/>
      <c r="QL83" s="28"/>
      <c r="QM83" s="28"/>
      <c r="QN83" s="28"/>
      <c r="QO83" s="28"/>
      <c r="QP83" s="28"/>
      <c r="QQ83" s="28"/>
      <c r="QR83" s="28"/>
      <c r="QS83" s="28"/>
      <c r="QT83" s="28"/>
      <c r="QU83" s="28"/>
      <c r="QV83" s="28"/>
      <c r="QW83" s="28"/>
      <c r="QX83" s="28"/>
      <c r="QY83" s="28"/>
      <c r="QZ83" s="28"/>
      <c r="RA83" s="28"/>
      <c r="RB83" s="28"/>
      <c r="RC83" s="28"/>
      <c r="RD83" s="28"/>
      <c r="RE83" s="28"/>
      <c r="RF83" s="28"/>
      <c r="RG83" s="28"/>
      <c r="RH83" s="28"/>
      <c r="RI83" s="28"/>
      <c r="RJ83" s="28"/>
      <c r="RK83" s="28"/>
      <c r="RL83" s="28"/>
      <c r="RM83" s="28"/>
      <c r="RN83" s="28"/>
      <c r="RO83" s="28"/>
      <c r="RP83" s="28"/>
      <c r="RQ83" s="28"/>
      <c r="RR83" s="28"/>
      <c r="RS83" s="28"/>
      <c r="RT83" s="28"/>
      <c r="RU83" s="28"/>
      <c r="RV83" s="28"/>
      <c r="RW83" s="28"/>
      <c r="RX83" s="28"/>
      <c r="RY83" s="28"/>
      <c r="RZ83" s="28"/>
      <c r="SA83" s="28"/>
      <c r="SB83" s="28"/>
      <c r="SC83" s="28"/>
      <c r="SD83" s="28"/>
      <c r="SE83" s="28"/>
      <c r="SF83" s="28"/>
      <c r="SG83" s="28"/>
      <c r="SH83" s="28"/>
      <c r="SI83" s="28"/>
      <c r="SJ83" s="28"/>
      <c r="SK83" s="28"/>
      <c r="SL83" s="28"/>
      <c r="SM83" s="28"/>
      <c r="SN83" s="28"/>
      <c r="SO83" s="28"/>
      <c r="SP83" s="28"/>
      <c r="SQ83" s="28"/>
      <c r="SR83" s="28"/>
      <c r="SS83" s="28"/>
      <c r="ST83" s="28"/>
      <c r="SU83" s="28"/>
      <c r="SV83" s="28"/>
      <c r="SW83" s="28"/>
      <c r="SX83" s="28"/>
      <c r="SY83" s="28"/>
      <c r="SZ83" s="28"/>
      <c r="TA83" s="28"/>
      <c r="TB83" s="28"/>
      <c r="TC83" s="28"/>
      <c r="TD83" s="28"/>
      <c r="TE83" s="28"/>
      <c r="TF83" s="28"/>
      <c r="TG83" s="28"/>
      <c r="TH83" s="28"/>
      <c r="TI83" s="28"/>
      <c r="TJ83" s="28"/>
      <c r="TK83" s="28"/>
      <c r="TL83" s="28"/>
      <c r="TM83" s="28"/>
      <c r="TN83" s="28"/>
      <c r="TO83" s="28"/>
      <c r="TP83" s="28"/>
      <c r="TQ83" s="28"/>
      <c r="TR83" s="28"/>
      <c r="TS83" s="28"/>
      <c r="TT83" s="28"/>
      <c r="TU83" s="28"/>
      <c r="TV83" s="28"/>
      <c r="TW83" s="28"/>
      <c r="TX83" s="28"/>
      <c r="TY83" s="28"/>
      <c r="TZ83" s="28"/>
      <c r="UA83" s="28"/>
      <c r="UB83" s="28"/>
      <c r="UC83" s="28"/>
      <c r="UD83" s="28"/>
      <c r="UE83" s="28"/>
      <c r="UF83" s="28"/>
      <c r="UG83" s="28"/>
      <c r="UH83" s="28"/>
      <c r="UI83" s="28"/>
      <c r="UJ83" s="28"/>
      <c r="UK83" s="28"/>
      <c r="UL83" s="28"/>
      <c r="UM83" s="28"/>
      <c r="UN83" s="28"/>
      <c r="UO83" s="28"/>
      <c r="UP83" s="28"/>
      <c r="UQ83" s="28"/>
      <c r="UR83" s="28"/>
      <c r="US83" s="28"/>
      <c r="UT83" s="28"/>
      <c r="UU83" s="28"/>
      <c r="UV83" s="28"/>
      <c r="UW83" s="28"/>
      <c r="UX83" s="28"/>
      <c r="UY83" s="28"/>
      <c r="UZ83" s="28"/>
      <c r="VA83" s="28"/>
      <c r="VB83" s="28"/>
      <c r="VC83" s="28"/>
      <c r="VD83" s="28"/>
      <c r="VE83" s="28"/>
      <c r="VF83" s="28"/>
      <c r="VG83" s="28"/>
      <c r="VH83" s="28"/>
      <c r="VI83" s="28"/>
      <c r="VJ83" s="28"/>
      <c r="VK83" s="28"/>
      <c r="VL83" s="28"/>
      <c r="VM83" s="28"/>
      <c r="VN83" s="28"/>
      <c r="VO83" s="28"/>
      <c r="VP83" s="28"/>
      <c r="VQ83" s="28"/>
      <c r="VR83" s="28"/>
      <c r="VS83" s="28"/>
      <c r="VT83" s="28"/>
      <c r="VU83" s="28"/>
      <c r="VV83" s="28"/>
      <c r="VW83" s="28"/>
      <c r="VX83" s="28"/>
      <c r="VY83" s="28"/>
      <c r="VZ83" s="28"/>
      <c r="WA83" s="28"/>
      <c r="WB83" s="28"/>
      <c r="WC83" s="28"/>
      <c r="WD83" s="28"/>
      <c r="WE83" s="28"/>
      <c r="WF83" s="28"/>
      <c r="WG83" s="28"/>
      <c r="WH83" s="28"/>
      <c r="WI83" s="28"/>
      <c r="WJ83" s="28"/>
      <c r="WK83" s="28"/>
      <c r="WL83" s="28"/>
      <c r="WM83" s="28"/>
      <c r="WN83" s="28"/>
      <c r="WO83" s="28"/>
      <c r="WP83" s="28"/>
      <c r="WQ83" s="28"/>
      <c r="WR83" s="28"/>
      <c r="WS83" s="28"/>
      <c r="WT83" s="28"/>
      <c r="WU83" s="28"/>
      <c r="WV83" s="28"/>
      <c r="WW83" s="28"/>
      <c r="WX83" s="28"/>
      <c r="WY83" s="28"/>
      <c r="WZ83" s="28"/>
      <c r="XA83" s="28"/>
      <c r="XB83" s="28"/>
      <c r="XC83" s="28"/>
      <c r="XD83" s="28"/>
      <c r="XE83" s="28"/>
      <c r="XF83" s="28"/>
      <c r="XG83" s="28"/>
      <c r="XH83" s="28"/>
      <c r="XI83" s="28"/>
      <c r="XJ83" s="28"/>
      <c r="XK83" s="28"/>
      <c r="XL83" s="28"/>
      <c r="XM83" s="28"/>
      <c r="XN83" s="28"/>
      <c r="XO83" s="28"/>
      <c r="XP83" s="28"/>
      <c r="XQ83" s="28"/>
      <c r="XR83" s="28"/>
      <c r="XS83" s="28"/>
      <c r="XT83" s="28"/>
      <c r="XU83" s="28"/>
      <c r="XV83" s="28"/>
      <c r="XW83" s="28"/>
      <c r="XX83" s="28"/>
      <c r="XY83" s="28"/>
      <c r="XZ83" s="28"/>
      <c r="YA83" s="28"/>
      <c r="YB83" s="28"/>
      <c r="YC83" s="28"/>
      <c r="YD83" s="28"/>
      <c r="YE83" s="28"/>
      <c r="YF83" s="28"/>
      <c r="YG83" s="28"/>
      <c r="YH83" s="28"/>
      <c r="YI83" s="28"/>
      <c r="YJ83" s="28"/>
      <c r="YK83" s="28"/>
      <c r="YL83" s="28"/>
      <c r="YM83" s="28"/>
      <c r="YN83" s="28"/>
      <c r="YO83" s="28"/>
      <c r="YP83" s="28"/>
      <c r="YQ83" s="28"/>
      <c r="YR83" s="28"/>
      <c r="YS83" s="28"/>
      <c r="YT83" s="28"/>
      <c r="YU83" s="28"/>
      <c r="YV83" s="28"/>
      <c r="YW83" s="28"/>
      <c r="YX83" s="28"/>
      <c r="YY83" s="28"/>
      <c r="YZ83" s="28"/>
      <c r="ZA83" s="28"/>
      <c r="ZB83" s="28"/>
      <c r="ZC83" s="28"/>
      <c r="ZD83" s="28"/>
      <c r="ZE83" s="28"/>
      <c r="ZF83" s="28"/>
      <c r="ZG83" s="28"/>
      <c r="ZH83" s="28"/>
      <c r="ZI83" s="28"/>
      <c r="ZJ83" s="28"/>
      <c r="ZK83" s="28"/>
      <c r="ZL83" s="28"/>
      <c r="ZM83" s="28"/>
      <c r="ZN83" s="28"/>
      <c r="ZO83" s="28"/>
      <c r="ZP83" s="28"/>
      <c r="ZQ83" s="28"/>
      <c r="ZR83" s="28"/>
      <c r="ZS83" s="28"/>
      <c r="ZT83" s="28"/>
      <c r="ZU83" s="28"/>
      <c r="ZV83" s="28"/>
      <c r="ZW83" s="28"/>
      <c r="ZX83" s="28"/>
      <c r="ZY83" s="28"/>
      <c r="ZZ83" s="28"/>
      <c r="AAA83" s="28"/>
      <c r="AAB83" s="28"/>
      <c r="AAC83" s="28"/>
      <c r="AAD83" s="28"/>
      <c r="AAE83" s="28"/>
      <c r="AAF83" s="28"/>
      <c r="AAG83" s="28"/>
      <c r="AAH83" s="28"/>
      <c r="AAI83" s="28"/>
      <c r="AAJ83" s="28"/>
      <c r="AAK83" s="28"/>
      <c r="AAL83" s="28"/>
      <c r="AAM83" s="28"/>
      <c r="AAN83" s="28"/>
      <c r="AAO83" s="28"/>
      <c r="AAP83" s="28"/>
      <c r="AAQ83" s="28"/>
      <c r="AAR83" s="28"/>
      <c r="AAS83" s="28"/>
      <c r="AAT83" s="28"/>
      <c r="AAU83" s="28"/>
      <c r="AAV83" s="28"/>
      <c r="AAW83" s="28"/>
      <c r="AAX83" s="28"/>
      <c r="AAY83" s="28"/>
      <c r="AAZ83" s="28"/>
      <c r="ABA83" s="28"/>
      <c r="ABB83" s="28"/>
      <c r="ABC83" s="28"/>
      <c r="ABD83" s="28"/>
      <c r="ABE83" s="28"/>
      <c r="ABF83" s="28"/>
      <c r="ABG83" s="28"/>
      <c r="ABH83" s="28"/>
      <c r="ABI83" s="28"/>
      <c r="ABJ83" s="28"/>
      <c r="ABK83" s="28"/>
      <c r="ABL83" s="28"/>
      <c r="ABM83" s="28"/>
      <c r="ABN83" s="28"/>
      <c r="ABO83" s="28"/>
      <c r="ABP83" s="28"/>
      <c r="ABQ83" s="28"/>
      <c r="ABR83" s="28"/>
      <c r="ABS83" s="28"/>
      <c r="ABT83" s="28"/>
      <c r="ABU83" s="28"/>
      <c r="ABV83" s="28"/>
      <c r="ABW83" s="28"/>
      <c r="ABX83" s="28"/>
      <c r="ABY83" s="28"/>
      <c r="ABZ83" s="28"/>
      <c r="ACA83" s="28"/>
      <c r="ACB83" s="28"/>
      <c r="ACC83" s="28"/>
      <c r="ACD83" s="28"/>
      <c r="ACE83" s="28"/>
      <c r="ACF83" s="28"/>
      <c r="ACG83" s="28"/>
      <c r="ACH83" s="28"/>
      <c r="ACI83" s="28"/>
      <c r="ACJ83" s="28"/>
      <c r="ACK83" s="28"/>
      <c r="ACL83" s="28"/>
      <c r="ACM83" s="28"/>
      <c r="ACN83" s="28"/>
      <c r="ACO83" s="28"/>
      <c r="ACP83" s="28"/>
      <c r="ACQ83" s="28"/>
      <c r="ACR83" s="28"/>
      <c r="ACS83" s="28"/>
      <c r="ACT83" s="28"/>
      <c r="ACU83" s="28"/>
      <c r="ACV83" s="28"/>
      <c r="ACW83" s="28"/>
      <c r="ACX83" s="28"/>
      <c r="ACY83" s="28"/>
      <c r="ACZ83" s="28"/>
      <c r="ADA83" s="28"/>
      <c r="ADB83" s="28"/>
      <c r="ADC83" s="28"/>
      <c r="ADD83" s="28"/>
      <c r="ADE83" s="28"/>
      <c r="ADF83" s="28"/>
      <c r="ADG83" s="28"/>
      <c r="ADH83" s="28"/>
      <c r="ADI83" s="28"/>
      <c r="ADJ83" s="28"/>
      <c r="ADK83" s="28"/>
      <c r="ADL83" s="28"/>
      <c r="ADM83" s="28"/>
      <c r="ADN83" s="28"/>
      <c r="ADO83" s="28"/>
      <c r="ADP83" s="28"/>
      <c r="ADQ83" s="28"/>
      <c r="ADR83" s="28"/>
      <c r="ADS83" s="28"/>
      <c r="ADT83" s="28"/>
      <c r="ADU83" s="28"/>
      <c r="ADV83" s="28"/>
      <c r="ADW83" s="28"/>
      <c r="ADX83" s="28"/>
      <c r="ADY83" s="28"/>
      <c r="ADZ83" s="28"/>
      <c r="AEA83" s="28"/>
      <c r="AEB83" s="28"/>
      <c r="AEC83" s="28"/>
      <c r="AED83" s="28"/>
      <c r="AEE83" s="28"/>
      <c r="AEF83" s="28"/>
      <c r="AEG83" s="28"/>
      <c r="AEH83" s="28"/>
      <c r="AEI83" s="28"/>
      <c r="AEJ83" s="28"/>
      <c r="AEK83" s="28"/>
      <c r="AEL83" s="28"/>
      <c r="AEM83" s="28"/>
      <c r="AEN83" s="28"/>
      <c r="AEO83" s="28"/>
      <c r="AEP83" s="28"/>
      <c r="AEQ83" s="28"/>
      <c r="AER83" s="28"/>
      <c r="AES83" s="28"/>
      <c r="AET83" s="28"/>
      <c r="AEU83" s="28"/>
      <c r="AEV83" s="28"/>
      <c r="AEW83" s="28"/>
      <c r="AEX83" s="28"/>
      <c r="AEY83" s="28"/>
      <c r="AEZ83" s="28"/>
      <c r="AFA83" s="28"/>
      <c r="AFB83" s="28"/>
      <c r="AFC83" s="28"/>
      <c r="AFD83" s="28"/>
      <c r="AFE83" s="28"/>
      <c r="AFF83" s="28"/>
      <c r="AFG83" s="28"/>
      <c r="AFH83" s="28"/>
      <c r="AFI83" s="28"/>
      <c r="AFJ83" s="28"/>
      <c r="AFK83" s="28"/>
      <c r="AFL83" s="28"/>
      <c r="AFM83" s="28"/>
      <c r="AFN83" s="28"/>
      <c r="AFO83" s="28"/>
      <c r="AFP83" s="28"/>
      <c r="AFQ83" s="28"/>
      <c r="AFR83" s="28"/>
      <c r="AFS83" s="28"/>
      <c r="AFT83" s="28"/>
      <c r="AFU83" s="28"/>
      <c r="AFV83" s="28"/>
      <c r="AFW83" s="28"/>
      <c r="AFX83" s="28"/>
      <c r="AFY83" s="28"/>
      <c r="AFZ83" s="28"/>
      <c r="AGA83" s="28"/>
      <c r="AGB83" s="28"/>
      <c r="AGC83" s="28"/>
      <c r="AGD83" s="28"/>
      <c r="AGE83" s="28"/>
      <c r="AGF83" s="28"/>
      <c r="AGG83" s="28"/>
      <c r="AGH83" s="28"/>
      <c r="AGI83" s="28"/>
      <c r="AGJ83" s="28"/>
      <c r="AGK83" s="28"/>
      <c r="AGL83" s="28"/>
      <c r="AGM83" s="28"/>
      <c r="AGN83" s="28"/>
      <c r="AGO83" s="28"/>
      <c r="AGP83" s="28"/>
      <c r="AGQ83" s="28"/>
      <c r="AGR83" s="28"/>
      <c r="AGS83" s="28"/>
      <c r="AGT83" s="28"/>
      <c r="AGU83" s="28"/>
      <c r="AGV83" s="28"/>
      <c r="AGW83" s="28"/>
      <c r="AGX83" s="28"/>
      <c r="AGY83" s="28"/>
      <c r="AGZ83" s="28"/>
      <c r="AHA83" s="28"/>
      <c r="AHB83" s="28"/>
      <c r="AHC83" s="28"/>
      <c r="AHD83" s="28"/>
      <c r="AHE83" s="28"/>
      <c r="AHF83" s="28"/>
      <c r="AHG83" s="28"/>
      <c r="AHH83" s="28"/>
      <c r="AHI83" s="28"/>
      <c r="AHJ83" s="28"/>
      <c r="AHK83" s="28"/>
      <c r="AHL83" s="28"/>
      <c r="AHM83" s="28"/>
      <c r="AHN83" s="28"/>
      <c r="AHO83" s="28"/>
      <c r="AHP83" s="28"/>
      <c r="AHQ83" s="28"/>
      <c r="AHR83" s="28"/>
      <c r="AHS83" s="28"/>
      <c r="AHT83" s="28"/>
      <c r="AHU83" s="28"/>
      <c r="AHV83" s="28"/>
      <c r="AHW83" s="28"/>
      <c r="AHX83" s="28"/>
      <c r="AHY83" s="28"/>
      <c r="AHZ83" s="28"/>
      <c r="AIA83" s="28"/>
      <c r="AIB83" s="28"/>
      <c r="AIC83" s="28"/>
      <c r="AID83" s="28"/>
      <c r="AIE83" s="28"/>
      <c r="AIF83" s="28"/>
      <c r="AIG83" s="28"/>
      <c r="AIH83" s="28"/>
      <c r="AII83" s="28"/>
      <c r="AIJ83" s="28"/>
      <c r="AIK83" s="28"/>
      <c r="AIL83" s="28"/>
      <c r="AIM83" s="28"/>
      <c r="AIN83" s="28"/>
      <c r="AIO83" s="28"/>
      <c r="AIP83" s="28"/>
      <c r="AIQ83" s="28"/>
      <c r="AIR83" s="28"/>
      <c r="AIS83" s="28"/>
      <c r="AIT83" s="28"/>
      <c r="AIU83" s="28"/>
      <c r="AIV83" s="28"/>
      <c r="AIW83" s="28"/>
      <c r="AIX83" s="28"/>
      <c r="AIY83" s="28"/>
      <c r="AIZ83" s="28"/>
      <c r="AJA83" s="28"/>
      <c r="AJB83" s="28"/>
      <c r="AJC83" s="28"/>
      <c r="AJD83" s="28"/>
      <c r="AJE83" s="28"/>
      <c r="AJF83" s="28"/>
      <c r="AJG83" s="28"/>
      <c r="AJH83" s="28"/>
      <c r="AJI83" s="28"/>
      <c r="AJJ83" s="28"/>
      <c r="AJK83" s="28"/>
      <c r="AJL83" s="28"/>
      <c r="AJM83" s="28"/>
      <c r="AJN83" s="28"/>
      <c r="AJO83" s="28"/>
      <c r="AJP83" s="28"/>
      <c r="AJQ83" s="28"/>
      <c r="AJR83" s="28"/>
      <c r="AJS83" s="28"/>
      <c r="AJT83" s="28"/>
      <c r="AJU83" s="28"/>
      <c r="AJV83" s="28"/>
      <c r="AJW83" s="28"/>
      <c r="AJX83" s="28"/>
      <c r="AJY83" s="28"/>
      <c r="AJZ83" s="28"/>
      <c r="AKA83" s="28"/>
      <c r="AKB83" s="28"/>
      <c r="AKC83" s="28"/>
      <c r="AKD83" s="28"/>
      <c r="AKE83" s="28"/>
      <c r="AKF83" s="28"/>
      <c r="AKG83" s="28"/>
      <c r="AKH83" s="28"/>
      <c r="AKI83" s="28"/>
      <c r="AKJ83" s="28"/>
      <c r="AKK83" s="28"/>
      <c r="AKL83" s="28"/>
      <c r="AKM83" s="28"/>
      <c r="AKN83" s="28"/>
      <c r="AKO83" s="28"/>
      <c r="AKP83" s="28"/>
      <c r="AKQ83" s="28"/>
      <c r="AKR83" s="28"/>
      <c r="AKS83" s="28"/>
      <c r="AKT83" s="28"/>
      <c r="AKU83" s="28"/>
      <c r="AKV83" s="28"/>
      <c r="AKW83" s="28"/>
      <c r="AKX83" s="28"/>
      <c r="AKY83" s="28"/>
      <c r="AKZ83" s="28"/>
      <c r="ALA83" s="28"/>
      <c r="ALB83" s="28"/>
      <c r="ALC83" s="28"/>
      <c r="ALD83" s="28"/>
      <c r="ALE83" s="28"/>
      <c r="ALF83" s="28"/>
      <c r="ALG83" s="28"/>
      <c r="ALH83" s="28"/>
      <c r="ALI83" s="28"/>
      <c r="ALJ83" s="28"/>
      <c r="ALK83" s="28"/>
      <c r="ALL83" s="28"/>
      <c r="ALM83" s="28"/>
      <c r="ALN83" s="28"/>
      <c r="ALO83" s="28"/>
      <c r="ALP83" s="28"/>
      <c r="ALQ83" s="28"/>
      <c r="ALR83" s="28"/>
      <c r="ALS83" s="28"/>
      <c r="ALT83" s="28"/>
      <c r="ALU83" s="28"/>
      <c r="ALV83" s="28"/>
      <c r="ALW83" s="28"/>
      <c r="ALX83" s="28"/>
      <c r="ALY83" s="28"/>
      <c r="ALZ83" s="28"/>
      <c r="AMA83" s="28"/>
      <c r="AMB83" s="28"/>
      <c r="AMC83" s="28"/>
      <c r="AMD83" s="28"/>
      <c r="AME83" s="28"/>
      <c r="AMF83" s="28"/>
      <c r="AMG83" s="28"/>
      <c r="AMH83" s="28"/>
      <c r="AMI83" s="28"/>
      <c r="AMJ83" s="28"/>
      <c r="AMK83" s="28"/>
      <c r="AML83" s="28"/>
      <c r="AMM83" s="28"/>
      <c r="AMN83" s="28"/>
      <c r="AMO83" s="28"/>
      <c r="AMP83" s="28"/>
      <c r="AMQ83" s="28"/>
      <c r="AMR83" s="28"/>
      <c r="AMS83" s="28"/>
      <c r="AMT83" s="28"/>
      <c r="AMU83" s="28"/>
      <c r="AMV83" s="28"/>
      <c r="AMW83" s="28"/>
      <c r="AMX83" s="28"/>
      <c r="AMY83" s="28"/>
      <c r="AMZ83" s="28"/>
      <c r="ANA83" s="28"/>
      <c r="ANB83" s="28"/>
    </row>
    <row r="84" spans="3:1042" s="6" customFormat="1" ht="15" customHeight="1" x14ac:dyDescent="0.25">
      <c r="C84" s="151" t="str">
        <f t="shared" ref="C84:C86" si="48">M84</f>
        <v>American</v>
      </c>
      <c r="D84" s="151" t="str">
        <f t="shared" ref="D84:D86" si="49">P84</f>
        <v>HPS10250H045DV 2**  (50 gal, JA13)</v>
      </c>
      <c r="E84" s="151">
        <f t="shared" ref="E84:E86" si="50">O84</f>
        <v>121783</v>
      </c>
      <c r="F84" s="55">
        <f>S84</f>
        <v>50</v>
      </c>
      <c r="G84" s="6" t="str">
        <f t="shared" ref="G84:H86" si="51">V84</f>
        <v>AOSmithHPTS50</v>
      </c>
      <c r="H84" s="117">
        <f t="shared" si="51"/>
        <v>1</v>
      </c>
      <c r="I84" s="158" t="str">
        <f>AC84</f>
        <v>AmericanHPS10250H045DV2xx</v>
      </c>
      <c r="J84" s="91" t="s">
        <v>192</v>
      </c>
      <c r="K84" s="33">
        <v>4</v>
      </c>
      <c r="L84" s="75">
        <f t="shared" ref="L84:L86" si="52">VLOOKUP( M84, $M$2:$N$21, 2, FALSE )</f>
        <v>12</v>
      </c>
      <c r="M84" s="159" t="s">
        <v>17</v>
      </c>
      <c r="N84" s="61">
        <v>17</v>
      </c>
      <c r="O84" s="62">
        <f t="shared" si="46"/>
        <v>121783</v>
      </c>
      <c r="P84" s="59" t="str">
        <f>R84 &amp; "  (" &amp; S84 &amp; " gal" &amp; IF(W84&gt;0, ", JA13)", ")")</f>
        <v>HPS10250H045DV 2**  (50 gal, JA13)</v>
      </c>
      <c r="Q84" s="157">
        <f>COUNTIF(P$59:P$414, P84)</f>
        <v>1</v>
      </c>
      <c r="R84" s="152" t="s">
        <v>841</v>
      </c>
      <c r="S84" s="153">
        <v>50</v>
      </c>
      <c r="T84" s="31" t="s">
        <v>831</v>
      </c>
      <c r="U84" s="80" t="s">
        <v>831</v>
      </c>
      <c r="V84" s="85" t="str">
        <f t="shared" si="47"/>
        <v>AOSmithHPTS50</v>
      </c>
      <c r="W84" s="118">
        <v>1</v>
      </c>
      <c r="X84" s="42" t="s">
        <v>8</v>
      </c>
      <c r="Y84" s="154">
        <v>44728</v>
      </c>
      <c r="Z84" s="44" t="s">
        <v>80</v>
      </c>
      <c r="AA84" s="128" t="str">
        <f t="shared" si="4"/>
        <v>2,     121783,   "HPS10250H045DV 2**  (50 gal, JA13)"</v>
      </c>
      <c r="AB84" s="129" t="s">
        <v>17</v>
      </c>
      <c r="AC84" s="150" t="s">
        <v>850</v>
      </c>
      <c r="AD84" s="155">
        <f>COUNTIF(AC$59:AC$414, AC84)</f>
        <v>1</v>
      </c>
      <c r="AE84" s="128" t="str">
        <f t="shared" si="5"/>
        <v xml:space="preserve">          case  HPS10250H045DV 2**  (50 gal, JA13)   :   "AmericanHPS10250H045DV2xx"</v>
      </c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  <c r="IN84" s="28"/>
      <c r="IO84" s="28"/>
      <c r="IP84" s="28"/>
      <c r="IQ84" s="28"/>
      <c r="IR84" s="28"/>
      <c r="IS84" s="28"/>
      <c r="IT84" s="28"/>
      <c r="IU84" s="28"/>
      <c r="IV84" s="28"/>
      <c r="IW84" s="28"/>
      <c r="IX84" s="28"/>
      <c r="IY84" s="28"/>
      <c r="IZ84" s="28"/>
      <c r="JA84" s="28"/>
      <c r="JB84" s="28"/>
      <c r="JC84" s="28"/>
      <c r="JD84" s="28"/>
      <c r="JE84" s="28"/>
      <c r="JF84" s="28"/>
      <c r="JG84" s="28"/>
      <c r="JH84" s="28"/>
      <c r="JI84" s="28"/>
      <c r="JJ84" s="28"/>
      <c r="JK84" s="28"/>
      <c r="JL84" s="28"/>
      <c r="JM84" s="28"/>
      <c r="JN84" s="28"/>
      <c r="JO84" s="28"/>
      <c r="JP84" s="28"/>
      <c r="JQ84" s="28"/>
      <c r="JR84" s="28"/>
      <c r="JS84" s="28"/>
      <c r="JT84" s="28"/>
      <c r="JU84" s="28"/>
      <c r="JV84" s="28"/>
      <c r="JW84" s="28"/>
      <c r="JX84" s="28"/>
      <c r="JY84" s="28"/>
      <c r="JZ84" s="28"/>
      <c r="KA84" s="28"/>
      <c r="KB84" s="28"/>
      <c r="KC84" s="28"/>
      <c r="KD84" s="28"/>
      <c r="KE84" s="28"/>
      <c r="KF84" s="28"/>
      <c r="KG84" s="28"/>
      <c r="KH84" s="28"/>
      <c r="KI84" s="28"/>
      <c r="KJ84" s="28"/>
      <c r="KK84" s="28"/>
      <c r="KL84" s="28"/>
      <c r="KM84" s="28"/>
      <c r="KN84" s="28"/>
      <c r="KO84" s="28"/>
      <c r="KP84" s="28"/>
      <c r="KQ84" s="28"/>
      <c r="KR84" s="28"/>
      <c r="KS84" s="28"/>
      <c r="KT84" s="28"/>
      <c r="KU84" s="28"/>
      <c r="KV84" s="28"/>
      <c r="KW84" s="28"/>
      <c r="KX84" s="28"/>
      <c r="KY84" s="28"/>
      <c r="KZ84" s="28"/>
      <c r="LA84" s="28"/>
      <c r="LB84" s="28"/>
      <c r="LC84" s="28"/>
      <c r="LD84" s="28"/>
      <c r="LE84" s="28"/>
      <c r="LF84" s="28"/>
      <c r="LG84" s="28"/>
      <c r="LH84" s="28"/>
      <c r="LI84" s="28"/>
      <c r="LJ84" s="28"/>
      <c r="LK84" s="28"/>
      <c r="LL84" s="28"/>
      <c r="LM84" s="28"/>
      <c r="LN84" s="28"/>
      <c r="LO84" s="28"/>
      <c r="LP84" s="28"/>
      <c r="LQ84" s="28"/>
      <c r="LR84" s="28"/>
      <c r="LS84" s="28"/>
      <c r="LT84" s="28"/>
      <c r="LU84" s="28"/>
      <c r="LV84" s="28"/>
      <c r="LW84" s="28"/>
      <c r="LX84" s="28"/>
      <c r="LY84" s="28"/>
      <c r="LZ84" s="28"/>
      <c r="MA84" s="28"/>
      <c r="MB84" s="28"/>
      <c r="MC84" s="28"/>
      <c r="MD84" s="28"/>
      <c r="ME84" s="28"/>
      <c r="MF84" s="28"/>
      <c r="MG84" s="28"/>
      <c r="MH84" s="28"/>
      <c r="MI84" s="28"/>
      <c r="MJ84" s="28"/>
      <c r="MK84" s="28"/>
      <c r="ML84" s="28"/>
      <c r="MM84" s="28"/>
      <c r="MN84" s="28"/>
      <c r="MO84" s="28"/>
      <c r="MP84" s="28"/>
      <c r="MQ84" s="28"/>
      <c r="MR84" s="28"/>
      <c r="MS84" s="28"/>
      <c r="MT84" s="28"/>
      <c r="MU84" s="28"/>
      <c r="MV84" s="28"/>
      <c r="MW84" s="28"/>
      <c r="MX84" s="28"/>
      <c r="MY84" s="28"/>
      <c r="MZ84" s="28"/>
      <c r="NA84" s="28"/>
      <c r="NB84" s="28"/>
      <c r="NC84" s="28"/>
      <c r="ND84" s="28"/>
      <c r="NE84" s="28"/>
      <c r="NF84" s="28"/>
      <c r="NG84" s="28"/>
      <c r="NH84" s="28"/>
      <c r="NI84" s="28"/>
      <c r="NJ84" s="28"/>
      <c r="NK84" s="28"/>
      <c r="NL84" s="28"/>
      <c r="NM84" s="28"/>
      <c r="NN84" s="28"/>
      <c r="NO84" s="28"/>
      <c r="NP84" s="28"/>
      <c r="NQ84" s="28"/>
      <c r="NR84" s="28"/>
      <c r="NS84" s="28"/>
      <c r="NT84" s="28"/>
      <c r="NU84" s="28"/>
      <c r="NV84" s="28"/>
      <c r="NW84" s="28"/>
      <c r="NX84" s="28"/>
      <c r="NY84" s="28"/>
      <c r="NZ84" s="28"/>
      <c r="OA84" s="28"/>
      <c r="OB84" s="28"/>
      <c r="OC84" s="28"/>
      <c r="OD84" s="28"/>
      <c r="OE84" s="28"/>
      <c r="OF84" s="28"/>
      <c r="OG84" s="28"/>
      <c r="OH84" s="28"/>
      <c r="OI84" s="28"/>
      <c r="OJ84" s="28"/>
      <c r="OK84" s="28"/>
      <c r="OL84" s="28"/>
      <c r="OM84" s="28"/>
      <c r="ON84" s="28"/>
      <c r="OO84" s="28"/>
      <c r="OP84" s="28"/>
      <c r="OQ84" s="28"/>
      <c r="OR84" s="28"/>
      <c r="OS84" s="28"/>
      <c r="OT84" s="28"/>
      <c r="OU84" s="28"/>
      <c r="OV84" s="28"/>
      <c r="OW84" s="28"/>
      <c r="OX84" s="28"/>
      <c r="OY84" s="28"/>
      <c r="OZ84" s="28"/>
      <c r="PA84" s="28"/>
      <c r="PB84" s="28"/>
      <c r="PC84" s="28"/>
      <c r="PD84" s="28"/>
      <c r="PE84" s="28"/>
      <c r="PF84" s="28"/>
      <c r="PG84" s="28"/>
      <c r="PH84" s="28"/>
      <c r="PI84" s="28"/>
      <c r="PJ84" s="28"/>
      <c r="PK84" s="28"/>
      <c r="PL84" s="28"/>
      <c r="PM84" s="28"/>
      <c r="PN84" s="28"/>
      <c r="PO84" s="28"/>
      <c r="PP84" s="28"/>
      <c r="PQ84" s="28"/>
      <c r="PR84" s="28"/>
      <c r="PS84" s="28"/>
      <c r="PT84" s="28"/>
      <c r="PU84" s="28"/>
      <c r="PV84" s="28"/>
      <c r="PW84" s="28"/>
      <c r="PX84" s="28"/>
      <c r="PY84" s="28"/>
      <c r="PZ84" s="28"/>
      <c r="QA84" s="28"/>
      <c r="QB84" s="28"/>
      <c r="QC84" s="28"/>
      <c r="QD84" s="28"/>
      <c r="QE84" s="28"/>
      <c r="QF84" s="28"/>
      <c r="QG84" s="28"/>
      <c r="QH84" s="28"/>
      <c r="QI84" s="28"/>
      <c r="QJ84" s="28"/>
      <c r="QK84" s="28"/>
      <c r="QL84" s="28"/>
      <c r="QM84" s="28"/>
      <c r="QN84" s="28"/>
      <c r="QO84" s="28"/>
      <c r="QP84" s="28"/>
      <c r="QQ84" s="28"/>
      <c r="QR84" s="28"/>
      <c r="QS84" s="28"/>
      <c r="QT84" s="28"/>
      <c r="QU84" s="28"/>
      <c r="QV84" s="28"/>
      <c r="QW84" s="28"/>
      <c r="QX84" s="28"/>
      <c r="QY84" s="28"/>
      <c r="QZ84" s="28"/>
      <c r="RA84" s="28"/>
      <c r="RB84" s="28"/>
      <c r="RC84" s="28"/>
      <c r="RD84" s="28"/>
      <c r="RE84" s="28"/>
      <c r="RF84" s="28"/>
      <c r="RG84" s="28"/>
      <c r="RH84" s="28"/>
      <c r="RI84" s="28"/>
      <c r="RJ84" s="28"/>
      <c r="RK84" s="28"/>
      <c r="RL84" s="28"/>
      <c r="RM84" s="28"/>
      <c r="RN84" s="28"/>
      <c r="RO84" s="28"/>
      <c r="RP84" s="28"/>
      <c r="RQ84" s="28"/>
      <c r="RR84" s="28"/>
      <c r="RS84" s="28"/>
      <c r="RT84" s="28"/>
      <c r="RU84" s="28"/>
      <c r="RV84" s="28"/>
      <c r="RW84" s="28"/>
      <c r="RX84" s="28"/>
      <c r="RY84" s="28"/>
      <c r="RZ84" s="28"/>
      <c r="SA84" s="28"/>
      <c r="SB84" s="28"/>
      <c r="SC84" s="28"/>
      <c r="SD84" s="28"/>
      <c r="SE84" s="28"/>
      <c r="SF84" s="28"/>
      <c r="SG84" s="28"/>
      <c r="SH84" s="28"/>
      <c r="SI84" s="28"/>
      <c r="SJ84" s="28"/>
      <c r="SK84" s="28"/>
      <c r="SL84" s="28"/>
      <c r="SM84" s="28"/>
      <c r="SN84" s="28"/>
      <c r="SO84" s="28"/>
      <c r="SP84" s="28"/>
      <c r="SQ84" s="28"/>
      <c r="SR84" s="28"/>
      <c r="SS84" s="28"/>
      <c r="ST84" s="28"/>
      <c r="SU84" s="28"/>
      <c r="SV84" s="28"/>
      <c r="SW84" s="28"/>
      <c r="SX84" s="28"/>
      <c r="SY84" s="28"/>
      <c r="SZ84" s="28"/>
      <c r="TA84" s="28"/>
      <c r="TB84" s="28"/>
      <c r="TC84" s="28"/>
      <c r="TD84" s="28"/>
      <c r="TE84" s="28"/>
      <c r="TF84" s="28"/>
      <c r="TG84" s="28"/>
      <c r="TH84" s="28"/>
      <c r="TI84" s="28"/>
      <c r="TJ84" s="28"/>
      <c r="TK84" s="28"/>
      <c r="TL84" s="28"/>
      <c r="TM84" s="28"/>
      <c r="TN84" s="28"/>
      <c r="TO84" s="28"/>
      <c r="TP84" s="28"/>
      <c r="TQ84" s="28"/>
      <c r="TR84" s="28"/>
      <c r="TS84" s="28"/>
      <c r="TT84" s="28"/>
      <c r="TU84" s="28"/>
      <c r="TV84" s="28"/>
      <c r="TW84" s="28"/>
      <c r="TX84" s="28"/>
      <c r="TY84" s="28"/>
      <c r="TZ84" s="28"/>
      <c r="UA84" s="28"/>
      <c r="UB84" s="28"/>
      <c r="UC84" s="28"/>
      <c r="UD84" s="28"/>
      <c r="UE84" s="28"/>
      <c r="UF84" s="28"/>
      <c r="UG84" s="28"/>
      <c r="UH84" s="28"/>
      <c r="UI84" s="28"/>
      <c r="UJ84" s="28"/>
      <c r="UK84" s="28"/>
      <c r="UL84" s="28"/>
      <c r="UM84" s="28"/>
      <c r="UN84" s="28"/>
      <c r="UO84" s="28"/>
      <c r="UP84" s="28"/>
      <c r="UQ84" s="28"/>
      <c r="UR84" s="28"/>
      <c r="US84" s="28"/>
      <c r="UT84" s="28"/>
      <c r="UU84" s="28"/>
      <c r="UV84" s="28"/>
      <c r="UW84" s="28"/>
      <c r="UX84" s="28"/>
      <c r="UY84" s="28"/>
      <c r="UZ84" s="28"/>
      <c r="VA84" s="28"/>
      <c r="VB84" s="28"/>
      <c r="VC84" s="28"/>
      <c r="VD84" s="28"/>
      <c r="VE84" s="28"/>
      <c r="VF84" s="28"/>
      <c r="VG84" s="28"/>
      <c r="VH84" s="28"/>
      <c r="VI84" s="28"/>
      <c r="VJ84" s="28"/>
      <c r="VK84" s="28"/>
      <c r="VL84" s="28"/>
      <c r="VM84" s="28"/>
      <c r="VN84" s="28"/>
      <c r="VO84" s="28"/>
      <c r="VP84" s="28"/>
      <c r="VQ84" s="28"/>
      <c r="VR84" s="28"/>
      <c r="VS84" s="28"/>
      <c r="VT84" s="28"/>
      <c r="VU84" s="28"/>
      <c r="VV84" s="28"/>
      <c r="VW84" s="28"/>
      <c r="VX84" s="28"/>
      <c r="VY84" s="28"/>
      <c r="VZ84" s="28"/>
      <c r="WA84" s="28"/>
      <c r="WB84" s="28"/>
      <c r="WC84" s="28"/>
      <c r="WD84" s="28"/>
      <c r="WE84" s="28"/>
      <c r="WF84" s="28"/>
      <c r="WG84" s="28"/>
      <c r="WH84" s="28"/>
      <c r="WI84" s="28"/>
      <c r="WJ84" s="28"/>
      <c r="WK84" s="28"/>
      <c r="WL84" s="28"/>
      <c r="WM84" s="28"/>
      <c r="WN84" s="28"/>
      <c r="WO84" s="28"/>
      <c r="WP84" s="28"/>
      <c r="WQ84" s="28"/>
      <c r="WR84" s="28"/>
      <c r="WS84" s="28"/>
      <c r="WT84" s="28"/>
      <c r="WU84" s="28"/>
      <c r="WV84" s="28"/>
      <c r="WW84" s="28"/>
      <c r="WX84" s="28"/>
      <c r="WY84" s="28"/>
      <c r="WZ84" s="28"/>
      <c r="XA84" s="28"/>
      <c r="XB84" s="28"/>
      <c r="XC84" s="28"/>
      <c r="XD84" s="28"/>
      <c r="XE84" s="28"/>
      <c r="XF84" s="28"/>
      <c r="XG84" s="28"/>
      <c r="XH84" s="28"/>
      <c r="XI84" s="28"/>
      <c r="XJ84" s="28"/>
      <c r="XK84" s="28"/>
      <c r="XL84" s="28"/>
      <c r="XM84" s="28"/>
      <c r="XN84" s="28"/>
      <c r="XO84" s="28"/>
      <c r="XP84" s="28"/>
      <c r="XQ84" s="28"/>
      <c r="XR84" s="28"/>
      <c r="XS84" s="28"/>
      <c r="XT84" s="28"/>
      <c r="XU84" s="28"/>
      <c r="XV84" s="28"/>
      <c r="XW84" s="28"/>
      <c r="XX84" s="28"/>
      <c r="XY84" s="28"/>
      <c r="XZ84" s="28"/>
      <c r="YA84" s="28"/>
      <c r="YB84" s="28"/>
      <c r="YC84" s="28"/>
      <c r="YD84" s="28"/>
      <c r="YE84" s="28"/>
      <c r="YF84" s="28"/>
      <c r="YG84" s="28"/>
      <c r="YH84" s="28"/>
      <c r="YI84" s="28"/>
      <c r="YJ84" s="28"/>
      <c r="YK84" s="28"/>
      <c r="YL84" s="28"/>
      <c r="YM84" s="28"/>
      <c r="YN84" s="28"/>
      <c r="YO84" s="28"/>
      <c r="YP84" s="28"/>
      <c r="YQ84" s="28"/>
      <c r="YR84" s="28"/>
      <c r="YS84" s="28"/>
      <c r="YT84" s="28"/>
      <c r="YU84" s="28"/>
      <c r="YV84" s="28"/>
      <c r="YW84" s="28"/>
      <c r="YX84" s="28"/>
      <c r="YY84" s="28"/>
      <c r="YZ84" s="28"/>
      <c r="ZA84" s="28"/>
      <c r="ZB84" s="28"/>
      <c r="ZC84" s="28"/>
      <c r="ZD84" s="28"/>
      <c r="ZE84" s="28"/>
      <c r="ZF84" s="28"/>
      <c r="ZG84" s="28"/>
      <c r="ZH84" s="28"/>
      <c r="ZI84" s="28"/>
      <c r="ZJ84" s="28"/>
      <c r="ZK84" s="28"/>
      <c r="ZL84" s="28"/>
      <c r="ZM84" s="28"/>
      <c r="ZN84" s="28"/>
      <c r="ZO84" s="28"/>
      <c r="ZP84" s="28"/>
      <c r="ZQ84" s="28"/>
      <c r="ZR84" s="28"/>
      <c r="ZS84" s="28"/>
      <c r="ZT84" s="28"/>
      <c r="ZU84" s="28"/>
      <c r="ZV84" s="28"/>
      <c r="ZW84" s="28"/>
      <c r="ZX84" s="28"/>
      <c r="ZY84" s="28"/>
      <c r="ZZ84" s="28"/>
      <c r="AAA84" s="28"/>
      <c r="AAB84" s="28"/>
      <c r="AAC84" s="28"/>
      <c r="AAD84" s="28"/>
      <c r="AAE84" s="28"/>
      <c r="AAF84" s="28"/>
      <c r="AAG84" s="28"/>
      <c r="AAH84" s="28"/>
      <c r="AAI84" s="28"/>
      <c r="AAJ84" s="28"/>
      <c r="AAK84" s="28"/>
      <c r="AAL84" s="28"/>
      <c r="AAM84" s="28"/>
      <c r="AAN84" s="28"/>
      <c r="AAO84" s="28"/>
      <c r="AAP84" s="28"/>
      <c r="AAQ84" s="28"/>
      <c r="AAR84" s="28"/>
      <c r="AAS84" s="28"/>
      <c r="AAT84" s="28"/>
      <c r="AAU84" s="28"/>
      <c r="AAV84" s="28"/>
      <c r="AAW84" s="28"/>
      <c r="AAX84" s="28"/>
      <c r="AAY84" s="28"/>
      <c r="AAZ84" s="28"/>
      <c r="ABA84" s="28"/>
      <c r="ABB84" s="28"/>
      <c r="ABC84" s="28"/>
      <c r="ABD84" s="28"/>
      <c r="ABE84" s="28"/>
      <c r="ABF84" s="28"/>
      <c r="ABG84" s="28"/>
      <c r="ABH84" s="28"/>
      <c r="ABI84" s="28"/>
      <c r="ABJ84" s="28"/>
      <c r="ABK84" s="28"/>
      <c r="ABL84" s="28"/>
      <c r="ABM84" s="28"/>
      <c r="ABN84" s="28"/>
      <c r="ABO84" s="28"/>
      <c r="ABP84" s="28"/>
      <c r="ABQ84" s="28"/>
      <c r="ABR84" s="28"/>
      <c r="ABS84" s="28"/>
      <c r="ABT84" s="28"/>
      <c r="ABU84" s="28"/>
      <c r="ABV84" s="28"/>
      <c r="ABW84" s="28"/>
      <c r="ABX84" s="28"/>
      <c r="ABY84" s="28"/>
      <c r="ABZ84" s="28"/>
      <c r="ACA84" s="28"/>
      <c r="ACB84" s="28"/>
      <c r="ACC84" s="28"/>
      <c r="ACD84" s="28"/>
      <c r="ACE84" s="28"/>
      <c r="ACF84" s="28"/>
      <c r="ACG84" s="28"/>
      <c r="ACH84" s="28"/>
      <c r="ACI84" s="28"/>
      <c r="ACJ84" s="28"/>
      <c r="ACK84" s="28"/>
      <c r="ACL84" s="28"/>
      <c r="ACM84" s="28"/>
      <c r="ACN84" s="28"/>
      <c r="ACO84" s="28"/>
      <c r="ACP84" s="28"/>
      <c r="ACQ84" s="28"/>
      <c r="ACR84" s="28"/>
      <c r="ACS84" s="28"/>
      <c r="ACT84" s="28"/>
      <c r="ACU84" s="28"/>
      <c r="ACV84" s="28"/>
      <c r="ACW84" s="28"/>
      <c r="ACX84" s="28"/>
      <c r="ACY84" s="28"/>
      <c r="ACZ84" s="28"/>
      <c r="ADA84" s="28"/>
      <c r="ADB84" s="28"/>
      <c r="ADC84" s="28"/>
      <c r="ADD84" s="28"/>
      <c r="ADE84" s="28"/>
      <c r="ADF84" s="28"/>
      <c r="ADG84" s="28"/>
      <c r="ADH84" s="28"/>
      <c r="ADI84" s="28"/>
      <c r="ADJ84" s="28"/>
      <c r="ADK84" s="28"/>
      <c r="ADL84" s="28"/>
      <c r="ADM84" s="28"/>
      <c r="ADN84" s="28"/>
      <c r="ADO84" s="28"/>
      <c r="ADP84" s="28"/>
      <c r="ADQ84" s="28"/>
      <c r="ADR84" s="28"/>
      <c r="ADS84" s="28"/>
      <c r="ADT84" s="28"/>
      <c r="ADU84" s="28"/>
      <c r="ADV84" s="28"/>
      <c r="ADW84" s="28"/>
      <c r="ADX84" s="28"/>
      <c r="ADY84" s="28"/>
      <c r="ADZ84" s="28"/>
      <c r="AEA84" s="28"/>
      <c r="AEB84" s="28"/>
      <c r="AEC84" s="28"/>
      <c r="AED84" s="28"/>
      <c r="AEE84" s="28"/>
      <c r="AEF84" s="28"/>
      <c r="AEG84" s="28"/>
      <c r="AEH84" s="28"/>
      <c r="AEI84" s="28"/>
      <c r="AEJ84" s="28"/>
      <c r="AEK84" s="28"/>
      <c r="AEL84" s="28"/>
      <c r="AEM84" s="28"/>
      <c r="AEN84" s="28"/>
      <c r="AEO84" s="28"/>
      <c r="AEP84" s="28"/>
      <c r="AEQ84" s="28"/>
      <c r="AER84" s="28"/>
      <c r="AES84" s="28"/>
      <c r="AET84" s="28"/>
      <c r="AEU84" s="28"/>
      <c r="AEV84" s="28"/>
      <c r="AEW84" s="28"/>
      <c r="AEX84" s="28"/>
      <c r="AEY84" s="28"/>
      <c r="AEZ84" s="28"/>
      <c r="AFA84" s="28"/>
      <c r="AFB84" s="28"/>
      <c r="AFC84" s="28"/>
      <c r="AFD84" s="28"/>
      <c r="AFE84" s="28"/>
      <c r="AFF84" s="28"/>
      <c r="AFG84" s="28"/>
      <c r="AFH84" s="28"/>
      <c r="AFI84" s="28"/>
      <c r="AFJ84" s="28"/>
      <c r="AFK84" s="28"/>
      <c r="AFL84" s="28"/>
      <c r="AFM84" s="28"/>
      <c r="AFN84" s="28"/>
      <c r="AFO84" s="28"/>
      <c r="AFP84" s="28"/>
      <c r="AFQ84" s="28"/>
      <c r="AFR84" s="28"/>
      <c r="AFS84" s="28"/>
      <c r="AFT84" s="28"/>
      <c r="AFU84" s="28"/>
      <c r="AFV84" s="28"/>
      <c r="AFW84" s="28"/>
      <c r="AFX84" s="28"/>
      <c r="AFY84" s="28"/>
      <c r="AFZ84" s="28"/>
      <c r="AGA84" s="28"/>
      <c r="AGB84" s="28"/>
      <c r="AGC84" s="28"/>
      <c r="AGD84" s="28"/>
      <c r="AGE84" s="28"/>
      <c r="AGF84" s="28"/>
      <c r="AGG84" s="28"/>
      <c r="AGH84" s="28"/>
      <c r="AGI84" s="28"/>
      <c r="AGJ84" s="28"/>
      <c r="AGK84" s="28"/>
      <c r="AGL84" s="28"/>
      <c r="AGM84" s="28"/>
      <c r="AGN84" s="28"/>
      <c r="AGO84" s="28"/>
      <c r="AGP84" s="28"/>
      <c r="AGQ84" s="28"/>
      <c r="AGR84" s="28"/>
      <c r="AGS84" s="28"/>
      <c r="AGT84" s="28"/>
      <c r="AGU84" s="28"/>
      <c r="AGV84" s="28"/>
      <c r="AGW84" s="28"/>
      <c r="AGX84" s="28"/>
      <c r="AGY84" s="28"/>
      <c r="AGZ84" s="28"/>
      <c r="AHA84" s="28"/>
      <c r="AHB84" s="28"/>
      <c r="AHC84" s="28"/>
      <c r="AHD84" s="28"/>
      <c r="AHE84" s="28"/>
      <c r="AHF84" s="28"/>
      <c r="AHG84" s="28"/>
      <c r="AHH84" s="28"/>
      <c r="AHI84" s="28"/>
      <c r="AHJ84" s="28"/>
      <c r="AHK84" s="28"/>
      <c r="AHL84" s="28"/>
      <c r="AHM84" s="28"/>
      <c r="AHN84" s="28"/>
      <c r="AHO84" s="28"/>
      <c r="AHP84" s="28"/>
      <c r="AHQ84" s="28"/>
      <c r="AHR84" s="28"/>
      <c r="AHS84" s="28"/>
      <c r="AHT84" s="28"/>
      <c r="AHU84" s="28"/>
      <c r="AHV84" s="28"/>
      <c r="AHW84" s="28"/>
      <c r="AHX84" s="28"/>
      <c r="AHY84" s="28"/>
      <c r="AHZ84" s="28"/>
      <c r="AIA84" s="28"/>
      <c r="AIB84" s="28"/>
      <c r="AIC84" s="28"/>
      <c r="AID84" s="28"/>
      <c r="AIE84" s="28"/>
      <c r="AIF84" s="28"/>
      <c r="AIG84" s="28"/>
      <c r="AIH84" s="28"/>
      <c r="AII84" s="28"/>
      <c r="AIJ84" s="28"/>
      <c r="AIK84" s="28"/>
      <c r="AIL84" s="28"/>
      <c r="AIM84" s="28"/>
      <c r="AIN84" s="28"/>
      <c r="AIO84" s="28"/>
      <c r="AIP84" s="28"/>
      <c r="AIQ84" s="28"/>
      <c r="AIR84" s="28"/>
      <c r="AIS84" s="28"/>
      <c r="AIT84" s="28"/>
      <c r="AIU84" s="28"/>
      <c r="AIV84" s="28"/>
      <c r="AIW84" s="28"/>
      <c r="AIX84" s="28"/>
      <c r="AIY84" s="28"/>
      <c r="AIZ84" s="28"/>
      <c r="AJA84" s="28"/>
      <c r="AJB84" s="28"/>
      <c r="AJC84" s="28"/>
      <c r="AJD84" s="28"/>
      <c r="AJE84" s="28"/>
      <c r="AJF84" s="28"/>
      <c r="AJG84" s="28"/>
      <c r="AJH84" s="28"/>
      <c r="AJI84" s="28"/>
      <c r="AJJ84" s="28"/>
      <c r="AJK84" s="28"/>
      <c r="AJL84" s="28"/>
      <c r="AJM84" s="28"/>
      <c r="AJN84" s="28"/>
      <c r="AJO84" s="28"/>
      <c r="AJP84" s="28"/>
      <c r="AJQ84" s="28"/>
      <c r="AJR84" s="28"/>
      <c r="AJS84" s="28"/>
      <c r="AJT84" s="28"/>
      <c r="AJU84" s="28"/>
      <c r="AJV84" s="28"/>
      <c r="AJW84" s="28"/>
      <c r="AJX84" s="28"/>
      <c r="AJY84" s="28"/>
      <c r="AJZ84" s="28"/>
      <c r="AKA84" s="28"/>
      <c r="AKB84" s="28"/>
      <c r="AKC84" s="28"/>
      <c r="AKD84" s="28"/>
      <c r="AKE84" s="28"/>
      <c r="AKF84" s="28"/>
      <c r="AKG84" s="28"/>
      <c r="AKH84" s="28"/>
      <c r="AKI84" s="28"/>
      <c r="AKJ84" s="28"/>
      <c r="AKK84" s="28"/>
      <c r="AKL84" s="28"/>
      <c r="AKM84" s="28"/>
      <c r="AKN84" s="28"/>
      <c r="AKO84" s="28"/>
      <c r="AKP84" s="28"/>
      <c r="AKQ84" s="28"/>
      <c r="AKR84" s="28"/>
      <c r="AKS84" s="28"/>
      <c r="AKT84" s="28"/>
      <c r="AKU84" s="28"/>
      <c r="AKV84" s="28"/>
      <c r="AKW84" s="28"/>
      <c r="AKX84" s="28"/>
      <c r="AKY84" s="28"/>
      <c r="AKZ84" s="28"/>
      <c r="ALA84" s="28"/>
      <c r="ALB84" s="28"/>
      <c r="ALC84" s="28"/>
      <c r="ALD84" s="28"/>
      <c r="ALE84" s="28"/>
      <c r="ALF84" s="28"/>
      <c r="ALG84" s="28"/>
      <c r="ALH84" s="28"/>
      <c r="ALI84" s="28"/>
      <c r="ALJ84" s="28"/>
      <c r="ALK84" s="28"/>
      <c r="ALL84" s="28"/>
      <c r="ALM84" s="28"/>
      <c r="ALN84" s="28"/>
      <c r="ALO84" s="28"/>
      <c r="ALP84" s="28"/>
      <c r="ALQ84" s="28"/>
      <c r="ALR84" s="28"/>
      <c r="ALS84" s="28"/>
      <c r="ALT84" s="28"/>
      <c r="ALU84" s="28"/>
      <c r="ALV84" s="28"/>
      <c r="ALW84" s="28"/>
      <c r="ALX84" s="28"/>
      <c r="ALY84" s="28"/>
      <c r="ALZ84" s="28"/>
      <c r="AMA84" s="28"/>
      <c r="AMB84" s="28"/>
      <c r="AMC84" s="28"/>
      <c r="AMD84" s="28"/>
      <c r="AME84" s="28"/>
      <c r="AMF84" s="28"/>
      <c r="AMG84" s="28"/>
      <c r="AMH84" s="28"/>
      <c r="AMI84" s="28"/>
      <c r="AMJ84" s="28"/>
      <c r="AMK84" s="28"/>
      <c r="AML84" s="28"/>
      <c r="AMM84" s="28"/>
      <c r="AMN84" s="28"/>
      <c r="AMO84" s="28"/>
      <c r="AMP84" s="28"/>
      <c r="AMQ84" s="28"/>
      <c r="AMR84" s="28"/>
      <c r="AMS84" s="28"/>
      <c r="AMT84" s="28"/>
      <c r="AMU84" s="28"/>
      <c r="AMV84" s="28"/>
      <c r="AMW84" s="28"/>
      <c r="AMX84" s="28"/>
      <c r="AMY84" s="28"/>
      <c r="AMZ84" s="28"/>
      <c r="ANA84" s="28"/>
      <c r="ANB84" s="28"/>
    </row>
    <row r="85" spans="3:1042" s="6" customFormat="1" ht="15" customHeight="1" x14ac:dyDescent="0.25">
      <c r="C85" s="151" t="str">
        <f t="shared" si="48"/>
        <v>American</v>
      </c>
      <c r="D85" s="151" t="str">
        <f t="shared" si="49"/>
        <v>HPS10266H045DV 2**  (66 gal, JA13)</v>
      </c>
      <c r="E85" s="151">
        <f t="shared" si="50"/>
        <v>121884</v>
      </c>
      <c r="F85" s="55">
        <f>S85</f>
        <v>66</v>
      </c>
      <c r="G85" s="6" t="str">
        <f t="shared" si="51"/>
        <v>AOSmithHPTS66</v>
      </c>
      <c r="H85" s="117">
        <f t="shared" si="51"/>
        <v>1</v>
      </c>
      <c r="I85" s="158" t="str">
        <f>AC85</f>
        <v>AmericanHPS10266H045DV2xx</v>
      </c>
      <c r="J85" s="91" t="s">
        <v>192</v>
      </c>
      <c r="K85" s="33">
        <v>4</v>
      </c>
      <c r="L85" s="75">
        <f t="shared" si="52"/>
        <v>12</v>
      </c>
      <c r="M85" s="18" t="s">
        <v>17</v>
      </c>
      <c r="N85" s="62">
        <f t="shared" ref="N85:N86" si="53">N84+1</f>
        <v>18</v>
      </c>
      <c r="O85" s="62">
        <f t="shared" si="46"/>
        <v>121884</v>
      </c>
      <c r="P85" s="59" t="str">
        <f>R85 &amp; "  (" &amp; S85 &amp; " gal" &amp; IF(W85&gt;0, ", JA13)", ")")</f>
        <v>HPS10266H045DV 2**  (66 gal, JA13)</v>
      </c>
      <c r="Q85" s="157">
        <f>COUNTIF(P$59:P$414, P85)</f>
        <v>1</v>
      </c>
      <c r="R85" s="152" t="s">
        <v>842</v>
      </c>
      <c r="S85" s="153">
        <v>66</v>
      </c>
      <c r="T85" s="31" t="s">
        <v>832</v>
      </c>
      <c r="U85" s="80" t="s">
        <v>832</v>
      </c>
      <c r="V85" s="85" t="str">
        <f t="shared" si="47"/>
        <v>AOSmithHPTS66</v>
      </c>
      <c r="W85" s="118">
        <v>1</v>
      </c>
      <c r="X85" s="42">
        <v>3</v>
      </c>
      <c r="Y85" s="154">
        <v>44728</v>
      </c>
      <c r="Z85" s="44" t="s">
        <v>80</v>
      </c>
      <c r="AA85" s="128" t="str">
        <f t="shared" si="4"/>
        <v>2,     121884,   "HPS10266H045DV 2**  (66 gal, JA13)"</v>
      </c>
      <c r="AB85" s="130" t="str">
        <f>AB84</f>
        <v>American</v>
      </c>
      <c r="AC85" s="150" t="s">
        <v>851</v>
      </c>
      <c r="AD85" s="155">
        <f>COUNTIF(AC$59:AC$414, AC85)</f>
        <v>1</v>
      </c>
      <c r="AE85" s="128" t="str">
        <f t="shared" si="5"/>
        <v xml:space="preserve">          case  HPS10266H045DV 2**  (66 gal, JA13)   :   "AmericanHPS10266H045DV2xx"</v>
      </c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28"/>
      <c r="JG85" s="28"/>
      <c r="JH85" s="28"/>
      <c r="JI85" s="28"/>
      <c r="JJ85" s="28"/>
      <c r="JK85" s="28"/>
      <c r="JL85" s="28"/>
      <c r="JM85" s="28"/>
      <c r="JN85" s="28"/>
      <c r="JO85" s="28"/>
      <c r="JP85" s="28"/>
      <c r="JQ85" s="28"/>
      <c r="JR85" s="28"/>
      <c r="JS85" s="28"/>
      <c r="JT85" s="28"/>
      <c r="JU85" s="28"/>
      <c r="JV85" s="28"/>
      <c r="JW85" s="28"/>
      <c r="JX85" s="28"/>
      <c r="JY85" s="28"/>
      <c r="JZ85" s="28"/>
      <c r="KA85" s="28"/>
      <c r="KB85" s="28"/>
      <c r="KC85" s="28"/>
      <c r="KD85" s="28"/>
      <c r="KE85" s="28"/>
      <c r="KF85" s="28"/>
      <c r="KG85" s="28"/>
      <c r="KH85" s="28"/>
      <c r="KI85" s="28"/>
      <c r="KJ85" s="28"/>
      <c r="KK85" s="28"/>
      <c r="KL85" s="28"/>
      <c r="KM85" s="28"/>
      <c r="KN85" s="28"/>
      <c r="KO85" s="28"/>
      <c r="KP85" s="28"/>
      <c r="KQ85" s="28"/>
      <c r="KR85" s="28"/>
      <c r="KS85" s="28"/>
      <c r="KT85" s="28"/>
      <c r="KU85" s="28"/>
      <c r="KV85" s="28"/>
      <c r="KW85" s="28"/>
      <c r="KX85" s="28"/>
      <c r="KY85" s="28"/>
      <c r="KZ85" s="28"/>
      <c r="LA85" s="28"/>
      <c r="LB85" s="28"/>
      <c r="LC85" s="28"/>
      <c r="LD85" s="28"/>
      <c r="LE85" s="28"/>
      <c r="LF85" s="28"/>
      <c r="LG85" s="28"/>
      <c r="LH85" s="28"/>
      <c r="LI85" s="28"/>
      <c r="LJ85" s="28"/>
      <c r="LK85" s="28"/>
      <c r="LL85" s="28"/>
      <c r="LM85" s="28"/>
      <c r="LN85" s="28"/>
      <c r="LO85" s="28"/>
      <c r="LP85" s="28"/>
      <c r="LQ85" s="28"/>
      <c r="LR85" s="28"/>
      <c r="LS85" s="28"/>
      <c r="LT85" s="28"/>
      <c r="LU85" s="28"/>
      <c r="LV85" s="28"/>
      <c r="LW85" s="28"/>
      <c r="LX85" s="28"/>
      <c r="LY85" s="28"/>
      <c r="LZ85" s="28"/>
      <c r="MA85" s="28"/>
      <c r="MB85" s="28"/>
      <c r="MC85" s="28"/>
      <c r="MD85" s="28"/>
      <c r="ME85" s="28"/>
      <c r="MF85" s="28"/>
      <c r="MG85" s="28"/>
      <c r="MH85" s="28"/>
      <c r="MI85" s="28"/>
      <c r="MJ85" s="28"/>
      <c r="MK85" s="28"/>
      <c r="ML85" s="28"/>
      <c r="MM85" s="28"/>
      <c r="MN85" s="28"/>
      <c r="MO85" s="28"/>
      <c r="MP85" s="28"/>
      <c r="MQ85" s="28"/>
      <c r="MR85" s="28"/>
      <c r="MS85" s="28"/>
      <c r="MT85" s="28"/>
      <c r="MU85" s="28"/>
      <c r="MV85" s="28"/>
      <c r="MW85" s="28"/>
      <c r="MX85" s="28"/>
      <c r="MY85" s="28"/>
      <c r="MZ85" s="28"/>
      <c r="NA85" s="28"/>
      <c r="NB85" s="28"/>
      <c r="NC85" s="28"/>
      <c r="ND85" s="28"/>
      <c r="NE85" s="28"/>
      <c r="NF85" s="28"/>
      <c r="NG85" s="28"/>
      <c r="NH85" s="28"/>
      <c r="NI85" s="28"/>
      <c r="NJ85" s="28"/>
      <c r="NK85" s="28"/>
      <c r="NL85" s="28"/>
      <c r="NM85" s="28"/>
      <c r="NN85" s="28"/>
      <c r="NO85" s="28"/>
      <c r="NP85" s="28"/>
      <c r="NQ85" s="28"/>
      <c r="NR85" s="28"/>
      <c r="NS85" s="28"/>
      <c r="NT85" s="28"/>
      <c r="NU85" s="28"/>
      <c r="NV85" s="28"/>
      <c r="NW85" s="28"/>
      <c r="NX85" s="28"/>
      <c r="NY85" s="28"/>
      <c r="NZ85" s="28"/>
      <c r="OA85" s="28"/>
      <c r="OB85" s="28"/>
      <c r="OC85" s="28"/>
      <c r="OD85" s="28"/>
      <c r="OE85" s="28"/>
      <c r="OF85" s="28"/>
      <c r="OG85" s="28"/>
      <c r="OH85" s="28"/>
      <c r="OI85" s="28"/>
      <c r="OJ85" s="28"/>
      <c r="OK85" s="28"/>
      <c r="OL85" s="28"/>
      <c r="OM85" s="28"/>
      <c r="ON85" s="28"/>
      <c r="OO85" s="28"/>
      <c r="OP85" s="28"/>
      <c r="OQ85" s="28"/>
      <c r="OR85" s="28"/>
      <c r="OS85" s="28"/>
      <c r="OT85" s="28"/>
      <c r="OU85" s="28"/>
      <c r="OV85" s="28"/>
      <c r="OW85" s="28"/>
      <c r="OX85" s="28"/>
      <c r="OY85" s="28"/>
      <c r="OZ85" s="28"/>
      <c r="PA85" s="28"/>
      <c r="PB85" s="28"/>
      <c r="PC85" s="28"/>
      <c r="PD85" s="28"/>
      <c r="PE85" s="28"/>
      <c r="PF85" s="28"/>
      <c r="PG85" s="28"/>
      <c r="PH85" s="28"/>
      <c r="PI85" s="28"/>
      <c r="PJ85" s="28"/>
      <c r="PK85" s="28"/>
      <c r="PL85" s="28"/>
      <c r="PM85" s="28"/>
      <c r="PN85" s="28"/>
      <c r="PO85" s="28"/>
      <c r="PP85" s="28"/>
      <c r="PQ85" s="28"/>
      <c r="PR85" s="28"/>
      <c r="PS85" s="28"/>
      <c r="PT85" s="28"/>
      <c r="PU85" s="28"/>
      <c r="PV85" s="28"/>
      <c r="PW85" s="28"/>
      <c r="PX85" s="28"/>
      <c r="PY85" s="28"/>
      <c r="PZ85" s="28"/>
      <c r="QA85" s="28"/>
      <c r="QB85" s="28"/>
      <c r="QC85" s="28"/>
      <c r="QD85" s="28"/>
      <c r="QE85" s="28"/>
      <c r="QF85" s="28"/>
      <c r="QG85" s="28"/>
      <c r="QH85" s="28"/>
      <c r="QI85" s="28"/>
      <c r="QJ85" s="28"/>
      <c r="QK85" s="28"/>
      <c r="QL85" s="28"/>
      <c r="QM85" s="28"/>
      <c r="QN85" s="28"/>
      <c r="QO85" s="28"/>
      <c r="QP85" s="28"/>
      <c r="QQ85" s="28"/>
      <c r="QR85" s="28"/>
      <c r="QS85" s="28"/>
      <c r="QT85" s="28"/>
      <c r="QU85" s="28"/>
      <c r="QV85" s="28"/>
      <c r="QW85" s="28"/>
      <c r="QX85" s="28"/>
      <c r="QY85" s="28"/>
      <c r="QZ85" s="28"/>
      <c r="RA85" s="28"/>
      <c r="RB85" s="28"/>
      <c r="RC85" s="28"/>
      <c r="RD85" s="28"/>
      <c r="RE85" s="28"/>
      <c r="RF85" s="28"/>
      <c r="RG85" s="28"/>
      <c r="RH85" s="28"/>
      <c r="RI85" s="28"/>
      <c r="RJ85" s="28"/>
      <c r="RK85" s="28"/>
      <c r="RL85" s="28"/>
      <c r="RM85" s="28"/>
      <c r="RN85" s="28"/>
      <c r="RO85" s="28"/>
      <c r="RP85" s="28"/>
      <c r="RQ85" s="28"/>
      <c r="RR85" s="28"/>
      <c r="RS85" s="28"/>
      <c r="RT85" s="28"/>
      <c r="RU85" s="28"/>
      <c r="RV85" s="28"/>
      <c r="RW85" s="28"/>
      <c r="RX85" s="28"/>
      <c r="RY85" s="28"/>
      <c r="RZ85" s="28"/>
      <c r="SA85" s="28"/>
      <c r="SB85" s="28"/>
      <c r="SC85" s="28"/>
      <c r="SD85" s="28"/>
      <c r="SE85" s="28"/>
      <c r="SF85" s="28"/>
      <c r="SG85" s="28"/>
      <c r="SH85" s="28"/>
      <c r="SI85" s="28"/>
      <c r="SJ85" s="28"/>
      <c r="SK85" s="28"/>
      <c r="SL85" s="28"/>
      <c r="SM85" s="28"/>
      <c r="SN85" s="28"/>
      <c r="SO85" s="28"/>
      <c r="SP85" s="28"/>
      <c r="SQ85" s="28"/>
      <c r="SR85" s="28"/>
      <c r="SS85" s="28"/>
      <c r="ST85" s="28"/>
      <c r="SU85" s="28"/>
      <c r="SV85" s="28"/>
      <c r="SW85" s="28"/>
      <c r="SX85" s="28"/>
      <c r="SY85" s="28"/>
      <c r="SZ85" s="28"/>
      <c r="TA85" s="28"/>
      <c r="TB85" s="28"/>
      <c r="TC85" s="28"/>
      <c r="TD85" s="28"/>
      <c r="TE85" s="28"/>
      <c r="TF85" s="28"/>
      <c r="TG85" s="28"/>
      <c r="TH85" s="28"/>
      <c r="TI85" s="28"/>
      <c r="TJ85" s="28"/>
      <c r="TK85" s="28"/>
      <c r="TL85" s="28"/>
      <c r="TM85" s="28"/>
      <c r="TN85" s="28"/>
      <c r="TO85" s="28"/>
      <c r="TP85" s="28"/>
      <c r="TQ85" s="28"/>
      <c r="TR85" s="28"/>
      <c r="TS85" s="28"/>
      <c r="TT85" s="28"/>
      <c r="TU85" s="28"/>
      <c r="TV85" s="28"/>
      <c r="TW85" s="28"/>
      <c r="TX85" s="28"/>
      <c r="TY85" s="28"/>
      <c r="TZ85" s="28"/>
      <c r="UA85" s="28"/>
      <c r="UB85" s="28"/>
      <c r="UC85" s="28"/>
      <c r="UD85" s="28"/>
      <c r="UE85" s="28"/>
      <c r="UF85" s="28"/>
      <c r="UG85" s="28"/>
      <c r="UH85" s="28"/>
      <c r="UI85" s="28"/>
      <c r="UJ85" s="28"/>
      <c r="UK85" s="28"/>
      <c r="UL85" s="28"/>
      <c r="UM85" s="28"/>
      <c r="UN85" s="28"/>
      <c r="UO85" s="28"/>
      <c r="UP85" s="28"/>
      <c r="UQ85" s="28"/>
      <c r="UR85" s="28"/>
      <c r="US85" s="28"/>
      <c r="UT85" s="28"/>
      <c r="UU85" s="28"/>
      <c r="UV85" s="28"/>
      <c r="UW85" s="28"/>
      <c r="UX85" s="28"/>
      <c r="UY85" s="28"/>
      <c r="UZ85" s="28"/>
      <c r="VA85" s="28"/>
      <c r="VB85" s="28"/>
      <c r="VC85" s="28"/>
      <c r="VD85" s="28"/>
      <c r="VE85" s="28"/>
      <c r="VF85" s="28"/>
      <c r="VG85" s="28"/>
      <c r="VH85" s="28"/>
      <c r="VI85" s="28"/>
      <c r="VJ85" s="28"/>
      <c r="VK85" s="28"/>
      <c r="VL85" s="28"/>
      <c r="VM85" s="28"/>
      <c r="VN85" s="28"/>
      <c r="VO85" s="28"/>
      <c r="VP85" s="28"/>
      <c r="VQ85" s="28"/>
      <c r="VR85" s="28"/>
      <c r="VS85" s="28"/>
      <c r="VT85" s="28"/>
      <c r="VU85" s="28"/>
      <c r="VV85" s="28"/>
      <c r="VW85" s="28"/>
      <c r="VX85" s="28"/>
      <c r="VY85" s="28"/>
      <c r="VZ85" s="28"/>
      <c r="WA85" s="28"/>
      <c r="WB85" s="28"/>
      <c r="WC85" s="28"/>
      <c r="WD85" s="28"/>
      <c r="WE85" s="28"/>
      <c r="WF85" s="28"/>
      <c r="WG85" s="28"/>
      <c r="WH85" s="28"/>
      <c r="WI85" s="28"/>
      <c r="WJ85" s="28"/>
      <c r="WK85" s="28"/>
      <c r="WL85" s="28"/>
      <c r="WM85" s="28"/>
      <c r="WN85" s="28"/>
      <c r="WO85" s="28"/>
      <c r="WP85" s="28"/>
      <c r="WQ85" s="28"/>
      <c r="WR85" s="28"/>
      <c r="WS85" s="28"/>
      <c r="WT85" s="28"/>
      <c r="WU85" s="28"/>
      <c r="WV85" s="28"/>
      <c r="WW85" s="28"/>
      <c r="WX85" s="28"/>
      <c r="WY85" s="28"/>
      <c r="WZ85" s="28"/>
      <c r="XA85" s="28"/>
      <c r="XB85" s="28"/>
      <c r="XC85" s="28"/>
      <c r="XD85" s="28"/>
      <c r="XE85" s="28"/>
      <c r="XF85" s="28"/>
      <c r="XG85" s="28"/>
      <c r="XH85" s="28"/>
      <c r="XI85" s="28"/>
      <c r="XJ85" s="28"/>
      <c r="XK85" s="28"/>
      <c r="XL85" s="28"/>
      <c r="XM85" s="28"/>
      <c r="XN85" s="28"/>
      <c r="XO85" s="28"/>
      <c r="XP85" s="28"/>
      <c r="XQ85" s="28"/>
      <c r="XR85" s="28"/>
      <c r="XS85" s="28"/>
      <c r="XT85" s="28"/>
      <c r="XU85" s="28"/>
      <c r="XV85" s="28"/>
      <c r="XW85" s="28"/>
      <c r="XX85" s="28"/>
      <c r="XY85" s="28"/>
      <c r="XZ85" s="28"/>
      <c r="YA85" s="28"/>
      <c r="YB85" s="28"/>
      <c r="YC85" s="28"/>
      <c r="YD85" s="28"/>
      <c r="YE85" s="28"/>
      <c r="YF85" s="28"/>
      <c r="YG85" s="28"/>
      <c r="YH85" s="28"/>
      <c r="YI85" s="28"/>
      <c r="YJ85" s="28"/>
      <c r="YK85" s="28"/>
      <c r="YL85" s="28"/>
      <c r="YM85" s="28"/>
      <c r="YN85" s="28"/>
      <c r="YO85" s="28"/>
      <c r="YP85" s="28"/>
      <c r="YQ85" s="28"/>
      <c r="YR85" s="28"/>
      <c r="YS85" s="28"/>
      <c r="YT85" s="28"/>
      <c r="YU85" s="28"/>
      <c r="YV85" s="28"/>
      <c r="YW85" s="28"/>
      <c r="YX85" s="28"/>
      <c r="YY85" s="28"/>
      <c r="YZ85" s="28"/>
      <c r="ZA85" s="28"/>
      <c r="ZB85" s="28"/>
      <c r="ZC85" s="28"/>
      <c r="ZD85" s="28"/>
      <c r="ZE85" s="28"/>
      <c r="ZF85" s="28"/>
      <c r="ZG85" s="28"/>
      <c r="ZH85" s="28"/>
      <c r="ZI85" s="28"/>
      <c r="ZJ85" s="28"/>
      <c r="ZK85" s="28"/>
      <c r="ZL85" s="28"/>
      <c r="ZM85" s="28"/>
      <c r="ZN85" s="28"/>
      <c r="ZO85" s="28"/>
      <c r="ZP85" s="28"/>
      <c r="ZQ85" s="28"/>
      <c r="ZR85" s="28"/>
      <c r="ZS85" s="28"/>
      <c r="ZT85" s="28"/>
      <c r="ZU85" s="28"/>
      <c r="ZV85" s="28"/>
      <c r="ZW85" s="28"/>
      <c r="ZX85" s="28"/>
      <c r="ZY85" s="28"/>
      <c r="ZZ85" s="28"/>
      <c r="AAA85" s="28"/>
      <c r="AAB85" s="28"/>
      <c r="AAC85" s="28"/>
      <c r="AAD85" s="28"/>
      <c r="AAE85" s="28"/>
      <c r="AAF85" s="28"/>
      <c r="AAG85" s="28"/>
      <c r="AAH85" s="28"/>
      <c r="AAI85" s="28"/>
      <c r="AAJ85" s="28"/>
      <c r="AAK85" s="28"/>
      <c r="AAL85" s="28"/>
      <c r="AAM85" s="28"/>
      <c r="AAN85" s="28"/>
      <c r="AAO85" s="28"/>
      <c r="AAP85" s="28"/>
      <c r="AAQ85" s="28"/>
      <c r="AAR85" s="28"/>
      <c r="AAS85" s="28"/>
      <c r="AAT85" s="28"/>
      <c r="AAU85" s="28"/>
      <c r="AAV85" s="28"/>
      <c r="AAW85" s="28"/>
      <c r="AAX85" s="28"/>
      <c r="AAY85" s="28"/>
      <c r="AAZ85" s="28"/>
      <c r="ABA85" s="28"/>
      <c r="ABB85" s="28"/>
      <c r="ABC85" s="28"/>
      <c r="ABD85" s="28"/>
      <c r="ABE85" s="28"/>
      <c r="ABF85" s="28"/>
      <c r="ABG85" s="28"/>
      <c r="ABH85" s="28"/>
      <c r="ABI85" s="28"/>
      <c r="ABJ85" s="28"/>
      <c r="ABK85" s="28"/>
      <c r="ABL85" s="28"/>
      <c r="ABM85" s="28"/>
      <c r="ABN85" s="28"/>
      <c r="ABO85" s="28"/>
      <c r="ABP85" s="28"/>
      <c r="ABQ85" s="28"/>
      <c r="ABR85" s="28"/>
      <c r="ABS85" s="28"/>
      <c r="ABT85" s="28"/>
      <c r="ABU85" s="28"/>
      <c r="ABV85" s="28"/>
      <c r="ABW85" s="28"/>
      <c r="ABX85" s="28"/>
      <c r="ABY85" s="28"/>
      <c r="ABZ85" s="28"/>
      <c r="ACA85" s="28"/>
      <c r="ACB85" s="28"/>
      <c r="ACC85" s="28"/>
      <c r="ACD85" s="28"/>
      <c r="ACE85" s="28"/>
      <c r="ACF85" s="28"/>
      <c r="ACG85" s="28"/>
      <c r="ACH85" s="28"/>
      <c r="ACI85" s="28"/>
      <c r="ACJ85" s="28"/>
      <c r="ACK85" s="28"/>
      <c r="ACL85" s="28"/>
      <c r="ACM85" s="28"/>
      <c r="ACN85" s="28"/>
      <c r="ACO85" s="28"/>
      <c r="ACP85" s="28"/>
      <c r="ACQ85" s="28"/>
      <c r="ACR85" s="28"/>
      <c r="ACS85" s="28"/>
      <c r="ACT85" s="28"/>
      <c r="ACU85" s="28"/>
      <c r="ACV85" s="28"/>
      <c r="ACW85" s="28"/>
      <c r="ACX85" s="28"/>
      <c r="ACY85" s="28"/>
      <c r="ACZ85" s="28"/>
      <c r="ADA85" s="28"/>
      <c r="ADB85" s="28"/>
      <c r="ADC85" s="28"/>
      <c r="ADD85" s="28"/>
      <c r="ADE85" s="28"/>
      <c r="ADF85" s="28"/>
      <c r="ADG85" s="28"/>
      <c r="ADH85" s="28"/>
      <c r="ADI85" s="28"/>
      <c r="ADJ85" s="28"/>
      <c r="ADK85" s="28"/>
      <c r="ADL85" s="28"/>
      <c r="ADM85" s="28"/>
      <c r="ADN85" s="28"/>
      <c r="ADO85" s="28"/>
      <c r="ADP85" s="28"/>
      <c r="ADQ85" s="28"/>
      <c r="ADR85" s="28"/>
      <c r="ADS85" s="28"/>
      <c r="ADT85" s="28"/>
      <c r="ADU85" s="28"/>
      <c r="ADV85" s="28"/>
      <c r="ADW85" s="28"/>
      <c r="ADX85" s="28"/>
      <c r="ADY85" s="28"/>
      <c r="ADZ85" s="28"/>
      <c r="AEA85" s="28"/>
      <c r="AEB85" s="28"/>
      <c r="AEC85" s="28"/>
      <c r="AED85" s="28"/>
      <c r="AEE85" s="28"/>
      <c r="AEF85" s="28"/>
      <c r="AEG85" s="28"/>
      <c r="AEH85" s="28"/>
      <c r="AEI85" s="28"/>
      <c r="AEJ85" s="28"/>
      <c r="AEK85" s="28"/>
      <c r="AEL85" s="28"/>
      <c r="AEM85" s="28"/>
      <c r="AEN85" s="28"/>
      <c r="AEO85" s="28"/>
      <c r="AEP85" s="28"/>
      <c r="AEQ85" s="28"/>
      <c r="AER85" s="28"/>
      <c r="AES85" s="28"/>
      <c r="AET85" s="28"/>
      <c r="AEU85" s="28"/>
      <c r="AEV85" s="28"/>
      <c r="AEW85" s="28"/>
      <c r="AEX85" s="28"/>
      <c r="AEY85" s="28"/>
      <c r="AEZ85" s="28"/>
      <c r="AFA85" s="28"/>
      <c r="AFB85" s="28"/>
      <c r="AFC85" s="28"/>
      <c r="AFD85" s="28"/>
      <c r="AFE85" s="28"/>
      <c r="AFF85" s="28"/>
      <c r="AFG85" s="28"/>
      <c r="AFH85" s="28"/>
      <c r="AFI85" s="28"/>
      <c r="AFJ85" s="28"/>
      <c r="AFK85" s="28"/>
      <c r="AFL85" s="28"/>
      <c r="AFM85" s="28"/>
      <c r="AFN85" s="28"/>
      <c r="AFO85" s="28"/>
      <c r="AFP85" s="28"/>
      <c r="AFQ85" s="28"/>
      <c r="AFR85" s="28"/>
      <c r="AFS85" s="28"/>
      <c r="AFT85" s="28"/>
      <c r="AFU85" s="28"/>
      <c r="AFV85" s="28"/>
      <c r="AFW85" s="28"/>
      <c r="AFX85" s="28"/>
      <c r="AFY85" s="28"/>
      <c r="AFZ85" s="28"/>
      <c r="AGA85" s="28"/>
      <c r="AGB85" s="28"/>
      <c r="AGC85" s="28"/>
      <c r="AGD85" s="28"/>
      <c r="AGE85" s="28"/>
      <c r="AGF85" s="28"/>
      <c r="AGG85" s="28"/>
      <c r="AGH85" s="28"/>
      <c r="AGI85" s="28"/>
      <c r="AGJ85" s="28"/>
      <c r="AGK85" s="28"/>
      <c r="AGL85" s="28"/>
      <c r="AGM85" s="28"/>
      <c r="AGN85" s="28"/>
      <c r="AGO85" s="28"/>
      <c r="AGP85" s="28"/>
      <c r="AGQ85" s="28"/>
      <c r="AGR85" s="28"/>
      <c r="AGS85" s="28"/>
      <c r="AGT85" s="28"/>
      <c r="AGU85" s="28"/>
      <c r="AGV85" s="28"/>
      <c r="AGW85" s="28"/>
      <c r="AGX85" s="28"/>
      <c r="AGY85" s="28"/>
      <c r="AGZ85" s="28"/>
      <c r="AHA85" s="28"/>
      <c r="AHB85" s="28"/>
      <c r="AHC85" s="28"/>
      <c r="AHD85" s="28"/>
      <c r="AHE85" s="28"/>
      <c r="AHF85" s="28"/>
      <c r="AHG85" s="28"/>
      <c r="AHH85" s="28"/>
      <c r="AHI85" s="28"/>
      <c r="AHJ85" s="28"/>
      <c r="AHK85" s="28"/>
      <c r="AHL85" s="28"/>
      <c r="AHM85" s="28"/>
      <c r="AHN85" s="28"/>
      <c r="AHO85" s="28"/>
      <c r="AHP85" s="28"/>
      <c r="AHQ85" s="28"/>
      <c r="AHR85" s="28"/>
      <c r="AHS85" s="28"/>
      <c r="AHT85" s="28"/>
      <c r="AHU85" s="28"/>
      <c r="AHV85" s="28"/>
      <c r="AHW85" s="28"/>
      <c r="AHX85" s="28"/>
      <c r="AHY85" s="28"/>
      <c r="AHZ85" s="28"/>
      <c r="AIA85" s="28"/>
      <c r="AIB85" s="28"/>
      <c r="AIC85" s="28"/>
      <c r="AID85" s="28"/>
      <c r="AIE85" s="28"/>
      <c r="AIF85" s="28"/>
      <c r="AIG85" s="28"/>
      <c r="AIH85" s="28"/>
      <c r="AII85" s="28"/>
      <c r="AIJ85" s="28"/>
      <c r="AIK85" s="28"/>
      <c r="AIL85" s="28"/>
      <c r="AIM85" s="28"/>
      <c r="AIN85" s="28"/>
      <c r="AIO85" s="28"/>
      <c r="AIP85" s="28"/>
      <c r="AIQ85" s="28"/>
      <c r="AIR85" s="28"/>
      <c r="AIS85" s="28"/>
      <c r="AIT85" s="28"/>
      <c r="AIU85" s="28"/>
      <c r="AIV85" s="28"/>
      <c r="AIW85" s="28"/>
      <c r="AIX85" s="28"/>
      <c r="AIY85" s="28"/>
      <c r="AIZ85" s="28"/>
      <c r="AJA85" s="28"/>
      <c r="AJB85" s="28"/>
      <c r="AJC85" s="28"/>
      <c r="AJD85" s="28"/>
      <c r="AJE85" s="28"/>
      <c r="AJF85" s="28"/>
      <c r="AJG85" s="28"/>
      <c r="AJH85" s="28"/>
      <c r="AJI85" s="28"/>
      <c r="AJJ85" s="28"/>
      <c r="AJK85" s="28"/>
      <c r="AJL85" s="28"/>
      <c r="AJM85" s="28"/>
      <c r="AJN85" s="28"/>
      <c r="AJO85" s="28"/>
      <c r="AJP85" s="28"/>
      <c r="AJQ85" s="28"/>
      <c r="AJR85" s="28"/>
      <c r="AJS85" s="28"/>
      <c r="AJT85" s="28"/>
      <c r="AJU85" s="28"/>
      <c r="AJV85" s="28"/>
      <c r="AJW85" s="28"/>
      <c r="AJX85" s="28"/>
      <c r="AJY85" s="28"/>
      <c r="AJZ85" s="28"/>
      <c r="AKA85" s="28"/>
      <c r="AKB85" s="28"/>
      <c r="AKC85" s="28"/>
      <c r="AKD85" s="28"/>
      <c r="AKE85" s="28"/>
      <c r="AKF85" s="28"/>
      <c r="AKG85" s="28"/>
      <c r="AKH85" s="28"/>
      <c r="AKI85" s="28"/>
      <c r="AKJ85" s="28"/>
      <c r="AKK85" s="28"/>
      <c r="AKL85" s="28"/>
      <c r="AKM85" s="28"/>
      <c r="AKN85" s="28"/>
      <c r="AKO85" s="28"/>
      <c r="AKP85" s="28"/>
      <c r="AKQ85" s="28"/>
      <c r="AKR85" s="28"/>
      <c r="AKS85" s="28"/>
      <c r="AKT85" s="28"/>
      <c r="AKU85" s="28"/>
      <c r="AKV85" s="28"/>
      <c r="AKW85" s="28"/>
      <c r="AKX85" s="28"/>
      <c r="AKY85" s="28"/>
      <c r="AKZ85" s="28"/>
      <c r="ALA85" s="28"/>
      <c r="ALB85" s="28"/>
      <c r="ALC85" s="28"/>
      <c r="ALD85" s="28"/>
      <c r="ALE85" s="28"/>
      <c r="ALF85" s="28"/>
      <c r="ALG85" s="28"/>
      <c r="ALH85" s="28"/>
      <c r="ALI85" s="28"/>
      <c r="ALJ85" s="28"/>
      <c r="ALK85" s="28"/>
      <c r="ALL85" s="28"/>
      <c r="ALM85" s="28"/>
      <c r="ALN85" s="28"/>
      <c r="ALO85" s="28"/>
      <c r="ALP85" s="28"/>
      <c r="ALQ85" s="28"/>
      <c r="ALR85" s="28"/>
      <c r="ALS85" s="28"/>
      <c r="ALT85" s="28"/>
      <c r="ALU85" s="28"/>
      <c r="ALV85" s="28"/>
      <c r="ALW85" s="28"/>
      <c r="ALX85" s="28"/>
      <c r="ALY85" s="28"/>
      <c r="ALZ85" s="28"/>
      <c r="AMA85" s="28"/>
      <c r="AMB85" s="28"/>
      <c r="AMC85" s="28"/>
      <c r="AMD85" s="28"/>
      <c r="AME85" s="28"/>
      <c r="AMF85" s="28"/>
      <c r="AMG85" s="28"/>
      <c r="AMH85" s="28"/>
      <c r="AMI85" s="28"/>
      <c r="AMJ85" s="28"/>
      <c r="AMK85" s="28"/>
      <c r="AML85" s="28"/>
      <c r="AMM85" s="28"/>
      <c r="AMN85" s="28"/>
      <c r="AMO85" s="28"/>
      <c r="AMP85" s="28"/>
      <c r="AMQ85" s="28"/>
      <c r="AMR85" s="28"/>
      <c r="AMS85" s="28"/>
      <c r="AMT85" s="28"/>
      <c r="AMU85" s="28"/>
      <c r="AMV85" s="28"/>
      <c r="AMW85" s="28"/>
      <c r="AMX85" s="28"/>
      <c r="AMY85" s="28"/>
      <c r="AMZ85" s="28"/>
      <c r="ANA85" s="28"/>
      <c r="ANB85" s="28"/>
    </row>
    <row r="86" spans="3:1042" s="6" customFormat="1" ht="15" customHeight="1" x14ac:dyDescent="0.25">
      <c r="C86" s="151" t="str">
        <f t="shared" si="48"/>
        <v>American</v>
      </c>
      <c r="D86" s="151" t="str">
        <f t="shared" si="49"/>
        <v>HPS10280H045DV 2**  (80 gal, JA13)</v>
      </c>
      <c r="E86" s="151">
        <f t="shared" si="50"/>
        <v>121985</v>
      </c>
      <c r="F86" s="55">
        <f>S86</f>
        <v>80</v>
      </c>
      <c r="G86" s="6" t="str">
        <f t="shared" si="51"/>
        <v>AOSmithHPTS80</v>
      </c>
      <c r="H86" s="117">
        <f t="shared" si="51"/>
        <v>1</v>
      </c>
      <c r="I86" s="158" t="str">
        <f>AC86</f>
        <v>AmericanHPS10280H045DV2xx</v>
      </c>
      <c r="J86" s="91" t="s">
        <v>192</v>
      </c>
      <c r="K86" s="32">
        <v>4</v>
      </c>
      <c r="L86" s="75">
        <f t="shared" si="52"/>
        <v>12</v>
      </c>
      <c r="M86" s="9" t="s">
        <v>17</v>
      </c>
      <c r="N86" s="62">
        <f t="shared" si="53"/>
        <v>19</v>
      </c>
      <c r="O86" s="62">
        <f t="shared" si="46"/>
        <v>121985</v>
      </c>
      <c r="P86" s="59" t="str">
        <f>R86 &amp; "  (" &amp; S86 &amp; " gal" &amp; IF(W86&gt;0, ", JA13)", ")")</f>
        <v>HPS10280H045DV 2**  (80 gal, JA13)</v>
      </c>
      <c r="Q86" s="157">
        <f>COUNTIF(P$59:P$414, P86)</f>
        <v>1</v>
      </c>
      <c r="R86" s="10" t="s">
        <v>843</v>
      </c>
      <c r="S86" s="11">
        <v>80</v>
      </c>
      <c r="T86" s="30" t="s">
        <v>833</v>
      </c>
      <c r="U86" s="80" t="s">
        <v>833</v>
      </c>
      <c r="V86" s="85" t="str">
        <f t="shared" si="47"/>
        <v>AOSmithHPTS80</v>
      </c>
      <c r="W86" s="118">
        <v>1</v>
      </c>
      <c r="X86" s="42">
        <v>4</v>
      </c>
      <c r="Y86" s="154">
        <v>44728</v>
      </c>
      <c r="Z86" s="44" t="s">
        <v>80</v>
      </c>
      <c r="AA86" s="128" t="str">
        <f t="shared" si="4"/>
        <v>2,     121985,   "HPS10280H045DV 2**  (80 gal, JA13)"</v>
      </c>
      <c r="AB86" s="130" t="str">
        <f t="shared" ref="AB86" si="54">AB85</f>
        <v>American</v>
      </c>
      <c r="AC86" s="150" t="s">
        <v>852</v>
      </c>
      <c r="AD86" s="155">
        <f>COUNTIF(AC$59:AC$414, AC86)</f>
        <v>1</v>
      </c>
      <c r="AE86" s="128" t="str">
        <f t="shared" si="5"/>
        <v xml:space="preserve">          case  HPS10280H045DV 2**  (80 gal, JA13)   :   "AmericanHPS10280H045DV2xx"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3:1042" s="6" customFormat="1" ht="15" customHeight="1" x14ac:dyDescent="0.25">
      <c r="C87" s="6" t="str">
        <f t="shared" si="17"/>
        <v>American</v>
      </c>
      <c r="D87" s="6" t="str">
        <f t="shared" si="18"/>
        <v>HPE10260H045DV  (60 gal)</v>
      </c>
      <c r="E87" s="6">
        <f t="shared" si="19"/>
        <v>120111</v>
      </c>
      <c r="F87" s="55">
        <f t="shared" si="20"/>
        <v>60</v>
      </c>
      <c r="G87" s="6" t="str">
        <f t="shared" si="21"/>
        <v>AOSmithPHPT60</v>
      </c>
      <c r="H87" s="117">
        <f t="shared" si="22"/>
        <v>0</v>
      </c>
      <c r="I87" s="158" t="str">
        <f t="shared" si="23"/>
        <v>AmericanHPE10260</v>
      </c>
      <c r="J87" s="91" t="s">
        <v>192</v>
      </c>
      <c r="K87" s="33"/>
      <c r="L87" s="75">
        <f t="shared" si="24"/>
        <v>12</v>
      </c>
      <c r="M87" s="18" t="s">
        <v>17</v>
      </c>
      <c r="N87" s="110">
        <v>1</v>
      </c>
      <c r="O87" s="62">
        <f t="shared" si="46"/>
        <v>120111</v>
      </c>
      <c r="P87" s="59" t="str">
        <f t="shared" si="30"/>
        <v>HPE10260H045DV  (60 gal)</v>
      </c>
      <c r="Q87" s="157">
        <f>COUNTIF(P$59:P$414, P87)</f>
        <v>1</v>
      </c>
      <c r="R87" s="19" t="s">
        <v>92</v>
      </c>
      <c r="S87" s="20">
        <v>60</v>
      </c>
      <c r="T87" s="31" t="s">
        <v>104</v>
      </c>
      <c r="U87" s="80" t="s">
        <v>104</v>
      </c>
      <c r="V87" s="85" t="str">
        <f t="shared" si="47"/>
        <v>AOSmithPHPT60</v>
      </c>
      <c r="W87" s="116">
        <v>0</v>
      </c>
      <c r="X87" s="45"/>
      <c r="Y87" s="45"/>
      <c r="Z87" s="44"/>
      <c r="AA87" s="128" t="str">
        <f t="shared" si="4"/>
        <v>2,     120111,   "HPE10260H045DV  (60 gal)"</v>
      </c>
      <c r="AB87" s="129" t="s">
        <v>17</v>
      </c>
      <c r="AC87" s="131" t="s">
        <v>453</v>
      </c>
      <c r="AD87" s="155">
        <f>COUNTIF(AC$59:AC$414, AC87)</f>
        <v>1</v>
      </c>
      <c r="AE87" s="128" t="str">
        <f t="shared" si="5"/>
        <v xml:space="preserve">          case  HPE10260H045DV  (60 gal)   :   "AmericanHPE10260"</v>
      </c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  <c r="IW87" s="28"/>
      <c r="IX87" s="28"/>
      <c r="IY87" s="28"/>
      <c r="IZ87" s="28"/>
      <c r="JA87" s="28"/>
      <c r="JB87" s="28"/>
      <c r="JC87" s="28"/>
      <c r="JD87" s="28"/>
      <c r="JE87" s="28"/>
      <c r="JF87" s="28"/>
      <c r="JG87" s="28"/>
      <c r="JH87" s="28"/>
      <c r="JI87" s="28"/>
      <c r="JJ87" s="28"/>
      <c r="JK87" s="28"/>
      <c r="JL87" s="28"/>
      <c r="JM87" s="28"/>
      <c r="JN87" s="28"/>
      <c r="JO87" s="28"/>
      <c r="JP87" s="28"/>
      <c r="JQ87" s="28"/>
      <c r="JR87" s="28"/>
      <c r="JS87" s="28"/>
      <c r="JT87" s="28"/>
      <c r="JU87" s="28"/>
      <c r="JV87" s="28"/>
      <c r="JW87" s="28"/>
      <c r="JX87" s="28"/>
      <c r="JY87" s="28"/>
      <c r="JZ87" s="28"/>
      <c r="KA87" s="28"/>
      <c r="KB87" s="28"/>
      <c r="KC87" s="28"/>
      <c r="KD87" s="28"/>
      <c r="KE87" s="28"/>
      <c r="KF87" s="28"/>
      <c r="KG87" s="28"/>
      <c r="KH87" s="28"/>
      <c r="KI87" s="28"/>
      <c r="KJ87" s="28"/>
      <c r="KK87" s="28"/>
      <c r="KL87" s="28"/>
      <c r="KM87" s="28"/>
      <c r="KN87" s="28"/>
      <c r="KO87" s="28"/>
      <c r="KP87" s="28"/>
      <c r="KQ87" s="28"/>
      <c r="KR87" s="28"/>
      <c r="KS87" s="28"/>
      <c r="KT87" s="28"/>
      <c r="KU87" s="28"/>
      <c r="KV87" s="28"/>
      <c r="KW87" s="28"/>
      <c r="KX87" s="28"/>
      <c r="KY87" s="28"/>
      <c r="KZ87" s="28"/>
      <c r="LA87" s="28"/>
      <c r="LB87" s="28"/>
      <c r="LC87" s="28"/>
      <c r="LD87" s="28"/>
      <c r="LE87" s="28"/>
      <c r="LF87" s="28"/>
      <c r="LG87" s="28"/>
      <c r="LH87" s="28"/>
      <c r="LI87" s="28"/>
      <c r="LJ87" s="28"/>
      <c r="LK87" s="28"/>
      <c r="LL87" s="28"/>
      <c r="LM87" s="28"/>
      <c r="LN87" s="28"/>
      <c r="LO87" s="28"/>
      <c r="LP87" s="28"/>
      <c r="LQ87" s="28"/>
      <c r="LR87" s="28"/>
      <c r="LS87" s="28"/>
      <c r="LT87" s="28"/>
      <c r="LU87" s="28"/>
      <c r="LV87" s="28"/>
      <c r="LW87" s="28"/>
      <c r="LX87" s="28"/>
      <c r="LY87" s="28"/>
      <c r="LZ87" s="28"/>
      <c r="MA87" s="28"/>
      <c r="MB87" s="28"/>
      <c r="MC87" s="28"/>
      <c r="MD87" s="28"/>
      <c r="ME87" s="28"/>
      <c r="MF87" s="28"/>
      <c r="MG87" s="28"/>
      <c r="MH87" s="28"/>
      <c r="MI87" s="28"/>
      <c r="MJ87" s="28"/>
      <c r="MK87" s="28"/>
      <c r="ML87" s="28"/>
      <c r="MM87" s="28"/>
      <c r="MN87" s="28"/>
      <c r="MO87" s="28"/>
      <c r="MP87" s="28"/>
      <c r="MQ87" s="28"/>
      <c r="MR87" s="28"/>
      <c r="MS87" s="28"/>
      <c r="MT87" s="28"/>
      <c r="MU87" s="28"/>
      <c r="MV87" s="28"/>
      <c r="MW87" s="28"/>
      <c r="MX87" s="28"/>
      <c r="MY87" s="28"/>
      <c r="MZ87" s="28"/>
      <c r="NA87" s="28"/>
      <c r="NB87" s="28"/>
      <c r="NC87" s="28"/>
      <c r="ND87" s="28"/>
      <c r="NE87" s="28"/>
      <c r="NF87" s="28"/>
      <c r="NG87" s="28"/>
      <c r="NH87" s="28"/>
      <c r="NI87" s="28"/>
      <c r="NJ87" s="28"/>
      <c r="NK87" s="28"/>
      <c r="NL87" s="28"/>
      <c r="NM87" s="28"/>
      <c r="NN87" s="28"/>
      <c r="NO87" s="28"/>
      <c r="NP87" s="28"/>
      <c r="NQ87" s="28"/>
      <c r="NR87" s="28"/>
      <c r="NS87" s="28"/>
      <c r="NT87" s="28"/>
      <c r="NU87" s="28"/>
      <c r="NV87" s="28"/>
      <c r="NW87" s="28"/>
      <c r="NX87" s="28"/>
      <c r="NY87" s="28"/>
      <c r="NZ87" s="28"/>
      <c r="OA87" s="28"/>
      <c r="OB87" s="28"/>
      <c r="OC87" s="28"/>
      <c r="OD87" s="28"/>
      <c r="OE87" s="28"/>
      <c r="OF87" s="28"/>
      <c r="OG87" s="28"/>
      <c r="OH87" s="28"/>
      <c r="OI87" s="28"/>
      <c r="OJ87" s="28"/>
      <c r="OK87" s="28"/>
      <c r="OL87" s="28"/>
      <c r="OM87" s="28"/>
      <c r="ON87" s="28"/>
      <c r="OO87" s="28"/>
      <c r="OP87" s="28"/>
      <c r="OQ87" s="28"/>
      <c r="OR87" s="28"/>
      <c r="OS87" s="28"/>
      <c r="OT87" s="28"/>
      <c r="OU87" s="28"/>
      <c r="OV87" s="28"/>
      <c r="OW87" s="28"/>
      <c r="OX87" s="28"/>
      <c r="OY87" s="28"/>
      <c r="OZ87" s="28"/>
      <c r="PA87" s="28"/>
      <c r="PB87" s="28"/>
      <c r="PC87" s="28"/>
      <c r="PD87" s="28"/>
      <c r="PE87" s="28"/>
      <c r="PF87" s="28"/>
      <c r="PG87" s="28"/>
      <c r="PH87" s="28"/>
      <c r="PI87" s="28"/>
      <c r="PJ87" s="28"/>
      <c r="PK87" s="28"/>
      <c r="PL87" s="28"/>
      <c r="PM87" s="28"/>
      <c r="PN87" s="28"/>
      <c r="PO87" s="28"/>
      <c r="PP87" s="28"/>
      <c r="PQ87" s="28"/>
      <c r="PR87" s="28"/>
      <c r="PS87" s="28"/>
      <c r="PT87" s="28"/>
      <c r="PU87" s="28"/>
      <c r="PV87" s="28"/>
      <c r="PW87" s="28"/>
      <c r="PX87" s="28"/>
      <c r="PY87" s="28"/>
      <c r="PZ87" s="28"/>
      <c r="QA87" s="28"/>
      <c r="QB87" s="28"/>
      <c r="QC87" s="28"/>
      <c r="QD87" s="28"/>
      <c r="QE87" s="28"/>
      <c r="QF87" s="28"/>
      <c r="QG87" s="28"/>
      <c r="QH87" s="28"/>
      <c r="QI87" s="28"/>
      <c r="QJ87" s="28"/>
      <c r="QK87" s="28"/>
      <c r="QL87" s="28"/>
      <c r="QM87" s="28"/>
      <c r="QN87" s="28"/>
      <c r="QO87" s="28"/>
      <c r="QP87" s="28"/>
      <c r="QQ87" s="28"/>
      <c r="QR87" s="28"/>
      <c r="QS87" s="28"/>
      <c r="QT87" s="28"/>
      <c r="QU87" s="28"/>
      <c r="QV87" s="28"/>
      <c r="QW87" s="28"/>
      <c r="QX87" s="28"/>
      <c r="QY87" s="28"/>
      <c r="QZ87" s="28"/>
      <c r="RA87" s="28"/>
      <c r="RB87" s="28"/>
      <c r="RC87" s="28"/>
      <c r="RD87" s="28"/>
      <c r="RE87" s="28"/>
      <c r="RF87" s="28"/>
      <c r="RG87" s="28"/>
      <c r="RH87" s="28"/>
      <c r="RI87" s="28"/>
      <c r="RJ87" s="28"/>
      <c r="RK87" s="28"/>
      <c r="RL87" s="28"/>
      <c r="RM87" s="28"/>
      <c r="RN87" s="28"/>
      <c r="RO87" s="28"/>
      <c r="RP87" s="28"/>
      <c r="RQ87" s="28"/>
      <c r="RR87" s="28"/>
      <c r="RS87" s="28"/>
      <c r="RT87" s="28"/>
      <c r="RU87" s="28"/>
      <c r="RV87" s="28"/>
      <c r="RW87" s="28"/>
      <c r="RX87" s="28"/>
      <c r="RY87" s="28"/>
      <c r="RZ87" s="28"/>
      <c r="SA87" s="28"/>
      <c r="SB87" s="28"/>
      <c r="SC87" s="28"/>
      <c r="SD87" s="28"/>
      <c r="SE87" s="28"/>
      <c r="SF87" s="28"/>
      <c r="SG87" s="28"/>
      <c r="SH87" s="28"/>
      <c r="SI87" s="28"/>
      <c r="SJ87" s="28"/>
      <c r="SK87" s="28"/>
      <c r="SL87" s="28"/>
      <c r="SM87" s="28"/>
      <c r="SN87" s="28"/>
      <c r="SO87" s="28"/>
      <c r="SP87" s="28"/>
      <c r="SQ87" s="28"/>
      <c r="SR87" s="28"/>
      <c r="SS87" s="28"/>
      <c r="ST87" s="28"/>
      <c r="SU87" s="28"/>
      <c r="SV87" s="28"/>
      <c r="SW87" s="28"/>
      <c r="SX87" s="28"/>
      <c r="SY87" s="28"/>
      <c r="SZ87" s="28"/>
      <c r="TA87" s="28"/>
      <c r="TB87" s="28"/>
      <c r="TC87" s="28"/>
      <c r="TD87" s="28"/>
      <c r="TE87" s="28"/>
      <c r="TF87" s="28"/>
      <c r="TG87" s="28"/>
      <c r="TH87" s="28"/>
      <c r="TI87" s="28"/>
      <c r="TJ87" s="28"/>
      <c r="TK87" s="28"/>
      <c r="TL87" s="28"/>
      <c r="TM87" s="28"/>
      <c r="TN87" s="28"/>
      <c r="TO87" s="28"/>
      <c r="TP87" s="28"/>
      <c r="TQ87" s="28"/>
      <c r="TR87" s="28"/>
      <c r="TS87" s="28"/>
      <c r="TT87" s="28"/>
      <c r="TU87" s="28"/>
      <c r="TV87" s="28"/>
      <c r="TW87" s="28"/>
      <c r="TX87" s="28"/>
      <c r="TY87" s="28"/>
      <c r="TZ87" s="28"/>
      <c r="UA87" s="28"/>
      <c r="UB87" s="28"/>
      <c r="UC87" s="28"/>
      <c r="UD87" s="28"/>
      <c r="UE87" s="28"/>
      <c r="UF87" s="28"/>
      <c r="UG87" s="28"/>
      <c r="UH87" s="28"/>
      <c r="UI87" s="28"/>
      <c r="UJ87" s="28"/>
      <c r="UK87" s="28"/>
      <c r="UL87" s="28"/>
      <c r="UM87" s="28"/>
      <c r="UN87" s="28"/>
      <c r="UO87" s="28"/>
      <c r="UP87" s="28"/>
      <c r="UQ87" s="28"/>
      <c r="UR87" s="28"/>
      <c r="US87" s="28"/>
      <c r="UT87" s="28"/>
      <c r="UU87" s="28"/>
      <c r="UV87" s="28"/>
      <c r="UW87" s="28"/>
      <c r="UX87" s="28"/>
      <c r="UY87" s="28"/>
      <c r="UZ87" s="28"/>
      <c r="VA87" s="28"/>
      <c r="VB87" s="28"/>
      <c r="VC87" s="28"/>
      <c r="VD87" s="28"/>
      <c r="VE87" s="28"/>
      <c r="VF87" s="28"/>
      <c r="VG87" s="28"/>
      <c r="VH87" s="28"/>
      <c r="VI87" s="28"/>
      <c r="VJ87" s="28"/>
      <c r="VK87" s="28"/>
      <c r="VL87" s="28"/>
      <c r="VM87" s="28"/>
      <c r="VN87" s="28"/>
      <c r="VO87" s="28"/>
      <c r="VP87" s="28"/>
      <c r="VQ87" s="28"/>
      <c r="VR87" s="28"/>
      <c r="VS87" s="28"/>
      <c r="VT87" s="28"/>
      <c r="VU87" s="28"/>
      <c r="VV87" s="28"/>
      <c r="VW87" s="28"/>
      <c r="VX87" s="28"/>
      <c r="VY87" s="28"/>
      <c r="VZ87" s="28"/>
      <c r="WA87" s="28"/>
      <c r="WB87" s="28"/>
      <c r="WC87" s="28"/>
      <c r="WD87" s="28"/>
      <c r="WE87" s="28"/>
      <c r="WF87" s="28"/>
      <c r="WG87" s="28"/>
      <c r="WH87" s="28"/>
      <c r="WI87" s="28"/>
      <c r="WJ87" s="28"/>
      <c r="WK87" s="28"/>
      <c r="WL87" s="28"/>
      <c r="WM87" s="28"/>
      <c r="WN87" s="28"/>
      <c r="WO87" s="28"/>
      <c r="WP87" s="28"/>
      <c r="WQ87" s="28"/>
      <c r="WR87" s="28"/>
      <c r="WS87" s="28"/>
      <c r="WT87" s="28"/>
      <c r="WU87" s="28"/>
      <c r="WV87" s="28"/>
      <c r="WW87" s="28"/>
      <c r="WX87" s="28"/>
      <c r="WY87" s="28"/>
      <c r="WZ87" s="28"/>
      <c r="XA87" s="28"/>
      <c r="XB87" s="28"/>
      <c r="XC87" s="28"/>
      <c r="XD87" s="28"/>
      <c r="XE87" s="28"/>
      <c r="XF87" s="28"/>
      <c r="XG87" s="28"/>
      <c r="XH87" s="28"/>
      <c r="XI87" s="28"/>
      <c r="XJ87" s="28"/>
      <c r="XK87" s="28"/>
      <c r="XL87" s="28"/>
      <c r="XM87" s="28"/>
      <c r="XN87" s="28"/>
      <c r="XO87" s="28"/>
      <c r="XP87" s="28"/>
      <c r="XQ87" s="28"/>
      <c r="XR87" s="28"/>
      <c r="XS87" s="28"/>
      <c r="XT87" s="28"/>
      <c r="XU87" s="28"/>
      <c r="XV87" s="28"/>
      <c r="XW87" s="28"/>
      <c r="XX87" s="28"/>
      <c r="XY87" s="28"/>
      <c r="XZ87" s="28"/>
      <c r="YA87" s="28"/>
      <c r="YB87" s="28"/>
      <c r="YC87" s="28"/>
      <c r="YD87" s="28"/>
      <c r="YE87" s="28"/>
      <c r="YF87" s="28"/>
      <c r="YG87" s="28"/>
      <c r="YH87" s="28"/>
      <c r="YI87" s="28"/>
      <c r="YJ87" s="28"/>
      <c r="YK87" s="28"/>
      <c r="YL87" s="28"/>
      <c r="YM87" s="28"/>
      <c r="YN87" s="28"/>
      <c r="YO87" s="28"/>
      <c r="YP87" s="28"/>
      <c r="YQ87" s="28"/>
      <c r="YR87" s="28"/>
      <c r="YS87" s="28"/>
      <c r="YT87" s="28"/>
      <c r="YU87" s="28"/>
      <c r="YV87" s="28"/>
      <c r="YW87" s="28"/>
      <c r="YX87" s="28"/>
      <c r="YY87" s="28"/>
      <c r="YZ87" s="28"/>
      <c r="ZA87" s="28"/>
      <c r="ZB87" s="28"/>
      <c r="ZC87" s="28"/>
      <c r="ZD87" s="28"/>
      <c r="ZE87" s="28"/>
      <c r="ZF87" s="28"/>
      <c r="ZG87" s="28"/>
      <c r="ZH87" s="28"/>
      <c r="ZI87" s="28"/>
      <c r="ZJ87" s="28"/>
      <c r="ZK87" s="28"/>
      <c r="ZL87" s="28"/>
      <c r="ZM87" s="28"/>
      <c r="ZN87" s="28"/>
      <c r="ZO87" s="28"/>
      <c r="ZP87" s="28"/>
      <c r="ZQ87" s="28"/>
      <c r="ZR87" s="28"/>
      <c r="ZS87" s="28"/>
      <c r="ZT87" s="28"/>
      <c r="ZU87" s="28"/>
      <c r="ZV87" s="28"/>
      <c r="ZW87" s="28"/>
      <c r="ZX87" s="28"/>
      <c r="ZY87" s="28"/>
      <c r="ZZ87" s="28"/>
      <c r="AAA87" s="28"/>
      <c r="AAB87" s="28"/>
      <c r="AAC87" s="28"/>
      <c r="AAD87" s="28"/>
      <c r="AAE87" s="28"/>
      <c r="AAF87" s="28"/>
      <c r="AAG87" s="28"/>
      <c r="AAH87" s="28"/>
      <c r="AAI87" s="28"/>
      <c r="AAJ87" s="28"/>
      <c r="AAK87" s="28"/>
      <c r="AAL87" s="28"/>
      <c r="AAM87" s="28"/>
      <c r="AAN87" s="28"/>
      <c r="AAO87" s="28"/>
      <c r="AAP87" s="28"/>
      <c r="AAQ87" s="28"/>
      <c r="AAR87" s="28"/>
      <c r="AAS87" s="28"/>
      <c r="AAT87" s="28"/>
      <c r="AAU87" s="28"/>
      <c r="AAV87" s="28"/>
      <c r="AAW87" s="28"/>
      <c r="AAX87" s="28"/>
      <c r="AAY87" s="28"/>
      <c r="AAZ87" s="28"/>
      <c r="ABA87" s="28"/>
      <c r="ABB87" s="28"/>
      <c r="ABC87" s="28"/>
      <c r="ABD87" s="28"/>
      <c r="ABE87" s="28"/>
      <c r="ABF87" s="28"/>
      <c r="ABG87" s="28"/>
      <c r="ABH87" s="28"/>
      <c r="ABI87" s="28"/>
      <c r="ABJ87" s="28"/>
      <c r="ABK87" s="28"/>
      <c r="ABL87" s="28"/>
      <c r="ABM87" s="28"/>
      <c r="ABN87" s="28"/>
      <c r="ABO87" s="28"/>
      <c r="ABP87" s="28"/>
      <c r="ABQ87" s="28"/>
      <c r="ABR87" s="28"/>
      <c r="ABS87" s="28"/>
      <c r="ABT87" s="28"/>
      <c r="ABU87" s="28"/>
      <c r="ABV87" s="28"/>
      <c r="ABW87" s="28"/>
      <c r="ABX87" s="28"/>
      <c r="ABY87" s="28"/>
      <c r="ABZ87" s="28"/>
      <c r="ACA87" s="28"/>
      <c r="ACB87" s="28"/>
      <c r="ACC87" s="28"/>
      <c r="ACD87" s="28"/>
      <c r="ACE87" s="28"/>
      <c r="ACF87" s="28"/>
      <c r="ACG87" s="28"/>
      <c r="ACH87" s="28"/>
      <c r="ACI87" s="28"/>
      <c r="ACJ87" s="28"/>
      <c r="ACK87" s="28"/>
      <c r="ACL87" s="28"/>
      <c r="ACM87" s="28"/>
      <c r="ACN87" s="28"/>
      <c r="ACO87" s="28"/>
      <c r="ACP87" s="28"/>
      <c r="ACQ87" s="28"/>
      <c r="ACR87" s="28"/>
      <c r="ACS87" s="28"/>
      <c r="ACT87" s="28"/>
      <c r="ACU87" s="28"/>
      <c r="ACV87" s="28"/>
      <c r="ACW87" s="28"/>
      <c r="ACX87" s="28"/>
      <c r="ACY87" s="28"/>
      <c r="ACZ87" s="28"/>
      <c r="ADA87" s="28"/>
      <c r="ADB87" s="28"/>
      <c r="ADC87" s="28"/>
      <c r="ADD87" s="28"/>
      <c r="ADE87" s="28"/>
      <c r="ADF87" s="28"/>
      <c r="ADG87" s="28"/>
      <c r="ADH87" s="28"/>
      <c r="ADI87" s="28"/>
      <c r="ADJ87" s="28"/>
      <c r="ADK87" s="28"/>
      <c r="ADL87" s="28"/>
      <c r="ADM87" s="28"/>
      <c r="ADN87" s="28"/>
      <c r="ADO87" s="28"/>
      <c r="ADP87" s="28"/>
      <c r="ADQ87" s="28"/>
      <c r="ADR87" s="28"/>
      <c r="ADS87" s="28"/>
      <c r="ADT87" s="28"/>
      <c r="ADU87" s="28"/>
      <c r="ADV87" s="28"/>
      <c r="ADW87" s="28"/>
      <c r="ADX87" s="28"/>
      <c r="ADY87" s="28"/>
      <c r="ADZ87" s="28"/>
      <c r="AEA87" s="28"/>
      <c r="AEB87" s="28"/>
      <c r="AEC87" s="28"/>
      <c r="AED87" s="28"/>
      <c r="AEE87" s="28"/>
      <c r="AEF87" s="28"/>
      <c r="AEG87" s="28"/>
      <c r="AEH87" s="28"/>
      <c r="AEI87" s="28"/>
      <c r="AEJ87" s="28"/>
      <c r="AEK87" s="28"/>
      <c r="AEL87" s="28"/>
      <c r="AEM87" s="28"/>
      <c r="AEN87" s="28"/>
      <c r="AEO87" s="28"/>
      <c r="AEP87" s="28"/>
      <c r="AEQ87" s="28"/>
      <c r="AER87" s="28"/>
      <c r="AES87" s="28"/>
      <c r="AET87" s="28"/>
      <c r="AEU87" s="28"/>
      <c r="AEV87" s="28"/>
      <c r="AEW87" s="28"/>
      <c r="AEX87" s="28"/>
      <c r="AEY87" s="28"/>
      <c r="AEZ87" s="28"/>
      <c r="AFA87" s="28"/>
      <c r="AFB87" s="28"/>
      <c r="AFC87" s="28"/>
      <c r="AFD87" s="28"/>
      <c r="AFE87" s="28"/>
      <c r="AFF87" s="28"/>
      <c r="AFG87" s="28"/>
      <c r="AFH87" s="28"/>
      <c r="AFI87" s="28"/>
      <c r="AFJ87" s="28"/>
      <c r="AFK87" s="28"/>
      <c r="AFL87" s="28"/>
      <c r="AFM87" s="28"/>
      <c r="AFN87" s="28"/>
      <c r="AFO87" s="28"/>
      <c r="AFP87" s="28"/>
      <c r="AFQ87" s="28"/>
      <c r="AFR87" s="28"/>
      <c r="AFS87" s="28"/>
      <c r="AFT87" s="28"/>
      <c r="AFU87" s="28"/>
      <c r="AFV87" s="28"/>
      <c r="AFW87" s="28"/>
      <c r="AFX87" s="28"/>
      <c r="AFY87" s="28"/>
      <c r="AFZ87" s="28"/>
      <c r="AGA87" s="28"/>
      <c r="AGB87" s="28"/>
      <c r="AGC87" s="28"/>
      <c r="AGD87" s="28"/>
      <c r="AGE87" s="28"/>
      <c r="AGF87" s="28"/>
      <c r="AGG87" s="28"/>
      <c r="AGH87" s="28"/>
      <c r="AGI87" s="28"/>
      <c r="AGJ87" s="28"/>
      <c r="AGK87" s="28"/>
      <c r="AGL87" s="28"/>
      <c r="AGM87" s="28"/>
      <c r="AGN87" s="28"/>
      <c r="AGO87" s="28"/>
      <c r="AGP87" s="28"/>
      <c r="AGQ87" s="28"/>
      <c r="AGR87" s="28"/>
      <c r="AGS87" s="28"/>
      <c r="AGT87" s="28"/>
      <c r="AGU87" s="28"/>
      <c r="AGV87" s="28"/>
      <c r="AGW87" s="28"/>
      <c r="AGX87" s="28"/>
      <c r="AGY87" s="28"/>
      <c r="AGZ87" s="28"/>
      <c r="AHA87" s="28"/>
      <c r="AHB87" s="28"/>
      <c r="AHC87" s="28"/>
      <c r="AHD87" s="28"/>
      <c r="AHE87" s="28"/>
      <c r="AHF87" s="28"/>
      <c r="AHG87" s="28"/>
      <c r="AHH87" s="28"/>
      <c r="AHI87" s="28"/>
      <c r="AHJ87" s="28"/>
      <c r="AHK87" s="28"/>
      <c r="AHL87" s="28"/>
      <c r="AHM87" s="28"/>
      <c r="AHN87" s="28"/>
      <c r="AHO87" s="28"/>
      <c r="AHP87" s="28"/>
      <c r="AHQ87" s="28"/>
      <c r="AHR87" s="28"/>
      <c r="AHS87" s="28"/>
      <c r="AHT87" s="28"/>
      <c r="AHU87" s="28"/>
      <c r="AHV87" s="28"/>
      <c r="AHW87" s="28"/>
      <c r="AHX87" s="28"/>
      <c r="AHY87" s="28"/>
      <c r="AHZ87" s="28"/>
      <c r="AIA87" s="28"/>
      <c r="AIB87" s="28"/>
      <c r="AIC87" s="28"/>
      <c r="AID87" s="28"/>
      <c r="AIE87" s="28"/>
      <c r="AIF87" s="28"/>
      <c r="AIG87" s="28"/>
      <c r="AIH87" s="28"/>
      <c r="AII87" s="28"/>
      <c r="AIJ87" s="28"/>
      <c r="AIK87" s="28"/>
      <c r="AIL87" s="28"/>
      <c r="AIM87" s="28"/>
      <c r="AIN87" s="28"/>
      <c r="AIO87" s="28"/>
      <c r="AIP87" s="28"/>
      <c r="AIQ87" s="28"/>
      <c r="AIR87" s="28"/>
      <c r="AIS87" s="28"/>
      <c r="AIT87" s="28"/>
      <c r="AIU87" s="28"/>
      <c r="AIV87" s="28"/>
      <c r="AIW87" s="28"/>
      <c r="AIX87" s="28"/>
      <c r="AIY87" s="28"/>
      <c r="AIZ87" s="28"/>
      <c r="AJA87" s="28"/>
      <c r="AJB87" s="28"/>
      <c r="AJC87" s="28"/>
      <c r="AJD87" s="28"/>
      <c r="AJE87" s="28"/>
      <c r="AJF87" s="28"/>
      <c r="AJG87" s="28"/>
      <c r="AJH87" s="28"/>
      <c r="AJI87" s="28"/>
      <c r="AJJ87" s="28"/>
      <c r="AJK87" s="28"/>
      <c r="AJL87" s="28"/>
      <c r="AJM87" s="28"/>
      <c r="AJN87" s="28"/>
      <c r="AJO87" s="28"/>
      <c r="AJP87" s="28"/>
      <c r="AJQ87" s="28"/>
      <c r="AJR87" s="28"/>
      <c r="AJS87" s="28"/>
      <c r="AJT87" s="28"/>
      <c r="AJU87" s="28"/>
      <c r="AJV87" s="28"/>
      <c r="AJW87" s="28"/>
      <c r="AJX87" s="28"/>
      <c r="AJY87" s="28"/>
      <c r="AJZ87" s="28"/>
      <c r="AKA87" s="28"/>
      <c r="AKB87" s="28"/>
      <c r="AKC87" s="28"/>
      <c r="AKD87" s="28"/>
      <c r="AKE87" s="28"/>
      <c r="AKF87" s="28"/>
      <c r="AKG87" s="28"/>
      <c r="AKH87" s="28"/>
      <c r="AKI87" s="28"/>
      <c r="AKJ87" s="28"/>
      <c r="AKK87" s="28"/>
      <c r="AKL87" s="28"/>
      <c r="AKM87" s="28"/>
      <c r="AKN87" s="28"/>
      <c r="AKO87" s="28"/>
      <c r="AKP87" s="28"/>
      <c r="AKQ87" s="28"/>
      <c r="AKR87" s="28"/>
      <c r="AKS87" s="28"/>
      <c r="AKT87" s="28"/>
      <c r="AKU87" s="28"/>
      <c r="AKV87" s="28"/>
      <c r="AKW87" s="28"/>
      <c r="AKX87" s="28"/>
      <c r="AKY87" s="28"/>
      <c r="AKZ87" s="28"/>
      <c r="ALA87" s="28"/>
      <c r="ALB87" s="28"/>
      <c r="ALC87" s="28"/>
      <c r="ALD87" s="28"/>
      <c r="ALE87" s="28"/>
      <c r="ALF87" s="28"/>
      <c r="ALG87" s="28"/>
      <c r="ALH87" s="28"/>
      <c r="ALI87" s="28"/>
      <c r="ALJ87" s="28"/>
      <c r="ALK87" s="28"/>
      <c r="ALL87" s="28"/>
      <c r="ALM87" s="28"/>
      <c r="ALN87" s="28"/>
      <c r="ALO87" s="28"/>
      <c r="ALP87" s="28"/>
      <c r="ALQ87" s="28"/>
      <c r="ALR87" s="28"/>
      <c r="ALS87" s="28"/>
      <c r="ALT87" s="28"/>
      <c r="ALU87" s="28"/>
      <c r="ALV87" s="28"/>
      <c r="ALW87" s="28"/>
      <c r="ALX87" s="28"/>
      <c r="ALY87" s="28"/>
      <c r="ALZ87" s="28"/>
      <c r="AMA87" s="28"/>
      <c r="AMB87" s="28"/>
      <c r="AMC87" s="28"/>
      <c r="AMD87" s="28"/>
      <c r="AME87" s="28"/>
      <c r="AMF87" s="28"/>
      <c r="AMG87" s="28"/>
      <c r="AMH87" s="28"/>
      <c r="AMI87" s="28"/>
      <c r="AMJ87" s="28"/>
      <c r="AMK87" s="28"/>
      <c r="AML87" s="28"/>
      <c r="AMM87" s="28"/>
      <c r="AMN87" s="28"/>
      <c r="AMO87" s="28"/>
      <c r="AMP87" s="28"/>
      <c r="AMQ87" s="28"/>
      <c r="AMR87" s="28"/>
      <c r="AMS87" s="28"/>
      <c r="AMT87" s="28"/>
      <c r="AMU87" s="28"/>
      <c r="AMV87" s="28"/>
      <c r="AMW87" s="28"/>
      <c r="AMX87" s="28"/>
      <c r="AMY87" s="28"/>
      <c r="AMZ87" s="28"/>
      <c r="ANA87" s="28"/>
      <c r="ANB87" s="28"/>
    </row>
    <row r="88" spans="3:1042" s="6" customFormat="1" ht="15" customHeight="1" x14ac:dyDescent="0.25">
      <c r="C88" s="6" t="str">
        <f t="shared" si="17"/>
        <v>American</v>
      </c>
      <c r="D88" s="6" t="str">
        <f t="shared" si="18"/>
        <v>HPE10280H045DV  (80 gal)</v>
      </c>
      <c r="E88" s="6">
        <f t="shared" si="19"/>
        <v>120212</v>
      </c>
      <c r="F88" s="55">
        <f t="shared" si="20"/>
        <v>80</v>
      </c>
      <c r="G88" s="6" t="str">
        <f t="shared" si="21"/>
        <v>AOSmithPHPT80</v>
      </c>
      <c r="H88" s="117">
        <f t="shared" si="22"/>
        <v>0</v>
      </c>
      <c r="I88" s="158" t="str">
        <f t="shared" si="23"/>
        <v>AmericanHPE10280</v>
      </c>
      <c r="J88" s="91" t="s">
        <v>192</v>
      </c>
      <c r="K88" s="33"/>
      <c r="L88" s="75">
        <f t="shared" si="24"/>
        <v>12</v>
      </c>
      <c r="M88" s="18" t="s">
        <v>17</v>
      </c>
      <c r="N88" s="62">
        <f t="shared" ref="N88:N102" si="55">N87+1</f>
        <v>2</v>
      </c>
      <c r="O88" s="62">
        <f t="shared" si="46"/>
        <v>120212</v>
      </c>
      <c r="P88" s="59" t="str">
        <f t="shared" si="30"/>
        <v>HPE10280H045DV  (80 gal)</v>
      </c>
      <c r="Q88" s="157">
        <f>COUNTIF(P$59:P$414, P88)</f>
        <v>1</v>
      </c>
      <c r="R88" s="19" t="s">
        <v>111</v>
      </c>
      <c r="S88" s="20">
        <v>80</v>
      </c>
      <c r="T88" s="31" t="s">
        <v>105</v>
      </c>
      <c r="U88" s="80" t="s">
        <v>105</v>
      </c>
      <c r="V88" s="85" t="str">
        <f t="shared" si="47"/>
        <v>AOSmithPHPT80</v>
      </c>
      <c r="W88" s="116">
        <v>0</v>
      </c>
      <c r="X88" s="45"/>
      <c r="Y88" s="45"/>
      <c r="Z88" s="44"/>
      <c r="AA88" s="128" t="str">
        <f t="shared" si="4"/>
        <v>2,     120212,   "HPE10280H045DV  (80 gal)"</v>
      </c>
      <c r="AB88" s="130" t="str">
        <f>AB87</f>
        <v>American</v>
      </c>
      <c r="AC88" s="131" t="s">
        <v>454</v>
      </c>
      <c r="AD88" s="155">
        <f>COUNTIF(AC$59:AC$414, AC88)</f>
        <v>1</v>
      </c>
      <c r="AE88" s="128" t="str">
        <f t="shared" si="5"/>
        <v xml:space="preserve">          case  HPE10280H045DV  (80 gal)   :   "AmericanHPE10280"</v>
      </c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8"/>
      <c r="IU88" s="28"/>
      <c r="IV88" s="28"/>
      <c r="IW88" s="28"/>
      <c r="IX88" s="28"/>
      <c r="IY88" s="28"/>
      <c r="IZ88" s="28"/>
      <c r="JA88" s="28"/>
      <c r="JB88" s="28"/>
      <c r="JC88" s="28"/>
      <c r="JD88" s="28"/>
      <c r="JE88" s="28"/>
      <c r="JF88" s="28"/>
      <c r="JG88" s="28"/>
      <c r="JH88" s="28"/>
      <c r="JI88" s="28"/>
      <c r="JJ88" s="28"/>
      <c r="JK88" s="28"/>
      <c r="JL88" s="28"/>
      <c r="JM88" s="28"/>
      <c r="JN88" s="28"/>
      <c r="JO88" s="28"/>
      <c r="JP88" s="28"/>
      <c r="JQ88" s="28"/>
      <c r="JR88" s="28"/>
      <c r="JS88" s="28"/>
      <c r="JT88" s="28"/>
      <c r="JU88" s="28"/>
      <c r="JV88" s="28"/>
      <c r="JW88" s="28"/>
      <c r="JX88" s="28"/>
      <c r="JY88" s="28"/>
      <c r="JZ88" s="28"/>
      <c r="KA88" s="28"/>
      <c r="KB88" s="28"/>
      <c r="KC88" s="28"/>
      <c r="KD88" s="28"/>
      <c r="KE88" s="28"/>
      <c r="KF88" s="28"/>
      <c r="KG88" s="28"/>
      <c r="KH88" s="28"/>
      <c r="KI88" s="28"/>
      <c r="KJ88" s="28"/>
      <c r="KK88" s="28"/>
      <c r="KL88" s="28"/>
      <c r="KM88" s="28"/>
      <c r="KN88" s="28"/>
      <c r="KO88" s="28"/>
      <c r="KP88" s="28"/>
      <c r="KQ88" s="28"/>
      <c r="KR88" s="28"/>
      <c r="KS88" s="28"/>
      <c r="KT88" s="28"/>
      <c r="KU88" s="28"/>
      <c r="KV88" s="28"/>
      <c r="KW88" s="28"/>
      <c r="KX88" s="28"/>
      <c r="KY88" s="28"/>
      <c r="KZ88" s="28"/>
      <c r="LA88" s="28"/>
      <c r="LB88" s="28"/>
      <c r="LC88" s="28"/>
      <c r="LD88" s="28"/>
      <c r="LE88" s="28"/>
      <c r="LF88" s="28"/>
      <c r="LG88" s="28"/>
      <c r="LH88" s="28"/>
      <c r="LI88" s="28"/>
      <c r="LJ88" s="28"/>
      <c r="LK88" s="28"/>
      <c r="LL88" s="28"/>
      <c r="LM88" s="28"/>
      <c r="LN88" s="28"/>
      <c r="LO88" s="28"/>
      <c r="LP88" s="28"/>
      <c r="LQ88" s="28"/>
      <c r="LR88" s="28"/>
      <c r="LS88" s="28"/>
      <c r="LT88" s="28"/>
      <c r="LU88" s="28"/>
      <c r="LV88" s="28"/>
      <c r="LW88" s="28"/>
      <c r="LX88" s="28"/>
      <c r="LY88" s="28"/>
      <c r="LZ88" s="28"/>
      <c r="MA88" s="28"/>
      <c r="MB88" s="28"/>
      <c r="MC88" s="28"/>
      <c r="MD88" s="28"/>
      <c r="ME88" s="28"/>
      <c r="MF88" s="28"/>
      <c r="MG88" s="28"/>
      <c r="MH88" s="28"/>
      <c r="MI88" s="28"/>
      <c r="MJ88" s="28"/>
      <c r="MK88" s="28"/>
      <c r="ML88" s="28"/>
      <c r="MM88" s="28"/>
      <c r="MN88" s="28"/>
      <c r="MO88" s="28"/>
      <c r="MP88" s="28"/>
      <c r="MQ88" s="28"/>
      <c r="MR88" s="28"/>
      <c r="MS88" s="28"/>
      <c r="MT88" s="28"/>
      <c r="MU88" s="28"/>
      <c r="MV88" s="28"/>
      <c r="MW88" s="28"/>
      <c r="MX88" s="28"/>
      <c r="MY88" s="28"/>
      <c r="MZ88" s="28"/>
      <c r="NA88" s="28"/>
      <c r="NB88" s="28"/>
      <c r="NC88" s="28"/>
      <c r="ND88" s="28"/>
      <c r="NE88" s="28"/>
      <c r="NF88" s="28"/>
      <c r="NG88" s="28"/>
      <c r="NH88" s="28"/>
      <c r="NI88" s="28"/>
      <c r="NJ88" s="28"/>
      <c r="NK88" s="28"/>
      <c r="NL88" s="28"/>
      <c r="NM88" s="28"/>
      <c r="NN88" s="28"/>
      <c r="NO88" s="28"/>
      <c r="NP88" s="28"/>
      <c r="NQ88" s="28"/>
      <c r="NR88" s="28"/>
      <c r="NS88" s="28"/>
      <c r="NT88" s="28"/>
      <c r="NU88" s="28"/>
      <c r="NV88" s="28"/>
      <c r="NW88" s="28"/>
      <c r="NX88" s="28"/>
      <c r="NY88" s="28"/>
      <c r="NZ88" s="28"/>
      <c r="OA88" s="28"/>
      <c r="OB88" s="28"/>
      <c r="OC88" s="28"/>
      <c r="OD88" s="28"/>
      <c r="OE88" s="28"/>
      <c r="OF88" s="28"/>
      <c r="OG88" s="28"/>
      <c r="OH88" s="28"/>
      <c r="OI88" s="28"/>
      <c r="OJ88" s="28"/>
      <c r="OK88" s="28"/>
      <c r="OL88" s="28"/>
      <c r="OM88" s="28"/>
      <c r="ON88" s="28"/>
      <c r="OO88" s="28"/>
      <c r="OP88" s="28"/>
      <c r="OQ88" s="28"/>
      <c r="OR88" s="28"/>
      <c r="OS88" s="28"/>
      <c r="OT88" s="28"/>
      <c r="OU88" s="28"/>
      <c r="OV88" s="28"/>
      <c r="OW88" s="28"/>
      <c r="OX88" s="28"/>
      <c r="OY88" s="28"/>
      <c r="OZ88" s="28"/>
      <c r="PA88" s="28"/>
      <c r="PB88" s="28"/>
      <c r="PC88" s="28"/>
      <c r="PD88" s="28"/>
      <c r="PE88" s="28"/>
      <c r="PF88" s="28"/>
      <c r="PG88" s="28"/>
      <c r="PH88" s="28"/>
      <c r="PI88" s="28"/>
      <c r="PJ88" s="28"/>
      <c r="PK88" s="28"/>
      <c r="PL88" s="28"/>
      <c r="PM88" s="28"/>
      <c r="PN88" s="28"/>
      <c r="PO88" s="28"/>
      <c r="PP88" s="28"/>
      <c r="PQ88" s="28"/>
      <c r="PR88" s="28"/>
      <c r="PS88" s="28"/>
      <c r="PT88" s="28"/>
      <c r="PU88" s="28"/>
      <c r="PV88" s="28"/>
      <c r="PW88" s="28"/>
      <c r="PX88" s="28"/>
      <c r="PY88" s="28"/>
      <c r="PZ88" s="28"/>
      <c r="QA88" s="28"/>
      <c r="QB88" s="28"/>
      <c r="QC88" s="28"/>
      <c r="QD88" s="28"/>
      <c r="QE88" s="28"/>
      <c r="QF88" s="28"/>
      <c r="QG88" s="28"/>
      <c r="QH88" s="28"/>
      <c r="QI88" s="28"/>
      <c r="QJ88" s="28"/>
      <c r="QK88" s="28"/>
      <c r="QL88" s="28"/>
      <c r="QM88" s="28"/>
      <c r="QN88" s="28"/>
      <c r="QO88" s="28"/>
      <c r="QP88" s="28"/>
      <c r="QQ88" s="28"/>
      <c r="QR88" s="28"/>
      <c r="QS88" s="28"/>
      <c r="QT88" s="28"/>
      <c r="QU88" s="28"/>
      <c r="QV88" s="28"/>
      <c r="QW88" s="28"/>
      <c r="QX88" s="28"/>
      <c r="QY88" s="28"/>
      <c r="QZ88" s="28"/>
      <c r="RA88" s="28"/>
      <c r="RB88" s="28"/>
      <c r="RC88" s="28"/>
      <c r="RD88" s="28"/>
      <c r="RE88" s="28"/>
      <c r="RF88" s="28"/>
      <c r="RG88" s="28"/>
      <c r="RH88" s="28"/>
      <c r="RI88" s="28"/>
      <c r="RJ88" s="28"/>
      <c r="RK88" s="28"/>
      <c r="RL88" s="28"/>
      <c r="RM88" s="28"/>
      <c r="RN88" s="28"/>
      <c r="RO88" s="28"/>
      <c r="RP88" s="28"/>
      <c r="RQ88" s="28"/>
      <c r="RR88" s="28"/>
      <c r="RS88" s="28"/>
      <c r="RT88" s="28"/>
      <c r="RU88" s="28"/>
      <c r="RV88" s="28"/>
      <c r="RW88" s="28"/>
      <c r="RX88" s="28"/>
      <c r="RY88" s="28"/>
      <c r="RZ88" s="28"/>
      <c r="SA88" s="28"/>
      <c r="SB88" s="28"/>
      <c r="SC88" s="28"/>
      <c r="SD88" s="28"/>
      <c r="SE88" s="28"/>
      <c r="SF88" s="28"/>
      <c r="SG88" s="28"/>
      <c r="SH88" s="28"/>
      <c r="SI88" s="28"/>
      <c r="SJ88" s="28"/>
      <c r="SK88" s="28"/>
      <c r="SL88" s="28"/>
      <c r="SM88" s="28"/>
      <c r="SN88" s="28"/>
      <c r="SO88" s="28"/>
      <c r="SP88" s="28"/>
      <c r="SQ88" s="28"/>
      <c r="SR88" s="28"/>
      <c r="SS88" s="28"/>
      <c r="ST88" s="28"/>
      <c r="SU88" s="28"/>
      <c r="SV88" s="28"/>
      <c r="SW88" s="28"/>
      <c r="SX88" s="28"/>
      <c r="SY88" s="28"/>
      <c r="SZ88" s="28"/>
      <c r="TA88" s="28"/>
      <c r="TB88" s="28"/>
      <c r="TC88" s="28"/>
      <c r="TD88" s="28"/>
      <c r="TE88" s="28"/>
      <c r="TF88" s="28"/>
      <c r="TG88" s="28"/>
      <c r="TH88" s="28"/>
      <c r="TI88" s="28"/>
      <c r="TJ88" s="28"/>
      <c r="TK88" s="28"/>
      <c r="TL88" s="28"/>
      <c r="TM88" s="28"/>
      <c r="TN88" s="28"/>
      <c r="TO88" s="28"/>
      <c r="TP88" s="28"/>
      <c r="TQ88" s="28"/>
      <c r="TR88" s="28"/>
      <c r="TS88" s="28"/>
      <c r="TT88" s="28"/>
      <c r="TU88" s="28"/>
      <c r="TV88" s="28"/>
      <c r="TW88" s="28"/>
      <c r="TX88" s="28"/>
      <c r="TY88" s="28"/>
      <c r="TZ88" s="28"/>
      <c r="UA88" s="28"/>
      <c r="UB88" s="28"/>
      <c r="UC88" s="28"/>
      <c r="UD88" s="28"/>
      <c r="UE88" s="28"/>
      <c r="UF88" s="28"/>
      <c r="UG88" s="28"/>
      <c r="UH88" s="28"/>
      <c r="UI88" s="28"/>
      <c r="UJ88" s="28"/>
      <c r="UK88" s="28"/>
      <c r="UL88" s="28"/>
      <c r="UM88" s="28"/>
      <c r="UN88" s="28"/>
      <c r="UO88" s="28"/>
      <c r="UP88" s="28"/>
      <c r="UQ88" s="28"/>
      <c r="UR88" s="28"/>
      <c r="US88" s="28"/>
      <c r="UT88" s="28"/>
      <c r="UU88" s="28"/>
      <c r="UV88" s="28"/>
      <c r="UW88" s="28"/>
      <c r="UX88" s="28"/>
      <c r="UY88" s="28"/>
      <c r="UZ88" s="28"/>
      <c r="VA88" s="28"/>
      <c r="VB88" s="28"/>
      <c r="VC88" s="28"/>
      <c r="VD88" s="28"/>
      <c r="VE88" s="28"/>
      <c r="VF88" s="28"/>
      <c r="VG88" s="28"/>
      <c r="VH88" s="28"/>
      <c r="VI88" s="28"/>
      <c r="VJ88" s="28"/>
      <c r="VK88" s="28"/>
      <c r="VL88" s="28"/>
      <c r="VM88" s="28"/>
      <c r="VN88" s="28"/>
      <c r="VO88" s="28"/>
      <c r="VP88" s="28"/>
      <c r="VQ88" s="28"/>
      <c r="VR88" s="28"/>
      <c r="VS88" s="28"/>
      <c r="VT88" s="28"/>
      <c r="VU88" s="28"/>
      <c r="VV88" s="28"/>
      <c r="VW88" s="28"/>
      <c r="VX88" s="28"/>
      <c r="VY88" s="28"/>
      <c r="VZ88" s="28"/>
      <c r="WA88" s="28"/>
      <c r="WB88" s="28"/>
      <c r="WC88" s="28"/>
      <c r="WD88" s="28"/>
      <c r="WE88" s="28"/>
      <c r="WF88" s="28"/>
      <c r="WG88" s="28"/>
      <c r="WH88" s="28"/>
      <c r="WI88" s="28"/>
      <c r="WJ88" s="28"/>
      <c r="WK88" s="28"/>
      <c r="WL88" s="28"/>
      <c r="WM88" s="28"/>
      <c r="WN88" s="28"/>
      <c r="WO88" s="28"/>
      <c r="WP88" s="28"/>
      <c r="WQ88" s="28"/>
      <c r="WR88" s="28"/>
      <c r="WS88" s="28"/>
      <c r="WT88" s="28"/>
      <c r="WU88" s="28"/>
      <c r="WV88" s="28"/>
      <c r="WW88" s="28"/>
      <c r="WX88" s="28"/>
      <c r="WY88" s="28"/>
      <c r="WZ88" s="28"/>
      <c r="XA88" s="28"/>
      <c r="XB88" s="28"/>
      <c r="XC88" s="28"/>
      <c r="XD88" s="28"/>
      <c r="XE88" s="28"/>
      <c r="XF88" s="28"/>
      <c r="XG88" s="28"/>
      <c r="XH88" s="28"/>
      <c r="XI88" s="28"/>
      <c r="XJ88" s="28"/>
      <c r="XK88" s="28"/>
      <c r="XL88" s="28"/>
      <c r="XM88" s="28"/>
      <c r="XN88" s="28"/>
      <c r="XO88" s="28"/>
      <c r="XP88" s="28"/>
      <c r="XQ88" s="28"/>
      <c r="XR88" s="28"/>
      <c r="XS88" s="28"/>
      <c r="XT88" s="28"/>
      <c r="XU88" s="28"/>
      <c r="XV88" s="28"/>
      <c r="XW88" s="28"/>
      <c r="XX88" s="28"/>
      <c r="XY88" s="28"/>
      <c r="XZ88" s="28"/>
      <c r="YA88" s="28"/>
      <c r="YB88" s="28"/>
      <c r="YC88" s="28"/>
      <c r="YD88" s="28"/>
      <c r="YE88" s="28"/>
      <c r="YF88" s="28"/>
      <c r="YG88" s="28"/>
      <c r="YH88" s="28"/>
      <c r="YI88" s="28"/>
      <c r="YJ88" s="28"/>
      <c r="YK88" s="28"/>
      <c r="YL88" s="28"/>
      <c r="YM88" s="28"/>
      <c r="YN88" s="28"/>
      <c r="YO88" s="28"/>
      <c r="YP88" s="28"/>
      <c r="YQ88" s="28"/>
      <c r="YR88" s="28"/>
      <c r="YS88" s="28"/>
      <c r="YT88" s="28"/>
      <c r="YU88" s="28"/>
      <c r="YV88" s="28"/>
      <c r="YW88" s="28"/>
      <c r="YX88" s="28"/>
      <c r="YY88" s="28"/>
      <c r="YZ88" s="28"/>
      <c r="ZA88" s="28"/>
      <c r="ZB88" s="28"/>
      <c r="ZC88" s="28"/>
      <c r="ZD88" s="28"/>
      <c r="ZE88" s="28"/>
      <c r="ZF88" s="28"/>
      <c r="ZG88" s="28"/>
      <c r="ZH88" s="28"/>
      <c r="ZI88" s="28"/>
      <c r="ZJ88" s="28"/>
      <c r="ZK88" s="28"/>
      <c r="ZL88" s="28"/>
      <c r="ZM88" s="28"/>
      <c r="ZN88" s="28"/>
      <c r="ZO88" s="28"/>
      <c r="ZP88" s="28"/>
      <c r="ZQ88" s="28"/>
      <c r="ZR88" s="28"/>
      <c r="ZS88" s="28"/>
      <c r="ZT88" s="28"/>
      <c r="ZU88" s="28"/>
      <c r="ZV88" s="28"/>
      <c r="ZW88" s="28"/>
      <c r="ZX88" s="28"/>
      <c r="ZY88" s="28"/>
      <c r="ZZ88" s="28"/>
      <c r="AAA88" s="28"/>
      <c r="AAB88" s="28"/>
      <c r="AAC88" s="28"/>
      <c r="AAD88" s="28"/>
      <c r="AAE88" s="28"/>
      <c r="AAF88" s="28"/>
      <c r="AAG88" s="28"/>
      <c r="AAH88" s="28"/>
      <c r="AAI88" s="28"/>
      <c r="AAJ88" s="28"/>
      <c r="AAK88" s="28"/>
      <c r="AAL88" s="28"/>
      <c r="AAM88" s="28"/>
      <c r="AAN88" s="28"/>
      <c r="AAO88" s="28"/>
      <c r="AAP88" s="28"/>
      <c r="AAQ88" s="28"/>
      <c r="AAR88" s="28"/>
      <c r="AAS88" s="28"/>
      <c r="AAT88" s="28"/>
      <c r="AAU88" s="28"/>
      <c r="AAV88" s="28"/>
      <c r="AAW88" s="28"/>
      <c r="AAX88" s="28"/>
      <c r="AAY88" s="28"/>
      <c r="AAZ88" s="28"/>
      <c r="ABA88" s="28"/>
      <c r="ABB88" s="28"/>
      <c r="ABC88" s="28"/>
      <c r="ABD88" s="28"/>
      <c r="ABE88" s="28"/>
      <c r="ABF88" s="28"/>
      <c r="ABG88" s="28"/>
      <c r="ABH88" s="28"/>
      <c r="ABI88" s="28"/>
      <c r="ABJ88" s="28"/>
      <c r="ABK88" s="28"/>
      <c r="ABL88" s="28"/>
      <c r="ABM88" s="28"/>
      <c r="ABN88" s="28"/>
      <c r="ABO88" s="28"/>
      <c r="ABP88" s="28"/>
      <c r="ABQ88" s="28"/>
      <c r="ABR88" s="28"/>
      <c r="ABS88" s="28"/>
      <c r="ABT88" s="28"/>
      <c r="ABU88" s="28"/>
      <c r="ABV88" s="28"/>
      <c r="ABW88" s="28"/>
      <c r="ABX88" s="28"/>
      <c r="ABY88" s="28"/>
      <c r="ABZ88" s="28"/>
      <c r="ACA88" s="28"/>
      <c r="ACB88" s="28"/>
      <c r="ACC88" s="28"/>
      <c r="ACD88" s="28"/>
      <c r="ACE88" s="28"/>
      <c r="ACF88" s="28"/>
      <c r="ACG88" s="28"/>
      <c r="ACH88" s="28"/>
      <c r="ACI88" s="28"/>
      <c r="ACJ88" s="28"/>
      <c r="ACK88" s="28"/>
      <c r="ACL88" s="28"/>
      <c r="ACM88" s="28"/>
      <c r="ACN88" s="28"/>
      <c r="ACO88" s="28"/>
      <c r="ACP88" s="28"/>
      <c r="ACQ88" s="28"/>
      <c r="ACR88" s="28"/>
      <c r="ACS88" s="28"/>
      <c r="ACT88" s="28"/>
      <c r="ACU88" s="28"/>
      <c r="ACV88" s="28"/>
      <c r="ACW88" s="28"/>
      <c r="ACX88" s="28"/>
      <c r="ACY88" s="28"/>
      <c r="ACZ88" s="28"/>
      <c r="ADA88" s="28"/>
      <c r="ADB88" s="28"/>
      <c r="ADC88" s="28"/>
      <c r="ADD88" s="28"/>
      <c r="ADE88" s="28"/>
      <c r="ADF88" s="28"/>
      <c r="ADG88" s="28"/>
      <c r="ADH88" s="28"/>
      <c r="ADI88" s="28"/>
      <c r="ADJ88" s="28"/>
      <c r="ADK88" s="28"/>
      <c r="ADL88" s="28"/>
      <c r="ADM88" s="28"/>
      <c r="ADN88" s="28"/>
      <c r="ADO88" s="28"/>
      <c r="ADP88" s="28"/>
      <c r="ADQ88" s="28"/>
      <c r="ADR88" s="28"/>
      <c r="ADS88" s="28"/>
      <c r="ADT88" s="28"/>
      <c r="ADU88" s="28"/>
      <c r="ADV88" s="28"/>
      <c r="ADW88" s="28"/>
      <c r="ADX88" s="28"/>
      <c r="ADY88" s="28"/>
      <c r="ADZ88" s="28"/>
      <c r="AEA88" s="28"/>
      <c r="AEB88" s="28"/>
      <c r="AEC88" s="28"/>
      <c r="AED88" s="28"/>
      <c r="AEE88" s="28"/>
      <c r="AEF88" s="28"/>
      <c r="AEG88" s="28"/>
      <c r="AEH88" s="28"/>
      <c r="AEI88" s="28"/>
      <c r="AEJ88" s="28"/>
      <c r="AEK88" s="28"/>
      <c r="AEL88" s="28"/>
      <c r="AEM88" s="28"/>
      <c r="AEN88" s="28"/>
      <c r="AEO88" s="28"/>
      <c r="AEP88" s="28"/>
      <c r="AEQ88" s="28"/>
      <c r="AER88" s="28"/>
      <c r="AES88" s="28"/>
      <c r="AET88" s="28"/>
      <c r="AEU88" s="28"/>
      <c r="AEV88" s="28"/>
      <c r="AEW88" s="28"/>
      <c r="AEX88" s="28"/>
      <c r="AEY88" s="28"/>
      <c r="AEZ88" s="28"/>
      <c r="AFA88" s="28"/>
      <c r="AFB88" s="28"/>
      <c r="AFC88" s="28"/>
      <c r="AFD88" s="28"/>
      <c r="AFE88" s="28"/>
      <c r="AFF88" s="28"/>
      <c r="AFG88" s="28"/>
      <c r="AFH88" s="28"/>
      <c r="AFI88" s="28"/>
      <c r="AFJ88" s="28"/>
      <c r="AFK88" s="28"/>
      <c r="AFL88" s="28"/>
      <c r="AFM88" s="28"/>
      <c r="AFN88" s="28"/>
      <c r="AFO88" s="28"/>
      <c r="AFP88" s="28"/>
      <c r="AFQ88" s="28"/>
      <c r="AFR88" s="28"/>
      <c r="AFS88" s="28"/>
      <c r="AFT88" s="28"/>
      <c r="AFU88" s="28"/>
      <c r="AFV88" s="28"/>
      <c r="AFW88" s="28"/>
      <c r="AFX88" s="28"/>
      <c r="AFY88" s="28"/>
      <c r="AFZ88" s="28"/>
      <c r="AGA88" s="28"/>
      <c r="AGB88" s="28"/>
      <c r="AGC88" s="28"/>
      <c r="AGD88" s="28"/>
      <c r="AGE88" s="28"/>
      <c r="AGF88" s="28"/>
      <c r="AGG88" s="28"/>
      <c r="AGH88" s="28"/>
      <c r="AGI88" s="28"/>
      <c r="AGJ88" s="28"/>
      <c r="AGK88" s="28"/>
      <c r="AGL88" s="28"/>
      <c r="AGM88" s="28"/>
      <c r="AGN88" s="28"/>
      <c r="AGO88" s="28"/>
      <c r="AGP88" s="28"/>
      <c r="AGQ88" s="28"/>
      <c r="AGR88" s="28"/>
      <c r="AGS88" s="28"/>
      <c r="AGT88" s="28"/>
      <c r="AGU88" s="28"/>
      <c r="AGV88" s="28"/>
      <c r="AGW88" s="28"/>
      <c r="AGX88" s="28"/>
      <c r="AGY88" s="28"/>
      <c r="AGZ88" s="28"/>
      <c r="AHA88" s="28"/>
      <c r="AHB88" s="28"/>
      <c r="AHC88" s="28"/>
      <c r="AHD88" s="28"/>
      <c r="AHE88" s="28"/>
      <c r="AHF88" s="28"/>
      <c r="AHG88" s="28"/>
      <c r="AHH88" s="28"/>
      <c r="AHI88" s="28"/>
      <c r="AHJ88" s="28"/>
      <c r="AHK88" s="28"/>
      <c r="AHL88" s="28"/>
      <c r="AHM88" s="28"/>
      <c r="AHN88" s="28"/>
      <c r="AHO88" s="28"/>
      <c r="AHP88" s="28"/>
      <c r="AHQ88" s="28"/>
      <c r="AHR88" s="28"/>
      <c r="AHS88" s="28"/>
      <c r="AHT88" s="28"/>
      <c r="AHU88" s="28"/>
      <c r="AHV88" s="28"/>
      <c r="AHW88" s="28"/>
      <c r="AHX88" s="28"/>
      <c r="AHY88" s="28"/>
      <c r="AHZ88" s="28"/>
      <c r="AIA88" s="28"/>
      <c r="AIB88" s="28"/>
      <c r="AIC88" s="28"/>
      <c r="AID88" s="28"/>
      <c r="AIE88" s="28"/>
      <c r="AIF88" s="28"/>
      <c r="AIG88" s="28"/>
      <c r="AIH88" s="28"/>
      <c r="AII88" s="28"/>
      <c r="AIJ88" s="28"/>
      <c r="AIK88" s="28"/>
      <c r="AIL88" s="28"/>
      <c r="AIM88" s="28"/>
      <c r="AIN88" s="28"/>
      <c r="AIO88" s="28"/>
      <c r="AIP88" s="28"/>
      <c r="AIQ88" s="28"/>
      <c r="AIR88" s="28"/>
      <c r="AIS88" s="28"/>
      <c r="AIT88" s="28"/>
      <c r="AIU88" s="28"/>
      <c r="AIV88" s="28"/>
      <c r="AIW88" s="28"/>
      <c r="AIX88" s="28"/>
      <c r="AIY88" s="28"/>
      <c r="AIZ88" s="28"/>
      <c r="AJA88" s="28"/>
      <c r="AJB88" s="28"/>
      <c r="AJC88" s="28"/>
      <c r="AJD88" s="28"/>
      <c r="AJE88" s="28"/>
      <c r="AJF88" s="28"/>
      <c r="AJG88" s="28"/>
      <c r="AJH88" s="28"/>
      <c r="AJI88" s="28"/>
      <c r="AJJ88" s="28"/>
      <c r="AJK88" s="28"/>
      <c r="AJL88" s="28"/>
      <c r="AJM88" s="28"/>
      <c r="AJN88" s="28"/>
      <c r="AJO88" s="28"/>
      <c r="AJP88" s="28"/>
      <c r="AJQ88" s="28"/>
      <c r="AJR88" s="28"/>
      <c r="AJS88" s="28"/>
      <c r="AJT88" s="28"/>
      <c r="AJU88" s="28"/>
      <c r="AJV88" s="28"/>
      <c r="AJW88" s="28"/>
      <c r="AJX88" s="28"/>
      <c r="AJY88" s="28"/>
      <c r="AJZ88" s="28"/>
      <c r="AKA88" s="28"/>
      <c r="AKB88" s="28"/>
      <c r="AKC88" s="28"/>
      <c r="AKD88" s="28"/>
      <c r="AKE88" s="28"/>
      <c r="AKF88" s="28"/>
      <c r="AKG88" s="28"/>
      <c r="AKH88" s="28"/>
      <c r="AKI88" s="28"/>
      <c r="AKJ88" s="28"/>
      <c r="AKK88" s="28"/>
      <c r="AKL88" s="28"/>
      <c r="AKM88" s="28"/>
      <c r="AKN88" s="28"/>
      <c r="AKO88" s="28"/>
      <c r="AKP88" s="28"/>
      <c r="AKQ88" s="28"/>
      <c r="AKR88" s="28"/>
      <c r="AKS88" s="28"/>
      <c r="AKT88" s="28"/>
      <c r="AKU88" s="28"/>
      <c r="AKV88" s="28"/>
      <c r="AKW88" s="28"/>
      <c r="AKX88" s="28"/>
      <c r="AKY88" s="28"/>
      <c r="AKZ88" s="28"/>
      <c r="ALA88" s="28"/>
      <c r="ALB88" s="28"/>
      <c r="ALC88" s="28"/>
      <c r="ALD88" s="28"/>
      <c r="ALE88" s="28"/>
      <c r="ALF88" s="28"/>
      <c r="ALG88" s="28"/>
      <c r="ALH88" s="28"/>
      <c r="ALI88" s="28"/>
      <c r="ALJ88" s="28"/>
      <c r="ALK88" s="28"/>
      <c r="ALL88" s="28"/>
      <c r="ALM88" s="28"/>
      <c r="ALN88" s="28"/>
      <c r="ALO88" s="28"/>
      <c r="ALP88" s="28"/>
      <c r="ALQ88" s="28"/>
      <c r="ALR88" s="28"/>
      <c r="ALS88" s="28"/>
      <c r="ALT88" s="28"/>
      <c r="ALU88" s="28"/>
      <c r="ALV88" s="28"/>
      <c r="ALW88" s="28"/>
      <c r="ALX88" s="28"/>
      <c r="ALY88" s="28"/>
      <c r="ALZ88" s="28"/>
      <c r="AMA88" s="28"/>
      <c r="AMB88" s="28"/>
      <c r="AMC88" s="28"/>
      <c r="AMD88" s="28"/>
      <c r="AME88" s="28"/>
      <c r="AMF88" s="28"/>
      <c r="AMG88" s="28"/>
      <c r="AMH88" s="28"/>
      <c r="AMI88" s="28"/>
      <c r="AMJ88" s="28"/>
      <c r="AMK88" s="28"/>
      <c r="AML88" s="28"/>
      <c r="AMM88" s="28"/>
      <c r="AMN88" s="28"/>
      <c r="AMO88" s="28"/>
      <c r="AMP88" s="28"/>
      <c r="AMQ88" s="28"/>
      <c r="AMR88" s="28"/>
      <c r="AMS88" s="28"/>
      <c r="AMT88" s="28"/>
      <c r="AMU88" s="28"/>
      <c r="AMV88" s="28"/>
      <c r="AMW88" s="28"/>
      <c r="AMX88" s="28"/>
      <c r="AMY88" s="28"/>
      <c r="AMZ88" s="28"/>
      <c r="ANA88" s="28"/>
      <c r="ANB88" s="28"/>
    </row>
    <row r="89" spans="3:1042" s="6" customFormat="1" ht="15" customHeight="1" x14ac:dyDescent="0.25">
      <c r="C89" s="6" t="str">
        <f t="shared" si="17"/>
        <v>American</v>
      </c>
      <c r="D89" s="6" t="str">
        <f t="shared" si="18"/>
        <v>HPE6280H045DV 102  (80 gal)</v>
      </c>
      <c r="E89" s="6">
        <f t="shared" si="19"/>
        <v>120312</v>
      </c>
      <c r="F89" s="55">
        <f t="shared" si="20"/>
        <v>80</v>
      </c>
      <c r="G89" s="6" t="str">
        <f t="shared" si="21"/>
        <v>AOSmithPHPT80</v>
      </c>
      <c r="H89" s="117">
        <f t="shared" si="22"/>
        <v>0</v>
      </c>
      <c r="I89" s="158" t="str">
        <f t="shared" si="23"/>
        <v>AmericanHPE6280</v>
      </c>
      <c r="J89" s="91" t="s">
        <v>192</v>
      </c>
      <c r="K89" s="32">
        <v>1</v>
      </c>
      <c r="L89" s="75">
        <f t="shared" si="24"/>
        <v>12</v>
      </c>
      <c r="M89" s="9" t="s">
        <v>17</v>
      </c>
      <c r="N89" s="62">
        <f t="shared" si="55"/>
        <v>3</v>
      </c>
      <c r="O89" s="62">
        <f t="shared" si="46"/>
        <v>120312</v>
      </c>
      <c r="P89" s="59" t="str">
        <f t="shared" si="30"/>
        <v>HPE6280H045DV 102  (80 gal)</v>
      </c>
      <c r="Q89" s="157">
        <f>COUNTIF(P$59:P$414, P89)</f>
        <v>1</v>
      </c>
      <c r="R89" s="10" t="s">
        <v>62</v>
      </c>
      <c r="S89" s="11">
        <v>80</v>
      </c>
      <c r="T89" s="30" t="s">
        <v>87</v>
      </c>
      <c r="U89" s="80" t="s">
        <v>105</v>
      </c>
      <c r="V89" s="85" t="str">
        <f t="shared" si="47"/>
        <v>AOSmithPHPT80</v>
      </c>
      <c r="W89" s="116">
        <v>0</v>
      </c>
      <c r="X89" s="42" t="s">
        <v>13</v>
      </c>
      <c r="Y89" s="43">
        <v>42591</v>
      </c>
      <c r="Z89" s="44" t="s">
        <v>80</v>
      </c>
      <c r="AA89" s="128" t="str">
        <f t="shared" si="4"/>
        <v>2,     120312,   "HPE6280H045DV 102  (80 gal)"</v>
      </c>
      <c r="AB89" s="130" t="str">
        <f t="shared" ref="AB89:AB102" si="56">AB88</f>
        <v>American</v>
      </c>
      <c r="AC89" s="131" t="s">
        <v>455</v>
      </c>
      <c r="AD89" s="155">
        <f>COUNTIF(AC$59:AC$414, AC89)</f>
        <v>1</v>
      </c>
      <c r="AE89" s="128" t="str">
        <f t="shared" si="5"/>
        <v xml:space="preserve">          case  HPE6280H045DV 102  (80 gal)   :   "AmericanHPE6280"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3:1042" s="6" customFormat="1" ht="15" customHeight="1" x14ac:dyDescent="0.25">
      <c r="C90" s="6" t="str">
        <f t="shared" si="17"/>
        <v>American</v>
      </c>
      <c r="D90" s="6" t="str">
        <f t="shared" si="18"/>
        <v>HPHE10250H045DV 120  (50 gal)</v>
      </c>
      <c r="E90" s="6">
        <f t="shared" si="19"/>
        <v>120413</v>
      </c>
      <c r="F90" s="55">
        <f t="shared" si="20"/>
        <v>50</v>
      </c>
      <c r="G90" s="6" t="str">
        <f t="shared" si="21"/>
        <v>AOSmithHPTU50</v>
      </c>
      <c r="H90" s="117">
        <f t="shared" si="22"/>
        <v>0</v>
      </c>
      <c r="I90" s="158" t="str">
        <f t="shared" si="23"/>
        <v>AmericanHPHE10250</v>
      </c>
      <c r="J90" s="91" t="s">
        <v>192</v>
      </c>
      <c r="K90" s="32">
        <v>3</v>
      </c>
      <c r="L90" s="75">
        <f t="shared" si="24"/>
        <v>12</v>
      </c>
      <c r="M90" s="9" t="s">
        <v>17</v>
      </c>
      <c r="N90" s="62">
        <f t="shared" si="55"/>
        <v>4</v>
      </c>
      <c r="O90" s="62">
        <f t="shared" si="46"/>
        <v>120413</v>
      </c>
      <c r="P90" s="59" t="str">
        <f t="shared" si="30"/>
        <v>HPHE10250H045DV 120  (50 gal)</v>
      </c>
      <c r="Q90" s="157">
        <f>COUNTIF(P$59:P$414, P90)</f>
        <v>1</v>
      </c>
      <c r="R90" s="10" t="s">
        <v>18</v>
      </c>
      <c r="S90" s="11">
        <v>50</v>
      </c>
      <c r="T90" s="30" t="s">
        <v>81</v>
      </c>
      <c r="U90" s="80" t="s">
        <v>106</v>
      </c>
      <c r="V90" s="85" t="str">
        <f t="shared" si="47"/>
        <v>AOSmithHPTU50</v>
      </c>
      <c r="W90" s="116">
        <v>0</v>
      </c>
      <c r="X90" s="42" t="s">
        <v>8</v>
      </c>
      <c r="Y90" s="43">
        <v>42545</v>
      </c>
      <c r="Z90" s="44" t="s">
        <v>80</v>
      </c>
      <c r="AA90" s="128" t="str">
        <f t="shared" si="4"/>
        <v>2,     120413,   "HPHE10250H045DV 120  (50 gal)"</v>
      </c>
      <c r="AB90" s="130" t="str">
        <f t="shared" si="56"/>
        <v>American</v>
      </c>
      <c r="AC90" s="131" t="s">
        <v>456</v>
      </c>
      <c r="AD90" s="155">
        <f>COUNTIF(AC$59:AC$414, AC90)</f>
        <v>1</v>
      </c>
      <c r="AE90" s="128" t="str">
        <f t="shared" si="5"/>
        <v xml:space="preserve">          case  HPHE10250H045DV 120  (50 gal)   :   "AmericanHPHE10250"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</row>
    <row r="91" spans="3:1042" s="6" customFormat="1" ht="15" customHeight="1" x14ac:dyDescent="0.25">
      <c r="C91" s="6" t="str">
        <f t="shared" si="17"/>
        <v>American</v>
      </c>
      <c r="D91" s="6" t="str">
        <f t="shared" si="18"/>
        <v>HPHE10250H045DVN 120  (50 gal)</v>
      </c>
      <c r="E91" s="6">
        <f t="shared" si="19"/>
        <v>120513</v>
      </c>
      <c r="F91" s="55">
        <f t="shared" si="20"/>
        <v>50</v>
      </c>
      <c r="G91" s="6" t="str">
        <f t="shared" si="21"/>
        <v>AOSmithHPTU50</v>
      </c>
      <c r="H91" s="117">
        <f t="shared" si="22"/>
        <v>0</v>
      </c>
      <c r="I91" s="158" t="str">
        <f t="shared" si="23"/>
        <v>AmericanHPHE10250N</v>
      </c>
      <c r="J91" s="91" t="s">
        <v>192</v>
      </c>
      <c r="K91" s="32">
        <v>3</v>
      </c>
      <c r="L91" s="75">
        <f t="shared" si="24"/>
        <v>12</v>
      </c>
      <c r="M91" s="9" t="s">
        <v>17</v>
      </c>
      <c r="N91" s="62">
        <f t="shared" si="55"/>
        <v>5</v>
      </c>
      <c r="O91" s="62">
        <f t="shared" si="46"/>
        <v>120513</v>
      </c>
      <c r="P91" s="59" t="str">
        <f t="shared" si="30"/>
        <v>HPHE10250H045DVN 120  (50 gal)</v>
      </c>
      <c r="Q91" s="157">
        <f>COUNTIF(P$59:P$414, P91)</f>
        <v>1</v>
      </c>
      <c r="R91" s="10" t="s">
        <v>19</v>
      </c>
      <c r="S91" s="11">
        <v>50</v>
      </c>
      <c r="T91" s="30" t="s">
        <v>81</v>
      </c>
      <c r="U91" s="80" t="s">
        <v>106</v>
      </c>
      <c r="V91" s="85" t="str">
        <f t="shared" si="47"/>
        <v>AOSmithHPTU50</v>
      </c>
      <c r="W91" s="116">
        <v>0</v>
      </c>
      <c r="X91" s="42" t="s">
        <v>8</v>
      </c>
      <c r="Y91" s="43">
        <v>42545</v>
      </c>
      <c r="Z91" s="44" t="s">
        <v>80</v>
      </c>
      <c r="AA91" s="128" t="str">
        <f t="shared" si="4"/>
        <v>2,     120513,   "HPHE10250H045DVN 120  (50 gal)"</v>
      </c>
      <c r="AB91" s="130" t="str">
        <f t="shared" si="56"/>
        <v>American</v>
      </c>
      <c r="AC91" s="131" t="s">
        <v>457</v>
      </c>
      <c r="AD91" s="155">
        <f>COUNTIF(AC$59:AC$414, AC91)</f>
        <v>1</v>
      </c>
      <c r="AE91" s="128" t="str">
        <f t="shared" si="5"/>
        <v xml:space="preserve">          case  HPHE10250H045DVN 120  (50 gal)   :   "AmericanHPHE10250N"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</row>
    <row r="92" spans="3:1042" s="6" customFormat="1" ht="15" customHeight="1" x14ac:dyDescent="0.25">
      <c r="C92" s="121" t="str">
        <f t="shared" si="17"/>
        <v>American</v>
      </c>
      <c r="D92" s="121" t="str">
        <f t="shared" si="18"/>
        <v>HPHE10250H045DVDR 130  (50 gal, JA13)</v>
      </c>
      <c r="E92" s="121">
        <f t="shared" si="19"/>
        <v>121413</v>
      </c>
      <c r="F92" s="55">
        <f t="shared" ref="F92" si="57">S92</f>
        <v>50</v>
      </c>
      <c r="G92" s="6" t="str">
        <f t="shared" si="21"/>
        <v>AOSmithHPTU50</v>
      </c>
      <c r="H92" s="117">
        <f t="shared" ref="H92" si="58">W92</f>
        <v>1</v>
      </c>
      <c r="I92" s="158" t="str">
        <f t="shared" si="23"/>
        <v>AmericanHPHE10250DR</v>
      </c>
      <c r="J92" s="91" t="s">
        <v>192</v>
      </c>
      <c r="K92" s="32">
        <v>3</v>
      </c>
      <c r="L92" s="75">
        <f t="shared" ref="L92" si="59">VLOOKUP( M92, $M$2:$N$21, 2, FALSE )</f>
        <v>12</v>
      </c>
      <c r="M92" s="9" t="s">
        <v>17</v>
      </c>
      <c r="N92" s="122">
        <v>14</v>
      </c>
      <c r="O92" s="62">
        <f t="shared" ref="O92" si="60" xml:space="preserve"> (L92*10000) + (N92*100) + VLOOKUP( U92, $R$2:$T$56, 2, FALSE )</f>
        <v>121413</v>
      </c>
      <c r="P92" s="59" t="str">
        <f t="shared" si="30"/>
        <v>HPHE10250H045DVDR 130  (50 gal, JA13)</v>
      </c>
      <c r="Q92" s="157">
        <f>COUNTIF(P$59:P$414, P92)</f>
        <v>1</v>
      </c>
      <c r="R92" s="10" t="s">
        <v>429</v>
      </c>
      <c r="S92" s="11">
        <v>50</v>
      </c>
      <c r="T92" s="30" t="s">
        <v>81</v>
      </c>
      <c r="U92" s="80" t="s">
        <v>106</v>
      </c>
      <c r="V92" s="85" t="str">
        <f t="shared" ref="V92" si="61">VLOOKUP( U92, $R$2:$T$56, 3, FALSE )</f>
        <v>AOSmithHPTU50</v>
      </c>
      <c r="W92" s="118">
        <v>1</v>
      </c>
      <c r="X92" s="42" t="s">
        <v>8</v>
      </c>
      <c r="Y92" s="43">
        <v>44118</v>
      </c>
      <c r="Z92" s="44" t="s">
        <v>80</v>
      </c>
      <c r="AA92" s="128" t="str">
        <f t="shared" si="4"/>
        <v>2,     121413,   "HPHE10250H045DVDR 130  (50 gal, JA13)"</v>
      </c>
      <c r="AB92" s="130" t="str">
        <f t="shared" si="56"/>
        <v>American</v>
      </c>
      <c r="AC92" s="132" t="s">
        <v>466</v>
      </c>
      <c r="AD92" s="155">
        <f>COUNTIF(AC$59:AC$414, AC92)</f>
        <v>1</v>
      </c>
      <c r="AE92" s="128" t="str">
        <f t="shared" si="5"/>
        <v xml:space="preserve">          case  HPHE10250H045DVDR 130  (50 gal, JA13)   :   "AmericanHPHE10250DR"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</row>
    <row r="93" spans="3:1042" s="6" customFormat="1" ht="15" customHeight="1" x14ac:dyDescent="0.25">
      <c r="C93" s="6" t="str">
        <f t="shared" si="17"/>
        <v>American</v>
      </c>
      <c r="D93" s="6" t="str">
        <f t="shared" si="18"/>
        <v>HPHE10266H045DV 120  (66 gal)</v>
      </c>
      <c r="E93" s="6">
        <f t="shared" si="19"/>
        <v>120614</v>
      </c>
      <c r="F93" s="55">
        <f t="shared" si="20"/>
        <v>66</v>
      </c>
      <c r="G93" s="6" t="str">
        <f t="shared" si="21"/>
        <v>AOSmithHPTU66</v>
      </c>
      <c r="H93" s="117">
        <f t="shared" si="22"/>
        <v>0</v>
      </c>
      <c r="I93" s="158" t="str">
        <f t="shared" si="23"/>
        <v>AmericanHPHE10266Res</v>
      </c>
      <c r="J93" s="91" t="s">
        <v>192</v>
      </c>
      <c r="K93" s="32">
        <v>3</v>
      </c>
      <c r="L93" s="75">
        <f t="shared" si="24"/>
        <v>12</v>
      </c>
      <c r="M93" s="9" t="s">
        <v>17</v>
      </c>
      <c r="N93" s="123">
        <f>N91+1</f>
        <v>6</v>
      </c>
      <c r="O93" s="62">
        <f xml:space="preserve"> (L93*10000) + (N93*100) + VLOOKUP( U93, $R$2:$T$56, 2, FALSE )</f>
        <v>120614</v>
      </c>
      <c r="P93" s="59" t="str">
        <f t="shared" si="30"/>
        <v>HPHE10266H045DV 120  (66 gal)</v>
      </c>
      <c r="Q93" s="157">
        <f>COUNTIF(P$59:P$414, P93)</f>
        <v>1</v>
      </c>
      <c r="R93" s="10" t="s">
        <v>20</v>
      </c>
      <c r="S93" s="11">
        <v>66</v>
      </c>
      <c r="T93" s="30" t="s">
        <v>82</v>
      </c>
      <c r="U93" s="80" t="s">
        <v>102</v>
      </c>
      <c r="V93" s="85" t="str">
        <f>VLOOKUP( U93, $R$2:$T$56, 3, FALSE )</f>
        <v>AOSmithHPTU66</v>
      </c>
      <c r="W93" s="116">
        <v>0</v>
      </c>
      <c r="X93" s="42">
        <v>3</v>
      </c>
      <c r="Y93" s="43">
        <v>42545</v>
      </c>
      <c r="Z93" s="44" t="s">
        <v>80</v>
      </c>
      <c r="AA93" s="128" t="str">
        <f t="shared" si="4"/>
        <v>2,     120614,   "HPHE10266H045DV 120  (66 gal)"</v>
      </c>
      <c r="AB93" s="130" t="str">
        <f t="shared" si="56"/>
        <v>American</v>
      </c>
      <c r="AC93" s="131" t="s">
        <v>458</v>
      </c>
      <c r="AD93" s="155">
        <f>COUNTIF(AC$59:AC$414, AC93)</f>
        <v>1</v>
      </c>
      <c r="AE93" s="128" t="str">
        <f t="shared" si="5"/>
        <v xml:space="preserve">          case  HPHE10266H045DV 120  (66 gal)   :   "AmericanHPHE10266Res"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</row>
    <row r="94" spans="3:1042" s="6" customFormat="1" ht="15" customHeight="1" x14ac:dyDescent="0.25">
      <c r="C94" s="6" t="str">
        <f t="shared" si="17"/>
        <v>American</v>
      </c>
      <c r="D94" s="6" t="str">
        <f t="shared" si="18"/>
        <v>HPHE10266H045DVN 120  (66 gal)</v>
      </c>
      <c r="E94" s="6">
        <f t="shared" si="19"/>
        <v>120714</v>
      </c>
      <c r="F94" s="55">
        <f t="shared" si="20"/>
        <v>66</v>
      </c>
      <c r="G94" s="6" t="str">
        <f t="shared" si="21"/>
        <v>AOSmithHPTU66</v>
      </c>
      <c r="H94" s="117">
        <f t="shared" si="22"/>
        <v>0</v>
      </c>
      <c r="I94" s="158" t="str">
        <f t="shared" si="23"/>
        <v>AmericanHPHE10266NRes</v>
      </c>
      <c r="J94" s="91" t="s">
        <v>192</v>
      </c>
      <c r="K94" s="32">
        <v>3</v>
      </c>
      <c r="L94" s="75">
        <f t="shared" si="24"/>
        <v>12</v>
      </c>
      <c r="M94" s="9" t="s">
        <v>17</v>
      </c>
      <c r="N94" s="62">
        <f t="shared" si="55"/>
        <v>7</v>
      </c>
      <c r="O94" s="62">
        <f xml:space="preserve"> (L94*10000) + (N94*100) + VLOOKUP( U94, $R$2:$T$56, 2, FALSE )</f>
        <v>120714</v>
      </c>
      <c r="P94" s="59" t="str">
        <f t="shared" si="30"/>
        <v>HPHE10266H045DVN 120  (66 gal)</v>
      </c>
      <c r="Q94" s="157">
        <f>COUNTIF(P$59:P$414, P94)</f>
        <v>1</v>
      </c>
      <c r="R94" s="10" t="s">
        <v>21</v>
      </c>
      <c r="S94" s="11">
        <v>66</v>
      </c>
      <c r="T94" s="30" t="s">
        <v>82</v>
      </c>
      <c r="U94" s="80" t="s">
        <v>102</v>
      </c>
      <c r="V94" s="85" t="str">
        <f>VLOOKUP( U94, $R$2:$T$56, 3, FALSE )</f>
        <v>AOSmithHPTU66</v>
      </c>
      <c r="W94" s="116">
        <v>0</v>
      </c>
      <c r="X94" s="42">
        <v>3</v>
      </c>
      <c r="Y94" s="43">
        <v>42545</v>
      </c>
      <c r="Z94" s="44" t="s">
        <v>80</v>
      </c>
      <c r="AA94" s="128" t="str">
        <f t="shared" si="4"/>
        <v>2,     120714,   "HPHE10266H045DVN 120  (66 gal)"</v>
      </c>
      <c r="AB94" s="130" t="str">
        <f t="shared" si="56"/>
        <v>American</v>
      </c>
      <c r="AC94" s="131" t="s">
        <v>459</v>
      </c>
      <c r="AD94" s="155">
        <f>COUNTIF(AC$59:AC$414, AC94)</f>
        <v>1</v>
      </c>
      <c r="AE94" s="128" t="str">
        <f t="shared" si="5"/>
        <v xml:space="preserve">          case  HPHE10266H045DVN 120  (66 gal)   :   "AmericanHPHE10266NRes"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</row>
    <row r="95" spans="3:1042" s="6" customFormat="1" ht="15" customHeight="1" x14ac:dyDescent="0.25">
      <c r="C95" s="121" t="str">
        <f t="shared" si="17"/>
        <v>American</v>
      </c>
      <c r="D95" s="121" t="str">
        <f t="shared" si="18"/>
        <v>HPHE10266H045DVDR 130  (66 gal, JA13)</v>
      </c>
      <c r="E95" s="121">
        <f t="shared" si="19"/>
        <v>121514</v>
      </c>
      <c r="F95" s="55">
        <f t="shared" ref="F95" si="62">S95</f>
        <v>66</v>
      </c>
      <c r="G95" s="6" t="str">
        <f t="shared" si="21"/>
        <v>AOSmithHPTU66</v>
      </c>
      <c r="H95" s="117">
        <f t="shared" ref="H95" si="63">W95</f>
        <v>1</v>
      </c>
      <c r="I95" s="158" t="str">
        <f t="shared" si="23"/>
        <v>AmericanHPHE10266DR</v>
      </c>
      <c r="J95" s="91" t="s">
        <v>192</v>
      </c>
      <c r="K95" s="32">
        <v>3</v>
      </c>
      <c r="L95" s="75">
        <f t="shared" ref="L95" si="64">VLOOKUP( M95, $M$2:$N$21, 2, FALSE )</f>
        <v>12</v>
      </c>
      <c r="M95" s="9" t="s">
        <v>17</v>
      </c>
      <c r="N95" s="122">
        <v>15</v>
      </c>
      <c r="O95" s="62">
        <f t="shared" ref="O95" si="65" xml:space="preserve"> (L95*10000) + (N95*100) + VLOOKUP( U95, $R$2:$T$56, 2, FALSE )</f>
        <v>121514</v>
      </c>
      <c r="P95" s="59" t="str">
        <f t="shared" si="30"/>
        <v>HPHE10266H045DVDR 130  (66 gal, JA13)</v>
      </c>
      <c r="Q95" s="157">
        <f>COUNTIF(P$59:P$414, P95)</f>
        <v>1</v>
      </c>
      <c r="R95" s="10" t="s">
        <v>430</v>
      </c>
      <c r="S95" s="11">
        <v>66</v>
      </c>
      <c r="T95" s="30" t="s">
        <v>82</v>
      </c>
      <c r="U95" s="80" t="s">
        <v>102</v>
      </c>
      <c r="V95" s="85" t="str">
        <f t="shared" ref="V95" si="66">VLOOKUP( U95, $R$2:$T$56, 3, FALSE )</f>
        <v>AOSmithHPTU66</v>
      </c>
      <c r="W95" s="118">
        <v>1</v>
      </c>
      <c r="X95" s="42">
        <v>3</v>
      </c>
      <c r="Y95" s="43">
        <v>44118</v>
      </c>
      <c r="Z95" s="44" t="s">
        <v>80</v>
      </c>
      <c r="AA95" s="128" t="str">
        <f t="shared" si="4"/>
        <v>2,     121514,   "HPHE10266H045DVDR 130  (66 gal, JA13)"</v>
      </c>
      <c r="AB95" s="130" t="str">
        <f t="shared" si="56"/>
        <v>American</v>
      </c>
      <c r="AC95" s="132" t="s">
        <v>467</v>
      </c>
      <c r="AD95" s="155">
        <f>COUNTIF(AC$59:AC$414, AC95)</f>
        <v>1</v>
      </c>
      <c r="AE95" s="128" t="str">
        <f t="shared" si="5"/>
        <v xml:space="preserve">          case  HPHE10266H045DVDR 130  (66 gal, JA13)   :   "AmericanHPHE10266DR"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</row>
    <row r="96" spans="3:1042" s="6" customFormat="1" ht="15" customHeight="1" x14ac:dyDescent="0.25">
      <c r="C96" s="6" t="str">
        <f t="shared" si="17"/>
        <v>American</v>
      </c>
      <c r="D96" s="6" t="str">
        <f t="shared" si="18"/>
        <v>HPHE10280H045DV 120  (80 gal)</v>
      </c>
      <c r="E96" s="6">
        <f t="shared" si="19"/>
        <v>120815</v>
      </c>
      <c r="F96" s="55">
        <f t="shared" si="20"/>
        <v>80</v>
      </c>
      <c r="G96" s="6" t="str">
        <f t="shared" si="21"/>
        <v>AOSmithHPTU80</v>
      </c>
      <c r="H96" s="117">
        <f t="shared" si="22"/>
        <v>0</v>
      </c>
      <c r="I96" s="158" t="str">
        <f t="shared" si="23"/>
        <v>AmericanHPHE10280Res</v>
      </c>
      <c r="J96" s="91" t="s">
        <v>192</v>
      </c>
      <c r="K96" s="32">
        <v>3</v>
      </c>
      <c r="L96" s="75">
        <f t="shared" si="24"/>
        <v>12</v>
      </c>
      <c r="M96" s="9" t="s">
        <v>17</v>
      </c>
      <c r="N96" s="123">
        <f>N94+1</f>
        <v>8</v>
      </c>
      <c r="O96" s="62">
        <f xml:space="preserve"> (L96*10000) + (N96*100) + VLOOKUP( U96, $R$2:$T$56, 2, FALSE )</f>
        <v>120815</v>
      </c>
      <c r="P96" s="59" t="str">
        <f t="shared" si="30"/>
        <v>HPHE10280H045DV 120  (80 gal)</v>
      </c>
      <c r="Q96" s="157">
        <f>COUNTIF(P$59:P$414, P96)</f>
        <v>1</v>
      </c>
      <c r="R96" s="10" t="s">
        <v>22</v>
      </c>
      <c r="S96" s="11">
        <v>80</v>
      </c>
      <c r="T96" s="30" t="s">
        <v>83</v>
      </c>
      <c r="U96" s="80" t="s">
        <v>103</v>
      </c>
      <c r="V96" s="85" t="str">
        <f>VLOOKUP( U96, $R$2:$T$56, 3, FALSE )</f>
        <v>AOSmithHPTU80</v>
      </c>
      <c r="W96" s="116">
        <v>0</v>
      </c>
      <c r="X96" s="42" t="s">
        <v>13</v>
      </c>
      <c r="Y96" s="43">
        <v>42545</v>
      </c>
      <c r="Z96" s="44" t="s">
        <v>80</v>
      </c>
      <c r="AA96" s="128" t="str">
        <f t="shared" si="4"/>
        <v>2,     120815,   "HPHE10280H045DV 120  (80 gal)"</v>
      </c>
      <c r="AB96" s="130" t="str">
        <f t="shared" si="56"/>
        <v>American</v>
      </c>
      <c r="AC96" s="131" t="s">
        <v>460</v>
      </c>
      <c r="AD96" s="155">
        <f>COUNTIF(AC$59:AC$414, AC96)</f>
        <v>1</v>
      </c>
      <c r="AE96" s="128" t="str">
        <f t="shared" si="5"/>
        <v xml:space="preserve">          case  HPHE10280H045DV 120  (80 gal)   :   "AmericanHPHE10280Res"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</row>
    <row r="97" spans="3:1042" s="6" customFormat="1" ht="15" customHeight="1" x14ac:dyDescent="0.25">
      <c r="C97" s="6" t="str">
        <f t="shared" si="17"/>
        <v>American</v>
      </c>
      <c r="D97" s="6" t="str">
        <f t="shared" si="18"/>
        <v>HPHE10280H045DVN 120  (80 gal)</v>
      </c>
      <c r="E97" s="6">
        <f t="shared" si="19"/>
        <v>120915</v>
      </c>
      <c r="F97" s="55">
        <f t="shared" si="20"/>
        <v>80</v>
      </c>
      <c r="G97" s="6" t="str">
        <f t="shared" si="21"/>
        <v>AOSmithHPTU80</v>
      </c>
      <c r="H97" s="117">
        <f t="shared" si="22"/>
        <v>0</v>
      </c>
      <c r="I97" s="158" t="str">
        <f t="shared" si="23"/>
        <v>AmericanHPHE10280NRes</v>
      </c>
      <c r="J97" s="91" t="s">
        <v>192</v>
      </c>
      <c r="K97" s="32">
        <v>3</v>
      </c>
      <c r="L97" s="75">
        <f t="shared" si="24"/>
        <v>12</v>
      </c>
      <c r="M97" s="9" t="s">
        <v>17</v>
      </c>
      <c r="N97" s="62">
        <f t="shared" si="55"/>
        <v>9</v>
      </c>
      <c r="O97" s="62">
        <f xml:space="preserve"> (L97*10000) + (N97*100) + VLOOKUP( U97, $R$2:$T$56, 2, FALSE )</f>
        <v>120915</v>
      </c>
      <c r="P97" s="59" t="str">
        <f t="shared" si="30"/>
        <v>HPHE10280H045DVN 120  (80 gal)</v>
      </c>
      <c r="Q97" s="157">
        <f>COUNTIF(P$59:P$414, P97)</f>
        <v>1</v>
      </c>
      <c r="R97" s="10" t="s">
        <v>23</v>
      </c>
      <c r="S97" s="11">
        <v>80</v>
      </c>
      <c r="T97" s="30" t="s">
        <v>83</v>
      </c>
      <c r="U97" s="80" t="s">
        <v>103</v>
      </c>
      <c r="V97" s="85" t="str">
        <f>VLOOKUP( U97, $R$2:$T$56, 3, FALSE )</f>
        <v>AOSmithHPTU80</v>
      </c>
      <c r="W97" s="116">
        <v>0</v>
      </c>
      <c r="X97" s="42" t="s">
        <v>13</v>
      </c>
      <c r="Y97" s="43">
        <v>42545</v>
      </c>
      <c r="Z97" s="44" t="s">
        <v>80</v>
      </c>
      <c r="AA97" s="128" t="str">
        <f t="shared" si="4"/>
        <v>2,     120915,   "HPHE10280H045DVN 120  (80 gal)"</v>
      </c>
      <c r="AB97" s="130" t="str">
        <f t="shared" si="56"/>
        <v>American</v>
      </c>
      <c r="AC97" s="131" t="s">
        <v>461</v>
      </c>
      <c r="AD97" s="155">
        <f>COUNTIF(AC$59:AC$414, AC97)</f>
        <v>1</v>
      </c>
      <c r="AE97" s="128" t="str">
        <f t="shared" si="5"/>
        <v xml:space="preserve">          case  HPHE10280H045DVN 120  (80 gal)   :   "AmericanHPHE10280NRes"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</row>
    <row r="98" spans="3:1042" s="6" customFormat="1" ht="15" customHeight="1" x14ac:dyDescent="0.25">
      <c r="C98" s="121" t="str">
        <f t="shared" si="17"/>
        <v>American</v>
      </c>
      <c r="D98" s="121" t="str">
        <f t="shared" si="18"/>
        <v>HPHE10280H045DVDR 130  (80 gal, JA13)</v>
      </c>
      <c r="E98" s="121">
        <f t="shared" si="19"/>
        <v>121615</v>
      </c>
      <c r="F98" s="55">
        <f t="shared" ref="F98" si="67">S98</f>
        <v>80</v>
      </c>
      <c r="G98" s="6" t="str">
        <f t="shared" si="21"/>
        <v>AOSmithHPTU80</v>
      </c>
      <c r="H98" s="117">
        <f t="shared" ref="H98" si="68">W98</f>
        <v>1</v>
      </c>
      <c r="I98" s="158" t="str">
        <f t="shared" si="23"/>
        <v>AmericanHPHE10280DR</v>
      </c>
      <c r="J98" s="91" t="s">
        <v>192</v>
      </c>
      <c r="K98" s="32">
        <v>3</v>
      </c>
      <c r="L98" s="75">
        <f t="shared" ref="L98" si="69">VLOOKUP( M98, $M$2:$N$21, 2, FALSE )</f>
        <v>12</v>
      </c>
      <c r="M98" s="9" t="s">
        <v>17</v>
      </c>
      <c r="N98" s="122">
        <v>16</v>
      </c>
      <c r="O98" s="62">
        <f t="shared" ref="O98" si="70" xml:space="preserve"> (L98*10000) + (N98*100) + VLOOKUP( U98, $R$2:$T$56, 2, FALSE )</f>
        <v>121615</v>
      </c>
      <c r="P98" s="59" t="str">
        <f t="shared" si="30"/>
        <v>HPHE10280H045DVDR 130  (80 gal, JA13)</v>
      </c>
      <c r="Q98" s="157">
        <f>COUNTIF(P$59:P$414, P98)</f>
        <v>1</v>
      </c>
      <c r="R98" s="10" t="s">
        <v>431</v>
      </c>
      <c r="S98" s="11">
        <v>80</v>
      </c>
      <c r="T98" s="30" t="s">
        <v>83</v>
      </c>
      <c r="U98" s="80" t="s">
        <v>103</v>
      </c>
      <c r="V98" s="85" t="str">
        <f t="shared" ref="V98" si="71">VLOOKUP( U98, $R$2:$T$56, 3, FALSE )</f>
        <v>AOSmithHPTU80</v>
      </c>
      <c r="W98" s="118">
        <v>1</v>
      </c>
      <c r="X98" s="42" t="s">
        <v>13</v>
      </c>
      <c r="Y98" s="43">
        <v>44118</v>
      </c>
      <c r="Z98" s="44" t="s">
        <v>80</v>
      </c>
      <c r="AA98" s="128" t="str">
        <f t="shared" si="4"/>
        <v>2,     121615,   "HPHE10280H045DVDR 130  (80 gal, JA13)"</v>
      </c>
      <c r="AB98" s="130" t="str">
        <f t="shared" si="56"/>
        <v>American</v>
      </c>
      <c r="AC98" s="132" t="s">
        <v>468</v>
      </c>
      <c r="AD98" s="155">
        <f>COUNTIF(AC$59:AC$414, AC98)</f>
        <v>1</v>
      </c>
      <c r="AE98" s="128" t="str">
        <f t="shared" si="5"/>
        <v xml:space="preserve">          case  HPHE10280H045DVDR 130  (80 gal, JA13)   :   "AmericanHPHE10280DR"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</row>
    <row r="99" spans="3:1042" s="6" customFormat="1" ht="15" customHeight="1" x14ac:dyDescent="0.25">
      <c r="C99" s="6" t="str">
        <f t="shared" si="17"/>
        <v>American</v>
      </c>
      <c r="D99" s="6" t="str">
        <f t="shared" si="18"/>
        <v>HPHE6250H045DV  (50 gal)</v>
      </c>
      <c r="E99" s="6">
        <f t="shared" si="19"/>
        <v>121013</v>
      </c>
      <c r="F99" s="55">
        <f t="shared" si="20"/>
        <v>50</v>
      </c>
      <c r="G99" s="6" t="str">
        <f t="shared" si="21"/>
        <v>AOSmithHPTU50</v>
      </c>
      <c r="H99" s="117">
        <f t="shared" si="22"/>
        <v>0</v>
      </c>
      <c r="I99" s="158" t="str">
        <f t="shared" si="23"/>
        <v>AmericanHPHE6250</v>
      </c>
      <c r="J99" s="91" t="s">
        <v>192</v>
      </c>
      <c r="K99" s="34"/>
      <c r="L99" s="75">
        <f t="shared" si="24"/>
        <v>12</v>
      </c>
      <c r="M99" s="18" t="s">
        <v>17</v>
      </c>
      <c r="N99" s="123">
        <f>N97+1</f>
        <v>10</v>
      </c>
      <c r="O99" s="62">
        <f t="shared" ref="O99:O133" si="72" xml:space="preserve"> (L99*10000) + (N99*100) + VLOOKUP( U99, $R$2:$T$56, 2, FALSE )</f>
        <v>121013</v>
      </c>
      <c r="P99" s="59" t="str">
        <f t="shared" si="30"/>
        <v>HPHE6250H045DV  (50 gal)</v>
      </c>
      <c r="Q99" s="157">
        <f>COUNTIF(P$59:P$414, P99)</f>
        <v>1</v>
      </c>
      <c r="R99" s="19" t="s">
        <v>157</v>
      </c>
      <c r="S99" s="20">
        <v>50</v>
      </c>
      <c r="T99" s="31" t="s">
        <v>106</v>
      </c>
      <c r="U99" s="80" t="s">
        <v>106</v>
      </c>
      <c r="V99" s="85" t="str">
        <f t="shared" ref="V99:V133" si="73">VLOOKUP( U99, $R$2:$T$56, 3, FALSE )</f>
        <v>AOSmithHPTU50</v>
      </c>
      <c r="W99" s="116">
        <v>0</v>
      </c>
      <c r="X99" s="45"/>
      <c r="Y99" s="45"/>
      <c r="Z99" s="44"/>
      <c r="AA99" s="128" t="str">
        <f t="shared" si="4"/>
        <v>2,     121013,   "HPHE6250H045DV  (50 gal)"</v>
      </c>
      <c r="AB99" s="130" t="str">
        <f t="shared" si="56"/>
        <v>American</v>
      </c>
      <c r="AC99" s="131" t="s">
        <v>462</v>
      </c>
      <c r="AD99" s="155">
        <f>COUNTIF(AC$59:AC$414, AC99)</f>
        <v>1</v>
      </c>
      <c r="AE99" s="128" t="str">
        <f t="shared" si="5"/>
        <v xml:space="preserve">          case  HPHE6250H045DV  (50 gal)   :   "AmericanHPHE6250"</v>
      </c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  <c r="JA99" s="18"/>
      <c r="JB99" s="18"/>
      <c r="JC99" s="18"/>
      <c r="JD99" s="18"/>
      <c r="JE99" s="18"/>
      <c r="JF99" s="18"/>
      <c r="JG99" s="18"/>
      <c r="JH99" s="18"/>
      <c r="JI99" s="18"/>
      <c r="JJ99" s="18"/>
      <c r="JK99" s="18"/>
      <c r="JL99" s="18"/>
      <c r="JM99" s="18"/>
      <c r="JN99" s="18"/>
      <c r="JO99" s="18"/>
      <c r="JP99" s="18"/>
      <c r="JQ99" s="18"/>
      <c r="JR99" s="18"/>
      <c r="JS99" s="18"/>
      <c r="JT99" s="18"/>
      <c r="JU99" s="18"/>
      <c r="JV99" s="18"/>
      <c r="JW99" s="18"/>
      <c r="JX99" s="18"/>
      <c r="JY99" s="18"/>
      <c r="JZ99" s="18"/>
      <c r="KA99" s="18"/>
      <c r="KB99" s="18"/>
      <c r="KC99" s="18"/>
      <c r="KD99" s="18"/>
      <c r="KE99" s="18"/>
      <c r="KF99" s="18"/>
      <c r="KG99" s="18"/>
      <c r="KH99" s="18"/>
      <c r="KI99" s="18"/>
      <c r="KJ99" s="18"/>
      <c r="KK99" s="18"/>
      <c r="KL99" s="18"/>
      <c r="KM99" s="18"/>
      <c r="KN99" s="18"/>
      <c r="KO99" s="18"/>
      <c r="KP99" s="18"/>
      <c r="KQ99" s="18"/>
      <c r="KR99" s="18"/>
      <c r="KS99" s="18"/>
      <c r="KT99" s="18"/>
      <c r="KU99" s="18"/>
      <c r="KV99" s="18"/>
      <c r="KW99" s="18"/>
      <c r="KX99" s="18"/>
      <c r="KY99" s="18"/>
      <c r="KZ99" s="18"/>
      <c r="LA99" s="18"/>
      <c r="LB99" s="18"/>
      <c r="LC99" s="18"/>
      <c r="LD99" s="18"/>
      <c r="LE99" s="18"/>
      <c r="LF99" s="18"/>
      <c r="LG99" s="18"/>
      <c r="LH99" s="18"/>
      <c r="LI99" s="18"/>
      <c r="LJ99" s="18"/>
      <c r="LK99" s="18"/>
      <c r="LL99" s="18"/>
      <c r="LM99" s="18"/>
      <c r="LN99" s="18"/>
      <c r="LO99" s="18"/>
      <c r="LP99" s="18"/>
      <c r="LQ99" s="18"/>
      <c r="LR99" s="18"/>
      <c r="LS99" s="18"/>
      <c r="LT99" s="18"/>
      <c r="LU99" s="18"/>
      <c r="LV99" s="18"/>
      <c r="LW99" s="18"/>
      <c r="LX99" s="18"/>
      <c r="LY99" s="18"/>
      <c r="LZ99" s="18"/>
      <c r="MA99" s="18"/>
      <c r="MB99" s="18"/>
      <c r="MC99" s="18"/>
      <c r="MD99" s="18"/>
      <c r="ME99" s="18"/>
      <c r="MF99" s="18"/>
      <c r="MG99" s="18"/>
      <c r="MH99" s="18"/>
      <c r="MI99" s="18"/>
      <c r="MJ99" s="18"/>
      <c r="MK99" s="18"/>
      <c r="ML99" s="18"/>
      <c r="MM99" s="18"/>
      <c r="MN99" s="18"/>
      <c r="MO99" s="18"/>
      <c r="MP99" s="18"/>
      <c r="MQ99" s="18"/>
      <c r="MR99" s="18"/>
      <c r="MS99" s="18"/>
      <c r="MT99" s="18"/>
      <c r="MU99" s="18"/>
      <c r="MV99" s="18"/>
      <c r="MW99" s="18"/>
      <c r="MX99" s="18"/>
      <c r="MY99" s="18"/>
      <c r="MZ99" s="18"/>
      <c r="NA99" s="18"/>
      <c r="NB99" s="18"/>
      <c r="NC99" s="18"/>
      <c r="ND99" s="18"/>
      <c r="NE99" s="18"/>
      <c r="NF99" s="18"/>
      <c r="NG99" s="18"/>
      <c r="NH99" s="18"/>
      <c r="NI99" s="18"/>
      <c r="NJ99" s="18"/>
      <c r="NK99" s="18"/>
      <c r="NL99" s="18"/>
      <c r="NM99" s="18"/>
      <c r="NN99" s="18"/>
      <c r="NO99" s="18"/>
      <c r="NP99" s="18"/>
      <c r="NQ99" s="18"/>
      <c r="NR99" s="18"/>
      <c r="NS99" s="18"/>
      <c r="NT99" s="18"/>
      <c r="NU99" s="18"/>
      <c r="NV99" s="18"/>
      <c r="NW99" s="18"/>
      <c r="NX99" s="18"/>
      <c r="NY99" s="18"/>
      <c r="NZ99" s="18"/>
      <c r="OA99" s="18"/>
      <c r="OB99" s="18"/>
      <c r="OC99" s="18"/>
      <c r="OD99" s="18"/>
      <c r="OE99" s="18"/>
      <c r="OF99" s="18"/>
      <c r="OG99" s="18"/>
      <c r="OH99" s="18"/>
      <c r="OI99" s="18"/>
      <c r="OJ99" s="18"/>
      <c r="OK99" s="18"/>
      <c r="OL99" s="18"/>
      <c r="OM99" s="18"/>
      <c r="ON99" s="18"/>
      <c r="OO99" s="18"/>
      <c r="OP99" s="18"/>
      <c r="OQ99" s="18"/>
      <c r="OR99" s="18"/>
      <c r="OS99" s="18"/>
      <c r="OT99" s="18"/>
      <c r="OU99" s="18"/>
      <c r="OV99" s="18"/>
      <c r="OW99" s="18"/>
      <c r="OX99" s="18"/>
      <c r="OY99" s="18"/>
      <c r="OZ99" s="18"/>
      <c r="PA99" s="18"/>
      <c r="PB99" s="18"/>
      <c r="PC99" s="18"/>
      <c r="PD99" s="18"/>
      <c r="PE99" s="18"/>
      <c r="PF99" s="18"/>
      <c r="PG99" s="18"/>
      <c r="PH99" s="18"/>
      <c r="PI99" s="18"/>
      <c r="PJ99" s="18"/>
      <c r="PK99" s="18"/>
      <c r="PL99" s="18"/>
      <c r="PM99" s="18"/>
      <c r="PN99" s="18"/>
      <c r="PO99" s="18"/>
      <c r="PP99" s="18"/>
      <c r="PQ99" s="18"/>
      <c r="PR99" s="18"/>
      <c r="PS99" s="18"/>
      <c r="PT99" s="18"/>
      <c r="PU99" s="18"/>
      <c r="PV99" s="18"/>
      <c r="PW99" s="18"/>
      <c r="PX99" s="18"/>
      <c r="PY99" s="18"/>
      <c r="PZ99" s="18"/>
      <c r="QA99" s="18"/>
      <c r="QB99" s="18"/>
      <c r="QC99" s="18"/>
      <c r="QD99" s="18"/>
      <c r="QE99" s="18"/>
      <c r="QF99" s="18"/>
      <c r="QG99" s="18"/>
      <c r="QH99" s="18"/>
      <c r="QI99" s="18"/>
      <c r="QJ99" s="18"/>
      <c r="QK99" s="18"/>
      <c r="QL99" s="18"/>
      <c r="QM99" s="18"/>
      <c r="QN99" s="18"/>
      <c r="QO99" s="18"/>
      <c r="QP99" s="18"/>
      <c r="QQ99" s="18"/>
      <c r="QR99" s="18"/>
      <c r="QS99" s="18"/>
      <c r="QT99" s="18"/>
      <c r="QU99" s="18"/>
      <c r="QV99" s="18"/>
      <c r="QW99" s="18"/>
      <c r="QX99" s="18"/>
      <c r="QY99" s="18"/>
      <c r="QZ99" s="18"/>
      <c r="RA99" s="18"/>
      <c r="RB99" s="18"/>
      <c r="RC99" s="18"/>
      <c r="RD99" s="18"/>
      <c r="RE99" s="18"/>
      <c r="RF99" s="18"/>
      <c r="RG99" s="18"/>
      <c r="RH99" s="18"/>
      <c r="RI99" s="18"/>
      <c r="RJ99" s="18"/>
      <c r="RK99" s="18"/>
      <c r="RL99" s="18"/>
      <c r="RM99" s="18"/>
      <c r="RN99" s="18"/>
      <c r="RO99" s="18"/>
      <c r="RP99" s="18"/>
      <c r="RQ99" s="18"/>
      <c r="RR99" s="18"/>
      <c r="RS99" s="18"/>
      <c r="RT99" s="18"/>
      <c r="RU99" s="18"/>
      <c r="RV99" s="18"/>
      <c r="RW99" s="18"/>
      <c r="RX99" s="18"/>
      <c r="RY99" s="18"/>
      <c r="RZ99" s="18"/>
      <c r="SA99" s="18"/>
      <c r="SB99" s="18"/>
      <c r="SC99" s="18"/>
      <c r="SD99" s="18"/>
      <c r="SE99" s="18"/>
      <c r="SF99" s="18"/>
      <c r="SG99" s="18"/>
      <c r="SH99" s="18"/>
      <c r="SI99" s="18"/>
      <c r="SJ99" s="18"/>
      <c r="SK99" s="18"/>
      <c r="SL99" s="18"/>
      <c r="SM99" s="18"/>
      <c r="SN99" s="18"/>
      <c r="SO99" s="18"/>
      <c r="SP99" s="18"/>
      <c r="SQ99" s="18"/>
      <c r="SR99" s="18"/>
      <c r="SS99" s="18"/>
      <c r="ST99" s="18"/>
      <c r="SU99" s="18"/>
      <c r="SV99" s="18"/>
      <c r="SW99" s="18"/>
      <c r="SX99" s="18"/>
      <c r="SY99" s="18"/>
      <c r="SZ99" s="18"/>
      <c r="TA99" s="18"/>
      <c r="TB99" s="18"/>
      <c r="TC99" s="18"/>
      <c r="TD99" s="18"/>
      <c r="TE99" s="18"/>
      <c r="TF99" s="18"/>
      <c r="TG99" s="18"/>
      <c r="TH99" s="18"/>
      <c r="TI99" s="18"/>
      <c r="TJ99" s="18"/>
      <c r="TK99" s="18"/>
      <c r="TL99" s="18"/>
      <c r="TM99" s="18"/>
      <c r="TN99" s="18"/>
      <c r="TO99" s="18"/>
      <c r="TP99" s="18"/>
      <c r="TQ99" s="18"/>
      <c r="TR99" s="18"/>
      <c r="TS99" s="18"/>
      <c r="TT99" s="18"/>
      <c r="TU99" s="18"/>
      <c r="TV99" s="18"/>
      <c r="TW99" s="18"/>
      <c r="TX99" s="18"/>
      <c r="TY99" s="18"/>
      <c r="TZ99" s="18"/>
      <c r="UA99" s="18"/>
      <c r="UB99" s="18"/>
      <c r="UC99" s="18"/>
      <c r="UD99" s="18"/>
      <c r="UE99" s="18"/>
      <c r="UF99" s="18"/>
      <c r="UG99" s="18"/>
      <c r="UH99" s="18"/>
      <c r="UI99" s="18"/>
      <c r="UJ99" s="18"/>
      <c r="UK99" s="18"/>
      <c r="UL99" s="18"/>
      <c r="UM99" s="18"/>
      <c r="UN99" s="18"/>
      <c r="UO99" s="18"/>
      <c r="UP99" s="18"/>
      <c r="UQ99" s="18"/>
      <c r="UR99" s="18"/>
      <c r="US99" s="18"/>
      <c r="UT99" s="18"/>
      <c r="UU99" s="18"/>
      <c r="UV99" s="18"/>
      <c r="UW99" s="18"/>
      <c r="UX99" s="18"/>
      <c r="UY99" s="18"/>
      <c r="UZ99" s="18"/>
      <c r="VA99" s="18"/>
      <c r="VB99" s="18"/>
      <c r="VC99" s="18"/>
      <c r="VD99" s="18"/>
      <c r="VE99" s="18"/>
      <c r="VF99" s="18"/>
      <c r="VG99" s="18"/>
      <c r="VH99" s="18"/>
      <c r="VI99" s="18"/>
      <c r="VJ99" s="18"/>
      <c r="VK99" s="18"/>
      <c r="VL99" s="18"/>
      <c r="VM99" s="18"/>
      <c r="VN99" s="18"/>
      <c r="VO99" s="18"/>
      <c r="VP99" s="18"/>
      <c r="VQ99" s="18"/>
      <c r="VR99" s="18"/>
      <c r="VS99" s="18"/>
      <c r="VT99" s="18"/>
      <c r="VU99" s="18"/>
      <c r="VV99" s="18"/>
      <c r="VW99" s="18"/>
      <c r="VX99" s="18"/>
      <c r="VY99" s="18"/>
      <c r="VZ99" s="18"/>
      <c r="WA99" s="18"/>
      <c r="WB99" s="18"/>
      <c r="WC99" s="18"/>
      <c r="WD99" s="18"/>
      <c r="WE99" s="18"/>
      <c r="WF99" s="18"/>
      <c r="WG99" s="18"/>
      <c r="WH99" s="18"/>
      <c r="WI99" s="18"/>
      <c r="WJ99" s="18"/>
      <c r="WK99" s="18"/>
      <c r="WL99" s="18"/>
      <c r="WM99" s="18"/>
      <c r="WN99" s="18"/>
      <c r="WO99" s="18"/>
      <c r="WP99" s="18"/>
      <c r="WQ99" s="18"/>
      <c r="WR99" s="18"/>
      <c r="WS99" s="18"/>
      <c r="WT99" s="18"/>
      <c r="WU99" s="18"/>
      <c r="WV99" s="18"/>
      <c r="WW99" s="18"/>
      <c r="WX99" s="18"/>
      <c r="WY99" s="18"/>
      <c r="WZ99" s="18"/>
      <c r="XA99" s="18"/>
      <c r="XB99" s="18"/>
      <c r="XC99" s="18"/>
      <c r="XD99" s="18"/>
      <c r="XE99" s="18"/>
      <c r="XF99" s="18"/>
      <c r="XG99" s="18"/>
      <c r="XH99" s="18"/>
      <c r="XI99" s="18"/>
      <c r="XJ99" s="18"/>
      <c r="XK99" s="18"/>
      <c r="XL99" s="18"/>
      <c r="XM99" s="18"/>
      <c r="XN99" s="18"/>
      <c r="XO99" s="18"/>
      <c r="XP99" s="18"/>
      <c r="XQ99" s="18"/>
      <c r="XR99" s="18"/>
      <c r="XS99" s="18"/>
      <c r="XT99" s="18"/>
      <c r="XU99" s="18"/>
      <c r="XV99" s="18"/>
      <c r="XW99" s="18"/>
      <c r="XX99" s="18"/>
      <c r="XY99" s="18"/>
      <c r="XZ99" s="18"/>
      <c r="YA99" s="18"/>
      <c r="YB99" s="18"/>
      <c r="YC99" s="18"/>
      <c r="YD99" s="18"/>
      <c r="YE99" s="18"/>
      <c r="YF99" s="18"/>
      <c r="YG99" s="18"/>
      <c r="YH99" s="18"/>
      <c r="YI99" s="18"/>
      <c r="YJ99" s="18"/>
      <c r="YK99" s="18"/>
      <c r="YL99" s="18"/>
      <c r="YM99" s="18"/>
      <c r="YN99" s="18"/>
      <c r="YO99" s="18"/>
      <c r="YP99" s="18"/>
      <c r="YQ99" s="18"/>
      <c r="YR99" s="18"/>
      <c r="YS99" s="18"/>
      <c r="YT99" s="18"/>
      <c r="YU99" s="18"/>
      <c r="YV99" s="18"/>
      <c r="YW99" s="18"/>
      <c r="YX99" s="18"/>
      <c r="YY99" s="18"/>
      <c r="YZ99" s="18"/>
      <c r="ZA99" s="18"/>
      <c r="ZB99" s="18"/>
      <c r="ZC99" s="18"/>
      <c r="ZD99" s="18"/>
      <c r="ZE99" s="18"/>
      <c r="ZF99" s="18"/>
      <c r="ZG99" s="18"/>
      <c r="ZH99" s="18"/>
      <c r="ZI99" s="18"/>
      <c r="ZJ99" s="18"/>
      <c r="ZK99" s="18"/>
      <c r="ZL99" s="18"/>
      <c r="ZM99" s="18"/>
      <c r="ZN99" s="18"/>
      <c r="ZO99" s="18"/>
      <c r="ZP99" s="18"/>
      <c r="ZQ99" s="18"/>
      <c r="ZR99" s="18"/>
      <c r="ZS99" s="18"/>
      <c r="ZT99" s="18"/>
      <c r="ZU99" s="18"/>
      <c r="ZV99" s="18"/>
      <c r="ZW99" s="18"/>
      <c r="ZX99" s="18"/>
      <c r="ZY99" s="18"/>
      <c r="ZZ99" s="18"/>
      <c r="AAA99" s="18"/>
      <c r="AAB99" s="18"/>
      <c r="AAC99" s="18"/>
      <c r="AAD99" s="18"/>
      <c r="AAE99" s="18"/>
      <c r="AAF99" s="18"/>
      <c r="AAG99" s="18"/>
      <c r="AAH99" s="18"/>
      <c r="AAI99" s="18"/>
      <c r="AAJ99" s="18"/>
      <c r="AAK99" s="18"/>
      <c r="AAL99" s="18"/>
      <c r="AAM99" s="18"/>
      <c r="AAN99" s="18"/>
      <c r="AAO99" s="18"/>
      <c r="AAP99" s="18"/>
      <c r="AAQ99" s="18"/>
      <c r="AAR99" s="18"/>
      <c r="AAS99" s="18"/>
      <c r="AAT99" s="18"/>
      <c r="AAU99" s="18"/>
      <c r="AAV99" s="18"/>
      <c r="AAW99" s="18"/>
      <c r="AAX99" s="18"/>
      <c r="AAY99" s="18"/>
      <c r="AAZ99" s="18"/>
      <c r="ABA99" s="18"/>
      <c r="ABB99" s="18"/>
      <c r="ABC99" s="18"/>
      <c r="ABD99" s="18"/>
      <c r="ABE99" s="18"/>
      <c r="ABF99" s="18"/>
      <c r="ABG99" s="18"/>
      <c r="ABH99" s="18"/>
      <c r="ABI99" s="18"/>
      <c r="ABJ99" s="18"/>
      <c r="ABK99" s="18"/>
      <c r="ABL99" s="18"/>
      <c r="ABM99" s="18"/>
      <c r="ABN99" s="18"/>
      <c r="ABO99" s="18"/>
      <c r="ABP99" s="18"/>
      <c r="ABQ99" s="18"/>
      <c r="ABR99" s="18"/>
      <c r="ABS99" s="18"/>
      <c r="ABT99" s="18"/>
      <c r="ABU99" s="18"/>
      <c r="ABV99" s="18"/>
      <c r="ABW99" s="18"/>
      <c r="ABX99" s="18"/>
      <c r="ABY99" s="18"/>
      <c r="ABZ99" s="18"/>
      <c r="ACA99" s="18"/>
      <c r="ACB99" s="18"/>
      <c r="ACC99" s="18"/>
      <c r="ACD99" s="18"/>
      <c r="ACE99" s="18"/>
      <c r="ACF99" s="18"/>
      <c r="ACG99" s="18"/>
      <c r="ACH99" s="18"/>
      <c r="ACI99" s="18"/>
      <c r="ACJ99" s="18"/>
      <c r="ACK99" s="18"/>
      <c r="ACL99" s="18"/>
      <c r="ACM99" s="18"/>
      <c r="ACN99" s="18"/>
      <c r="ACO99" s="18"/>
      <c r="ACP99" s="18"/>
      <c r="ACQ99" s="18"/>
      <c r="ACR99" s="18"/>
      <c r="ACS99" s="18"/>
      <c r="ACT99" s="18"/>
      <c r="ACU99" s="18"/>
      <c r="ACV99" s="18"/>
      <c r="ACW99" s="18"/>
      <c r="ACX99" s="18"/>
      <c r="ACY99" s="18"/>
      <c r="ACZ99" s="18"/>
      <c r="ADA99" s="18"/>
      <c r="ADB99" s="18"/>
      <c r="ADC99" s="18"/>
      <c r="ADD99" s="18"/>
      <c r="ADE99" s="18"/>
      <c r="ADF99" s="18"/>
      <c r="ADG99" s="18"/>
      <c r="ADH99" s="18"/>
      <c r="ADI99" s="18"/>
      <c r="ADJ99" s="18"/>
      <c r="ADK99" s="18"/>
      <c r="ADL99" s="18"/>
      <c r="ADM99" s="18"/>
      <c r="ADN99" s="18"/>
      <c r="ADO99" s="18"/>
      <c r="ADP99" s="18"/>
      <c r="ADQ99" s="18"/>
      <c r="ADR99" s="18"/>
      <c r="ADS99" s="18"/>
      <c r="ADT99" s="18"/>
      <c r="ADU99" s="18"/>
      <c r="ADV99" s="18"/>
      <c r="ADW99" s="18"/>
      <c r="ADX99" s="18"/>
      <c r="ADY99" s="18"/>
      <c r="ADZ99" s="18"/>
      <c r="AEA99" s="18"/>
      <c r="AEB99" s="18"/>
      <c r="AEC99" s="18"/>
      <c r="AED99" s="18"/>
      <c r="AEE99" s="18"/>
      <c r="AEF99" s="18"/>
      <c r="AEG99" s="18"/>
      <c r="AEH99" s="18"/>
      <c r="AEI99" s="18"/>
      <c r="AEJ99" s="18"/>
      <c r="AEK99" s="18"/>
      <c r="AEL99" s="18"/>
      <c r="AEM99" s="18"/>
      <c r="AEN99" s="18"/>
      <c r="AEO99" s="18"/>
      <c r="AEP99" s="18"/>
      <c r="AEQ99" s="18"/>
      <c r="AER99" s="18"/>
      <c r="AES99" s="18"/>
      <c r="AET99" s="18"/>
      <c r="AEU99" s="18"/>
      <c r="AEV99" s="18"/>
      <c r="AEW99" s="18"/>
      <c r="AEX99" s="18"/>
      <c r="AEY99" s="18"/>
      <c r="AEZ99" s="18"/>
      <c r="AFA99" s="18"/>
      <c r="AFB99" s="18"/>
      <c r="AFC99" s="18"/>
      <c r="AFD99" s="18"/>
      <c r="AFE99" s="18"/>
      <c r="AFF99" s="18"/>
      <c r="AFG99" s="18"/>
      <c r="AFH99" s="18"/>
      <c r="AFI99" s="18"/>
      <c r="AFJ99" s="18"/>
      <c r="AFK99" s="18"/>
      <c r="AFL99" s="18"/>
      <c r="AFM99" s="18"/>
      <c r="AFN99" s="18"/>
      <c r="AFO99" s="18"/>
      <c r="AFP99" s="18"/>
      <c r="AFQ99" s="18"/>
      <c r="AFR99" s="18"/>
      <c r="AFS99" s="18"/>
      <c r="AFT99" s="18"/>
      <c r="AFU99" s="18"/>
      <c r="AFV99" s="18"/>
      <c r="AFW99" s="18"/>
      <c r="AFX99" s="18"/>
      <c r="AFY99" s="18"/>
      <c r="AFZ99" s="18"/>
      <c r="AGA99" s="18"/>
      <c r="AGB99" s="18"/>
      <c r="AGC99" s="18"/>
      <c r="AGD99" s="18"/>
      <c r="AGE99" s="18"/>
      <c r="AGF99" s="18"/>
      <c r="AGG99" s="18"/>
      <c r="AGH99" s="18"/>
      <c r="AGI99" s="18"/>
      <c r="AGJ99" s="18"/>
      <c r="AGK99" s="18"/>
      <c r="AGL99" s="18"/>
      <c r="AGM99" s="18"/>
      <c r="AGN99" s="18"/>
      <c r="AGO99" s="18"/>
      <c r="AGP99" s="18"/>
      <c r="AGQ99" s="18"/>
      <c r="AGR99" s="18"/>
      <c r="AGS99" s="18"/>
      <c r="AGT99" s="18"/>
      <c r="AGU99" s="18"/>
      <c r="AGV99" s="18"/>
      <c r="AGW99" s="18"/>
      <c r="AGX99" s="18"/>
      <c r="AGY99" s="18"/>
      <c r="AGZ99" s="18"/>
      <c r="AHA99" s="18"/>
      <c r="AHB99" s="18"/>
      <c r="AHC99" s="18"/>
      <c r="AHD99" s="18"/>
      <c r="AHE99" s="18"/>
      <c r="AHF99" s="18"/>
      <c r="AHG99" s="18"/>
      <c r="AHH99" s="18"/>
      <c r="AHI99" s="18"/>
      <c r="AHJ99" s="18"/>
      <c r="AHK99" s="18"/>
      <c r="AHL99" s="18"/>
      <c r="AHM99" s="18"/>
      <c r="AHN99" s="18"/>
      <c r="AHO99" s="18"/>
      <c r="AHP99" s="18"/>
      <c r="AHQ99" s="18"/>
      <c r="AHR99" s="18"/>
      <c r="AHS99" s="18"/>
      <c r="AHT99" s="18"/>
      <c r="AHU99" s="18"/>
      <c r="AHV99" s="18"/>
      <c r="AHW99" s="18"/>
      <c r="AHX99" s="18"/>
      <c r="AHY99" s="18"/>
      <c r="AHZ99" s="18"/>
      <c r="AIA99" s="18"/>
      <c r="AIB99" s="18"/>
      <c r="AIC99" s="18"/>
      <c r="AID99" s="18"/>
      <c r="AIE99" s="18"/>
      <c r="AIF99" s="18"/>
      <c r="AIG99" s="18"/>
      <c r="AIH99" s="18"/>
      <c r="AII99" s="18"/>
      <c r="AIJ99" s="18"/>
      <c r="AIK99" s="18"/>
      <c r="AIL99" s="18"/>
      <c r="AIM99" s="18"/>
      <c r="AIN99" s="18"/>
      <c r="AIO99" s="18"/>
      <c r="AIP99" s="18"/>
      <c r="AIQ99" s="18"/>
      <c r="AIR99" s="18"/>
      <c r="AIS99" s="18"/>
      <c r="AIT99" s="18"/>
      <c r="AIU99" s="18"/>
      <c r="AIV99" s="18"/>
      <c r="AIW99" s="18"/>
      <c r="AIX99" s="18"/>
      <c r="AIY99" s="18"/>
      <c r="AIZ99" s="18"/>
      <c r="AJA99" s="18"/>
      <c r="AJB99" s="18"/>
      <c r="AJC99" s="18"/>
      <c r="AJD99" s="18"/>
      <c r="AJE99" s="18"/>
      <c r="AJF99" s="18"/>
      <c r="AJG99" s="18"/>
      <c r="AJH99" s="18"/>
      <c r="AJI99" s="18"/>
      <c r="AJJ99" s="18"/>
      <c r="AJK99" s="18"/>
      <c r="AJL99" s="18"/>
      <c r="AJM99" s="18"/>
      <c r="AJN99" s="18"/>
      <c r="AJO99" s="18"/>
      <c r="AJP99" s="18"/>
      <c r="AJQ99" s="18"/>
      <c r="AJR99" s="18"/>
      <c r="AJS99" s="18"/>
      <c r="AJT99" s="18"/>
      <c r="AJU99" s="18"/>
      <c r="AJV99" s="18"/>
      <c r="AJW99" s="18"/>
      <c r="AJX99" s="18"/>
      <c r="AJY99" s="18"/>
      <c r="AJZ99" s="18"/>
      <c r="AKA99" s="18"/>
      <c r="AKB99" s="18"/>
      <c r="AKC99" s="18"/>
      <c r="AKD99" s="18"/>
      <c r="AKE99" s="18"/>
      <c r="AKF99" s="18"/>
      <c r="AKG99" s="18"/>
      <c r="AKH99" s="18"/>
      <c r="AKI99" s="18"/>
      <c r="AKJ99" s="18"/>
      <c r="AKK99" s="18"/>
      <c r="AKL99" s="18"/>
      <c r="AKM99" s="18"/>
      <c r="AKN99" s="18"/>
      <c r="AKO99" s="18"/>
      <c r="AKP99" s="18"/>
      <c r="AKQ99" s="18"/>
      <c r="AKR99" s="18"/>
      <c r="AKS99" s="18"/>
      <c r="AKT99" s="18"/>
      <c r="AKU99" s="18"/>
      <c r="AKV99" s="18"/>
      <c r="AKW99" s="18"/>
      <c r="AKX99" s="18"/>
      <c r="AKY99" s="18"/>
      <c r="AKZ99" s="18"/>
      <c r="ALA99" s="18"/>
      <c r="ALB99" s="18"/>
      <c r="ALC99" s="18"/>
      <c r="ALD99" s="18"/>
      <c r="ALE99" s="18"/>
      <c r="ALF99" s="18"/>
      <c r="ALG99" s="18"/>
      <c r="ALH99" s="18"/>
      <c r="ALI99" s="18"/>
      <c r="ALJ99" s="18"/>
      <c r="ALK99" s="18"/>
      <c r="ALL99" s="18"/>
      <c r="ALM99" s="18"/>
      <c r="ALN99" s="18"/>
      <c r="ALO99" s="18"/>
      <c r="ALP99" s="18"/>
      <c r="ALQ99" s="18"/>
      <c r="ALR99" s="18"/>
      <c r="ALS99" s="18"/>
      <c r="ALT99" s="18"/>
      <c r="ALU99" s="18"/>
      <c r="ALV99" s="18"/>
      <c r="ALW99" s="18"/>
      <c r="ALX99" s="18"/>
      <c r="ALY99" s="18"/>
      <c r="ALZ99" s="18"/>
      <c r="AMA99" s="18"/>
      <c r="AMB99" s="18"/>
      <c r="AMC99" s="18"/>
      <c r="AMD99" s="18"/>
      <c r="AME99" s="18"/>
      <c r="AMF99" s="18"/>
      <c r="AMG99" s="18"/>
      <c r="AMH99" s="18"/>
      <c r="AMI99" s="18"/>
      <c r="AMJ99" s="18"/>
      <c r="AMK99" s="18"/>
      <c r="AML99" s="18"/>
      <c r="AMM99" s="18"/>
      <c r="AMN99" s="18"/>
      <c r="AMO99" s="18"/>
      <c r="AMP99" s="18"/>
      <c r="AMQ99" s="18"/>
      <c r="AMR99" s="18"/>
      <c r="AMS99" s="18"/>
      <c r="AMT99" s="18"/>
      <c r="AMU99" s="18"/>
      <c r="AMV99" s="18"/>
      <c r="AMW99" s="18"/>
      <c r="AMX99" s="18"/>
      <c r="AMY99" s="18"/>
      <c r="AMZ99" s="18"/>
      <c r="ANA99" s="18"/>
      <c r="ANB99" s="18"/>
    </row>
    <row r="100" spans="3:1042" s="6" customFormat="1" ht="15" customHeight="1" x14ac:dyDescent="0.25">
      <c r="C100" s="6" t="str">
        <f t="shared" si="17"/>
        <v>American</v>
      </c>
      <c r="D100" s="6" t="str">
        <f t="shared" si="18"/>
        <v>HPHE6266H045DV 120  (66 gal)</v>
      </c>
      <c r="E100" s="6">
        <f t="shared" si="19"/>
        <v>121114</v>
      </c>
      <c r="F100" s="55">
        <f t="shared" si="20"/>
        <v>66</v>
      </c>
      <c r="G100" s="6" t="str">
        <f t="shared" si="21"/>
        <v>AOSmithHPTU66</v>
      </c>
      <c r="H100" s="117">
        <f t="shared" si="22"/>
        <v>0</v>
      </c>
      <c r="I100" s="158" t="str">
        <f t="shared" si="23"/>
        <v>AmericanHPHE6266Res</v>
      </c>
      <c r="J100" s="91" t="s">
        <v>192</v>
      </c>
      <c r="K100" s="32">
        <v>1</v>
      </c>
      <c r="L100" s="75">
        <f t="shared" si="24"/>
        <v>12</v>
      </c>
      <c r="M100" s="9" t="s">
        <v>17</v>
      </c>
      <c r="N100" s="62">
        <f t="shared" si="55"/>
        <v>11</v>
      </c>
      <c r="O100" s="62">
        <f t="shared" si="72"/>
        <v>121114</v>
      </c>
      <c r="P100" s="59" t="str">
        <f t="shared" si="30"/>
        <v>HPHE6266H045DV 120  (66 gal)</v>
      </c>
      <c r="Q100" s="157">
        <f>COUNTIF(P$59:P$414, P100)</f>
        <v>1</v>
      </c>
      <c r="R100" s="10" t="s">
        <v>63</v>
      </c>
      <c r="S100" s="11">
        <v>66</v>
      </c>
      <c r="T100" s="30" t="s">
        <v>82</v>
      </c>
      <c r="U100" s="80" t="s">
        <v>102</v>
      </c>
      <c r="V100" s="85" t="str">
        <f t="shared" si="73"/>
        <v>AOSmithHPTU66</v>
      </c>
      <c r="W100" s="116">
        <v>0</v>
      </c>
      <c r="X100" s="42">
        <v>3</v>
      </c>
      <c r="Y100" s="43">
        <v>42591</v>
      </c>
      <c r="Z100" s="44" t="s">
        <v>80</v>
      </c>
      <c r="AA100" s="128" t="str">
        <f t="shared" si="4"/>
        <v>2,     121114,   "HPHE6266H045DV 120  (66 gal)"</v>
      </c>
      <c r="AB100" s="130" t="str">
        <f t="shared" si="56"/>
        <v>American</v>
      </c>
      <c r="AC100" s="131" t="s">
        <v>463</v>
      </c>
      <c r="AD100" s="155">
        <f>COUNTIF(AC$59:AC$414, AC100)</f>
        <v>1</v>
      </c>
      <c r="AE100" s="128" t="str">
        <f t="shared" si="5"/>
        <v xml:space="preserve">          case  HPHE6266H045DV 120  (66 gal)   :   "AmericanHPHE6266Res"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3:1042" s="6" customFormat="1" ht="15" customHeight="1" x14ac:dyDescent="0.25">
      <c r="C101" s="6" t="str">
        <f t="shared" si="17"/>
        <v>American</v>
      </c>
      <c r="D101" s="6" t="str">
        <f t="shared" si="18"/>
        <v>HPHE6280H045DV 120  (80 gal)</v>
      </c>
      <c r="E101" s="6">
        <f t="shared" si="19"/>
        <v>121215</v>
      </c>
      <c r="F101" s="55">
        <f t="shared" si="20"/>
        <v>80</v>
      </c>
      <c r="G101" s="6" t="str">
        <f t="shared" si="21"/>
        <v>AOSmithHPTU80</v>
      </c>
      <c r="H101" s="117">
        <f t="shared" si="22"/>
        <v>0</v>
      </c>
      <c r="I101" s="158" t="str">
        <f t="shared" si="23"/>
        <v>AmericanHPHE6280Res</v>
      </c>
      <c r="J101" s="91" t="s">
        <v>192</v>
      </c>
      <c r="K101" s="32">
        <v>1</v>
      </c>
      <c r="L101" s="75">
        <f t="shared" si="24"/>
        <v>12</v>
      </c>
      <c r="M101" s="9" t="s">
        <v>17</v>
      </c>
      <c r="N101" s="62">
        <f t="shared" si="55"/>
        <v>12</v>
      </c>
      <c r="O101" s="62">
        <f t="shared" si="72"/>
        <v>121215</v>
      </c>
      <c r="P101" s="59" t="str">
        <f t="shared" si="30"/>
        <v>HPHE6280H045DV 120  (80 gal)</v>
      </c>
      <c r="Q101" s="157">
        <f>COUNTIF(P$59:P$414, P101)</f>
        <v>1</v>
      </c>
      <c r="R101" s="10" t="s">
        <v>64</v>
      </c>
      <c r="S101" s="11">
        <v>80</v>
      </c>
      <c r="T101" s="30" t="s">
        <v>83</v>
      </c>
      <c r="U101" s="80" t="s">
        <v>103</v>
      </c>
      <c r="V101" s="85" t="str">
        <f t="shared" si="73"/>
        <v>AOSmithHPTU80</v>
      </c>
      <c r="W101" s="116">
        <v>0</v>
      </c>
      <c r="X101" s="42" t="s">
        <v>13</v>
      </c>
      <c r="Y101" s="43">
        <v>42591</v>
      </c>
      <c r="Z101" s="44" t="s">
        <v>80</v>
      </c>
      <c r="AA101" s="128" t="str">
        <f t="shared" si="4"/>
        <v>2,     121215,   "HPHE6280H045DV 120  (80 gal)"</v>
      </c>
      <c r="AB101" s="130" t="str">
        <f t="shared" si="56"/>
        <v>American</v>
      </c>
      <c r="AC101" s="131" t="s">
        <v>464</v>
      </c>
      <c r="AD101" s="155">
        <f>COUNTIF(AC$59:AC$414, AC101)</f>
        <v>1</v>
      </c>
      <c r="AE101" s="128" t="str">
        <f t="shared" si="5"/>
        <v xml:space="preserve">          case  HPHE6280H045DV 120  (80 gal)   :   "AmericanHPHE6280Res"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3:1042" s="6" customFormat="1" ht="15" customHeight="1" x14ac:dyDescent="0.25">
      <c r="C102" s="6" t="str">
        <f t="shared" si="17"/>
        <v>American</v>
      </c>
      <c r="D102" s="6" t="str">
        <f t="shared" si="18"/>
        <v>HPHE650H045DV 120  (50 gal)</v>
      </c>
      <c r="E102" s="6">
        <f t="shared" si="19"/>
        <v>121313</v>
      </c>
      <c r="F102" s="55">
        <f t="shared" si="20"/>
        <v>50</v>
      </c>
      <c r="G102" s="6" t="str">
        <f t="shared" si="21"/>
        <v>AOSmithHPTU50</v>
      </c>
      <c r="H102" s="117">
        <f t="shared" si="22"/>
        <v>0</v>
      </c>
      <c r="I102" s="158" t="str">
        <f t="shared" si="23"/>
        <v>AmericanHPHE650Res</v>
      </c>
      <c r="J102" s="91" t="s">
        <v>192</v>
      </c>
      <c r="K102" s="32">
        <v>1</v>
      </c>
      <c r="L102" s="75">
        <f t="shared" si="24"/>
        <v>12</v>
      </c>
      <c r="M102" s="9" t="s">
        <v>17</v>
      </c>
      <c r="N102" s="62">
        <f t="shared" si="55"/>
        <v>13</v>
      </c>
      <c r="O102" s="62">
        <f t="shared" si="72"/>
        <v>121313</v>
      </c>
      <c r="P102" s="59" t="str">
        <f t="shared" si="30"/>
        <v>HPHE650H045DV 120  (50 gal)</v>
      </c>
      <c r="Q102" s="157">
        <f>COUNTIF(P$59:P$414, P102)</f>
        <v>1</v>
      </c>
      <c r="R102" s="10" t="s">
        <v>65</v>
      </c>
      <c r="S102" s="11">
        <v>50</v>
      </c>
      <c r="T102" s="30" t="s">
        <v>81</v>
      </c>
      <c r="U102" s="80" t="s">
        <v>106</v>
      </c>
      <c r="V102" s="85" t="str">
        <f t="shared" si="73"/>
        <v>AOSmithHPTU50</v>
      </c>
      <c r="W102" s="116">
        <v>0</v>
      </c>
      <c r="X102" s="42" t="s">
        <v>8</v>
      </c>
      <c r="Y102" s="43">
        <v>42591</v>
      </c>
      <c r="Z102" s="44" t="s">
        <v>80</v>
      </c>
      <c r="AA102" s="128" t="str">
        <f t="shared" si="4"/>
        <v>2,     121313,   "HPHE650H045DV 120  (50 gal)"</v>
      </c>
      <c r="AB102" s="130" t="str">
        <f t="shared" si="56"/>
        <v>American</v>
      </c>
      <c r="AC102" s="131" t="s">
        <v>465</v>
      </c>
      <c r="AD102" s="155">
        <f>COUNTIF(AC$59:AC$414, AC102)</f>
        <v>1</v>
      </c>
      <c r="AE102" s="128" t="str">
        <f t="shared" si="5"/>
        <v xml:space="preserve">          case  HPHE650H045DV 120  (50 gal)   :   "AmericanHPHE650Res"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3:1042" s="6" customFormat="1" ht="15" customHeight="1" x14ac:dyDescent="0.25">
      <c r="C103" s="106" t="str">
        <f>M103</f>
        <v>Bradford White</v>
      </c>
      <c r="D103" s="6" t="str">
        <f>P103</f>
        <v>RE2H50S*-*****  (50 gal)</v>
      </c>
      <c r="E103" s="106">
        <f t="shared" si="19"/>
        <v>130760</v>
      </c>
      <c r="F103" s="55">
        <f>S103</f>
        <v>50</v>
      </c>
      <c r="G103" s="6" t="str">
        <f t="shared" si="21"/>
        <v>Rheem2020Prem50</v>
      </c>
      <c r="H103" s="117">
        <f>W103</f>
        <v>0</v>
      </c>
      <c r="I103" s="158" t="str">
        <f t="shared" si="23"/>
        <v>BradfordWhiteRE2H50S_Rheem2020Prem50</v>
      </c>
      <c r="J103" s="91" t="s">
        <v>192</v>
      </c>
      <c r="K103" s="32"/>
      <c r="L103" s="75">
        <f t="shared" si="24"/>
        <v>13</v>
      </c>
      <c r="M103" s="160" t="s">
        <v>93</v>
      </c>
      <c r="N103" s="164">
        <v>7</v>
      </c>
      <c r="O103" s="62">
        <f t="shared" si="72"/>
        <v>130760</v>
      </c>
      <c r="P103" s="59" t="str">
        <f>R103 &amp; "  (" &amp; S103 &amp; " gal" &amp; IF(W103&gt;0, ", JA13)", ")")</f>
        <v>RE2H50S*-*****  (50 gal)</v>
      </c>
      <c r="Q103" s="157">
        <f>COUNTIF(P$59:P$414, P103)</f>
        <v>2</v>
      </c>
      <c r="R103" s="13" t="s">
        <v>882</v>
      </c>
      <c r="S103" s="14">
        <v>50</v>
      </c>
      <c r="T103" s="30"/>
      <c r="U103" s="80" t="s">
        <v>282</v>
      </c>
      <c r="V103" s="85" t="str">
        <f t="shared" si="73"/>
        <v>Rheem2020Prem50</v>
      </c>
      <c r="W103" s="116">
        <v>0</v>
      </c>
      <c r="X103" s="46"/>
      <c r="Y103" s="47"/>
      <c r="Z103" s="44"/>
      <c r="AA103" s="128" t="str">
        <f t="shared" si="4"/>
        <v>2,     130760,   "RE2H50S*-*****  (50 gal)"</v>
      </c>
      <c r="AB103" s="129" t="s">
        <v>439</v>
      </c>
      <c r="AC103" s="131" t="s">
        <v>885</v>
      </c>
      <c r="AD103" s="155">
        <f>COUNTIF(AC$59:AC$414, AC103)</f>
        <v>1</v>
      </c>
      <c r="AE103" s="128" t="str">
        <f t="shared" si="5"/>
        <v xml:space="preserve">          case  RE2H50S*-*****  (50 gal)   :   "BradfordWhiteRE2H50S_Rheem2020Prem50"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</row>
    <row r="104" spans="3:1042" s="6" customFormat="1" ht="15" customHeight="1" x14ac:dyDescent="0.25">
      <c r="C104" s="106" t="str">
        <f>M104</f>
        <v>Bradford White</v>
      </c>
      <c r="D104" s="165" t="str">
        <f>P104</f>
        <v>RE2H65T*-*****  (65 gal)</v>
      </c>
      <c r="E104" s="106">
        <f t="shared" si="19"/>
        <v>130861</v>
      </c>
      <c r="F104" s="55">
        <f>S104</f>
        <v>65</v>
      </c>
      <c r="G104" s="6" t="str">
        <f t="shared" si="21"/>
        <v>Rheem2020Prem65</v>
      </c>
      <c r="H104" s="117">
        <f>W104</f>
        <v>0</v>
      </c>
      <c r="I104" s="158" t="str">
        <f t="shared" si="23"/>
        <v>BradfordWhiteRE2H65T_Rheem2020Prem65</v>
      </c>
      <c r="J104" s="91" t="s">
        <v>192</v>
      </c>
      <c r="K104" s="32"/>
      <c r="L104" s="75">
        <f t="shared" si="24"/>
        <v>13</v>
      </c>
      <c r="M104" s="160" t="s">
        <v>93</v>
      </c>
      <c r="N104" s="110">
        <v>8</v>
      </c>
      <c r="O104" s="62">
        <f t="shared" si="72"/>
        <v>130861</v>
      </c>
      <c r="P104" s="59" t="str">
        <f>R104 &amp; "  (" &amp; S104 &amp; " gal" &amp; IF(W104&gt;0, ", JA13)", ")")</f>
        <v>RE2H65T*-*****  (65 gal)</v>
      </c>
      <c r="Q104" s="157">
        <f>COUNTIF(P$59:P$414, P104)</f>
        <v>3</v>
      </c>
      <c r="R104" s="13" t="s">
        <v>883</v>
      </c>
      <c r="S104" s="14">
        <v>65</v>
      </c>
      <c r="T104" s="30"/>
      <c r="U104" s="80" t="s">
        <v>283</v>
      </c>
      <c r="V104" s="85" t="str">
        <f t="shared" si="73"/>
        <v>Rheem2020Prem65</v>
      </c>
      <c r="W104" s="116">
        <v>0</v>
      </c>
      <c r="X104" s="46"/>
      <c r="Y104" s="47"/>
      <c r="Z104" s="44"/>
      <c r="AA104" s="128" t="str">
        <f t="shared" si="4"/>
        <v>2,     130861,   "RE2H65T*-*****  (65 gal)"</v>
      </c>
      <c r="AB104" s="130" t="str">
        <f>AB103</f>
        <v>BradfordWhite</v>
      </c>
      <c r="AC104" s="131" t="s">
        <v>886</v>
      </c>
      <c r="AD104" s="155">
        <f>COUNTIF(AC$59:AC$414, AC104)</f>
        <v>1</v>
      </c>
      <c r="AE104" s="128" t="str">
        <f t="shared" si="5"/>
        <v xml:space="preserve">          case  RE2H65T*-*****  (65 gal)   :   "BradfordWhiteRE2H65T_Rheem2020Prem65"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</row>
    <row r="105" spans="3:1042" s="6" customFormat="1" ht="15" customHeight="1" x14ac:dyDescent="0.25">
      <c r="C105" s="106" t="str">
        <f>M105</f>
        <v>Bradford White</v>
      </c>
      <c r="D105" s="165" t="str">
        <f>P105</f>
        <v>RE2H80T*-*****  (80 gal)</v>
      </c>
      <c r="E105" s="106">
        <f t="shared" si="19"/>
        <v>130962</v>
      </c>
      <c r="F105" s="55">
        <f>S105</f>
        <v>80</v>
      </c>
      <c r="G105" s="6" t="str">
        <f t="shared" si="21"/>
        <v>Rheem2020Prem80</v>
      </c>
      <c r="H105" s="117">
        <f>W105</f>
        <v>0</v>
      </c>
      <c r="I105" s="158" t="str">
        <f t="shared" si="23"/>
        <v>BradfordWhiteRE2H80T_Rheem2020Prem80</v>
      </c>
      <c r="J105" s="91" t="s">
        <v>192</v>
      </c>
      <c r="K105" s="32"/>
      <c r="L105" s="75">
        <f t="shared" si="24"/>
        <v>13</v>
      </c>
      <c r="M105" s="160" t="s">
        <v>93</v>
      </c>
      <c r="N105" s="62">
        <v>9</v>
      </c>
      <c r="O105" s="62">
        <f t="shared" si="72"/>
        <v>130962</v>
      </c>
      <c r="P105" s="59" t="str">
        <f>R105 &amp; "  (" &amp; S105 &amp; " gal" &amp; IF(W105&gt;0, ", JA13)", ")")</f>
        <v>RE2H80T*-*****  (80 gal)</v>
      </c>
      <c r="Q105" s="157">
        <f>COUNTIF(P$59:P$414, P105)</f>
        <v>2</v>
      </c>
      <c r="R105" s="13" t="s">
        <v>884</v>
      </c>
      <c r="S105" s="14">
        <v>80</v>
      </c>
      <c r="T105" s="30"/>
      <c r="U105" s="80" t="s">
        <v>284</v>
      </c>
      <c r="V105" s="85" t="str">
        <f t="shared" si="73"/>
        <v>Rheem2020Prem80</v>
      </c>
      <c r="W105" s="116">
        <v>0</v>
      </c>
      <c r="X105" s="46"/>
      <c r="Y105" s="47"/>
      <c r="Z105" s="44"/>
      <c r="AA105" s="128" t="str">
        <f t="shared" si="4"/>
        <v>2,     130962,   "RE2H80T*-*****  (80 gal)"</v>
      </c>
      <c r="AB105" s="130" t="str">
        <f>AB104</f>
        <v>BradfordWhite</v>
      </c>
      <c r="AC105" s="131" t="s">
        <v>887</v>
      </c>
      <c r="AD105" s="155">
        <f>COUNTIF(AC$59:AC$414, AC105)</f>
        <v>1</v>
      </c>
      <c r="AE105" s="128" t="str">
        <f t="shared" si="5"/>
        <v xml:space="preserve">          case  RE2H80T*-*****  (80 gal)   :   "BradfordWhiteRE2H80T_Rheem2020Prem80"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</row>
    <row r="106" spans="3:1042" s="6" customFormat="1" ht="15" customHeight="1" x14ac:dyDescent="0.25">
      <c r="C106" s="106" t="str">
        <f t="shared" si="17"/>
        <v>Bradford White</v>
      </c>
      <c r="D106" s="106" t="str">
        <f t="shared" si="18"/>
        <v>RE2H50R10B-1NCWT  (50 gal)</v>
      </c>
      <c r="E106" s="106">
        <f t="shared" si="19"/>
        <v>130119</v>
      </c>
      <c r="F106" s="55">
        <f t="shared" si="20"/>
        <v>50</v>
      </c>
      <c r="G106" s="6" t="str">
        <f t="shared" si="21"/>
        <v>GE2014</v>
      </c>
      <c r="H106" s="117">
        <f t="shared" si="22"/>
        <v>0</v>
      </c>
      <c r="I106" s="158" t="str">
        <f t="shared" si="23"/>
        <v>BradfordWhiteRE2H50</v>
      </c>
      <c r="J106" s="91" t="s">
        <v>192</v>
      </c>
      <c r="K106" s="32">
        <v>3</v>
      </c>
      <c r="L106" s="75">
        <f t="shared" si="24"/>
        <v>13</v>
      </c>
      <c r="M106" s="160" t="s">
        <v>93</v>
      </c>
      <c r="N106" s="61">
        <v>1</v>
      </c>
      <c r="O106" s="62">
        <f t="shared" si="72"/>
        <v>130119</v>
      </c>
      <c r="P106" s="59" t="str">
        <f t="shared" si="30"/>
        <v>RE2H50R10B-1NCWT  (50 gal)</v>
      </c>
      <c r="Q106" s="157">
        <f>COUNTIF(P$59:P$414, P106)</f>
        <v>1</v>
      </c>
      <c r="R106" s="13" t="s">
        <v>115</v>
      </c>
      <c r="S106" s="14">
        <v>50</v>
      </c>
      <c r="T106" s="30" t="s">
        <v>232</v>
      </c>
      <c r="U106" s="80" t="s">
        <v>172</v>
      </c>
      <c r="V106" s="85" t="str">
        <f t="shared" si="73"/>
        <v>GE2014</v>
      </c>
      <c r="W106" s="116">
        <v>0</v>
      </c>
      <c r="X106" s="46" t="str">
        <f>[1]ESTAR_to_AWHS!I18</f>
        <v>2-3</v>
      </c>
      <c r="Y106" s="47">
        <f>[1]ESTAR_to_AWHS!J18</f>
        <v>42775</v>
      </c>
      <c r="Z106" s="44" t="s">
        <v>84</v>
      </c>
      <c r="AA106" s="128" t="str">
        <f>"2,     "&amp;E106&amp;",   """&amp;P106&amp;""""</f>
        <v>2,     130119,   "RE2H50R10B-1NCWT  (50 gal)"</v>
      </c>
      <c r="AB106" s="130" t="str">
        <f t="shared" ref="AB106" si="74">AB105</f>
        <v>BradfordWhite</v>
      </c>
      <c r="AC106" s="131" t="s">
        <v>469</v>
      </c>
      <c r="AD106" s="155">
        <f>COUNTIF(AC$59:AC$414, AC106)</f>
        <v>1</v>
      </c>
      <c r="AE106" s="128" t="str">
        <f t="shared" si="5"/>
        <v xml:space="preserve">          case  RE2H50R10B-1NCWT  (50 gal)   :   "BradfordWhiteRE2H50"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</row>
    <row r="107" spans="3:1042" s="6" customFormat="1" ht="15" customHeight="1" x14ac:dyDescent="0.25">
      <c r="C107" s="106" t="str">
        <f t="shared" si="17"/>
        <v>Bradford White</v>
      </c>
      <c r="D107" s="106" t="str">
        <f t="shared" si="18"/>
        <v>RE2H65T10-1NCWT  (65 gal)</v>
      </c>
      <c r="E107" s="106">
        <f t="shared" si="19"/>
        <v>130358</v>
      </c>
      <c r="F107" s="55">
        <f t="shared" ref="F107" si="75">S107</f>
        <v>65</v>
      </c>
      <c r="G107" s="6" t="str">
        <f t="shared" si="21"/>
        <v>BWC202065</v>
      </c>
      <c r="H107" s="117">
        <f t="shared" si="22"/>
        <v>0</v>
      </c>
      <c r="I107" s="158" t="str">
        <f t="shared" si="23"/>
        <v>BradfordWhiteRE2H65T101NCWT</v>
      </c>
      <c r="J107" s="91" t="s">
        <v>192</v>
      </c>
      <c r="K107" s="32">
        <v>3</v>
      </c>
      <c r="L107" s="75">
        <f t="shared" si="24"/>
        <v>13</v>
      </c>
      <c r="M107" s="12" t="s">
        <v>93</v>
      </c>
      <c r="N107" s="110">
        <v>3</v>
      </c>
      <c r="O107" s="62">
        <f t="shared" si="72"/>
        <v>130358</v>
      </c>
      <c r="P107" s="59" t="str">
        <f t="shared" si="30"/>
        <v>RE2H65T10-1NCWT  (65 gal)</v>
      </c>
      <c r="Q107" s="157">
        <f>COUNTIF(P$59:P$414, P107)</f>
        <v>1</v>
      </c>
      <c r="R107" s="13" t="s">
        <v>323</v>
      </c>
      <c r="S107" s="14">
        <v>65</v>
      </c>
      <c r="T107" s="30"/>
      <c r="U107" s="80" t="s">
        <v>289</v>
      </c>
      <c r="V107" s="85" t="str">
        <f t="shared" si="73"/>
        <v>BWC202065</v>
      </c>
      <c r="W107" s="116">
        <v>0</v>
      </c>
      <c r="X107" s="46">
        <v>3</v>
      </c>
      <c r="Y107" s="47">
        <v>43916</v>
      </c>
      <c r="Z107" s="44"/>
      <c r="AA107" s="128" t="str">
        <f t="shared" si="4"/>
        <v>2,     130358,   "RE2H65T10-1NCWT  (65 gal)"</v>
      </c>
      <c r="AB107" s="130" t="str">
        <f>AB106</f>
        <v>BradfordWhite</v>
      </c>
      <c r="AC107" t="s">
        <v>472</v>
      </c>
      <c r="AD107" s="155">
        <f>COUNTIF(AC$59:AC$414, AC107)</f>
        <v>1</v>
      </c>
      <c r="AE107" s="128" t="str">
        <f t="shared" si="5"/>
        <v xml:space="preserve">          case  RE2H65T10-1NCWT  (65 gal)   :   "BradfordWhiteRE2H65T101NCWT"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</row>
    <row r="108" spans="3:1042" s="6" customFormat="1" ht="15" customHeight="1" x14ac:dyDescent="0.25">
      <c r="C108" s="106" t="str">
        <f t="shared" si="17"/>
        <v>Bradford White</v>
      </c>
      <c r="D108" s="106" t="str">
        <f t="shared" si="18"/>
        <v>RE2H80R10B-1NCWT  (80 gal)</v>
      </c>
      <c r="E108" s="6">
        <f t="shared" si="19"/>
        <v>130223</v>
      </c>
      <c r="F108" s="55">
        <f t="shared" si="20"/>
        <v>80</v>
      </c>
      <c r="G108" s="6" t="str">
        <f t="shared" si="21"/>
        <v>GE2014_80</v>
      </c>
      <c r="H108" s="117">
        <f t="shared" si="22"/>
        <v>0</v>
      </c>
      <c r="I108" s="158" t="str">
        <f t="shared" si="23"/>
        <v>BradfordWhiteRE2H80</v>
      </c>
      <c r="J108" s="91" t="s">
        <v>192</v>
      </c>
      <c r="K108" s="32">
        <v>3</v>
      </c>
      <c r="L108" s="75">
        <f t="shared" si="24"/>
        <v>13</v>
      </c>
      <c r="M108" s="12" t="s">
        <v>93</v>
      </c>
      <c r="N108" s="62">
        <f>N106+1</f>
        <v>2</v>
      </c>
      <c r="O108" s="62">
        <f t="shared" si="72"/>
        <v>130223</v>
      </c>
      <c r="P108" s="59" t="str">
        <f t="shared" si="30"/>
        <v>RE2H80R10B-1NCWT  (80 gal)</v>
      </c>
      <c r="Q108" s="157">
        <f>COUNTIF(P$59:P$414, P108)</f>
        <v>1</v>
      </c>
      <c r="R108" s="13" t="s">
        <v>116</v>
      </c>
      <c r="S108" s="14">
        <v>80</v>
      </c>
      <c r="T108" s="30" t="s">
        <v>233</v>
      </c>
      <c r="U108" s="80" t="s">
        <v>234</v>
      </c>
      <c r="V108" s="85" t="str">
        <f t="shared" si="73"/>
        <v>GE2014_80</v>
      </c>
      <c r="W108" s="116">
        <v>0</v>
      </c>
      <c r="X108" s="46" t="str">
        <f>[1]ESTAR_to_AWHS!I19</f>
        <v>4+</v>
      </c>
      <c r="Y108" s="47">
        <f>[1]ESTAR_to_AWHS!J19</f>
        <v>42775</v>
      </c>
      <c r="Z108" s="44" t="s">
        <v>84</v>
      </c>
      <c r="AA108" s="128" t="str">
        <f t="shared" si="4"/>
        <v>2,     130223,   "RE2H80R10B-1NCWT  (80 gal)"</v>
      </c>
      <c r="AB108" s="130" t="str">
        <f>AB107</f>
        <v>BradfordWhite</v>
      </c>
      <c r="AC108" s="131" t="s">
        <v>470</v>
      </c>
      <c r="AD108" s="155">
        <f>COUNTIF(AC$59:AC$414, AC108)</f>
        <v>1</v>
      </c>
      <c r="AE108" s="128" t="str">
        <f t="shared" si="5"/>
        <v xml:space="preserve">          case  RE2H80R10B-1NCWT  (80 gal)   :   "BradfordWhiteRE2H80"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  <c r="AMN108"/>
      <c r="AMO108"/>
      <c r="AMP108"/>
      <c r="AMQ108"/>
      <c r="AMR108"/>
      <c r="AMS108"/>
      <c r="AMT108"/>
      <c r="AMU108"/>
      <c r="AMV108"/>
      <c r="AMW108"/>
      <c r="AMX108"/>
      <c r="AMY108"/>
    </row>
    <row r="109" spans="3:1042" s="6" customFormat="1" ht="15" customHeight="1" x14ac:dyDescent="0.25">
      <c r="C109" s="106" t="str">
        <f t="shared" si="17"/>
        <v>Bradford White</v>
      </c>
      <c r="D109" s="106" t="str">
        <f t="shared" si="18"/>
        <v>RE2H50S6-1NCWT  (50 gal)</v>
      </c>
      <c r="E109" s="106">
        <f t="shared" si="19"/>
        <v>130419</v>
      </c>
      <c r="F109" s="55">
        <f t="shared" si="20"/>
        <v>50</v>
      </c>
      <c r="G109" s="6" t="str">
        <f t="shared" si="21"/>
        <v>GE2014</v>
      </c>
      <c r="H109" s="117">
        <f t="shared" si="22"/>
        <v>0</v>
      </c>
      <c r="I109" s="158" t="str">
        <f t="shared" si="23"/>
        <v>BradfordWhiteRE2H50S61NCWT</v>
      </c>
      <c r="J109" s="91" t="s">
        <v>192</v>
      </c>
      <c r="K109" s="32">
        <v>1</v>
      </c>
      <c r="L109" s="75">
        <f t="shared" si="24"/>
        <v>13</v>
      </c>
      <c r="M109" s="12" t="s">
        <v>93</v>
      </c>
      <c r="N109" s="110">
        <v>4</v>
      </c>
      <c r="O109" s="62">
        <f t="shared" si="72"/>
        <v>130419</v>
      </c>
      <c r="P109" s="59" t="str">
        <f t="shared" si="30"/>
        <v>RE2H50S6-1NCWT  (50 gal)</v>
      </c>
      <c r="Q109" s="157">
        <f>COUNTIF(P$59:P$414, P109)</f>
        <v>1</v>
      </c>
      <c r="R109" s="13" t="s">
        <v>324</v>
      </c>
      <c r="S109" s="14">
        <v>50</v>
      </c>
      <c r="T109" s="30"/>
      <c r="U109" s="80" t="s">
        <v>172</v>
      </c>
      <c r="V109" s="85" t="str">
        <f t="shared" si="73"/>
        <v>GE2014</v>
      </c>
      <c r="W109" s="116">
        <v>0</v>
      </c>
      <c r="X109" s="46" t="s">
        <v>8</v>
      </c>
      <c r="Y109" s="47">
        <v>43944</v>
      </c>
      <c r="Z109" s="44"/>
      <c r="AA109" s="128" t="str">
        <f t="shared" si="4"/>
        <v>2,     130419,   "RE2H50S6-1NCWT  (50 gal)"</v>
      </c>
      <c r="AB109" s="130" t="str">
        <f t="shared" ref="AB109:AB177" si="76">AB108</f>
        <v>BradfordWhite</v>
      </c>
      <c r="AC109" t="s">
        <v>471</v>
      </c>
      <c r="AD109" s="155">
        <f>COUNTIF(AC$59:AC$414, AC109)</f>
        <v>1</v>
      </c>
      <c r="AE109" s="128" t="str">
        <f t="shared" si="5"/>
        <v xml:space="preserve">          case  RE2H50S6-1NCWT  (50 gal)   :   "BradfordWhiteRE2H50S61NCWT"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  <c r="AMN109"/>
      <c r="AMO109"/>
      <c r="AMP109"/>
      <c r="AMQ109"/>
      <c r="AMR109"/>
      <c r="AMS109"/>
      <c r="AMT109"/>
      <c r="AMU109"/>
      <c r="AMV109"/>
      <c r="AMW109"/>
      <c r="AMX109"/>
      <c r="AMY109"/>
    </row>
    <row r="110" spans="3:1042" s="6" customFormat="1" ht="15" customHeight="1" x14ac:dyDescent="0.25">
      <c r="C110" s="106" t="str">
        <f t="shared" si="17"/>
        <v>Bradford White</v>
      </c>
      <c r="D110" s="106" t="str">
        <f t="shared" si="18"/>
        <v>RE2H65T6-1NCWT  (65 gal)</v>
      </c>
      <c r="E110" s="106">
        <f t="shared" si="19"/>
        <v>130558</v>
      </c>
      <c r="F110" s="55">
        <f t="shared" si="20"/>
        <v>65</v>
      </c>
      <c r="G110" s="6" t="str">
        <f t="shared" si="21"/>
        <v>BWC202065</v>
      </c>
      <c r="H110" s="117">
        <f t="shared" si="22"/>
        <v>0</v>
      </c>
      <c r="I110" s="158" t="str">
        <f t="shared" si="23"/>
        <v>BradfordWhiteRE2H65T61NCWT</v>
      </c>
      <c r="J110" s="91" t="s">
        <v>192</v>
      </c>
      <c r="K110" s="32">
        <v>1</v>
      </c>
      <c r="L110" s="75">
        <f t="shared" si="24"/>
        <v>13</v>
      </c>
      <c r="M110" s="12" t="s">
        <v>93</v>
      </c>
      <c r="N110" s="62">
        <f t="shared" ref="N110" si="77">N109+1</f>
        <v>5</v>
      </c>
      <c r="O110" s="62">
        <f t="shared" si="72"/>
        <v>130558</v>
      </c>
      <c r="P110" s="59" t="str">
        <f t="shared" si="30"/>
        <v>RE2H65T6-1NCWT  (65 gal)</v>
      </c>
      <c r="Q110" s="157">
        <f>COUNTIF(P$59:P$414, P110)</f>
        <v>1</v>
      </c>
      <c r="R110" s="13" t="s">
        <v>325</v>
      </c>
      <c r="S110" s="14">
        <v>65</v>
      </c>
      <c r="T110" s="30"/>
      <c r="U110" s="80" t="s">
        <v>289</v>
      </c>
      <c r="V110" s="85" t="str">
        <f t="shared" si="73"/>
        <v>BWC202065</v>
      </c>
      <c r="W110" s="116">
        <v>0</v>
      </c>
      <c r="X110" s="46">
        <v>3</v>
      </c>
      <c r="Y110" s="47">
        <v>43944</v>
      </c>
      <c r="Z110" s="44"/>
      <c r="AA110" s="128" t="str">
        <f t="shared" si="4"/>
        <v>2,     130558,   "RE2H65T6-1NCWT  (65 gal)"</v>
      </c>
      <c r="AB110" s="130" t="str">
        <f t="shared" si="76"/>
        <v>BradfordWhite</v>
      </c>
      <c r="AC110" t="s">
        <v>473</v>
      </c>
      <c r="AD110" s="155">
        <f>COUNTIF(AC$59:AC$414, AC110)</f>
        <v>1</v>
      </c>
      <c r="AE110" s="128" t="str">
        <f t="shared" si="5"/>
        <v xml:space="preserve">          case  RE2H65T6-1NCWT  (65 gal)   :   "BradfordWhiteRE2H65T61NCWT"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  <c r="AMM110"/>
      <c r="AMN110"/>
      <c r="AMO110"/>
      <c r="AMP110"/>
      <c r="AMQ110"/>
      <c r="AMR110"/>
      <c r="AMS110"/>
      <c r="AMT110"/>
      <c r="AMU110"/>
      <c r="AMV110"/>
      <c r="AMW110"/>
      <c r="AMX110"/>
      <c r="AMY110"/>
    </row>
    <row r="111" spans="3:1042" s="6" customFormat="1" ht="15" customHeight="1" x14ac:dyDescent="0.25">
      <c r="C111" s="106" t="str">
        <f t="shared" si="17"/>
        <v>Bradford White</v>
      </c>
      <c r="D111" s="106" t="str">
        <f t="shared" si="18"/>
        <v>RE2H80T6-1NCWT  (80 gal)</v>
      </c>
      <c r="E111" s="106">
        <f t="shared" si="19"/>
        <v>130623</v>
      </c>
      <c r="F111" s="55">
        <f t="shared" ref="F111:F127" si="78">S111</f>
        <v>80</v>
      </c>
      <c r="G111" s="6" t="str">
        <f t="shared" si="21"/>
        <v>GE2014_80</v>
      </c>
      <c r="H111" s="117">
        <f t="shared" si="22"/>
        <v>0</v>
      </c>
      <c r="I111" s="158" t="str">
        <f t="shared" si="23"/>
        <v>BradfordWhiteRE2H80T61NCWT</v>
      </c>
      <c r="J111" s="91" t="s">
        <v>192</v>
      </c>
      <c r="K111" s="32">
        <v>1</v>
      </c>
      <c r="L111" s="75">
        <f t="shared" si="24"/>
        <v>13</v>
      </c>
      <c r="M111" s="12" t="s">
        <v>93</v>
      </c>
      <c r="N111" s="62">
        <f>N110+1</f>
        <v>6</v>
      </c>
      <c r="O111" s="62">
        <f t="shared" si="72"/>
        <v>130623</v>
      </c>
      <c r="P111" s="59" t="str">
        <f t="shared" si="30"/>
        <v>RE2H80T6-1NCWT  (80 gal)</v>
      </c>
      <c r="Q111" s="157">
        <f>COUNTIF(P$59:P$414, P111)</f>
        <v>1</v>
      </c>
      <c r="R111" s="13" t="s">
        <v>326</v>
      </c>
      <c r="S111" s="14">
        <v>80</v>
      </c>
      <c r="T111" s="30"/>
      <c r="U111" s="80" t="s">
        <v>174</v>
      </c>
      <c r="V111" s="85" t="str">
        <f t="shared" si="73"/>
        <v>GE2014_80</v>
      </c>
      <c r="W111" s="116">
        <v>0</v>
      </c>
      <c r="X111" s="46" t="s">
        <v>13</v>
      </c>
      <c r="Y111" s="47">
        <v>43944</v>
      </c>
      <c r="Z111" s="44"/>
      <c r="AA111" s="128" t="str">
        <f t="shared" si="4"/>
        <v>2,     130623,   "RE2H80T6-1NCWT  (80 gal)"</v>
      </c>
      <c r="AB111" s="130" t="str">
        <f>AB110</f>
        <v>BradfordWhite</v>
      </c>
      <c r="AC111" t="s">
        <v>474</v>
      </c>
      <c r="AD111" s="155">
        <f>COUNTIF(AC$59:AC$414, AC111)</f>
        <v>1</v>
      </c>
      <c r="AE111" s="128" t="str">
        <f t="shared" si="5"/>
        <v xml:space="preserve">          case  RE2H80T6-1NCWT  (80 gal)   :   "BradfordWhiteRE2H80T61NCWT"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/>
      <c r="AMN111"/>
      <c r="AMO111"/>
      <c r="AMP111"/>
      <c r="AMQ111"/>
      <c r="AMR111"/>
      <c r="AMS111"/>
      <c r="AMT111"/>
      <c r="AMU111"/>
      <c r="AMV111"/>
      <c r="AMW111"/>
      <c r="AMX111"/>
      <c r="AMY111"/>
    </row>
    <row r="112" spans="3:1042" s="6" customFormat="1" ht="15" customHeight="1" x14ac:dyDescent="0.25">
      <c r="C112" s="121" t="str">
        <f t="shared" si="17"/>
        <v>Direct Energy</v>
      </c>
      <c r="D112" s="121" t="str">
        <f t="shared" si="18"/>
        <v>ECEPH40 T2 RH375-15  (40 gal)</v>
      </c>
      <c r="E112" s="121">
        <f t="shared" si="19"/>
        <v>270159</v>
      </c>
      <c r="F112" s="55">
        <f t="shared" si="78"/>
        <v>40</v>
      </c>
      <c r="G112" s="6" t="str">
        <f t="shared" si="21"/>
        <v>Rheem2020Prem40</v>
      </c>
      <c r="H112" s="117">
        <f t="shared" si="22"/>
        <v>0</v>
      </c>
      <c r="I112" s="158" t="str">
        <f t="shared" si="23"/>
        <v>DirectEnergyECEPH4015</v>
      </c>
      <c r="J112" s="91" t="s">
        <v>192</v>
      </c>
      <c r="K112" s="32">
        <v>4</v>
      </c>
      <c r="L112" s="75">
        <f t="shared" si="24"/>
        <v>27</v>
      </c>
      <c r="M112" s="160" t="s">
        <v>354</v>
      </c>
      <c r="N112" s="61">
        <v>1</v>
      </c>
      <c r="O112" s="62">
        <f t="shared" si="72"/>
        <v>270159</v>
      </c>
      <c r="P112" s="59" t="str">
        <f t="shared" si="30"/>
        <v>ECEPH40 T2 RH375-15  (40 gal)</v>
      </c>
      <c r="Q112" s="157">
        <f>COUNTIF(P$59:P$414, P112)</f>
        <v>1</v>
      </c>
      <c r="R112" s="13" t="s">
        <v>407</v>
      </c>
      <c r="S112" s="14">
        <v>40</v>
      </c>
      <c r="T112" s="99"/>
      <c r="U112" s="80" t="s">
        <v>281</v>
      </c>
      <c r="V112" s="85" t="str">
        <f t="shared" si="73"/>
        <v>Rheem2020Prem40</v>
      </c>
      <c r="W112" s="116">
        <v>0</v>
      </c>
      <c r="X112" s="107">
        <v>2</v>
      </c>
      <c r="Y112" s="108">
        <v>44127</v>
      </c>
      <c r="Z112" s="109"/>
      <c r="AA112" s="128" t="str">
        <f t="shared" si="4"/>
        <v>2,     270159,   "ECEPH40 T2 RH375-15  (40 gal)"</v>
      </c>
      <c r="AB112" s="129" t="s">
        <v>438</v>
      </c>
      <c r="AC112" s="132" t="s">
        <v>476</v>
      </c>
      <c r="AD112" s="155">
        <f>COUNTIF(AC$59:AC$414, AC112)</f>
        <v>1</v>
      </c>
      <c r="AE112" s="128" t="str">
        <f t="shared" si="5"/>
        <v xml:space="preserve">          case  ECEPH40 T2 RH375-15  (40 gal)   :   "DirectEnergyECEPH4015"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spans="3:48" s="6" customFormat="1" ht="15" customHeight="1" x14ac:dyDescent="0.25">
      <c r="C113" s="121" t="str">
        <f t="shared" si="17"/>
        <v>Direct Energy</v>
      </c>
      <c r="D113" s="121" t="str">
        <f t="shared" si="18"/>
        <v>ECEPH50 T2 RH375-15  (50 gal)</v>
      </c>
      <c r="E113" s="121">
        <f t="shared" si="19"/>
        <v>270260</v>
      </c>
      <c r="F113" s="55">
        <f t="shared" si="78"/>
        <v>50</v>
      </c>
      <c r="G113" s="6" t="str">
        <f t="shared" si="21"/>
        <v>Rheem2020Prem50</v>
      </c>
      <c r="H113" s="117">
        <f t="shared" si="22"/>
        <v>0</v>
      </c>
      <c r="I113" s="158" t="str">
        <f t="shared" si="23"/>
        <v>DirectEnergyECEPH5015</v>
      </c>
      <c r="J113" s="91" t="s">
        <v>192</v>
      </c>
      <c r="K113" s="32">
        <v>4</v>
      </c>
      <c r="L113" s="75">
        <f t="shared" si="24"/>
        <v>27</v>
      </c>
      <c r="M113" s="12" t="s">
        <v>354</v>
      </c>
      <c r="N113" s="62">
        <f t="shared" ref="N113:N127" si="79">N112+1</f>
        <v>2</v>
      </c>
      <c r="O113" s="62">
        <f t="shared" si="72"/>
        <v>270260</v>
      </c>
      <c r="P113" s="59" t="str">
        <f t="shared" si="30"/>
        <v>ECEPH50 T2 RH375-15  (50 gal)</v>
      </c>
      <c r="Q113" s="157">
        <f>COUNTIF(P$59:P$414, P113)</f>
        <v>1</v>
      </c>
      <c r="R113" s="13" t="s">
        <v>408</v>
      </c>
      <c r="S113" s="14">
        <v>50</v>
      </c>
      <c r="T113" s="99"/>
      <c r="U113" s="80" t="s">
        <v>282</v>
      </c>
      <c r="V113" s="85" t="str">
        <f t="shared" si="73"/>
        <v>Rheem2020Prem50</v>
      </c>
      <c r="W113" s="116">
        <v>0</v>
      </c>
      <c r="X113" s="46" t="s">
        <v>8</v>
      </c>
      <c r="Y113" s="47">
        <v>44127</v>
      </c>
      <c r="Z113" s="44"/>
      <c r="AA113" s="128" t="str">
        <f t="shared" si="4"/>
        <v>2,     270260,   "ECEPH50 T2 RH375-15  (50 gal)"</v>
      </c>
      <c r="AB113" s="130" t="str">
        <f t="shared" si="76"/>
        <v>DirectEnergy</v>
      </c>
      <c r="AC113" s="132" t="s">
        <v>477</v>
      </c>
      <c r="AD113" s="155">
        <f>COUNTIF(AC$59:AC$414, AC113)</f>
        <v>1</v>
      </c>
      <c r="AE113" s="128" t="str">
        <f t="shared" si="5"/>
        <v xml:space="preserve">          case  ECEPH50 T2 RH375-15  (50 gal)   :   "DirectEnergyECEPH5015"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spans="3:48" s="6" customFormat="1" ht="15" customHeight="1" x14ac:dyDescent="0.25">
      <c r="C114" s="121" t="str">
        <f t="shared" si="17"/>
        <v>Direct Energy</v>
      </c>
      <c r="D114" s="121" t="str">
        <f t="shared" si="18"/>
        <v>ECEPH65 T2 RH375-15  (65 gal)</v>
      </c>
      <c r="E114" s="121">
        <f t="shared" si="19"/>
        <v>270361</v>
      </c>
      <c r="F114" s="55">
        <f t="shared" si="78"/>
        <v>65</v>
      </c>
      <c r="G114" s="6" t="str">
        <f t="shared" si="21"/>
        <v>Rheem2020Prem65</v>
      </c>
      <c r="H114" s="117">
        <f t="shared" si="22"/>
        <v>0</v>
      </c>
      <c r="I114" s="158" t="str">
        <f t="shared" si="23"/>
        <v>DirectEnergyECEPH6515</v>
      </c>
      <c r="J114" s="91" t="s">
        <v>192</v>
      </c>
      <c r="K114" s="32">
        <v>4</v>
      </c>
      <c r="L114" s="75">
        <f t="shared" si="24"/>
        <v>27</v>
      </c>
      <c r="M114" s="12" t="s">
        <v>354</v>
      </c>
      <c r="N114" s="62">
        <f t="shared" si="79"/>
        <v>3</v>
      </c>
      <c r="O114" s="62">
        <f t="shared" si="72"/>
        <v>270361</v>
      </c>
      <c r="P114" s="59" t="str">
        <f t="shared" si="30"/>
        <v>ECEPH65 T2 RH375-15  (65 gal)</v>
      </c>
      <c r="Q114" s="157">
        <f>COUNTIF(P$59:P$414, P114)</f>
        <v>1</v>
      </c>
      <c r="R114" s="13" t="s">
        <v>409</v>
      </c>
      <c r="S114" s="14">
        <v>65</v>
      </c>
      <c r="T114" s="99"/>
      <c r="U114" s="80" t="s">
        <v>283</v>
      </c>
      <c r="V114" s="85" t="str">
        <f t="shared" si="73"/>
        <v>Rheem2020Prem65</v>
      </c>
      <c r="W114" s="116">
        <v>0</v>
      </c>
      <c r="X114" s="46" t="s">
        <v>8</v>
      </c>
      <c r="Y114" s="47">
        <v>44127</v>
      </c>
      <c r="Z114" s="44"/>
      <c r="AA114" s="128" t="str">
        <f t="shared" si="4"/>
        <v>2,     270361,   "ECEPH65 T2 RH375-15  (65 gal)"</v>
      </c>
      <c r="AB114" s="130" t="str">
        <f t="shared" si="76"/>
        <v>DirectEnergy</v>
      </c>
      <c r="AC114" s="132" t="s">
        <v>478</v>
      </c>
      <c r="AD114" s="155">
        <f>COUNTIF(AC$59:AC$414, AC114)</f>
        <v>1</v>
      </c>
      <c r="AE114" s="128" t="str">
        <f t="shared" si="5"/>
        <v xml:space="preserve">          case  ECEPH65 T2 RH375-15  (65 gal)   :   "DirectEnergyECEPH6515"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3:48" s="6" customFormat="1" ht="15" customHeight="1" x14ac:dyDescent="0.25">
      <c r="C115" s="121" t="str">
        <f t="shared" si="17"/>
        <v>Direct Energy</v>
      </c>
      <c r="D115" s="121" t="str">
        <f t="shared" si="18"/>
        <v>ECEPH80 T2 RH375-15  (80 gal)</v>
      </c>
      <c r="E115" s="121">
        <f t="shared" si="19"/>
        <v>270462</v>
      </c>
      <c r="F115" s="55">
        <f t="shared" si="78"/>
        <v>80</v>
      </c>
      <c r="G115" s="6" t="str">
        <f t="shared" si="21"/>
        <v>Rheem2020Prem80</v>
      </c>
      <c r="H115" s="117">
        <f t="shared" si="22"/>
        <v>0</v>
      </c>
      <c r="I115" s="158" t="str">
        <f t="shared" si="23"/>
        <v>DirectEnergyECEPH8015</v>
      </c>
      <c r="J115" s="91" t="s">
        <v>192</v>
      </c>
      <c r="K115" s="32">
        <v>4</v>
      </c>
      <c r="L115" s="75">
        <f t="shared" si="24"/>
        <v>27</v>
      </c>
      <c r="M115" s="12" t="s">
        <v>354</v>
      </c>
      <c r="N115" s="62">
        <f t="shared" si="79"/>
        <v>4</v>
      </c>
      <c r="O115" s="62">
        <f t="shared" si="72"/>
        <v>270462</v>
      </c>
      <c r="P115" s="59" t="str">
        <f t="shared" si="30"/>
        <v>ECEPH80 T2 RH375-15  (80 gal)</v>
      </c>
      <c r="Q115" s="157">
        <f>COUNTIF(P$59:P$414, P115)</f>
        <v>1</v>
      </c>
      <c r="R115" s="13" t="s">
        <v>410</v>
      </c>
      <c r="S115" s="14">
        <v>80</v>
      </c>
      <c r="T115" s="99"/>
      <c r="U115" s="80" t="s">
        <v>284</v>
      </c>
      <c r="V115" s="85" t="str">
        <f t="shared" si="73"/>
        <v>Rheem2020Prem80</v>
      </c>
      <c r="W115" s="116">
        <v>0</v>
      </c>
      <c r="X115" s="46">
        <v>4</v>
      </c>
      <c r="Y115" s="47">
        <v>44127</v>
      </c>
      <c r="Z115" s="44"/>
      <c r="AA115" s="128" t="str">
        <f t="shared" si="4"/>
        <v>2,     270462,   "ECEPH80 T2 RH375-15  (80 gal)"</v>
      </c>
      <c r="AB115" s="130" t="str">
        <f t="shared" si="76"/>
        <v>DirectEnergy</v>
      </c>
      <c r="AC115" s="132" t="s">
        <v>479</v>
      </c>
      <c r="AD115" s="155">
        <f>COUNTIF(AC$59:AC$414, AC115)</f>
        <v>1</v>
      </c>
      <c r="AE115" s="128" t="str">
        <f t="shared" si="5"/>
        <v xml:space="preserve">          case  ECEPH80 T2 RH375-15  (80 gal)   :   "DirectEnergyECEPH8015"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3:48" s="6" customFormat="1" ht="15" customHeight="1" x14ac:dyDescent="0.25">
      <c r="C116" s="121" t="str">
        <f t="shared" si="17"/>
        <v>Direct Energy</v>
      </c>
      <c r="D116" s="121" t="str">
        <f t="shared" si="18"/>
        <v>ECEPH40 T2 RH375-30  (40 gal)</v>
      </c>
      <c r="E116" s="121">
        <f t="shared" si="19"/>
        <v>270559</v>
      </c>
      <c r="F116" s="55">
        <f t="shared" si="78"/>
        <v>40</v>
      </c>
      <c r="G116" s="6" t="str">
        <f t="shared" si="21"/>
        <v>Rheem2020Prem40</v>
      </c>
      <c r="H116" s="117">
        <f t="shared" si="22"/>
        <v>0</v>
      </c>
      <c r="I116" s="158" t="str">
        <f t="shared" si="23"/>
        <v>DirectEnergyECEPH4030</v>
      </c>
      <c r="J116" s="91" t="s">
        <v>192</v>
      </c>
      <c r="K116" s="32">
        <v>4</v>
      </c>
      <c r="L116" s="75">
        <f t="shared" si="24"/>
        <v>27</v>
      </c>
      <c r="M116" s="12" t="s">
        <v>354</v>
      </c>
      <c r="N116" s="62">
        <f t="shared" si="79"/>
        <v>5</v>
      </c>
      <c r="O116" s="62">
        <f t="shared" si="72"/>
        <v>270559</v>
      </c>
      <c r="P116" s="59" t="str">
        <f t="shared" si="30"/>
        <v>ECEPH40 T2 RH375-30  (40 gal)</v>
      </c>
      <c r="Q116" s="157">
        <f>COUNTIF(P$59:P$414, P116)</f>
        <v>1</v>
      </c>
      <c r="R116" s="13" t="s">
        <v>411</v>
      </c>
      <c r="S116" s="14">
        <v>40</v>
      </c>
      <c r="T116" s="99"/>
      <c r="U116" s="80" t="s">
        <v>281</v>
      </c>
      <c r="V116" s="85" t="str">
        <f t="shared" si="73"/>
        <v>Rheem2020Prem40</v>
      </c>
      <c r="W116" s="116">
        <v>0</v>
      </c>
      <c r="X116" s="46">
        <v>2</v>
      </c>
      <c r="Y116" s="47">
        <v>44127</v>
      </c>
      <c r="Z116" s="44"/>
      <c r="AA116" s="128" t="str">
        <f t="shared" si="4"/>
        <v>2,     270559,   "ECEPH40 T2 RH375-30  (40 gal)"</v>
      </c>
      <c r="AB116" s="130" t="str">
        <f t="shared" si="76"/>
        <v>DirectEnergy</v>
      </c>
      <c r="AC116" s="132" t="s">
        <v>480</v>
      </c>
      <c r="AD116" s="155">
        <f>COUNTIF(AC$59:AC$414, AC116)</f>
        <v>1</v>
      </c>
      <c r="AE116" s="128" t="str">
        <f t="shared" si="5"/>
        <v xml:space="preserve">          case  ECEPH40 T2 RH375-30  (40 gal)   :   "DirectEnergyECEPH4030"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3:48" s="6" customFormat="1" ht="15" customHeight="1" x14ac:dyDescent="0.25">
      <c r="C117" s="121" t="str">
        <f t="shared" si="17"/>
        <v>Direct Energy</v>
      </c>
      <c r="D117" s="121" t="str">
        <f t="shared" si="18"/>
        <v>ECEPH50 T2 RH375-30  (50 gal)</v>
      </c>
      <c r="E117" s="121">
        <f t="shared" si="19"/>
        <v>270660</v>
      </c>
      <c r="F117" s="55">
        <f t="shared" si="78"/>
        <v>50</v>
      </c>
      <c r="G117" s="6" t="str">
        <f t="shared" si="21"/>
        <v>Rheem2020Prem50</v>
      </c>
      <c r="H117" s="117">
        <f t="shared" si="22"/>
        <v>0</v>
      </c>
      <c r="I117" s="158" t="str">
        <f t="shared" si="23"/>
        <v>DirectEnergyECEPH5030</v>
      </c>
      <c r="J117" s="91" t="s">
        <v>192</v>
      </c>
      <c r="K117" s="32">
        <v>4</v>
      </c>
      <c r="L117" s="75">
        <f t="shared" si="24"/>
        <v>27</v>
      </c>
      <c r="M117" s="12" t="s">
        <v>354</v>
      </c>
      <c r="N117" s="62">
        <f t="shared" si="79"/>
        <v>6</v>
      </c>
      <c r="O117" s="62">
        <f t="shared" si="72"/>
        <v>270660</v>
      </c>
      <c r="P117" s="59" t="str">
        <f t="shared" si="30"/>
        <v>ECEPH50 T2 RH375-30  (50 gal)</v>
      </c>
      <c r="Q117" s="157">
        <f>COUNTIF(P$59:P$414, P117)</f>
        <v>1</v>
      </c>
      <c r="R117" s="13" t="s">
        <v>412</v>
      </c>
      <c r="S117" s="14">
        <v>50</v>
      </c>
      <c r="T117" s="99"/>
      <c r="U117" s="80" t="s">
        <v>282</v>
      </c>
      <c r="V117" s="85" t="str">
        <f t="shared" si="73"/>
        <v>Rheem2020Prem50</v>
      </c>
      <c r="W117" s="116">
        <v>0</v>
      </c>
      <c r="X117" s="46" t="s">
        <v>8</v>
      </c>
      <c r="Y117" s="47">
        <v>44127</v>
      </c>
      <c r="Z117" s="44"/>
      <c r="AA117" s="128" t="str">
        <f t="shared" si="4"/>
        <v>2,     270660,   "ECEPH50 T2 RH375-30  (50 gal)"</v>
      </c>
      <c r="AB117" s="130" t="str">
        <f t="shared" si="76"/>
        <v>DirectEnergy</v>
      </c>
      <c r="AC117" s="132" t="s">
        <v>481</v>
      </c>
      <c r="AD117" s="155">
        <f>COUNTIF(AC$59:AC$414, AC117)</f>
        <v>1</v>
      </c>
      <c r="AE117" s="128" t="str">
        <f t="shared" si="5"/>
        <v xml:space="preserve">          case  ECEPH50 T2 RH375-30  (50 gal)   :   "DirectEnergyECEPH5030"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spans="3:48" s="6" customFormat="1" ht="15" customHeight="1" x14ac:dyDescent="0.25">
      <c r="C118" s="121" t="str">
        <f t="shared" si="17"/>
        <v>Direct Energy</v>
      </c>
      <c r="D118" s="121" t="str">
        <f t="shared" si="18"/>
        <v>ECEPH65 T2 RH375-30  (65 gal)</v>
      </c>
      <c r="E118" s="121">
        <f t="shared" si="19"/>
        <v>270761</v>
      </c>
      <c r="F118" s="55">
        <f t="shared" si="78"/>
        <v>65</v>
      </c>
      <c r="G118" s="6" t="str">
        <f t="shared" si="21"/>
        <v>Rheem2020Prem65</v>
      </c>
      <c r="H118" s="117">
        <f t="shared" si="22"/>
        <v>0</v>
      </c>
      <c r="I118" s="158" t="str">
        <f t="shared" si="23"/>
        <v>DirectEnergyECEPH6530</v>
      </c>
      <c r="J118" s="91" t="s">
        <v>192</v>
      </c>
      <c r="K118" s="32">
        <v>4</v>
      </c>
      <c r="L118" s="75">
        <f t="shared" si="24"/>
        <v>27</v>
      </c>
      <c r="M118" s="12" t="s">
        <v>354</v>
      </c>
      <c r="N118" s="62">
        <f t="shared" si="79"/>
        <v>7</v>
      </c>
      <c r="O118" s="62">
        <f t="shared" si="72"/>
        <v>270761</v>
      </c>
      <c r="P118" s="59" t="str">
        <f t="shared" si="30"/>
        <v>ECEPH65 T2 RH375-30  (65 gal)</v>
      </c>
      <c r="Q118" s="157">
        <f>COUNTIF(P$59:P$414, P118)</f>
        <v>1</v>
      </c>
      <c r="R118" s="13" t="s">
        <v>413</v>
      </c>
      <c r="S118" s="14">
        <v>65</v>
      </c>
      <c r="T118" s="99"/>
      <c r="U118" s="80" t="s">
        <v>283</v>
      </c>
      <c r="V118" s="85" t="str">
        <f t="shared" si="73"/>
        <v>Rheem2020Prem65</v>
      </c>
      <c r="W118" s="116">
        <v>0</v>
      </c>
      <c r="X118" s="46" t="s">
        <v>8</v>
      </c>
      <c r="Y118" s="47">
        <v>44127</v>
      </c>
      <c r="Z118" s="44"/>
      <c r="AA118" s="128" t="str">
        <f t="shared" si="4"/>
        <v>2,     270761,   "ECEPH65 T2 RH375-30  (65 gal)"</v>
      </c>
      <c r="AB118" s="130" t="str">
        <f t="shared" si="76"/>
        <v>DirectEnergy</v>
      </c>
      <c r="AC118" s="132" t="s">
        <v>482</v>
      </c>
      <c r="AD118" s="155">
        <f>COUNTIF(AC$59:AC$414, AC118)</f>
        <v>1</v>
      </c>
      <c r="AE118" s="128" t="str">
        <f t="shared" si="5"/>
        <v xml:space="preserve">          case  ECEPH65 T2 RH375-30  (65 gal)   :   "DirectEnergyECEPH6530"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3:48" s="6" customFormat="1" ht="15" customHeight="1" x14ac:dyDescent="0.25">
      <c r="C119" s="121" t="str">
        <f t="shared" si="17"/>
        <v>Direct Energy</v>
      </c>
      <c r="D119" s="121" t="str">
        <f t="shared" si="18"/>
        <v>ECEPH80 T2 RH375-30  (80 gal)</v>
      </c>
      <c r="E119" s="121">
        <f t="shared" si="19"/>
        <v>270862</v>
      </c>
      <c r="F119" s="55">
        <f t="shared" si="78"/>
        <v>80</v>
      </c>
      <c r="G119" s="6" t="str">
        <f t="shared" si="21"/>
        <v>Rheem2020Prem80</v>
      </c>
      <c r="H119" s="117">
        <f t="shared" si="22"/>
        <v>0</v>
      </c>
      <c r="I119" s="158" t="str">
        <f t="shared" si="23"/>
        <v>DirectEnergyECEPH8030</v>
      </c>
      <c r="J119" s="91" t="s">
        <v>192</v>
      </c>
      <c r="K119" s="32">
        <v>4</v>
      </c>
      <c r="L119" s="75">
        <f t="shared" si="24"/>
        <v>27</v>
      </c>
      <c r="M119" s="12" t="s">
        <v>354</v>
      </c>
      <c r="N119" s="62">
        <f t="shared" si="79"/>
        <v>8</v>
      </c>
      <c r="O119" s="62">
        <f t="shared" si="72"/>
        <v>270862</v>
      </c>
      <c r="P119" s="59" t="str">
        <f t="shared" si="30"/>
        <v>ECEPH80 T2 RH375-30  (80 gal)</v>
      </c>
      <c r="Q119" s="157">
        <f>COUNTIF(P$59:P$414, P119)</f>
        <v>1</v>
      </c>
      <c r="R119" s="13" t="s">
        <v>414</v>
      </c>
      <c r="S119" s="14">
        <v>80</v>
      </c>
      <c r="T119" s="99"/>
      <c r="U119" s="80" t="s">
        <v>284</v>
      </c>
      <c r="V119" s="85" t="str">
        <f t="shared" si="73"/>
        <v>Rheem2020Prem80</v>
      </c>
      <c r="W119" s="116">
        <v>0</v>
      </c>
      <c r="X119" s="46">
        <v>4</v>
      </c>
      <c r="Y119" s="47">
        <v>44127</v>
      </c>
      <c r="Z119" s="44"/>
      <c r="AA119" s="128" t="str">
        <f t="shared" si="4"/>
        <v>2,     270862,   "ECEPH80 T2 RH375-30  (80 gal)"</v>
      </c>
      <c r="AB119" s="130" t="str">
        <f t="shared" si="76"/>
        <v>DirectEnergy</v>
      </c>
      <c r="AC119" s="132" t="s">
        <v>483</v>
      </c>
      <c r="AD119" s="155">
        <f>COUNTIF(AC$59:AC$414, AC119)</f>
        <v>1</v>
      </c>
      <c r="AE119" s="128" t="str">
        <f t="shared" si="5"/>
        <v xml:space="preserve">          case  ECEPH80 T2 RH375-30  (80 gal)   :   "DirectEnergyECEPH8030"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spans="3:48" s="6" customFormat="1" ht="15" customHeight="1" x14ac:dyDescent="0.25">
      <c r="C120" s="121" t="str">
        <f t="shared" si="17"/>
        <v>Direct Energy</v>
      </c>
      <c r="D120" s="121" t="str">
        <f t="shared" si="18"/>
        <v>ECEPH40 T2 RH375-SO  (40 gal)</v>
      </c>
      <c r="E120" s="121">
        <f t="shared" si="19"/>
        <v>270959</v>
      </c>
      <c r="F120" s="55">
        <f t="shared" si="78"/>
        <v>40</v>
      </c>
      <c r="G120" s="6" t="str">
        <f t="shared" si="21"/>
        <v>Rheem2020Prem40</v>
      </c>
      <c r="H120" s="117">
        <f t="shared" si="22"/>
        <v>0</v>
      </c>
      <c r="I120" s="158" t="str">
        <f t="shared" si="23"/>
        <v>DirectEnergyECEPH40SO</v>
      </c>
      <c r="J120" s="91" t="s">
        <v>192</v>
      </c>
      <c r="K120" s="32">
        <v>4</v>
      </c>
      <c r="L120" s="75">
        <f t="shared" si="24"/>
        <v>27</v>
      </c>
      <c r="M120" s="12" t="s">
        <v>354</v>
      </c>
      <c r="N120" s="62">
        <f t="shared" si="79"/>
        <v>9</v>
      </c>
      <c r="O120" s="62">
        <f t="shared" si="72"/>
        <v>270959</v>
      </c>
      <c r="P120" s="59" t="str">
        <f t="shared" si="30"/>
        <v>ECEPH40 T2 RH375-SO  (40 gal)</v>
      </c>
      <c r="Q120" s="157">
        <f>COUNTIF(P$59:P$414, P120)</f>
        <v>1</v>
      </c>
      <c r="R120" s="13" t="s">
        <v>415</v>
      </c>
      <c r="S120" s="14">
        <v>40</v>
      </c>
      <c r="T120" s="99"/>
      <c r="U120" s="80" t="s">
        <v>281</v>
      </c>
      <c r="V120" s="85" t="str">
        <f t="shared" si="73"/>
        <v>Rheem2020Prem40</v>
      </c>
      <c r="W120" s="116">
        <v>0</v>
      </c>
      <c r="X120" s="46">
        <v>2</v>
      </c>
      <c r="Y120" s="47">
        <v>44127</v>
      </c>
      <c r="Z120" s="44"/>
      <c r="AA120" s="128" t="str">
        <f t="shared" si="4"/>
        <v>2,     270959,   "ECEPH40 T2 RH375-SO  (40 gal)"</v>
      </c>
      <c r="AB120" s="130" t="str">
        <f t="shared" si="76"/>
        <v>DirectEnergy</v>
      </c>
      <c r="AC120" s="132" t="s">
        <v>484</v>
      </c>
      <c r="AD120" s="155">
        <f>COUNTIF(AC$59:AC$414, AC120)</f>
        <v>1</v>
      </c>
      <c r="AE120" s="128" t="str">
        <f t="shared" si="5"/>
        <v xml:space="preserve">          case  ECEPH40 T2 RH375-SO  (40 gal)   :   "DirectEnergyECEPH40SO"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spans="3:48" s="6" customFormat="1" ht="15" customHeight="1" x14ac:dyDescent="0.25">
      <c r="C121" s="121" t="str">
        <f t="shared" si="17"/>
        <v>Direct Energy</v>
      </c>
      <c r="D121" s="121" t="str">
        <f t="shared" si="18"/>
        <v>ECEPH50 T2 RH375-SO  (50 gal)</v>
      </c>
      <c r="E121" s="121">
        <f t="shared" si="19"/>
        <v>271060</v>
      </c>
      <c r="F121" s="55">
        <f t="shared" si="78"/>
        <v>50</v>
      </c>
      <c r="G121" s="6" t="str">
        <f t="shared" si="21"/>
        <v>Rheem2020Prem50</v>
      </c>
      <c r="H121" s="117">
        <f t="shared" si="22"/>
        <v>0</v>
      </c>
      <c r="I121" s="158" t="str">
        <f t="shared" si="23"/>
        <v>DirectEnergyECEPH50SO</v>
      </c>
      <c r="J121" s="91" t="s">
        <v>192</v>
      </c>
      <c r="K121" s="32">
        <v>4</v>
      </c>
      <c r="L121" s="75">
        <f t="shared" si="24"/>
        <v>27</v>
      </c>
      <c r="M121" s="12" t="s">
        <v>354</v>
      </c>
      <c r="N121" s="62">
        <f t="shared" si="79"/>
        <v>10</v>
      </c>
      <c r="O121" s="62">
        <f t="shared" si="72"/>
        <v>271060</v>
      </c>
      <c r="P121" s="59" t="str">
        <f t="shared" si="30"/>
        <v>ECEPH50 T2 RH375-SO  (50 gal)</v>
      </c>
      <c r="Q121" s="157">
        <f>COUNTIF(P$59:P$414, P121)</f>
        <v>1</v>
      </c>
      <c r="R121" s="13" t="s">
        <v>416</v>
      </c>
      <c r="S121" s="14">
        <v>50</v>
      </c>
      <c r="T121" s="99"/>
      <c r="U121" s="80" t="s">
        <v>282</v>
      </c>
      <c r="V121" s="85" t="str">
        <f t="shared" si="73"/>
        <v>Rheem2020Prem50</v>
      </c>
      <c r="W121" s="116">
        <v>0</v>
      </c>
      <c r="X121" s="46" t="s">
        <v>8</v>
      </c>
      <c r="Y121" s="47">
        <v>44127</v>
      </c>
      <c r="Z121" s="44"/>
      <c r="AA121" s="128" t="str">
        <f t="shared" si="4"/>
        <v>2,     271060,   "ECEPH50 T2 RH375-SO  (50 gal)"</v>
      </c>
      <c r="AB121" s="130" t="str">
        <f t="shared" si="76"/>
        <v>DirectEnergy</v>
      </c>
      <c r="AC121" s="132" t="s">
        <v>485</v>
      </c>
      <c r="AD121" s="155">
        <f>COUNTIF(AC$59:AC$414, AC121)</f>
        <v>1</v>
      </c>
      <c r="AE121" s="128" t="str">
        <f t="shared" si="5"/>
        <v xml:space="preserve">          case  ECEPH50 T2 RH375-SO  (50 gal)   :   "DirectEnergyECEPH50SO"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3:48" s="6" customFormat="1" ht="15" customHeight="1" x14ac:dyDescent="0.25">
      <c r="C122" s="121" t="str">
        <f t="shared" si="17"/>
        <v>Direct Energy</v>
      </c>
      <c r="D122" s="121" t="str">
        <f t="shared" si="18"/>
        <v>ECEPH65 T2 RH375-SO  (65 gal)</v>
      </c>
      <c r="E122" s="121">
        <f t="shared" si="19"/>
        <v>271161</v>
      </c>
      <c r="F122" s="55">
        <f t="shared" si="78"/>
        <v>65</v>
      </c>
      <c r="G122" s="6" t="str">
        <f t="shared" si="21"/>
        <v>Rheem2020Prem65</v>
      </c>
      <c r="H122" s="117">
        <f t="shared" si="22"/>
        <v>0</v>
      </c>
      <c r="I122" s="158" t="str">
        <f t="shared" si="23"/>
        <v>DirectEnergyECEPH65SO</v>
      </c>
      <c r="J122" s="91" t="s">
        <v>192</v>
      </c>
      <c r="K122" s="32">
        <v>4</v>
      </c>
      <c r="L122" s="75">
        <f t="shared" si="24"/>
        <v>27</v>
      </c>
      <c r="M122" s="12" t="s">
        <v>354</v>
      </c>
      <c r="N122" s="62">
        <f t="shared" si="79"/>
        <v>11</v>
      </c>
      <c r="O122" s="62">
        <f t="shared" si="72"/>
        <v>271161</v>
      </c>
      <c r="P122" s="59" t="str">
        <f t="shared" si="30"/>
        <v>ECEPH65 T2 RH375-SO  (65 gal)</v>
      </c>
      <c r="Q122" s="157">
        <f>COUNTIF(P$59:P$414, P122)</f>
        <v>1</v>
      </c>
      <c r="R122" s="13" t="s">
        <v>417</v>
      </c>
      <c r="S122" s="14">
        <v>65</v>
      </c>
      <c r="T122" s="99"/>
      <c r="U122" s="80" t="s">
        <v>283</v>
      </c>
      <c r="V122" s="85" t="str">
        <f t="shared" si="73"/>
        <v>Rheem2020Prem65</v>
      </c>
      <c r="W122" s="116">
        <v>0</v>
      </c>
      <c r="X122" s="46" t="s">
        <v>8</v>
      </c>
      <c r="Y122" s="47">
        <v>44127</v>
      </c>
      <c r="Z122" s="44"/>
      <c r="AA122" s="128" t="str">
        <f t="shared" si="4"/>
        <v>2,     271161,   "ECEPH65 T2 RH375-SO  (65 gal)"</v>
      </c>
      <c r="AB122" s="130" t="str">
        <f t="shared" si="76"/>
        <v>DirectEnergy</v>
      </c>
      <c r="AC122" s="132" t="s">
        <v>486</v>
      </c>
      <c r="AD122" s="155">
        <f>COUNTIF(AC$59:AC$414, AC122)</f>
        <v>1</v>
      </c>
      <c r="AE122" s="128" t="str">
        <f t="shared" si="5"/>
        <v xml:space="preserve">          case  ECEPH65 T2 RH375-SO  (65 gal)   :   "DirectEnergyECEPH65SO"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3:48" s="6" customFormat="1" ht="15" customHeight="1" x14ac:dyDescent="0.25">
      <c r="C123" s="121" t="str">
        <f t="shared" si="17"/>
        <v>Direct Energy</v>
      </c>
      <c r="D123" s="121" t="str">
        <f t="shared" si="18"/>
        <v>ECEPH80 T2 RH375-SO  (80 gal)</v>
      </c>
      <c r="E123" s="121">
        <f t="shared" si="19"/>
        <v>271262</v>
      </c>
      <c r="F123" s="55">
        <f t="shared" si="78"/>
        <v>80</v>
      </c>
      <c r="G123" s="6" t="str">
        <f t="shared" si="21"/>
        <v>Rheem2020Prem80</v>
      </c>
      <c r="H123" s="117">
        <f t="shared" si="22"/>
        <v>0</v>
      </c>
      <c r="I123" s="158" t="str">
        <f t="shared" si="23"/>
        <v>DirectEnergyECEPH80SO</v>
      </c>
      <c r="J123" s="91" t="s">
        <v>192</v>
      </c>
      <c r="K123" s="32">
        <v>4</v>
      </c>
      <c r="L123" s="75">
        <f t="shared" si="24"/>
        <v>27</v>
      </c>
      <c r="M123" s="12" t="s">
        <v>354</v>
      </c>
      <c r="N123" s="62">
        <f t="shared" si="79"/>
        <v>12</v>
      </c>
      <c r="O123" s="62">
        <f t="shared" si="72"/>
        <v>271262</v>
      </c>
      <c r="P123" s="59" t="str">
        <f t="shared" si="30"/>
        <v>ECEPH80 T2 RH375-SO  (80 gal)</v>
      </c>
      <c r="Q123" s="157">
        <f>COUNTIF(P$59:P$414, P123)</f>
        <v>1</v>
      </c>
      <c r="R123" s="13" t="s">
        <v>418</v>
      </c>
      <c r="S123" s="14">
        <v>80</v>
      </c>
      <c r="T123" s="99"/>
      <c r="U123" s="80" t="s">
        <v>284</v>
      </c>
      <c r="V123" s="85" t="str">
        <f t="shared" si="73"/>
        <v>Rheem2020Prem80</v>
      </c>
      <c r="W123" s="116">
        <v>0</v>
      </c>
      <c r="X123" s="46">
        <v>4</v>
      </c>
      <c r="Y123" s="47">
        <v>44127</v>
      </c>
      <c r="Z123" s="44"/>
      <c r="AA123" s="128" t="str">
        <f t="shared" si="4"/>
        <v>2,     271262,   "ECEPH80 T2 RH375-SO  (80 gal)"</v>
      </c>
      <c r="AB123" s="130" t="str">
        <f t="shared" si="76"/>
        <v>DirectEnergy</v>
      </c>
      <c r="AC123" s="132" t="s">
        <v>487</v>
      </c>
      <c r="AD123" s="155">
        <f>COUNTIF(AC$59:AC$414, AC123)</f>
        <v>1</v>
      </c>
      <c r="AE123" s="128" t="str">
        <f t="shared" si="5"/>
        <v xml:space="preserve">          case  ECEPH80 T2 RH375-SO  (80 gal)   :   "DirectEnergyECEPH80SO"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3:48" s="6" customFormat="1" ht="15" customHeight="1" x14ac:dyDescent="0.25">
      <c r="C124" s="121" t="str">
        <f t="shared" si="17"/>
        <v>Direct Energy</v>
      </c>
      <c r="D124" s="121" t="str">
        <f t="shared" si="18"/>
        <v>ECE H40 T2 RH310BM  (40 gal)</v>
      </c>
      <c r="E124" s="121">
        <f t="shared" si="19"/>
        <v>271363</v>
      </c>
      <c r="F124" s="55">
        <f t="shared" si="78"/>
        <v>40</v>
      </c>
      <c r="G124" s="6" t="str">
        <f t="shared" si="21"/>
        <v>Rheem2020Build40</v>
      </c>
      <c r="H124" s="117">
        <f t="shared" si="22"/>
        <v>0</v>
      </c>
      <c r="I124" s="158" t="str">
        <f t="shared" si="23"/>
        <v>DirectEnergyECEH40</v>
      </c>
      <c r="J124" s="91" t="s">
        <v>192</v>
      </c>
      <c r="K124" s="32">
        <v>3</v>
      </c>
      <c r="L124" s="75">
        <f t="shared" si="24"/>
        <v>27</v>
      </c>
      <c r="M124" s="12" t="s">
        <v>354</v>
      </c>
      <c r="N124" s="62">
        <f t="shared" si="79"/>
        <v>13</v>
      </c>
      <c r="O124" s="62">
        <f t="shared" si="72"/>
        <v>271363</v>
      </c>
      <c r="P124" s="59" t="str">
        <f t="shared" si="30"/>
        <v>ECE H40 T2 RH310BM  (40 gal)</v>
      </c>
      <c r="Q124" s="157">
        <f>COUNTIF(P$59:P$414, P124)</f>
        <v>1</v>
      </c>
      <c r="R124" s="10" t="s">
        <v>419</v>
      </c>
      <c r="S124" s="11">
        <v>40</v>
      </c>
      <c r="T124" s="30"/>
      <c r="U124" s="80" t="s">
        <v>285</v>
      </c>
      <c r="V124" s="85" t="str">
        <f t="shared" si="73"/>
        <v>Rheem2020Build40</v>
      </c>
      <c r="W124" s="116">
        <v>0</v>
      </c>
      <c r="X124" s="42">
        <v>2</v>
      </c>
      <c r="Y124" s="43">
        <v>44127</v>
      </c>
      <c r="Z124" s="44"/>
      <c r="AA124" s="128" t="str">
        <f t="shared" si="4"/>
        <v>2,     271363,   "ECE H40 T2 RH310BM  (40 gal)"</v>
      </c>
      <c r="AB124" s="130" t="str">
        <f t="shared" si="76"/>
        <v>DirectEnergy</v>
      </c>
      <c r="AC124" s="132" t="s">
        <v>488</v>
      </c>
      <c r="AD124" s="155">
        <f>COUNTIF(AC$59:AC$414, AC124)</f>
        <v>1</v>
      </c>
      <c r="AE124" s="128" t="str">
        <f t="shared" si="5"/>
        <v xml:space="preserve">          case  ECE H40 T2 RH310BM  (40 gal)   :   "DirectEnergyECEH40"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3:48" s="6" customFormat="1" ht="15" customHeight="1" x14ac:dyDescent="0.25">
      <c r="C125" s="121" t="str">
        <f t="shared" si="17"/>
        <v>Direct Energy</v>
      </c>
      <c r="D125" s="121" t="str">
        <f t="shared" si="18"/>
        <v>ECE H50 T2 RH310BM  (50 gal)</v>
      </c>
      <c r="E125" s="121">
        <f t="shared" si="19"/>
        <v>271464</v>
      </c>
      <c r="F125" s="55">
        <f t="shared" si="78"/>
        <v>50</v>
      </c>
      <c r="G125" s="6" t="str">
        <f t="shared" si="21"/>
        <v>Rheem2020Build50</v>
      </c>
      <c r="H125" s="117">
        <f t="shared" si="22"/>
        <v>0</v>
      </c>
      <c r="I125" s="158" t="str">
        <f t="shared" si="23"/>
        <v>DirectEnergyECEH50</v>
      </c>
      <c r="J125" s="91" t="s">
        <v>192</v>
      </c>
      <c r="K125" s="32">
        <v>3</v>
      </c>
      <c r="L125" s="75">
        <f t="shared" si="24"/>
        <v>27</v>
      </c>
      <c r="M125" s="12" t="s">
        <v>354</v>
      </c>
      <c r="N125" s="62">
        <f t="shared" si="79"/>
        <v>14</v>
      </c>
      <c r="O125" s="62">
        <f t="shared" si="72"/>
        <v>271464</v>
      </c>
      <c r="P125" s="59" t="str">
        <f t="shared" si="30"/>
        <v>ECE H50 T2 RH310BM  (50 gal)</v>
      </c>
      <c r="Q125" s="157">
        <f>COUNTIF(P$59:P$414, P125)</f>
        <v>1</v>
      </c>
      <c r="R125" s="10" t="s">
        <v>363</v>
      </c>
      <c r="S125" s="11">
        <v>50</v>
      </c>
      <c r="T125" s="30"/>
      <c r="U125" s="80" t="s">
        <v>286</v>
      </c>
      <c r="V125" s="85" t="str">
        <f t="shared" si="73"/>
        <v>Rheem2020Build50</v>
      </c>
      <c r="W125" s="116">
        <v>0</v>
      </c>
      <c r="X125" s="42" t="s">
        <v>8</v>
      </c>
      <c r="Y125" s="43">
        <v>44127</v>
      </c>
      <c r="Z125" s="44"/>
      <c r="AA125" s="128" t="str">
        <f t="shared" si="4"/>
        <v>2,     271464,   "ECE H50 T2 RH310BM  (50 gal)"</v>
      </c>
      <c r="AB125" s="130" t="str">
        <f t="shared" si="76"/>
        <v>DirectEnergy</v>
      </c>
      <c r="AC125" s="132" t="s">
        <v>489</v>
      </c>
      <c r="AD125" s="155">
        <f>COUNTIF(AC$59:AC$414, AC125)</f>
        <v>1</v>
      </c>
      <c r="AE125" s="128" t="str">
        <f t="shared" si="5"/>
        <v xml:space="preserve">          case  ECE H50 T2 RH310BM  (50 gal)   :   "DirectEnergyECEH50"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3:48" s="6" customFormat="1" ht="15" customHeight="1" x14ac:dyDescent="0.25">
      <c r="C126" s="121" t="str">
        <f t="shared" si="17"/>
        <v>Direct Energy</v>
      </c>
      <c r="D126" s="121" t="str">
        <f t="shared" si="18"/>
        <v>ECE H65 T2 RH310BM  (65 gal)</v>
      </c>
      <c r="E126" s="121">
        <f t="shared" si="19"/>
        <v>271565</v>
      </c>
      <c r="F126" s="55">
        <f t="shared" si="78"/>
        <v>65</v>
      </c>
      <c r="G126" s="6" t="str">
        <f t="shared" si="21"/>
        <v>Rheem2020Build65</v>
      </c>
      <c r="H126" s="117">
        <f t="shared" si="22"/>
        <v>0</v>
      </c>
      <c r="I126" s="158" t="str">
        <f t="shared" si="23"/>
        <v>DirectEnergyECEH65</v>
      </c>
      <c r="J126" s="91" t="s">
        <v>192</v>
      </c>
      <c r="K126" s="32">
        <v>3</v>
      </c>
      <c r="L126" s="75">
        <f t="shared" si="24"/>
        <v>27</v>
      </c>
      <c r="M126" s="12" t="s">
        <v>354</v>
      </c>
      <c r="N126" s="62">
        <f t="shared" si="79"/>
        <v>15</v>
      </c>
      <c r="O126" s="62">
        <f t="shared" si="72"/>
        <v>271565</v>
      </c>
      <c r="P126" s="59" t="str">
        <f t="shared" si="30"/>
        <v>ECE H65 T2 RH310BM  (65 gal)</v>
      </c>
      <c r="Q126" s="157">
        <f>COUNTIF(P$59:P$414, P126)</f>
        <v>1</v>
      </c>
      <c r="R126" s="10" t="s">
        <v>364</v>
      </c>
      <c r="S126" s="11">
        <v>65</v>
      </c>
      <c r="T126" s="30"/>
      <c r="U126" s="80" t="s">
        <v>287</v>
      </c>
      <c r="V126" s="85" t="str">
        <f t="shared" si="73"/>
        <v>Rheem2020Build65</v>
      </c>
      <c r="W126" s="116">
        <v>0</v>
      </c>
      <c r="X126" s="42" t="s">
        <v>8</v>
      </c>
      <c r="Y126" s="43">
        <v>44127</v>
      </c>
      <c r="Z126" s="44"/>
      <c r="AA126" s="128" t="str">
        <f t="shared" ref="AA126:AA189" si="80">"2,     "&amp;E126&amp;",   """&amp;P126&amp;""""</f>
        <v>2,     271565,   "ECE H65 T2 RH310BM  (65 gal)"</v>
      </c>
      <c r="AB126" s="130" t="str">
        <f t="shared" si="76"/>
        <v>DirectEnergy</v>
      </c>
      <c r="AC126" s="132" t="s">
        <v>490</v>
      </c>
      <c r="AD126" s="155">
        <f>COUNTIF(AC$59:AC$414, AC126)</f>
        <v>1</v>
      </c>
      <c r="AE126" s="128" t="str">
        <f t="shared" ref="AE126:AE189" si="81">"          case  "&amp;D126&amp;"   :   """&amp;AC126&amp;""""</f>
        <v xml:space="preserve">          case  ECE H65 T2 RH310BM  (65 gal)   :   "DirectEnergyECEH65"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3:48" s="6" customFormat="1" ht="15" customHeight="1" x14ac:dyDescent="0.25">
      <c r="C127" s="121" t="str">
        <f t="shared" si="17"/>
        <v>Direct Energy</v>
      </c>
      <c r="D127" s="121" t="str">
        <f t="shared" si="18"/>
        <v>ECE H80 T2 RH310BM  (80 gal)</v>
      </c>
      <c r="E127" s="121">
        <f t="shared" si="19"/>
        <v>271666</v>
      </c>
      <c r="F127" s="55">
        <f t="shared" si="78"/>
        <v>80</v>
      </c>
      <c r="G127" s="6" t="str">
        <f t="shared" si="21"/>
        <v>Rheem2020Build80</v>
      </c>
      <c r="H127" s="117">
        <f t="shared" si="22"/>
        <v>0</v>
      </c>
      <c r="I127" s="158" t="str">
        <f t="shared" si="23"/>
        <v>DirectEnergyECEH80</v>
      </c>
      <c r="J127" s="91" t="s">
        <v>192</v>
      </c>
      <c r="K127" s="32">
        <v>3</v>
      </c>
      <c r="L127" s="75">
        <f t="shared" si="24"/>
        <v>27</v>
      </c>
      <c r="M127" s="12" t="s">
        <v>354</v>
      </c>
      <c r="N127" s="62">
        <f t="shared" si="79"/>
        <v>16</v>
      </c>
      <c r="O127" s="62">
        <f t="shared" si="72"/>
        <v>271666</v>
      </c>
      <c r="P127" s="59" t="str">
        <f t="shared" si="30"/>
        <v>ECE H80 T2 RH310BM  (80 gal)</v>
      </c>
      <c r="Q127" s="157">
        <f>COUNTIF(P$59:P$414, P127)</f>
        <v>1</v>
      </c>
      <c r="R127" s="10" t="s">
        <v>420</v>
      </c>
      <c r="S127" s="11">
        <v>80</v>
      </c>
      <c r="T127" s="30"/>
      <c r="U127" s="80" t="s">
        <v>288</v>
      </c>
      <c r="V127" s="85" t="str">
        <f t="shared" si="73"/>
        <v>Rheem2020Build80</v>
      </c>
      <c r="W127" s="116">
        <v>0</v>
      </c>
      <c r="X127" s="42" t="s">
        <v>13</v>
      </c>
      <c r="Y127" s="43">
        <v>44127</v>
      </c>
      <c r="Z127" s="44"/>
      <c r="AA127" s="128" t="str">
        <f t="shared" si="80"/>
        <v>2,     271666,   "ECE H80 T2 RH310BM  (80 gal)"</v>
      </c>
      <c r="AB127" s="130" t="str">
        <f t="shared" si="76"/>
        <v>DirectEnergy</v>
      </c>
      <c r="AC127" s="132" t="s">
        <v>491</v>
      </c>
      <c r="AD127" s="155">
        <f>COUNTIF(AC$59:AC$414, AC127)</f>
        <v>1</v>
      </c>
      <c r="AE127" s="128" t="str">
        <f t="shared" si="81"/>
        <v xml:space="preserve">          case  ECE H80 T2 RH310BM  (80 gal)   :   "DirectEnergyECEH80"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3:48" s="6" customFormat="1" ht="15" customHeight="1" x14ac:dyDescent="0.25">
      <c r="C128" s="6" t="str">
        <f t="shared" si="17"/>
        <v>EcoSense</v>
      </c>
      <c r="D128" s="6" t="str">
        <f t="shared" si="18"/>
        <v>HB50ES  (50 gal)</v>
      </c>
      <c r="E128" s="6">
        <f t="shared" si="19"/>
        <v>140121</v>
      </c>
      <c r="F128" s="55">
        <f t="shared" si="20"/>
        <v>50</v>
      </c>
      <c r="G128" s="6" t="str">
        <f t="shared" si="21"/>
        <v>RheemHB50</v>
      </c>
      <c r="H128" s="117">
        <f t="shared" si="22"/>
        <v>0</v>
      </c>
      <c r="I128" s="158" t="str">
        <f t="shared" si="23"/>
        <v>EcoSenseHB50ES</v>
      </c>
      <c r="J128" s="91" t="s">
        <v>192</v>
      </c>
      <c r="K128" s="32">
        <v>1</v>
      </c>
      <c r="L128" s="75">
        <f t="shared" si="24"/>
        <v>14</v>
      </c>
      <c r="M128" s="160" t="s">
        <v>98</v>
      </c>
      <c r="N128" s="61">
        <v>1</v>
      </c>
      <c r="O128" s="62">
        <f t="shared" si="72"/>
        <v>140121</v>
      </c>
      <c r="P128" s="59" t="str">
        <f t="shared" si="30"/>
        <v>HB50ES  (50 gal)</v>
      </c>
      <c r="Q128" s="157">
        <f>COUNTIF(P$59:P$414, P128)</f>
        <v>1</v>
      </c>
      <c r="R128" s="13" t="s">
        <v>137</v>
      </c>
      <c r="S128" s="14">
        <v>50</v>
      </c>
      <c r="T128" s="30" t="s">
        <v>91</v>
      </c>
      <c r="U128" s="80" t="s">
        <v>91</v>
      </c>
      <c r="V128" s="85" t="str">
        <f t="shared" si="73"/>
        <v>RheemHB50</v>
      </c>
      <c r="W128" s="116">
        <v>0</v>
      </c>
      <c r="X128" s="46" t="str">
        <f>[1]ESTAR_to_AWHS!I117</f>
        <v>4+</v>
      </c>
      <c r="Y128" s="47">
        <f>[1]ESTAR_to_AWHS!J117</f>
        <v>42591</v>
      </c>
      <c r="Z128" s="44" t="s">
        <v>88</v>
      </c>
      <c r="AA128" s="128" t="str">
        <f t="shared" si="80"/>
        <v>2,     140121,   "HB50ES  (50 gal)"</v>
      </c>
      <c r="AB128" s="129" t="s">
        <v>98</v>
      </c>
      <c r="AC128" s="131" t="s">
        <v>492</v>
      </c>
      <c r="AD128" s="155">
        <f>COUNTIF(AC$59:AC$414, AC128)</f>
        <v>1</v>
      </c>
      <c r="AE128" s="128" t="str">
        <f t="shared" si="81"/>
        <v xml:space="preserve">          case  HB50ES  (50 gal)   :   "EcoSenseHB50ES"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3:1042" s="6" customFormat="1" ht="15" customHeight="1" x14ac:dyDescent="0.25">
      <c r="C129" s="6" t="str">
        <f t="shared" si="17"/>
        <v>GE</v>
      </c>
      <c r="D129" s="6" t="str">
        <f t="shared" si="18"/>
        <v>BEH50DCEJSB  (50 gal)</v>
      </c>
      <c r="E129" s="6">
        <f t="shared" si="19"/>
        <v>150119</v>
      </c>
      <c r="F129" s="55">
        <f t="shared" si="20"/>
        <v>50</v>
      </c>
      <c r="G129" s="6" t="str">
        <f t="shared" si="21"/>
        <v>GE2014</v>
      </c>
      <c r="H129" s="117">
        <f t="shared" si="22"/>
        <v>0</v>
      </c>
      <c r="I129" s="158" t="str">
        <f t="shared" si="23"/>
        <v>BEH50DCEJSB</v>
      </c>
      <c r="J129" s="91" t="s">
        <v>192</v>
      </c>
      <c r="K129" s="32">
        <v>3</v>
      </c>
      <c r="L129" s="75">
        <f t="shared" si="24"/>
        <v>15</v>
      </c>
      <c r="M129" s="160" t="s">
        <v>94</v>
      </c>
      <c r="N129" s="61">
        <v>1</v>
      </c>
      <c r="O129" s="62">
        <f t="shared" si="72"/>
        <v>150119</v>
      </c>
      <c r="P129" s="59" t="str">
        <f t="shared" si="30"/>
        <v>BEH50DCEJSB  (50 gal)</v>
      </c>
      <c r="Q129" s="157">
        <f>COUNTIF(P$59:P$414, P129)</f>
        <v>1</v>
      </c>
      <c r="R129" s="13" t="s">
        <v>117</v>
      </c>
      <c r="S129" s="14">
        <v>50</v>
      </c>
      <c r="T129" s="30" t="s">
        <v>232</v>
      </c>
      <c r="U129" s="80" t="s">
        <v>172</v>
      </c>
      <c r="V129" s="85" t="str">
        <f t="shared" si="73"/>
        <v>GE2014</v>
      </c>
      <c r="W129" s="116">
        <v>0</v>
      </c>
      <c r="X129" s="46" t="str">
        <f>[1]ESTAR_to_AWHS!I20</f>
        <v>2-3</v>
      </c>
      <c r="Y129" s="47">
        <f>[1]ESTAR_to_AWHS!J20</f>
        <v>42621</v>
      </c>
      <c r="Z129" s="44" t="s">
        <v>84</v>
      </c>
      <c r="AA129" s="128" t="str">
        <f t="shared" si="80"/>
        <v>2,     150119,   "BEH50DCEJSB  (50 gal)"</v>
      </c>
      <c r="AB129" s="129" t="str">
        <f>M129</f>
        <v>GE</v>
      </c>
      <c r="AC129" s="131" t="s">
        <v>117</v>
      </c>
      <c r="AD129" s="155">
        <f>COUNTIF(AC$59:AC$414, AC129)</f>
        <v>1</v>
      </c>
      <c r="AE129" s="128" t="str">
        <f t="shared" si="81"/>
        <v xml:space="preserve">          case  BEH50DCEJSB  (50 gal)   :   "BEH50DCEJSB"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  <c r="AMM129"/>
      <c r="AMN129"/>
      <c r="AMO129"/>
      <c r="AMP129"/>
      <c r="AMQ129"/>
      <c r="AMR129"/>
      <c r="AMS129"/>
      <c r="AMT129"/>
      <c r="AMU129"/>
      <c r="AMV129"/>
      <c r="AMW129"/>
      <c r="AMX129"/>
      <c r="AMY129"/>
    </row>
    <row r="130" spans="3:1042" s="6" customFormat="1" ht="15" customHeight="1" x14ac:dyDescent="0.25">
      <c r="C130" s="6" t="str">
        <f t="shared" si="17"/>
        <v>GE</v>
      </c>
      <c r="D130" s="6" t="str">
        <f t="shared" si="18"/>
        <v>BEH80DCEJSB  (80 gal)</v>
      </c>
      <c r="E130" s="6">
        <f t="shared" si="19"/>
        <v>150223</v>
      </c>
      <c r="F130" s="55">
        <f t="shared" si="20"/>
        <v>80</v>
      </c>
      <c r="G130" s="6" t="str">
        <f t="shared" si="21"/>
        <v>GE2014_80</v>
      </c>
      <c r="H130" s="117">
        <f t="shared" si="22"/>
        <v>0</v>
      </c>
      <c r="I130" s="158" t="str">
        <f t="shared" si="23"/>
        <v>BEH80DCEJSB</v>
      </c>
      <c r="J130" s="91" t="s">
        <v>192</v>
      </c>
      <c r="K130" s="32">
        <v>3</v>
      </c>
      <c r="L130" s="75">
        <f t="shared" si="24"/>
        <v>15</v>
      </c>
      <c r="M130" s="12" t="s">
        <v>94</v>
      </c>
      <c r="N130" s="62">
        <f t="shared" ref="N130:N137" si="82">N129+1</f>
        <v>2</v>
      </c>
      <c r="O130" s="62">
        <f t="shared" si="72"/>
        <v>150223</v>
      </c>
      <c r="P130" s="59" t="str">
        <f t="shared" si="30"/>
        <v>BEH80DCEJSB  (80 gal)</v>
      </c>
      <c r="Q130" s="157">
        <f>COUNTIF(P$59:P$414, P130)</f>
        <v>1</v>
      </c>
      <c r="R130" s="13" t="s">
        <v>118</v>
      </c>
      <c r="S130" s="14">
        <v>80</v>
      </c>
      <c r="T130" s="30" t="s">
        <v>233</v>
      </c>
      <c r="U130" s="80" t="s">
        <v>234</v>
      </c>
      <c r="V130" s="85" t="str">
        <f t="shared" si="73"/>
        <v>GE2014_80</v>
      </c>
      <c r="W130" s="116">
        <v>0</v>
      </c>
      <c r="X130" s="46" t="str">
        <f>[1]ESTAR_to_AWHS!I21</f>
        <v>4+</v>
      </c>
      <c r="Y130" s="47">
        <f>[1]ESTAR_to_AWHS!J21</f>
        <v>42621</v>
      </c>
      <c r="Z130" s="44" t="s">
        <v>84</v>
      </c>
      <c r="AA130" s="128" t="str">
        <f t="shared" si="80"/>
        <v>2,     150223,   "BEH80DCEJSB  (80 gal)"</v>
      </c>
      <c r="AB130" s="130" t="str">
        <f t="shared" si="76"/>
        <v>GE</v>
      </c>
      <c r="AC130" s="131" t="s">
        <v>118</v>
      </c>
      <c r="AD130" s="155">
        <f>COUNTIF(AC$59:AC$414, AC130)</f>
        <v>1</v>
      </c>
      <c r="AE130" s="128" t="str">
        <f t="shared" si="81"/>
        <v xml:space="preserve">          case  BEH80DCEJSB  (80 gal)   :   "BEH80DCEJSB"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  <c r="AMM130"/>
      <c r="AMN130"/>
      <c r="AMO130"/>
      <c r="AMP130"/>
      <c r="AMQ130"/>
      <c r="AMR130"/>
      <c r="AMS130"/>
      <c r="AMT130"/>
      <c r="AMU130"/>
      <c r="AMV130"/>
      <c r="AMW130"/>
      <c r="AMX130"/>
      <c r="AMY130"/>
    </row>
    <row r="131" spans="3:1042" s="6" customFormat="1" ht="15" customHeight="1" x14ac:dyDescent="0.25">
      <c r="C131" s="6" t="str">
        <f t="shared" si="17"/>
        <v>GE</v>
      </c>
      <c r="D131" s="6" t="str">
        <f t="shared" si="18"/>
        <v>GEH50DEEJSC  (50 gal)</v>
      </c>
      <c r="E131" s="6">
        <f t="shared" si="19"/>
        <v>150319</v>
      </c>
      <c r="F131" s="55">
        <f t="shared" si="20"/>
        <v>50</v>
      </c>
      <c r="G131" s="6" t="str">
        <f t="shared" si="21"/>
        <v>GE2014</v>
      </c>
      <c r="H131" s="117">
        <f t="shared" si="22"/>
        <v>0</v>
      </c>
      <c r="I131" s="158" t="str">
        <f t="shared" si="23"/>
        <v>GEH50DEEJSC</v>
      </c>
      <c r="J131" s="91" t="s">
        <v>192</v>
      </c>
      <c r="K131" s="32">
        <v>3</v>
      </c>
      <c r="L131" s="75">
        <f t="shared" si="24"/>
        <v>15</v>
      </c>
      <c r="M131" s="12" t="s">
        <v>94</v>
      </c>
      <c r="N131" s="62">
        <f t="shared" si="82"/>
        <v>3</v>
      </c>
      <c r="O131" s="62">
        <f t="shared" si="72"/>
        <v>150319</v>
      </c>
      <c r="P131" s="59" t="str">
        <f t="shared" si="30"/>
        <v>GEH50DEEJSC  (50 gal)</v>
      </c>
      <c r="Q131" s="157">
        <f>COUNTIF(P$59:P$414, P131)</f>
        <v>1</v>
      </c>
      <c r="R131" s="13" t="s">
        <v>119</v>
      </c>
      <c r="S131" s="14">
        <v>50</v>
      </c>
      <c r="T131" s="30" t="s">
        <v>232</v>
      </c>
      <c r="U131" s="80" t="s">
        <v>172</v>
      </c>
      <c r="V131" s="85" t="str">
        <f t="shared" si="73"/>
        <v>GE2014</v>
      </c>
      <c r="W131" s="116">
        <v>0</v>
      </c>
      <c r="X131" s="46" t="str">
        <f>[1]ESTAR_to_AWHS!I22</f>
        <v>2-3</v>
      </c>
      <c r="Y131" s="47">
        <f>[1]ESTAR_to_AWHS!J22</f>
        <v>42621</v>
      </c>
      <c r="Z131" s="44" t="s">
        <v>84</v>
      </c>
      <c r="AA131" s="128" t="str">
        <f t="shared" si="80"/>
        <v>2,     150319,   "GEH50DEEJSC  (50 gal)"</v>
      </c>
      <c r="AB131" s="130" t="str">
        <f t="shared" si="76"/>
        <v>GE</v>
      </c>
      <c r="AC131" s="131" t="s">
        <v>119</v>
      </c>
      <c r="AD131" s="155">
        <f>COUNTIF(AC$59:AC$414, AC131)</f>
        <v>1</v>
      </c>
      <c r="AE131" s="128" t="str">
        <f t="shared" si="81"/>
        <v xml:space="preserve">          case  GEH50DEEJSC  (50 gal)   :   "GEH50DEEJSC"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</row>
    <row r="132" spans="3:1042" s="6" customFormat="1" ht="15" customHeight="1" x14ac:dyDescent="0.25">
      <c r="C132" s="6" t="str">
        <f t="shared" si="17"/>
        <v>GE</v>
      </c>
      <c r="D132" s="6" t="str">
        <f t="shared" si="18"/>
        <v>GEH50DEEJXXX  (50 gal)</v>
      </c>
      <c r="E132" s="6">
        <f t="shared" si="19"/>
        <v>150419</v>
      </c>
      <c r="F132" s="55">
        <f t="shared" si="20"/>
        <v>50</v>
      </c>
      <c r="G132" s="6" t="str">
        <f t="shared" si="21"/>
        <v>GE2014</v>
      </c>
      <c r="H132" s="117">
        <f t="shared" si="22"/>
        <v>0</v>
      </c>
      <c r="I132" s="158" t="str">
        <f t="shared" si="23"/>
        <v>GEH50DEEJXXX</v>
      </c>
      <c r="J132" s="91" t="s">
        <v>192</v>
      </c>
      <c r="K132" s="34"/>
      <c r="L132" s="75">
        <f t="shared" si="24"/>
        <v>15</v>
      </c>
      <c r="M132" s="18" t="s">
        <v>94</v>
      </c>
      <c r="N132" s="62">
        <f t="shared" si="82"/>
        <v>4</v>
      </c>
      <c r="O132" s="62">
        <f t="shared" si="72"/>
        <v>150419</v>
      </c>
      <c r="P132" s="59" t="str">
        <f t="shared" si="30"/>
        <v>GEH50DEEJXXX  (50 gal)</v>
      </c>
      <c r="Q132" s="157">
        <f>COUNTIF(P$59:P$414, P132)</f>
        <v>1</v>
      </c>
      <c r="R132" s="19" t="s">
        <v>158</v>
      </c>
      <c r="S132" s="20">
        <v>50</v>
      </c>
      <c r="T132" s="31" t="s">
        <v>232</v>
      </c>
      <c r="U132" s="80" t="s">
        <v>172</v>
      </c>
      <c r="V132" s="85" t="str">
        <f t="shared" si="73"/>
        <v>GE2014</v>
      </c>
      <c r="W132" s="116">
        <v>0</v>
      </c>
      <c r="X132" s="45"/>
      <c r="Y132" s="45"/>
      <c r="Z132" s="44"/>
      <c r="AA132" s="128" t="str">
        <f t="shared" si="80"/>
        <v>2,     150419,   "GEH50DEEJXXX  (50 gal)"</v>
      </c>
      <c r="AB132" s="130" t="str">
        <f t="shared" si="76"/>
        <v>GE</v>
      </c>
      <c r="AC132" s="131" t="s">
        <v>158</v>
      </c>
      <c r="AD132" s="155">
        <f>COUNTIF(AC$59:AC$414, AC132)</f>
        <v>1</v>
      </c>
      <c r="AE132" s="128" t="str">
        <f t="shared" si="81"/>
        <v xml:space="preserve">          case  GEH50DEEJXXX  (50 gal)   :   "GEH50DEEJXXX"</v>
      </c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  <c r="IW132" s="18"/>
      <c r="IX132" s="18"/>
      <c r="IY132" s="18"/>
      <c r="IZ132" s="18"/>
      <c r="JA132" s="18"/>
      <c r="JB132" s="18"/>
      <c r="JC132" s="18"/>
      <c r="JD132" s="18"/>
      <c r="JE132" s="18"/>
      <c r="JF132" s="18"/>
      <c r="JG132" s="18"/>
      <c r="JH132" s="18"/>
      <c r="JI132" s="18"/>
      <c r="JJ132" s="18"/>
      <c r="JK132" s="18"/>
      <c r="JL132" s="18"/>
      <c r="JM132" s="18"/>
      <c r="JN132" s="18"/>
      <c r="JO132" s="18"/>
      <c r="JP132" s="18"/>
      <c r="JQ132" s="18"/>
      <c r="JR132" s="18"/>
      <c r="JS132" s="18"/>
      <c r="JT132" s="18"/>
      <c r="JU132" s="18"/>
      <c r="JV132" s="18"/>
      <c r="JW132" s="18"/>
      <c r="JX132" s="18"/>
      <c r="JY132" s="18"/>
      <c r="JZ132" s="18"/>
      <c r="KA132" s="18"/>
      <c r="KB132" s="18"/>
      <c r="KC132" s="18"/>
      <c r="KD132" s="18"/>
      <c r="KE132" s="18"/>
      <c r="KF132" s="18"/>
      <c r="KG132" s="18"/>
      <c r="KH132" s="18"/>
      <c r="KI132" s="18"/>
      <c r="KJ132" s="18"/>
      <c r="KK132" s="18"/>
      <c r="KL132" s="18"/>
      <c r="KM132" s="18"/>
      <c r="KN132" s="18"/>
      <c r="KO132" s="18"/>
      <c r="KP132" s="18"/>
      <c r="KQ132" s="18"/>
      <c r="KR132" s="18"/>
      <c r="KS132" s="18"/>
      <c r="KT132" s="18"/>
      <c r="KU132" s="18"/>
      <c r="KV132" s="18"/>
      <c r="KW132" s="18"/>
      <c r="KX132" s="18"/>
      <c r="KY132" s="18"/>
      <c r="KZ132" s="18"/>
      <c r="LA132" s="18"/>
      <c r="LB132" s="18"/>
      <c r="LC132" s="18"/>
      <c r="LD132" s="18"/>
      <c r="LE132" s="18"/>
      <c r="LF132" s="18"/>
      <c r="LG132" s="18"/>
      <c r="LH132" s="18"/>
      <c r="LI132" s="18"/>
      <c r="LJ132" s="18"/>
      <c r="LK132" s="18"/>
      <c r="LL132" s="18"/>
      <c r="LM132" s="18"/>
      <c r="LN132" s="18"/>
      <c r="LO132" s="18"/>
      <c r="LP132" s="18"/>
      <c r="LQ132" s="18"/>
      <c r="LR132" s="18"/>
      <c r="LS132" s="18"/>
      <c r="LT132" s="18"/>
      <c r="LU132" s="18"/>
      <c r="LV132" s="18"/>
      <c r="LW132" s="18"/>
      <c r="LX132" s="18"/>
      <c r="LY132" s="18"/>
      <c r="LZ132" s="18"/>
      <c r="MA132" s="18"/>
      <c r="MB132" s="18"/>
      <c r="MC132" s="18"/>
      <c r="MD132" s="18"/>
      <c r="ME132" s="18"/>
      <c r="MF132" s="18"/>
      <c r="MG132" s="18"/>
      <c r="MH132" s="18"/>
      <c r="MI132" s="18"/>
      <c r="MJ132" s="18"/>
      <c r="MK132" s="18"/>
      <c r="ML132" s="18"/>
      <c r="MM132" s="18"/>
      <c r="MN132" s="18"/>
      <c r="MO132" s="18"/>
      <c r="MP132" s="18"/>
      <c r="MQ132" s="18"/>
      <c r="MR132" s="18"/>
      <c r="MS132" s="18"/>
      <c r="MT132" s="18"/>
      <c r="MU132" s="18"/>
      <c r="MV132" s="18"/>
      <c r="MW132" s="18"/>
      <c r="MX132" s="18"/>
      <c r="MY132" s="18"/>
      <c r="MZ132" s="18"/>
      <c r="NA132" s="18"/>
      <c r="NB132" s="18"/>
      <c r="NC132" s="18"/>
      <c r="ND132" s="18"/>
      <c r="NE132" s="18"/>
      <c r="NF132" s="18"/>
      <c r="NG132" s="18"/>
      <c r="NH132" s="18"/>
      <c r="NI132" s="18"/>
      <c r="NJ132" s="18"/>
      <c r="NK132" s="18"/>
      <c r="NL132" s="18"/>
      <c r="NM132" s="18"/>
      <c r="NN132" s="18"/>
      <c r="NO132" s="18"/>
      <c r="NP132" s="18"/>
      <c r="NQ132" s="18"/>
      <c r="NR132" s="18"/>
      <c r="NS132" s="18"/>
      <c r="NT132" s="18"/>
      <c r="NU132" s="18"/>
      <c r="NV132" s="18"/>
      <c r="NW132" s="18"/>
      <c r="NX132" s="18"/>
      <c r="NY132" s="18"/>
      <c r="NZ132" s="18"/>
      <c r="OA132" s="18"/>
      <c r="OB132" s="18"/>
      <c r="OC132" s="18"/>
      <c r="OD132" s="18"/>
      <c r="OE132" s="18"/>
      <c r="OF132" s="18"/>
      <c r="OG132" s="18"/>
      <c r="OH132" s="18"/>
      <c r="OI132" s="18"/>
      <c r="OJ132" s="18"/>
      <c r="OK132" s="18"/>
      <c r="OL132" s="18"/>
      <c r="OM132" s="18"/>
      <c r="ON132" s="18"/>
      <c r="OO132" s="18"/>
      <c r="OP132" s="18"/>
      <c r="OQ132" s="18"/>
      <c r="OR132" s="18"/>
      <c r="OS132" s="18"/>
      <c r="OT132" s="18"/>
      <c r="OU132" s="18"/>
      <c r="OV132" s="18"/>
      <c r="OW132" s="18"/>
      <c r="OX132" s="18"/>
      <c r="OY132" s="18"/>
      <c r="OZ132" s="18"/>
      <c r="PA132" s="18"/>
      <c r="PB132" s="18"/>
      <c r="PC132" s="18"/>
      <c r="PD132" s="18"/>
      <c r="PE132" s="18"/>
      <c r="PF132" s="18"/>
      <c r="PG132" s="18"/>
      <c r="PH132" s="18"/>
      <c r="PI132" s="18"/>
      <c r="PJ132" s="18"/>
      <c r="PK132" s="18"/>
      <c r="PL132" s="18"/>
      <c r="PM132" s="18"/>
      <c r="PN132" s="18"/>
      <c r="PO132" s="18"/>
      <c r="PP132" s="18"/>
      <c r="PQ132" s="18"/>
      <c r="PR132" s="18"/>
      <c r="PS132" s="18"/>
      <c r="PT132" s="18"/>
      <c r="PU132" s="18"/>
      <c r="PV132" s="18"/>
      <c r="PW132" s="18"/>
      <c r="PX132" s="18"/>
      <c r="PY132" s="18"/>
      <c r="PZ132" s="18"/>
      <c r="QA132" s="18"/>
      <c r="QB132" s="18"/>
      <c r="QC132" s="18"/>
      <c r="QD132" s="18"/>
      <c r="QE132" s="18"/>
      <c r="QF132" s="18"/>
      <c r="QG132" s="18"/>
      <c r="QH132" s="18"/>
      <c r="QI132" s="18"/>
      <c r="QJ132" s="18"/>
      <c r="QK132" s="18"/>
      <c r="QL132" s="18"/>
      <c r="QM132" s="18"/>
      <c r="QN132" s="18"/>
      <c r="QO132" s="18"/>
      <c r="QP132" s="18"/>
      <c r="QQ132" s="18"/>
      <c r="QR132" s="18"/>
      <c r="QS132" s="18"/>
      <c r="QT132" s="18"/>
      <c r="QU132" s="18"/>
      <c r="QV132" s="18"/>
      <c r="QW132" s="18"/>
      <c r="QX132" s="18"/>
      <c r="QY132" s="18"/>
      <c r="QZ132" s="18"/>
      <c r="RA132" s="18"/>
      <c r="RB132" s="18"/>
      <c r="RC132" s="18"/>
      <c r="RD132" s="18"/>
      <c r="RE132" s="18"/>
      <c r="RF132" s="18"/>
      <c r="RG132" s="18"/>
      <c r="RH132" s="18"/>
      <c r="RI132" s="18"/>
      <c r="RJ132" s="18"/>
      <c r="RK132" s="18"/>
      <c r="RL132" s="18"/>
      <c r="RM132" s="18"/>
      <c r="RN132" s="18"/>
      <c r="RO132" s="18"/>
      <c r="RP132" s="18"/>
      <c r="RQ132" s="18"/>
      <c r="RR132" s="18"/>
      <c r="RS132" s="18"/>
      <c r="RT132" s="18"/>
      <c r="RU132" s="18"/>
      <c r="RV132" s="18"/>
      <c r="RW132" s="18"/>
      <c r="RX132" s="18"/>
      <c r="RY132" s="18"/>
      <c r="RZ132" s="18"/>
      <c r="SA132" s="18"/>
      <c r="SB132" s="18"/>
      <c r="SC132" s="18"/>
      <c r="SD132" s="18"/>
      <c r="SE132" s="18"/>
      <c r="SF132" s="18"/>
      <c r="SG132" s="18"/>
      <c r="SH132" s="18"/>
      <c r="SI132" s="18"/>
      <c r="SJ132" s="18"/>
      <c r="SK132" s="18"/>
      <c r="SL132" s="18"/>
      <c r="SM132" s="18"/>
      <c r="SN132" s="18"/>
      <c r="SO132" s="18"/>
      <c r="SP132" s="18"/>
      <c r="SQ132" s="18"/>
      <c r="SR132" s="18"/>
      <c r="SS132" s="18"/>
      <c r="ST132" s="18"/>
      <c r="SU132" s="18"/>
      <c r="SV132" s="18"/>
      <c r="SW132" s="18"/>
      <c r="SX132" s="18"/>
      <c r="SY132" s="18"/>
      <c r="SZ132" s="18"/>
      <c r="TA132" s="18"/>
      <c r="TB132" s="18"/>
      <c r="TC132" s="18"/>
      <c r="TD132" s="18"/>
      <c r="TE132" s="18"/>
      <c r="TF132" s="18"/>
      <c r="TG132" s="18"/>
      <c r="TH132" s="18"/>
      <c r="TI132" s="18"/>
      <c r="TJ132" s="18"/>
      <c r="TK132" s="18"/>
      <c r="TL132" s="18"/>
      <c r="TM132" s="18"/>
      <c r="TN132" s="18"/>
      <c r="TO132" s="18"/>
      <c r="TP132" s="18"/>
      <c r="TQ132" s="18"/>
      <c r="TR132" s="18"/>
      <c r="TS132" s="18"/>
      <c r="TT132" s="18"/>
      <c r="TU132" s="18"/>
      <c r="TV132" s="18"/>
      <c r="TW132" s="18"/>
      <c r="TX132" s="18"/>
      <c r="TY132" s="18"/>
      <c r="TZ132" s="18"/>
      <c r="UA132" s="18"/>
      <c r="UB132" s="18"/>
      <c r="UC132" s="18"/>
      <c r="UD132" s="18"/>
      <c r="UE132" s="18"/>
      <c r="UF132" s="18"/>
      <c r="UG132" s="18"/>
      <c r="UH132" s="18"/>
      <c r="UI132" s="18"/>
      <c r="UJ132" s="18"/>
      <c r="UK132" s="18"/>
      <c r="UL132" s="18"/>
      <c r="UM132" s="18"/>
      <c r="UN132" s="18"/>
      <c r="UO132" s="18"/>
      <c r="UP132" s="18"/>
      <c r="UQ132" s="18"/>
      <c r="UR132" s="18"/>
      <c r="US132" s="18"/>
      <c r="UT132" s="18"/>
      <c r="UU132" s="18"/>
      <c r="UV132" s="18"/>
      <c r="UW132" s="18"/>
      <c r="UX132" s="18"/>
      <c r="UY132" s="18"/>
      <c r="UZ132" s="18"/>
      <c r="VA132" s="18"/>
      <c r="VB132" s="18"/>
      <c r="VC132" s="18"/>
      <c r="VD132" s="18"/>
      <c r="VE132" s="18"/>
      <c r="VF132" s="18"/>
      <c r="VG132" s="18"/>
      <c r="VH132" s="18"/>
      <c r="VI132" s="18"/>
      <c r="VJ132" s="18"/>
      <c r="VK132" s="18"/>
      <c r="VL132" s="18"/>
      <c r="VM132" s="18"/>
      <c r="VN132" s="18"/>
      <c r="VO132" s="18"/>
      <c r="VP132" s="18"/>
      <c r="VQ132" s="18"/>
      <c r="VR132" s="18"/>
      <c r="VS132" s="18"/>
      <c r="VT132" s="18"/>
      <c r="VU132" s="18"/>
      <c r="VV132" s="18"/>
      <c r="VW132" s="18"/>
      <c r="VX132" s="18"/>
      <c r="VY132" s="18"/>
      <c r="VZ132" s="18"/>
      <c r="WA132" s="18"/>
      <c r="WB132" s="18"/>
      <c r="WC132" s="18"/>
      <c r="WD132" s="18"/>
      <c r="WE132" s="18"/>
      <c r="WF132" s="18"/>
      <c r="WG132" s="18"/>
      <c r="WH132" s="18"/>
      <c r="WI132" s="18"/>
      <c r="WJ132" s="18"/>
      <c r="WK132" s="18"/>
      <c r="WL132" s="18"/>
      <c r="WM132" s="18"/>
      <c r="WN132" s="18"/>
      <c r="WO132" s="18"/>
      <c r="WP132" s="18"/>
      <c r="WQ132" s="18"/>
      <c r="WR132" s="18"/>
      <c r="WS132" s="18"/>
      <c r="WT132" s="18"/>
      <c r="WU132" s="18"/>
      <c r="WV132" s="18"/>
      <c r="WW132" s="18"/>
      <c r="WX132" s="18"/>
      <c r="WY132" s="18"/>
      <c r="WZ132" s="18"/>
      <c r="XA132" s="18"/>
      <c r="XB132" s="18"/>
      <c r="XC132" s="18"/>
      <c r="XD132" s="18"/>
      <c r="XE132" s="18"/>
      <c r="XF132" s="18"/>
      <c r="XG132" s="18"/>
      <c r="XH132" s="18"/>
      <c r="XI132" s="18"/>
      <c r="XJ132" s="18"/>
      <c r="XK132" s="18"/>
      <c r="XL132" s="18"/>
      <c r="XM132" s="18"/>
      <c r="XN132" s="18"/>
      <c r="XO132" s="18"/>
      <c r="XP132" s="18"/>
      <c r="XQ132" s="18"/>
      <c r="XR132" s="18"/>
      <c r="XS132" s="18"/>
      <c r="XT132" s="18"/>
      <c r="XU132" s="18"/>
      <c r="XV132" s="18"/>
      <c r="XW132" s="18"/>
      <c r="XX132" s="18"/>
      <c r="XY132" s="18"/>
      <c r="XZ132" s="18"/>
      <c r="YA132" s="18"/>
      <c r="YB132" s="18"/>
      <c r="YC132" s="18"/>
      <c r="YD132" s="18"/>
      <c r="YE132" s="18"/>
      <c r="YF132" s="18"/>
      <c r="YG132" s="18"/>
      <c r="YH132" s="18"/>
      <c r="YI132" s="18"/>
      <c r="YJ132" s="18"/>
      <c r="YK132" s="18"/>
      <c r="YL132" s="18"/>
      <c r="YM132" s="18"/>
      <c r="YN132" s="18"/>
      <c r="YO132" s="18"/>
      <c r="YP132" s="18"/>
      <c r="YQ132" s="18"/>
      <c r="YR132" s="18"/>
      <c r="YS132" s="18"/>
      <c r="YT132" s="18"/>
      <c r="YU132" s="18"/>
      <c r="YV132" s="18"/>
      <c r="YW132" s="18"/>
      <c r="YX132" s="18"/>
      <c r="YY132" s="18"/>
      <c r="YZ132" s="18"/>
      <c r="ZA132" s="18"/>
      <c r="ZB132" s="18"/>
      <c r="ZC132" s="18"/>
      <c r="ZD132" s="18"/>
      <c r="ZE132" s="18"/>
      <c r="ZF132" s="18"/>
      <c r="ZG132" s="18"/>
      <c r="ZH132" s="18"/>
      <c r="ZI132" s="18"/>
      <c r="ZJ132" s="18"/>
      <c r="ZK132" s="18"/>
      <c r="ZL132" s="18"/>
      <c r="ZM132" s="18"/>
      <c r="ZN132" s="18"/>
      <c r="ZO132" s="18"/>
      <c r="ZP132" s="18"/>
      <c r="ZQ132" s="18"/>
      <c r="ZR132" s="18"/>
      <c r="ZS132" s="18"/>
      <c r="ZT132" s="18"/>
      <c r="ZU132" s="18"/>
      <c r="ZV132" s="18"/>
      <c r="ZW132" s="18"/>
      <c r="ZX132" s="18"/>
      <c r="ZY132" s="18"/>
      <c r="ZZ132" s="18"/>
      <c r="AAA132" s="18"/>
      <c r="AAB132" s="18"/>
      <c r="AAC132" s="18"/>
      <c r="AAD132" s="18"/>
      <c r="AAE132" s="18"/>
      <c r="AAF132" s="18"/>
      <c r="AAG132" s="18"/>
      <c r="AAH132" s="18"/>
      <c r="AAI132" s="18"/>
      <c r="AAJ132" s="18"/>
      <c r="AAK132" s="18"/>
      <c r="AAL132" s="18"/>
      <c r="AAM132" s="18"/>
      <c r="AAN132" s="18"/>
      <c r="AAO132" s="18"/>
      <c r="AAP132" s="18"/>
      <c r="AAQ132" s="18"/>
      <c r="AAR132" s="18"/>
      <c r="AAS132" s="18"/>
      <c r="AAT132" s="18"/>
      <c r="AAU132" s="18"/>
      <c r="AAV132" s="18"/>
      <c r="AAW132" s="18"/>
      <c r="AAX132" s="18"/>
      <c r="AAY132" s="18"/>
      <c r="AAZ132" s="18"/>
      <c r="ABA132" s="18"/>
      <c r="ABB132" s="18"/>
      <c r="ABC132" s="18"/>
      <c r="ABD132" s="18"/>
      <c r="ABE132" s="18"/>
      <c r="ABF132" s="18"/>
      <c r="ABG132" s="18"/>
      <c r="ABH132" s="18"/>
      <c r="ABI132" s="18"/>
      <c r="ABJ132" s="18"/>
      <c r="ABK132" s="18"/>
      <c r="ABL132" s="18"/>
      <c r="ABM132" s="18"/>
      <c r="ABN132" s="18"/>
      <c r="ABO132" s="18"/>
      <c r="ABP132" s="18"/>
      <c r="ABQ132" s="18"/>
      <c r="ABR132" s="18"/>
      <c r="ABS132" s="18"/>
      <c r="ABT132" s="18"/>
      <c r="ABU132" s="18"/>
      <c r="ABV132" s="18"/>
      <c r="ABW132" s="18"/>
      <c r="ABX132" s="18"/>
      <c r="ABY132" s="18"/>
      <c r="ABZ132" s="18"/>
      <c r="ACA132" s="18"/>
      <c r="ACB132" s="18"/>
      <c r="ACC132" s="18"/>
      <c r="ACD132" s="18"/>
      <c r="ACE132" s="18"/>
      <c r="ACF132" s="18"/>
      <c r="ACG132" s="18"/>
      <c r="ACH132" s="18"/>
      <c r="ACI132" s="18"/>
      <c r="ACJ132" s="18"/>
      <c r="ACK132" s="18"/>
      <c r="ACL132" s="18"/>
      <c r="ACM132" s="18"/>
      <c r="ACN132" s="18"/>
      <c r="ACO132" s="18"/>
      <c r="ACP132" s="18"/>
      <c r="ACQ132" s="18"/>
      <c r="ACR132" s="18"/>
      <c r="ACS132" s="18"/>
      <c r="ACT132" s="18"/>
      <c r="ACU132" s="18"/>
      <c r="ACV132" s="18"/>
      <c r="ACW132" s="18"/>
      <c r="ACX132" s="18"/>
      <c r="ACY132" s="18"/>
      <c r="ACZ132" s="18"/>
      <c r="ADA132" s="18"/>
      <c r="ADB132" s="18"/>
      <c r="ADC132" s="18"/>
      <c r="ADD132" s="18"/>
      <c r="ADE132" s="18"/>
      <c r="ADF132" s="18"/>
      <c r="ADG132" s="18"/>
      <c r="ADH132" s="18"/>
      <c r="ADI132" s="18"/>
      <c r="ADJ132" s="18"/>
      <c r="ADK132" s="18"/>
      <c r="ADL132" s="18"/>
      <c r="ADM132" s="18"/>
      <c r="ADN132" s="18"/>
      <c r="ADO132" s="18"/>
      <c r="ADP132" s="18"/>
      <c r="ADQ132" s="18"/>
      <c r="ADR132" s="18"/>
      <c r="ADS132" s="18"/>
      <c r="ADT132" s="18"/>
      <c r="ADU132" s="18"/>
      <c r="ADV132" s="18"/>
      <c r="ADW132" s="18"/>
      <c r="ADX132" s="18"/>
      <c r="ADY132" s="18"/>
      <c r="ADZ132" s="18"/>
      <c r="AEA132" s="18"/>
      <c r="AEB132" s="18"/>
      <c r="AEC132" s="18"/>
      <c r="AED132" s="18"/>
      <c r="AEE132" s="18"/>
      <c r="AEF132" s="18"/>
      <c r="AEG132" s="18"/>
      <c r="AEH132" s="18"/>
      <c r="AEI132" s="18"/>
      <c r="AEJ132" s="18"/>
      <c r="AEK132" s="18"/>
      <c r="AEL132" s="18"/>
      <c r="AEM132" s="18"/>
      <c r="AEN132" s="18"/>
      <c r="AEO132" s="18"/>
      <c r="AEP132" s="18"/>
      <c r="AEQ132" s="18"/>
      <c r="AER132" s="18"/>
      <c r="AES132" s="18"/>
      <c r="AET132" s="18"/>
      <c r="AEU132" s="18"/>
      <c r="AEV132" s="18"/>
      <c r="AEW132" s="18"/>
      <c r="AEX132" s="18"/>
      <c r="AEY132" s="18"/>
      <c r="AEZ132" s="18"/>
      <c r="AFA132" s="18"/>
      <c r="AFB132" s="18"/>
      <c r="AFC132" s="18"/>
      <c r="AFD132" s="18"/>
      <c r="AFE132" s="18"/>
      <c r="AFF132" s="18"/>
      <c r="AFG132" s="18"/>
      <c r="AFH132" s="18"/>
      <c r="AFI132" s="18"/>
      <c r="AFJ132" s="18"/>
      <c r="AFK132" s="18"/>
      <c r="AFL132" s="18"/>
      <c r="AFM132" s="18"/>
      <c r="AFN132" s="18"/>
      <c r="AFO132" s="18"/>
      <c r="AFP132" s="18"/>
      <c r="AFQ132" s="18"/>
      <c r="AFR132" s="18"/>
      <c r="AFS132" s="18"/>
      <c r="AFT132" s="18"/>
      <c r="AFU132" s="18"/>
      <c r="AFV132" s="18"/>
      <c r="AFW132" s="18"/>
      <c r="AFX132" s="18"/>
      <c r="AFY132" s="18"/>
      <c r="AFZ132" s="18"/>
      <c r="AGA132" s="18"/>
      <c r="AGB132" s="18"/>
      <c r="AGC132" s="18"/>
      <c r="AGD132" s="18"/>
      <c r="AGE132" s="18"/>
      <c r="AGF132" s="18"/>
      <c r="AGG132" s="18"/>
      <c r="AGH132" s="18"/>
      <c r="AGI132" s="18"/>
      <c r="AGJ132" s="18"/>
      <c r="AGK132" s="18"/>
      <c r="AGL132" s="18"/>
      <c r="AGM132" s="18"/>
      <c r="AGN132" s="18"/>
      <c r="AGO132" s="18"/>
      <c r="AGP132" s="18"/>
      <c r="AGQ132" s="18"/>
      <c r="AGR132" s="18"/>
      <c r="AGS132" s="18"/>
      <c r="AGT132" s="18"/>
      <c r="AGU132" s="18"/>
      <c r="AGV132" s="18"/>
      <c r="AGW132" s="18"/>
      <c r="AGX132" s="18"/>
      <c r="AGY132" s="18"/>
      <c r="AGZ132" s="18"/>
      <c r="AHA132" s="18"/>
      <c r="AHB132" s="18"/>
      <c r="AHC132" s="18"/>
      <c r="AHD132" s="18"/>
      <c r="AHE132" s="18"/>
      <c r="AHF132" s="18"/>
      <c r="AHG132" s="18"/>
      <c r="AHH132" s="18"/>
      <c r="AHI132" s="18"/>
      <c r="AHJ132" s="18"/>
      <c r="AHK132" s="18"/>
      <c r="AHL132" s="18"/>
      <c r="AHM132" s="18"/>
      <c r="AHN132" s="18"/>
      <c r="AHO132" s="18"/>
      <c r="AHP132" s="18"/>
      <c r="AHQ132" s="18"/>
      <c r="AHR132" s="18"/>
      <c r="AHS132" s="18"/>
      <c r="AHT132" s="18"/>
      <c r="AHU132" s="18"/>
      <c r="AHV132" s="18"/>
      <c r="AHW132" s="18"/>
      <c r="AHX132" s="18"/>
      <c r="AHY132" s="18"/>
      <c r="AHZ132" s="18"/>
      <c r="AIA132" s="18"/>
      <c r="AIB132" s="18"/>
      <c r="AIC132" s="18"/>
      <c r="AID132" s="18"/>
      <c r="AIE132" s="18"/>
      <c r="AIF132" s="18"/>
      <c r="AIG132" s="18"/>
      <c r="AIH132" s="18"/>
      <c r="AII132" s="18"/>
      <c r="AIJ132" s="18"/>
      <c r="AIK132" s="18"/>
      <c r="AIL132" s="18"/>
      <c r="AIM132" s="18"/>
      <c r="AIN132" s="18"/>
      <c r="AIO132" s="18"/>
      <c r="AIP132" s="18"/>
      <c r="AIQ132" s="18"/>
      <c r="AIR132" s="18"/>
      <c r="AIS132" s="18"/>
      <c r="AIT132" s="18"/>
      <c r="AIU132" s="18"/>
      <c r="AIV132" s="18"/>
      <c r="AIW132" s="18"/>
      <c r="AIX132" s="18"/>
      <c r="AIY132" s="18"/>
      <c r="AIZ132" s="18"/>
      <c r="AJA132" s="18"/>
      <c r="AJB132" s="18"/>
      <c r="AJC132" s="18"/>
      <c r="AJD132" s="18"/>
      <c r="AJE132" s="18"/>
      <c r="AJF132" s="18"/>
      <c r="AJG132" s="18"/>
      <c r="AJH132" s="18"/>
      <c r="AJI132" s="18"/>
      <c r="AJJ132" s="18"/>
      <c r="AJK132" s="18"/>
      <c r="AJL132" s="18"/>
      <c r="AJM132" s="18"/>
      <c r="AJN132" s="18"/>
      <c r="AJO132" s="18"/>
      <c r="AJP132" s="18"/>
      <c r="AJQ132" s="18"/>
      <c r="AJR132" s="18"/>
      <c r="AJS132" s="18"/>
      <c r="AJT132" s="18"/>
      <c r="AJU132" s="18"/>
      <c r="AJV132" s="18"/>
      <c r="AJW132" s="18"/>
      <c r="AJX132" s="18"/>
      <c r="AJY132" s="18"/>
      <c r="AJZ132" s="18"/>
      <c r="AKA132" s="18"/>
      <c r="AKB132" s="18"/>
      <c r="AKC132" s="18"/>
      <c r="AKD132" s="18"/>
      <c r="AKE132" s="18"/>
      <c r="AKF132" s="18"/>
      <c r="AKG132" s="18"/>
      <c r="AKH132" s="18"/>
      <c r="AKI132" s="18"/>
      <c r="AKJ132" s="18"/>
      <c r="AKK132" s="18"/>
      <c r="AKL132" s="18"/>
      <c r="AKM132" s="18"/>
      <c r="AKN132" s="18"/>
      <c r="AKO132" s="18"/>
      <c r="AKP132" s="18"/>
      <c r="AKQ132" s="18"/>
      <c r="AKR132" s="18"/>
      <c r="AKS132" s="18"/>
      <c r="AKT132" s="18"/>
      <c r="AKU132" s="18"/>
      <c r="AKV132" s="18"/>
      <c r="AKW132" s="18"/>
      <c r="AKX132" s="18"/>
      <c r="AKY132" s="18"/>
      <c r="AKZ132" s="18"/>
      <c r="ALA132" s="18"/>
      <c r="ALB132" s="18"/>
      <c r="ALC132" s="18"/>
      <c r="ALD132" s="18"/>
      <c r="ALE132" s="18"/>
      <c r="ALF132" s="18"/>
      <c r="ALG132" s="18"/>
      <c r="ALH132" s="18"/>
      <c r="ALI132" s="18"/>
      <c r="ALJ132" s="18"/>
      <c r="ALK132" s="18"/>
      <c r="ALL132" s="18"/>
      <c r="ALM132" s="18"/>
      <c r="ALN132" s="18"/>
      <c r="ALO132" s="18"/>
      <c r="ALP132" s="18"/>
      <c r="ALQ132" s="18"/>
      <c r="ALR132" s="18"/>
      <c r="ALS132" s="18"/>
      <c r="ALT132" s="18"/>
      <c r="ALU132" s="18"/>
      <c r="ALV132" s="18"/>
      <c r="ALW132" s="18"/>
      <c r="ALX132" s="18"/>
      <c r="ALY132" s="18"/>
      <c r="ALZ132" s="18"/>
      <c r="AMA132" s="18"/>
      <c r="AMB132" s="18"/>
      <c r="AMC132" s="18"/>
      <c r="AMD132" s="18"/>
      <c r="AME132" s="18"/>
      <c r="AMF132" s="18"/>
      <c r="AMG132" s="18"/>
      <c r="AMH132" s="18"/>
      <c r="AMI132" s="18"/>
      <c r="AMJ132" s="18"/>
      <c r="AMK132" s="18"/>
      <c r="AML132" s="18"/>
      <c r="AMM132" s="18"/>
      <c r="AMN132" s="18"/>
      <c r="AMO132" s="18"/>
      <c r="AMP132" s="18"/>
      <c r="AMQ132" s="18"/>
      <c r="AMR132" s="18"/>
      <c r="AMS132" s="18"/>
      <c r="AMT132" s="18"/>
      <c r="AMU132" s="18"/>
      <c r="AMV132" s="18"/>
      <c r="AMW132" s="18"/>
      <c r="AMX132" s="18"/>
      <c r="AMY132" s="18"/>
      <c r="AMZ132" s="18"/>
      <c r="ANA132" s="18"/>
      <c r="ANB132" s="18"/>
    </row>
    <row r="133" spans="3:1042" s="6" customFormat="1" ht="15" customHeight="1" x14ac:dyDescent="0.25">
      <c r="C133" s="6" t="str">
        <f t="shared" si="17"/>
        <v>GE</v>
      </c>
      <c r="D133" s="6" t="str">
        <f t="shared" si="18"/>
        <v>GEH50DFEJSR  (50 gal)</v>
      </c>
      <c r="E133" s="6">
        <f t="shared" si="19"/>
        <v>150519</v>
      </c>
      <c r="F133" s="55">
        <f t="shared" si="20"/>
        <v>50</v>
      </c>
      <c r="G133" s="6" t="str">
        <f t="shared" si="21"/>
        <v>GE2014</v>
      </c>
      <c r="H133" s="117">
        <f t="shared" si="22"/>
        <v>0</v>
      </c>
      <c r="I133" s="158" t="str">
        <f t="shared" si="23"/>
        <v>GEH50DFEJSR</v>
      </c>
      <c r="J133" s="91" t="s">
        <v>192</v>
      </c>
      <c r="K133" s="32">
        <v>3</v>
      </c>
      <c r="L133" s="75">
        <f t="shared" si="24"/>
        <v>15</v>
      </c>
      <c r="M133" s="12" t="s">
        <v>94</v>
      </c>
      <c r="N133" s="62">
        <f t="shared" si="82"/>
        <v>5</v>
      </c>
      <c r="O133" s="62">
        <f t="shared" si="72"/>
        <v>150519</v>
      </c>
      <c r="P133" s="59" t="str">
        <f t="shared" si="30"/>
        <v>GEH50DFEJSR  (50 gal)</v>
      </c>
      <c r="Q133" s="157">
        <f>COUNTIF(P$59:P$414, P133)</f>
        <v>1</v>
      </c>
      <c r="R133" s="13" t="s">
        <v>120</v>
      </c>
      <c r="S133" s="14">
        <v>50</v>
      </c>
      <c r="T133" s="30" t="s">
        <v>232</v>
      </c>
      <c r="U133" s="80" t="s">
        <v>172</v>
      </c>
      <c r="V133" s="85" t="str">
        <f t="shared" si="73"/>
        <v>GE2014</v>
      </c>
      <c r="W133" s="116">
        <v>0</v>
      </c>
      <c r="X133" s="46" t="str">
        <f>[1]ESTAR_to_AWHS!I23</f>
        <v>2-3</v>
      </c>
      <c r="Y133" s="47">
        <f>[1]ESTAR_to_AWHS!J23</f>
        <v>42621</v>
      </c>
      <c r="Z133" s="44" t="s">
        <v>84</v>
      </c>
      <c r="AA133" s="128" t="str">
        <f t="shared" si="80"/>
        <v>2,     150519,   "GEH50DFEJSR  (50 gal)"</v>
      </c>
      <c r="AB133" s="130" t="str">
        <f t="shared" si="76"/>
        <v>GE</v>
      </c>
      <c r="AC133" s="131" t="s">
        <v>120</v>
      </c>
      <c r="AD133" s="155">
        <f>COUNTIF(AC$59:AC$414, AC133)</f>
        <v>1</v>
      </c>
      <c r="AE133" s="128" t="str">
        <f t="shared" si="81"/>
        <v xml:space="preserve">          case  GEH50DFEJSR  (50 gal)   :   "GEH50DFEJSR"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  <c r="AMM133"/>
      <c r="AMN133"/>
      <c r="AMO133"/>
      <c r="AMP133"/>
      <c r="AMQ133"/>
      <c r="AMR133"/>
      <c r="AMS133"/>
      <c r="AMT133"/>
      <c r="AMU133"/>
      <c r="AMV133"/>
      <c r="AMW133"/>
      <c r="AMX133"/>
      <c r="AMY133"/>
    </row>
    <row r="134" spans="3:1042" s="6" customFormat="1" ht="15" customHeight="1" x14ac:dyDescent="0.25">
      <c r="C134" s="6" t="str">
        <f t="shared" si="17"/>
        <v>GE</v>
      </c>
      <c r="D134" s="6" t="str">
        <f t="shared" si="18"/>
        <v>GEH50DHEKSC  (50 gal)</v>
      </c>
      <c r="E134" s="6">
        <f t="shared" si="19"/>
        <v>150619</v>
      </c>
      <c r="F134" s="55">
        <f t="shared" si="20"/>
        <v>50</v>
      </c>
      <c r="G134" s="6" t="str">
        <f t="shared" si="21"/>
        <v>GE2014</v>
      </c>
      <c r="H134" s="117">
        <f t="shared" si="22"/>
        <v>0</v>
      </c>
      <c r="I134" s="158" t="str">
        <f t="shared" si="23"/>
        <v>GEH50DHEKSC</v>
      </c>
      <c r="J134" s="91" t="s">
        <v>192</v>
      </c>
      <c r="K134" s="32">
        <v>3</v>
      </c>
      <c r="L134" s="75">
        <f t="shared" si="24"/>
        <v>15</v>
      </c>
      <c r="M134" s="12" t="s">
        <v>94</v>
      </c>
      <c r="N134" s="62">
        <f t="shared" si="82"/>
        <v>6</v>
      </c>
      <c r="O134" s="62">
        <f t="shared" ref="O134:O153" si="83" xml:space="preserve"> (L134*10000) + (N134*100) + VLOOKUP( U134, $R$2:$T$56, 2, FALSE )</f>
        <v>150619</v>
      </c>
      <c r="P134" s="59" t="str">
        <f t="shared" si="30"/>
        <v>GEH50DHEKSC  (50 gal)</v>
      </c>
      <c r="Q134" s="157">
        <f>COUNTIF(P$59:P$414, P134)</f>
        <v>1</v>
      </c>
      <c r="R134" s="13" t="s">
        <v>121</v>
      </c>
      <c r="S134" s="14">
        <v>50</v>
      </c>
      <c r="T134" s="30" t="s">
        <v>232</v>
      </c>
      <c r="U134" s="80" t="s">
        <v>172</v>
      </c>
      <c r="V134" s="85" t="str">
        <f t="shared" ref="V134:V153" si="84">VLOOKUP( U134, $R$2:$T$56, 3, FALSE )</f>
        <v>GE2014</v>
      </c>
      <c r="W134" s="116">
        <v>0</v>
      </c>
      <c r="X134" s="46" t="str">
        <f>[1]ESTAR_to_AWHS!I24</f>
        <v>2-3</v>
      </c>
      <c r="Y134" s="47">
        <f>[1]ESTAR_to_AWHS!J24</f>
        <v>42621</v>
      </c>
      <c r="Z134" s="44" t="s">
        <v>84</v>
      </c>
      <c r="AA134" s="128" t="str">
        <f t="shared" si="80"/>
        <v>2,     150619,   "GEH50DHEKSC  (50 gal)"</v>
      </c>
      <c r="AB134" s="130" t="str">
        <f t="shared" si="76"/>
        <v>GE</v>
      </c>
      <c r="AC134" s="131" t="s">
        <v>121</v>
      </c>
      <c r="AD134" s="155">
        <f>COUNTIF(AC$59:AC$414, AC134)</f>
        <v>1</v>
      </c>
      <c r="AE134" s="128" t="str">
        <f t="shared" si="81"/>
        <v xml:space="preserve">          case  GEH50DHEKSC  (50 gal)   :   "GEH50DHEKSC"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  <c r="AMM134"/>
      <c r="AMN134"/>
      <c r="AMO134"/>
      <c r="AMP134"/>
      <c r="AMQ134"/>
      <c r="AMR134"/>
      <c r="AMS134"/>
      <c r="AMT134"/>
      <c r="AMU134"/>
      <c r="AMV134"/>
      <c r="AMW134"/>
      <c r="AMX134"/>
      <c r="AMY134"/>
    </row>
    <row r="135" spans="3:1042" s="6" customFormat="1" ht="15" customHeight="1" x14ac:dyDescent="0.25">
      <c r="C135" s="6" t="str">
        <f t="shared" si="17"/>
        <v>GE</v>
      </c>
      <c r="D135" s="6" t="str">
        <f t="shared" si="18"/>
        <v>GEH80DEEJSC  (80 gal)</v>
      </c>
      <c r="E135" s="6">
        <f t="shared" si="19"/>
        <v>150723</v>
      </c>
      <c r="F135" s="55">
        <f t="shared" si="20"/>
        <v>80</v>
      </c>
      <c r="G135" s="6" t="str">
        <f t="shared" si="21"/>
        <v>GE2014_80</v>
      </c>
      <c r="H135" s="117">
        <f t="shared" si="22"/>
        <v>0</v>
      </c>
      <c r="I135" s="158" t="str">
        <f t="shared" si="23"/>
        <v>GEH80DEEJSC</v>
      </c>
      <c r="J135" s="91" t="s">
        <v>192</v>
      </c>
      <c r="K135" s="32">
        <v>3</v>
      </c>
      <c r="L135" s="75">
        <f t="shared" si="24"/>
        <v>15</v>
      </c>
      <c r="M135" s="12" t="s">
        <v>94</v>
      </c>
      <c r="N135" s="62">
        <f t="shared" si="82"/>
        <v>7</v>
      </c>
      <c r="O135" s="62">
        <f t="shared" si="83"/>
        <v>150723</v>
      </c>
      <c r="P135" s="59" t="str">
        <f t="shared" si="30"/>
        <v>GEH80DEEJSC  (80 gal)</v>
      </c>
      <c r="Q135" s="157">
        <f>COUNTIF(P$59:P$414, P135)</f>
        <v>1</v>
      </c>
      <c r="R135" s="13" t="s">
        <v>122</v>
      </c>
      <c r="S135" s="14">
        <v>80</v>
      </c>
      <c r="T135" s="30" t="s">
        <v>233</v>
      </c>
      <c r="U135" s="80" t="s">
        <v>234</v>
      </c>
      <c r="V135" s="85" t="str">
        <f t="shared" si="84"/>
        <v>GE2014_80</v>
      </c>
      <c r="W135" s="116">
        <v>0</v>
      </c>
      <c r="X135" s="46" t="str">
        <f>[1]ESTAR_to_AWHS!I25</f>
        <v>4+</v>
      </c>
      <c r="Y135" s="47">
        <f>[1]ESTAR_to_AWHS!J25</f>
        <v>42621</v>
      </c>
      <c r="Z135" s="44" t="s">
        <v>84</v>
      </c>
      <c r="AA135" s="128" t="str">
        <f t="shared" si="80"/>
        <v>2,     150723,   "GEH80DEEJSC  (80 gal)"</v>
      </c>
      <c r="AB135" s="130" t="str">
        <f t="shared" si="76"/>
        <v>GE</v>
      </c>
      <c r="AC135" s="131" t="s">
        <v>122</v>
      </c>
      <c r="AD135" s="155">
        <f>COUNTIF(AC$59:AC$414, AC135)</f>
        <v>1</v>
      </c>
      <c r="AE135" s="128" t="str">
        <f t="shared" si="81"/>
        <v xml:space="preserve">          case  GEH80DEEJSC  (80 gal)   :   "GEH80DEEJSC"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  <c r="AMM135"/>
      <c r="AMN135"/>
      <c r="AMO135"/>
      <c r="AMP135"/>
      <c r="AMQ135"/>
      <c r="AMR135"/>
      <c r="AMS135"/>
      <c r="AMT135"/>
      <c r="AMU135"/>
      <c r="AMV135"/>
      <c r="AMW135"/>
      <c r="AMX135"/>
      <c r="AMY135"/>
    </row>
    <row r="136" spans="3:1042" s="6" customFormat="1" ht="15" customHeight="1" x14ac:dyDescent="0.25">
      <c r="C136" s="6" t="str">
        <f t="shared" ref="C136:C205" si="85">M136</f>
        <v>GE</v>
      </c>
      <c r="D136" s="6" t="str">
        <f t="shared" ref="D136:D205" si="86">P136</f>
        <v>GEH80DFEJSR  (80 gal)</v>
      </c>
      <c r="E136" s="6">
        <f t="shared" ref="E136:E205" si="87">O136</f>
        <v>150823</v>
      </c>
      <c r="F136" s="55">
        <f t="shared" si="20"/>
        <v>80</v>
      </c>
      <c r="G136" s="6" t="str">
        <f t="shared" ref="G136:G205" si="88">V136</f>
        <v>GE2014_80</v>
      </c>
      <c r="H136" s="117">
        <f t="shared" si="22"/>
        <v>0</v>
      </c>
      <c r="I136" s="158" t="str">
        <f t="shared" ref="I136:I205" si="89">AC136</f>
        <v>GEH80DFEJSR</v>
      </c>
      <c r="J136" s="91" t="s">
        <v>192</v>
      </c>
      <c r="K136" s="32">
        <v>3</v>
      </c>
      <c r="L136" s="75">
        <f t="shared" si="24"/>
        <v>15</v>
      </c>
      <c r="M136" s="12" t="s">
        <v>94</v>
      </c>
      <c r="N136" s="62">
        <f t="shared" si="82"/>
        <v>8</v>
      </c>
      <c r="O136" s="62">
        <f t="shared" si="83"/>
        <v>150823</v>
      </c>
      <c r="P136" s="59" t="str">
        <f t="shared" si="30"/>
        <v>GEH80DFEJSR  (80 gal)</v>
      </c>
      <c r="Q136" s="157">
        <f>COUNTIF(P$59:P$414, P136)</f>
        <v>1</v>
      </c>
      <c r="R136" s="13" t="s">
        <v>123</v>
      </c>
      <c r="S136" s="14">
        <v>80</v>
      </c>
      <c r="T136" s="30" t="s">
        <v>233</v>
      </c>
      <c r="U136" s="80" t="s">
        <v>234</v>
      </c>
      <c r="V136" s="85" t="str">
        <f t="shared" si="84"/>
        <v>GE2014_80</v>
      </c>
      <c r="W136" s="116">
        <v>0</v>
      </c>
      <c r="X136" s="46" t="str">
        <f>[1]ESTAR_to_AWHS!I26</f>
        <v>4+</v>
      </c>
      <c r="Y136" s="47">
        <f>[1]ESTAR_to_AWHS!J26</f>
        <v>42621</v>
      </c>
      <c r="Z136" s="44" t="s">
        <v>84</v>
      </c>
      <c r="AA136" s="128" t="str">
        <f t="shared" si="80"/>
        <v>2,     150823,   "GEH80DFEJSR  (80 gal)"</v>
      </c>
      <c r="AB136" s="130" t="str">
        <f t="shared" si="76"/>
        <v>GE</v>
      </c>
      <c r="AC136" s="131" t="s">
        <v>123</v>
      </c>
      <c r="AD136" s="155">
        <f>COUNTIF(AC$59:AC$414, AC136)</f>
        <v>1</v>
      </c>
      <c r="AE136" s="128" t="str">
        <f t="shared" si="81"/>
        <v xml:space="preserve">          case  GEH80DFEJSR  (80 gal)   :   "GEH80DFEJSR"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  <c r="AMM136"/>
      <c r="AMN136"/>
      <c r="AMO136"/>
      <c r="AMP136"/>
      <c r="AMQ136"/>
      <c r="AMR136"/>
      <c r="AMS136"/>
      <c r="AMT136"/>
      <c r="AMU136"/>
      <c r="AMV136"/>
      <c r="AMW136"/>
      <c r="AMX136"/>
      <c r="AMY136"/>
    </row>
    <row r="137" spans="3:1042" s="6" customFormat="1" ht="15" customHeight="1" x14ac:dyDescent="0.25">
      <c r="C137" s="6" t="str">
        <f t="shared" si="85"/>
        <v>GE</v>
      </c>
      <c r="D137" s="6" t="str">
        <f t="shared" si="86"/>
        <v>GEH80DHEKSC  (80 gal)</v>
      </c>
      <c r="E137" s="6">
        <f t="shared" si="87"/>
        <v>150923</v>
      </c>
      <c r="F137" s="55">
        <f t="shared" si="20"/>
        <v>80</v>
      </c>
      <c r="G137" s="6" t="str">
        <f t="shared" si="88"/>
        <v>GE2014_80</v>
      </c>
      <c r="H137" s="117">
        <f t="shared" si="22"/>
        <v>0</v>
      </c>
      <c r="I137" s="158" t="str">
        <f t="shared" si="89"/>
        <v>GEH80DHEKSC</v>
      </c>
      <c r="J137" s="91" t="s">
        <v>192</v>
      </c>
      <c r="K137" s="32">
        <v>3</v>
      </c>
      <c r="L137" s="75">
        <f t="shared" si="24"/>
        <v>15</v>
      </c>
      <c r="M137" s="12" t="s">
        <v>94</v>
      </c>
      <c r="N137" s="62">
        <f t="shared" si="82"/>
        <v>9</v>
      </c>
      <c r="O137" s="62">
        <f t="shared" si="83"/>
        <v>150923</v>
      </c>
      <c r="P137" s="59" t="str">
        <f t="shared" si="30"/>
        <v>GEH80DHEKSC  (80 gal)</v>
      </c>
      <c r="Q137" s="157">
        <f>COUNTIF(P$59:P$414, P137)</f>
        <v>1</v>
      </c>
      <c r="R137" s="13" t="s">
        <v>124</v>
      </c>
      <c r="S137" s="14">
        <v>80</v>
      </c>
      <c r="T137" s="30" t="s">
        <v>233</v>
      </c>
      <c r="U137" s="80" t="s">
        <v>234</v>
      </c>
      <c r="V137" s="85" t="str">
        <f t="shared" si="84"/>
        <v>GE2014_80</v>
      </c>
      <c r="W137" s="116">
        <v>0</v>
      </c>
      <c r="X137" s="46" t="str">
        <f>[1]ESTAR_to_AWHS!I27</f>
        <v>4+</v>
      </c>
      <c r="Y137" s="47">
        <f>[1]ESTAR_to_AWHS!J27</f>
        <v>42621</v>
      </c>
      <c r="Z137" s="44" t="s">
        <v>84</v>
      </c>
      <c r="AA137" s="128" t="str">
        <f t="shared" si="80"/>
        <v>2,     150923,   "GEH80DHEKSC  (80 gal)"</v>
      </c>
      <c r="AB137" s="130" t="str">
        <f t="shared" si="76"/>
        <v>GE</v>
      </c>
      <c r="AC137" s="131" t="s">
        <v>124</v>
      </c>
      <c r="AD137" s="155">
        <f>COUNTIF(AC$59:AC$414, AC137)</f>
        <v>1</v>
      </c>
      <c r="AE137" s="128" t="str">
        <f t="shared" si="81"/>
        <v xml:space="preserve">          case  GEH80DHEKSC  (80 gal)   :   "GEH80DHEKSC"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  <c r="AMM137"/>
      <c r="AMN137"/>
      <c r="AMO137"/>
      <c r="AMP137"/>
      <c r="AMQ137"/>
      <c r="AMR137"/>
      <c r="AMS137"/>
      <c r="AMT137"/>
      <c r="AMU137"/>
      <c r="AMV137"/>
      <c r="AMW137"/>
      <c r="AMX137"/>
      <c r="AMY137"/>
    </row>
    <row r="138" spans="3:1042" s="6" customFormat="1" ht="15" customHeight="1" x14ac:dyDescent="0.25">
      <c r="C138" s="6" t="str">
        <f t="shared" si="85"/>
        <v>Kenmore</v>
      </c>
      <c r="D138" s="6" t="str">
        <f t="shared" si="86"/>
        <v>153.32116  (60 gal)</v>
      </c>
      <c r="E138" s="6">
        <f t="shared" si="87"/>
        <v>160111</v>
      </c>
      <c r="F138" s="55">
        <f t="shared" si="20"/>
        <v>60</v>
      </c>
      <c r="G138" s="6" t="str">
        <f t="shared" si="88"/>
        <v>AOSmithPHPT60</v>
      </c>
      <c r="H138" s="117">
        <f t="shared" si="22"/>
        <v>0</v>
      </c>
      <c r="I138" s="158" t="str">
        <f t="shared" si="89"/>
        <v>Kenmore153_32116</v>
      </c>
      <c r="J138" s="91" t="s">
        <v>192</v>
      </c>
      <c r="K138" s="33"/>
      <c r="L138" s="75">
        <f t="shared" si="24"/>
        <v>16</v>
      </c>
      <c r="M138" s="159" t="s">
        <v>24</v>
      </c>
      <c r="N138" s="61">
        <v>1</v>
      </c>
      <c r="O138" s="62">
        <f t="shared" si="83"/>
        <v>160111</v>
      </c>
      <c r="P138" s="59" t="str">
        <f t="shared" si="30"/>
        <v>153.32116  (60 gal)</v>
      </c>
      <c r="Q138" s="157">
        <f>COUNTIF(P$59:P$414, P138)</f>
        <v>1</v>
      </c>
      <c r="R138" s="19">
        <v>153.32115999999999</v>
      </c>
      <c r="S138" s="20">
        <v>60</v>
      </c>
      <c r="T138" s="31" t="s">
        <v>104</v>
      </c>
      <c r="U138" s="80" t="s">
        <v>104</v>
      </c>
      <c r="V138" s="85" t="str">
        <f t="shared" si="84"/>
        <v>AOSmithPHPT60</v>
      </c>
      <c r="W138" s="116">
        <v>0</v>
      </c>
      <c r="X138" s="45"/>
      <c r="Y138" s="45"/>
      <c r="Z138" s="44"/>
      <c r="AA138" s="128" t="str">
        <f t="shared" si="80"/>
        <v>2,     160111,   "153.32116  (60 gal)"</v>
      </c>
      <c r="AB138" s="129" t="str">
        <f>M138</f>
        <v>Kenmore</v>
      </c>
      <c r="AC138" s="131" t="s">
        <v>493</v>
      </c>
      <c r="AD138" s="155">
        <f>COUNTIF(AC$59:AC$414, AC138)</f>
        <v>1</v>
      </c>
      <c r="AE138" s="128" t="str">
        <f t="shared" si="81"/>
        <v xml:space="preserve">          case  153.32116  (60 gal)   :   "Kenmore153_32116"</v>
      </c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28"/>
      <c r="GB138" s="28"/>
      <c r="GC138" s="28"/>
      <c r="GD138" s="28"/>
      <c r="GE138" s="28"/>
      <c r="GF138" s="28"/>
      <c r="GG138" s="28"/>
      <c r="GH138" s="28"/>
      <c r="GI138" s="28"/>
      <c r="GJ138" s="28"/>
      <c r="GK138" s="28"/>
      <c r="GL138" s="28"/>
      <c r="GM138" s="28"/>
      <c r="GN138" s="28"/>
      <c r="GO138" s="28"/>
      <c r="GP138" s="28"/>
      <c r="GQ138" s="28"/>
      <c r="GR138" s="28"/>
      <c r="GS138" s="28"/>
      <c r="GT138" s="28"/>
      <c r="GU138" s="28"/>
      <c r="GV138" s="28"/>
      <c r="GW138" s="28"/>
      <c r="GX138" s="28"/>
      <c r="GY138" s="28"/>
      <c r="GZ138" s="28"/>
      <c r="HA138" s="28"/>
      <c r="HB138" s="28"/>
      <c r="HC138" s="28"/>
      <c r="HD138" s="28"/>
      <c r="HE138" s="28"/>
      <c r="HF138" s="28"/>
      <c r="HG138" s="28"/>
      <c r="HH138" s="28"/>
      <c r="HI138" s="28"/>
      <c r="HJ138" s="28"/>
      <c r="HK138" s="28"/>
      <c r="HL138" s="28"/>
      <c r="HM138" s="28"/>
      <c r="HN138" s="28"/>
      <c r="HO138" s="28"/>
      <c r="HP138" s="28"/>
      <c r="HQ138" s="28"/>
      <c r="HR138" s="28"/>
      <c r="HS138" s="28"/>
      <c r="HT138" s="28"/>
      <c r="HU138" s="28"/>
      <c r="HV138" s="28"/>
      <c r="HW138" s="28"/>
      <c r="HX138" s="28"/>
      <c r="HY138" s="28"/>
      <c r="HZ138" s="28"/>
      <c r="IA138" s="28"/>
      <c r="IB138" s="28"/>
      <c r="IC138" s="28"/>
      <c r="ID138" s="28"/>
      <c r="IE138" s="28"/>
      <c r="IF138" s="28"/>
      <c r="IG138" s="28"/>
      <c r="IH138" s="28"/>
      <c r="II138" s="28"/>
      <c r="IJ138" s="28"/>
      <c r="IK138" s="28"/>
      <c r="IL138" s="28"/>
      <c r="IM138" s="28"/>
      <c r="IN138" s="28"/>
      <c r="IO138" s="28"/>
      <c r="IP138" s="28"/>
      <c r="IQ138" s="28"/>
      <c r="IR138" s="28"/>
      <c r="IS138" s="28"/>
      <c r="IT138" s="28"/>
      <c r="IU138" s="28"/>
      <c r="IV138" s="28"/>
      <c r="IW138" s="28"/>
      <c r="IX138" s="28"/>
      <c r="IY138" s="28"/>
      <c r="IZ138" s="28"/>
      <c r="JA138" s="28"/>
      <c r="JB138" s="28"/>
      <c r="JC138" s="28"/>
      <c r="JD138" s="28"/>
      <c r="JE138" s="28"/>
      <c r="JF138" s="28"/>
      <c r="JG138" s="28"/>
      <c r="JH138" s="28"/>
      <c r="JI138" s="28"/>
      <c r="JJ138" s="28"/>
      <c r="JK138" s="28"/>
      <c r="JL138" s="28"/>
      <c r="JM138" s="28"/>
      <c r="JN138" s="28"/>
      <c r="JO138" s="28"/>
      <c r="JP138" s="28"/>
      <c r="JQ138" s="28"/>
      <c r="JR138" s="28"/>
      <c r="JS138" s="28"/>
      <c r="JT138" s="28"/>
      <c r="JU138" s="28"/>
      <c r="JV138" s="28"/>
      <c r="JW138" s="28"/>
      <c r="JX138" s="28"/>
      <c r="JY138" s="28"/>
      <c r="JZ138" s="28"/>
      <c r="KA138" s="28"/>
      <c r="KB138" s="28"/>
      <c r="KC138" s="28"/>
      <c r="KD138" s="28"/>
      <c r="KE138" s="28"/>
      <c r="KF138" s="28"/>
      <c r="KG138" s="28"/>
      <c r="KH138" s="28"/>
      <c r="KI138" s="28"/>
      <c r="KJ138" s="28"/>
      <c r="KK138" s="28"/>
      <c r="KL138" s="28"/>
      <c r="KM138" s="28"/>
      <c r="KN138" s="28"/>
      <c r="KO138" s="28"/>
      <c r="KP138" s="28"/>
      <c r="KQ138" s="28"/>
      <c r="KR138" s="28"/>
      <c r="KS138" s="28"/>
      <c r="KT138" s="28"/>
      <c r="KU138" s="28"/>
      <c r="KV138" s="28"/>
      <c r="KW138" s="28"/>
      <c r="KX138" s="28"/>
      <c r="KY138" s="28"/>
      <c r="KZ138" s="28"/>
      <c r="LA138" s="28"/>
      <c r="LB138" s="28"/>
      <c r="LC138" s="28"/>
      <c r="LD138" s="28"/>
      <c r="LE138" s="28"/>
      <c r="LF138" s="28"/>
      <c r="LG138" s="28"/>
      <c r="LH138" s="28"/>
      <c r="LI138" s="28"/>
      <c r="LJ138" s="28"/>
      <c r="LK138" s="28"/>
      <c r="LL138" s="28"/>
      <c r="LM138" s="28"/>
      <c r="LN138" s="28"/>
      <c r="LO138" s="28"/>
      <c r="LP138" s="28"/>
      <c r="LQ138" s="28"/>
      <c r="LR138" s="28"/>
      <c r="LS138" s="28"/>
      <c r="LT138" s="28"/>
      <c r="LU138" s="28"/>
      <c r="LV138" s="28"/>
      <c r="LW138" s="28"/>
      <c r="LX138" s="28"/>
      <c r="LY138" s="28"/>
      <c r="LZ138" s="28"/>
      <c r="MA138" s="28"/>
      <c r="MB138" s="28"/>
      <c r="MC138" s="28"/>
      <c r="MD138" s="28"/>
      <c r="ME138" s="28"/>
      <c r="MF138" s="28"/>
      <c r="MG138" s="28"/>
      <c r="MH138" s="28"/>
      <c r="MI138" s="28"/>
      <c r="MJ138" s="28"/>
      <c r="MK138" s="28"/>
      <c r="ML138" s="28"/>
      <c r="MM138" s="28"/>
      <c r="MN138" s="28"/>
      <c r="MO138" s="28"/>
      <c r="MP138" s="28"/>
      <c r="MQ138" s="28"/>
      <c r="MR138" s="28"/>
      <c r="MS138" s="28"/>
      <c r="MT138" s="28"/>
      <c r="MU138" s="28"/>
      <c r="MV138" s="28"/>
      <c r="MW138" s="28"/>
      <c r="MX138" s="28"/>
      <c r="MY138" s="28"/>
      <c r="MZ138" s="28"/>
      <c r="NA138" s="28"/>
      <c r="NB138" s="28"/>
      <c r="NC138" s="28"/>
      <c r="ND138" s="28"/>
      <c r="NE138" s="28"/>
      <c r="NF138" s="28"/>
      <c r="NG138" s="28"/>
      <c r="NH138" s="28"/>
      <c r="NI138" s="28"/>
      <c r="NJ138" s="28"/>
      <c r="NK138" s="28"/>
      <c r="NL138" s="28"/>
      <c r="NM138" s="28"/>
      <c r="NN138" s="28"/>
      <c r="NO138" s="28"/>
      <c r="NP138" s="28"/>
      <c r="NQ138" s="28"/>
      <c r="NR138" s="28"/>
      <c r="NS138" s="28"/>
      <c r="NT138" s="28"/>
      <c r="NU138" s="28"/>
      <c r="NV138" s="28"/>
      <c r="NW138" s="28"/>
      <c r="NX138" s="28"/>
      <c r="NY138" s="28"/>
      <c r="NZ138" s="28"/>
      <c r="OA138" s="28"/>
      <c r="OB138" s="28"/>
      <c r="OC138" s="28"/>
      <c r="OD138" s="28"/>
      <c r="OE138" s="28"/>
      <c r="OF138" s="28"/>
      <c r="OG138" s="28"/>
      <c r="OH138" s="28"/>
      <c r="OI138" s="28"/>
      <c r="OJ138" s="28"/>
      <c r="OK138" s="28"/>
      <c r="OL138" s="28"/>
      <c r="OM138" s="28"/>
      <c r="ON138" s="28"/>
      <c r="OO138" s="28"/>
      <c r="OP138" s="28"/>
      <c r="OQ138" s="28"/>
      <c r="OR138" s="28"/>
      <c r="OS138" s="28"/>
      <c r="OT138" s="28"/>
      <c r="OU138" s="28"/>
      <c r="OV138" s="28"/>
      <c r="OW138" s="28"/>
      <c r="OX138" s="28"/>
      <c r="OY138" s="28"/>
      <c r="OZ138" s="28"/>
      <c r="PA138" s="28"/>
      <c r="PB138" s="28"/>
      <c r="PC138" s="28"/>
      <c r="PD138" s="28"/>
      <c r="PE138" s="28"/>
      <c r="PF138" s="28"/>
      <c r="PG138" s="28"/>
      <c r="PH138" s="28"/>
      <c r="PI138" s="28"/>
      <c r="PJ138" s="28"/>
      <c r="PK138" s="28"/>
      <c r="PL138" s="28"/>
      <c r="PM138" s="28"/>
      <c r="PN138" s="28"/>
      <c r="PO138" s="28"/>
      <c r="PP138" s="28"/>
      <c r="PQ138" s="28"/>
      <c r="PR138" s="28"/>
      <c r="PS138" s="28"/>
      <c r="PT138" s="28"/>
      <c r="PU138" s="28"/>
      <c r="PV138" s="28"/>
      <c r="PW138" s="28"/>
      <c r="PX138" s="28"/>
      <c r="PY138" s="28"/>
      <c r="PZ138" s="28"/>
      <c r="QA138" s="28"/>
      <c r="QB138" s="28"/>
      <c r="QC138" s="28"/>
      <c r="QD138" s="28"/>
      <c r="QE138" s="28"/>
      <c r="QF138" s="28"/>
      <c r="QG138" s="28"/>
      <c r="QH138" s="28"/>
      <c r="QI138" s="28"/>
      <c r="QJ138" s="28"/>
      <c r="QK138" s="28"/>
      <c r="QL138" s="28"/>
      <c r="QM138" s="28"/>
      <c r="QN138" s="28"/>
      <c r="QO138" s="28"/>
      <c r="QP138" s="28"/>
      <c r="QQ138" s="28"/>
      <c r="QR138" s="28"/>
      <c r="QS138" s="28"/>
      <c r="QT138" s="28"/>
      <c r="QU138" s="28"/>
      <c r="QV138" s="28"/>
      <c r="QW138" s="28"/>
      <c r="QX138" s="28"/>
      <c r="QY138" s="28"/>
      <c r="QZ138" s="28"/>
      <c r="RA138" s="28"/>
      <c r="RB138" s="28"/>
      <c r="RC138" s="28"/>
      <c r="RD138" s="28"/>
      <c r="RE138" s="28"/>
      <c r="RF138" s="28"/>
      <c r="RG138" s="28"/>
      <c r="RH138" s="28"/>
      <c r="RI138" s="28"/>
      <c r="RJ138" s="28"/>
      <c r="RK138" s="28"/>
      <c r="RL138" s="28"/>
      <c r="RM138" s="28"/>
      <c r="RN138" s="28"/>
      <c r="RO138" s="28"/>
      <c r="RP138" s="28"/>
      <c r="RQ138" s="28"/>
      <c r="RR138" s="28"/>
      <c r="RS138" s="28"/>
      <c r="RT138" s="28"/>
      <c r="RU138" s="28"/>
      <c r="RV138" s="28"/>
      <c r="RW138" s="28"/>
      <c r="RX138" s="28"/>
      <c r="RY138" s="28"/>
      <c r="RZ138" s="28"/>
      <c r="SA138" s="28"/>
      <c r="SB138" s="28"/>
      <c r="SC138" s="28"/>
      <c r="SD138" s="28"/>
      <c r="SE138" s="28"/>
      <c r="SF138" s="28"/>
      <c r="SG138" s="28"/>
      <c r="SH138" s="28"/>
      <c r="SI138" s="28"/>
      <c r="SJ138" s="28"/>
      <c r="SK138" s="28"/>
      <c r="SL138" s="28"/>
      <c r="SM138" s="28"/>
      <c r="SN138" s="28"/>
      <c r="SO138" s="28"/>
      <c r="SP138" s="28"/>
      <c r="SQ138" s="28"/>
      <c r="SR138" s="28"/>
      <c r="SS138" s="28"/>
      <c r="ST138" s="28"/>
      <c r="SU138" s="28"/>
      <c r="SV138" s="28"/>
      <c r="SW138" s="28"/>
      <c r="SX138" s="28"/>
      <c r="SY138" s="28"/>
      <c r="SZ138" s="28"/>
      <c r="TA138" s="28"/>
      <c r="TB138" s="28"/>
      <c r="TC138" s="28"/>
      <c r="TD138" s="28"/>
      <c r="TE138" s="28"/>
      <c r="TF138" s="28"/>
      <c r="TG138" s="28"/>
      <c r="TH138" s="28"/>
      <c r="TI138" s="28"/>
      <c r="TJ138" s="28"/>
      <c r="TK138" s="28"/>
      <c r="TL138" s="28"/>
      <c r="TM138" s="28"/>
      <c r="TN138" s="28"/>
      <c r="TO138" s="28"/>
      <c r="TP138" s="28"/>
      <c r="TQ138" s="28"/>
      <c r="TR138" s="28"/>
      <c r="TS138" s="28"/>
      <c r="TT138" s="28"/>
      <c r="TU138" s="28"/>
      <c r="TV138" s="28"/>
      <c r="TW138" s="28"/>
      <c r="TX138" s="28"/>
      <c r="TY138" s="28"/>
      <c r="TZ138" s="28"/>
      <c r="UA138" s="28"/>
      <c r="UB138" s="28"/>
      <c r="UC138" s="28"/>
      <c r="UD138" s="28"/>
      <c r="UE138" s="28"/>
      <c r="UF138" s="28"/>
      <c r="UG138" s="28"/>
      <c r="UH138" s="28"/>
      <c r="UI138" s="28"/>
      <c r="UJ138" s="28"/>
      <c r="UK138" s="28"/>
      <c r="UL138" s="28"/>
      <c r="UM138" s="28"/>
      <c r="UN138" s="28"/>
      <c r="UO138" s="28"/>
      <c r="UP138" s="28"/>
      <c r="UQ138" s="28"/>
      <c r="UR138" s="28"/>
      <c r="US138" s="28"/>
      <c r="UT138" s="28"/>
      <c r="UU138" s="28"/>
      <c r="UV138" s="28"/>
      <c r="UW138" s="28"/>
      <c r="UX138" s="28"/>
      <c r="UY138" s="28"/>
      <c r="UZ138" s="28"/>
      <c r="VA138" s="28"/>
      <c r="VB138" s="28"/>
      <c r="VC138" s="28"/>
      <c r="VD138" s="28"/>
      <c r="VE138" s="28"/>
      <c r="VF138" s="28"/>
      <c r="VG138" s="28"/>
      <c r="VH138" s="28"/>
      <c r="VI138" s="28"/>
      <c r="VJ138" s="28"/>
      <c r="VK138" s="28"/>
      <c r="VL138" s="28"/>
      <c r="VM138" s="28"/>
      <c r="VN138" s="28"/>
      <c r="VO138" s="28"/>
      <c r="VP138" s="28"/>
      <c r="VQ138" s="28"/>
      <c r="VR138" s="28"/>
      <c r="VS138" s="28"/>
      <c r="VT138" s="28"/>
      <c r="VU138" s="28"/>
      <c r="VV138" s="28"/>
      <c r="VW138" s="28"/>
      <c r="VX138" s="28"/>
      <c r="VY138" s="28"/>
      <c r="VZ138" s="28"/>
      <c r="WA138" s="28"/>
      <c r="WB138" s="28"/>
      <c r="WC138" s="28"/>
      <c r="WD138" s="28"/>
      <c r="WE138" s="28"/>
      <c r="WF138" s="28"/>
      <c r="WG138" s="28"/>
      <c r="WH138" s="28"/>
      <c r="WI138" s="28"/>
      <c r="WJ138" s="28"/>
      <c r="WK138" s="28"/>
      <c r="WL138" s="28"/>
      <c r="WM138" s="28"/>
      <c r="WN138" s="28"/>
      <c r="WO138" s="28"/>
      <c r="WP138" s="28"/>
      <c r="WQ138" s="28"/>
      <c r="WR138" s="28"/>
      <c r="WS138" s="28"/>
      <c r="WT138" s="28"/>
      <c r="WU138" s="28"/>
      <c r="WV138" s="28"/>
      <c r="WW138" s="28"/>
      <c r="WX138" s="28"/>
      <c r="WY138" s="28"/>
      <c r="WZ138" s="28"/>
      <c r="XA138" s="28"/>
      <c r="XB138" s="28"/>
      <c r="XC138" s="28"/>
      <c r="XD138" s="28"/>
      <c r="XE138" s="28"/>
      <c r="XF138" s="28"/>
      <c r="XG138" s="28"/>
      <c r="XH138" s="28"/>
      <c r="XI138" s="28"/>
      <c r="XJ138" s="28"/>
      <c r="XK138" s="28"/>
      <c r="XL138" s="28"/>
      <c r="XM138" s="28"/>
      <c r="XN138" s="28"/>
      <c r="XO138" s="28"/>
      <c r="XP138" s="28"/>
      <c r="XQ138" s="28"/>
      <c r="XR138" s="28"/>
      <c r="XS138" s="28"/>
      <c r="XT138" s="28"/>
      <c r="XU138" s="28"/>
      <c r="XV138" s="28"/>
      <c r="XW138" s="28"/>
      <c r="XX138" s="28"/>
      <c r="XY138" s="28"/>
      <c r="XZ138" s="28"/>
      <c r="YA138" s="28"/>
      <c r="YB138" s="28"/>
      <c r="YC138" s="28"/>
      <c r="YD138" s="28"/>
      <c r="YE138" s="28"/>
      <c r="YF138" s="28"/>
      <c r="YG138" s="28"/>
      <c r="YH138" s="28"/>
      <c r="YI138" s="28"/>
      <c r="YJ138" s="28"/>
      <c r="YK138" s="28"/>
      <c r="YL138" s="28"/>
      <c r="YM138" s="28"/>
      <c r="YN138" s="28"/>
      <c r="YO138" s="28"/>
      <c r="YP138" s="28"/>
      <c r="YQ138" s="28"/>
      <c r="YR138" s="28"/>
      <c r="YS138" s="28"/>
      <c r="YT138" s="28"/>
      <c r="YU138" s="28"/>
      <c r="YV138" s="28"/>
      <c r="YW138" s="28"/>
      <c r="YX138" s="28"/>
      <c r="YY138" s="28"/>
      <c r="YZ138" s="28"/>
      <c r="ZA138" s="28"/>
      <c r="ZB138" s="28"/>
      <c r="ZC138" s="28"/>
      <c r="ZD138" s="28"/>
      <c r="ZE138" s="28"/>
      <c r="ZF138" s="28"/>
      <c r="ZG138" s="28"/>
      <c r="ZH138" s="28"/>
      <c r="ZI138" s="28"/>
      <c r="ZJ138" s="28"/>
      <c r="ZK138" s="28"/>
      <c r="ZL138" s="28"/>
      <c r="ZM138" s="28"/>
      <c r="ZN138" s="28"/>
      <c r="ZO138" s="28"/>
      <c r="ZP138" s="28"/>
      <c r="ZQ138" s="28"/>
      <c r="ZR138" s="28"/>
      <c r="ZS138" s="28"/>
      <c r="ZT138" s="28"/>
      <c r="ZU138" s="28"/>
      <c r="ZV138" s="28"/>
      <c r="ZW138" s="28"/>
      <c r="ZX138" s="28"/>
      <c r="ZY138" s="28"/>
      <c r="ZZ138" s="28"/>
      <c r="AAA138" s="28"/>
      <c r="AAB138" s="28"/>
      <c r="AAC138" s="28"/>
      <c r="AAD138" s="28"/>
      <c r="AAE138" s="28"/>
      <c r="AAF138" s="28"/>
      <c r="AAG138" s="28"/>
      <c r="AAH138" s="28"/>
      <c r="AAI138" s="28"/>
      <c r="AAJ138" s="28"/>
      <c r="AAK138" s="28"/>
      <c r="AAL138" s="28"/>
      <c r="AAM138" s="28"/>
      <c r="AAN138" s="28"/>
      <c r="AAO138" s="28"/>
      <c r="AAP138" s="28"/>
      <c r="AAQ138" s="28"/>
      <c r="AAR138" s="28"/>
      <c r="AAS138" s="28"/>
      <c r="AAT138" s="28"/>
      <c r="AAU138" s="28"/>
      <c r="AAV138" s="28"/>
      <c r="AAW138" s="28"/>
      <c r="AAX138" s="28"/>
      <c r="AAY138" s="28"/>
      <c r="AAZ138" s="28"/>
      <c r="ABA138" s="28"/>
      <c r="ABB138" s="28"/>
      <c r="ABC138" s="28"/>
      <c r="ABD138" s="28"/>
      <c r="ABE138" s="28"/>
      <c r="ABF138" s="28"/>
      <c r="ABG138" s="28"/>
      <c r="ABH138" s="28"/>
      <c r="ABI138" s="28"/>
      <c r="ABJ138" s="28"/>
      <c r="ABK138" s="28"/>
      <c r="ABL138" s="28"/>
      <c r="ABM138" s="28"/>
      <c r="ABN138" s="28"/>
      <c r="ABO138" s="28"/>
      <c r="ABP138" s="28"/>
      <c r="ABQ138" s="28"/>
      <c r="ABR138" s="28"/>
      <c r="ABS138" s="28"/>
      <c r="ABT138" s="28"/>
      <c r="ABU138" s="28"/>
      <c r="ABV138" s="28"/>
      <c r="ABW138" s="28"/>
      <c r="ABX138" s="28"/>
      <c r="ABY138" s="28"/>
      <c r="ABZ138" s="28"/>
      <c r="ACA138" s="28"/>
      <c r="ACB138" s="28"/>
      <c r="ACC138" s="28"/>
      <c r="ACD138" s="28"/>
      <c r="ACE138" s="28"/>
      <c r="ACF138" s="28"/>
      <c r="ACG138" s="28"/>
      <c r="ACH138" s="28"/>
      <c r="ACI138" s="28"/>
      <c r="ACJ138" s="28"/>
      <c r="ACK138" s="28"/>
      <c r="ACL138" s="28"/>
      <c r="ACM138" s="28"/>
      <c r="ACN138" s="28"/>
      <c r="ACO138" s="28"/>
      <c r="ACP138" s="28"/>
      <c r="ACQ138" s="28"/>
      <c r="ACR138" s="28"/>
      <c r="ACS138" s="28"/>
      <c r="ACT138" s="28"/>
      <c r="ACU138" s="28"/>
      <c r="ACV138" s="28"/>
      <c r="ACW138" s="28"/>
      <c r="ACX138" s="28"/>
      <c r="ACY138" s="28"/>
      <c r="ACZ138" s="28"/>
      <c r="ADA138" s="28"/>
      <c r="ADB138" s="28"/>
      <c r="ADC138" s="28"/>
      <c r="ADD138" s="28"/>
      <c r="ADE138" s="28"/>
      <c r="ADF138" s="28"/>
      <c r="ADG138" s="28"/>
      <c r="ADH138" s="28"/>
      <c r="ADI138" s="28"/>
      <c r="ADJ138" s="28"/>
      <c r="ADK138" s="28"/>
      <c r="ADL138" s="28"/>
      <c r="ADM138" s="28"/>
      <c r="ADN138" s="28"/>
      <c r="ADO138" s="28"/>
      <c r="ADP138" s="28"/>
      <c r="ADQ138" s="28"/>
      <c r="ADR138" s="28"/>
      <c r="ADS138" s="28"/>
      <c r="ADT138" s="28"/>
      <c r="ADU138" s="28"/>
      <c r="ADV138" s="28"/>
      <c r="ADW138" s="28"/>
      <c r="ADX138" s="28"/>
      <c r="ADY138" s="28"/>
      <c r="ADZ138" s="28"/>
      <c r="AEA138" s="28"/>
      <c r="AEB138" s="28"/>
      <c r="AEC138" s="28"/>
      <c r="AED138" s="28"/>
      <c r="AEE138" s="28"/>
      <c r="AEF138" s="28"/>
      <c r="AEG138" s="28"/>
      <c r="AEH138" s="28"/>
      <c r="AEI138" s="28"/>
      <c r="AEJ138" s="28"/>
      <c r="AEK138" s="28"/>
      <c r="AEL138" s="28"/>
      <c r="AEM138" s="28"/>
      <c r="AEN138" s="28"/>
      <c r="AEO138" s="28"/>
      <c r="AEP138" s="28"/>
      <c r="AEQ138" s="28"/>
      <c r="AER138" s="28"/>
      <c r="AES138" s="28"/>
      <c r="AET138" s="28"/>
      <c r="AEU138" s="28"/>
      <c r="AEV138" s="28"/>
      <c r="AEW138" s="28"/>
      <c r="AEX138" s="28"/>
      <c r="AEY138" s="28"/>
      <c r="AEZ138" s="28"/>
      <c r="AFA138" s="28"/>
      <c r="AFB138" s="28"/>
      <c r="AFC138" s="28"/>
      <c r="AFD138" s="28"/>
      <c r="AFE138" s="28"/>
      <c r="AFF138" s="28"/>
      <c r="AFG138" s="28"/>
      <c r="AFH138" s="28"/>
      <c r="AFI138" s="28"/>
      <c r="AFJ138" s="28"/>
      <c r="AFK138" s="28"/>
      <c r="AFL138" s="28"/>
      <c r="AFM138" s="28"/>
      <c r="AFN138" s="28"/>
      <c r="AFO138" s="28"/>
      <c r="AFP138" s="28"/>
      <c r="AFQ138" s="28"/>
      <c r="AFR138" s="28"/>
      <c r="AFS138" s="28"/>
      <c r="AFT138" s="28"/>
      <c r="AFU138" s="28"/>
      <c r="AFV138" s="28"/>
      <c r="AFW138" s="28"/>
      <c r="AFX138" s="28"/>
      <c r="AFY138" s="28"/>
      <c r="AFZ138" s="28"/>
      <c r="AGA138" s="28"/>
      <c r="AGB138" s="28"/>
      <c r="AGC138" s="28"/>
      <c r="AGD138" s="28"/>
      <c r="AGE138" s="28"/>
      <c r="AGF138" s="28"/>
      <c r="AGG138" s="28"/>
      <c r="AGH138" s="28"/>
      <c r="AGI138" s="28"/>
      <c r="AGJ138" s="28"/>
      <c r="AGK138" s="28"/>
      <c r="AGL138" s="28"/>
      <c r="AGM138" s="28"/>
      <c r="AGN138" s="28"/>
      <c r="AGO138" s="28"/>
      <c r="AGP138" s="28"/>
      <c r="AGQ138" s="28"/>
      <c r="AGR138" s="28"/>
      <c r="AGS138" s="28"/>
      <c r="AGT138" s="28"/>
      <c r="AGU138" s="28"/>
      <c r="AGV138" s="28"/>
      <c r="AGW138" s="28"/>
      <c r="AGX138" s="28"/>
      <c r="AGY138" s="28"/>
      <c r="AGZ138" s="28"/>
      <c r="AHA138" s="28"/>
      <c r="AHB138" s="28"/>
      <c r="AHC138" s="28"/>
      <c r="AHD138" s="28"/>
      <c r="AHE138" s="28"/>
      <c r="AHF138" s="28"/>
      <c r="AHG138" s="28"/>
      <c r="AHH138" s="28"/>
      <c r="AHI138" s="28"/>
      <c r="AHJ138" s="28"/>
      <c r="AHK138" s="28"/>
      <c r="AHL138" s="28"/>
      <c r="AHM138" s="28"/>
      <c r="AHN138" s="28"/>
      <c r="AHO138" s="28"/>
      <c r="AHP138" s="28"/>
      <c r="AHQ138" s="28"/>
      <c r="AHR138" s="28"/>
      <c r="AHS138" s="28"/>
      <c r="AHT138" s="28"/>
      <c r="AHU138" s="28"/>
      <c r="AHV138" s="28"/>
      <c r="AHW138" s="28"/>
      <c r="AHX138" s="28"/>
      <c r="AHY138" s="28"/>
      <c r="AHZ138" s="28"/>
      <c r="AIA138" s="28"/>
      <c r="AIB138" s="28"/>
      <c r="AIC138" s="28"/>
      <c r="AID138" s="28"/>
      <c r="AIE138" s="28"/>
      <c r="AIF138" s="28"/>
      <c r="AIG138" s="28"/>
      <c r="AIH138" s="28"/>
      <c r="AII138" s="28"/>
      <c r="AIJ138" s="28"/>
      <c r="AIK138" s="28"/>
      <c r="AIL138" s="28"/>
      <c r="AIM138" s="28"/>
      <c r="AIN138" s="28"/>
      <c r="AIO138" s="28"/>
      <c r="AIP138" s="28"/>
      <c r="AIQ138" s="28"/>
      <c r="AIR138" s="28"/>
      <c r="AIS138" s="28"/>
      <c r="AIT138" s="28"/>
      <c r="AIU138" s="28"/>
      <c r="AIV138" s="28"/>
      <c r="AIW138" s="28"/>
      <c r="AIX138" s="28"/>
      <c r="AIY138" s="28"/>
      <c r="AIZ138" s="28"/>
      <c r="AJA138" s="28"/>
      <c r="AJB138" s="28"/>
      <c r="AJC138" s="28"/>
      <c r="AJD138" s="28"/>
      <c r="AJE138" s="28"/>
      <c r="AJF138" s="28"/>
      <c r="AJG138" s="28"/>
      <c r="AJH138" s="28"/>
      <c r="AJI138" s="28"/>
      <c r="AJJ138" s="28"/>
      <c r="AJK138" s="28"/>
      <c r="AJL138" s="28"/>
      <c r="AJM138" s="28"/>
      <c r="AJN138" s="28"/>
      <c r="AJO138" s="28"/>
      <c r="AJP138" s="28"/>
      <c r="AJQ138" s="28"/>
      <c r="AJR138" s="28"/>
      <c r="AJS138" s="28"/>
      <c r="AJT138" s="28"/>
      <c r="AJU138" s="28"/>
      <c r="AJV138" s="28"/>
      <c r="AJW138" s="28"/>
      <c r="AJX138" s="28"/>
      <c r="AJY138" s="28"/>
      <c r="AJZ138" s="28"/>
      <c r="AKA138" s="28"/>
      <c r="AKB138" s="28"/>
      <c r="AKC138" s="28"/>
      <c r="AKD138" s="28"/>
      <c r="AKE138" s="28"/>
      <c r="AKF138" s="28"/>
      <c r="AKG138" s="28"/>
      <c r="AKH138" s="28"/>
      <c r="AKI138" s="28"/>
      <c r="AKJ138" s="28"/>
      <c r="AKK138" s="28"/>
      <c r="AKL138" s="28"/>
      <c r="AKM138" s="28"/>
      <c r="AKN138" s="28"/>
      <c r="AKO138" s="28"/>
      <c r="AKP138" s="28"/>
      <c r="AKQ138" s="28"/>
      <c r="AKR138" s="28"/>
      <c r="AKS138" s="28"/>
      <c r="AKT138" s="28"/>
      <c r="AKU138" s="28"/>
      <c r="AKV138" s="28"/>
      <c r="AKW138" s="28"/>
      <c r="AKX138" s="28"/>
      <c r="AKY138" s="28"/>
      <c r="AKZ138" s="28"/>
      <c r="ALA138" s="28"/>
      <c r="ALB138" s="28"/>
      <c r="ALC138" s="28"/>
      <c r="ALD138" s="28"/>
      <c r="ALE138" s="28"/>
      <c r="ALF138" s="28"/>
      <c r="ALG138" s="28"/>
      <c r="ALH138" s="28"/>
      <c r="ALI138" s="28"/>
      <c r="ALJ138" s="28"/>
      <c r="ALK138" s="28"/>
      <c r="ALL138" s="28"/>
      <c r="ALM138" s="28"/>
      <c r="ALN138" s="28"/>
      <c r="ALO138" s="28"/>
      <c r="ALP138" s="28"/>
      <c r="ALQ138" s="28"/>
      <c r="ALR138" s="28"/>
      <c r="ALS138" s="28"/>
      <c r="ALT138" s="28"/>
      <c r="ALU138" s="28"/>
      <c r="ALV138" s="28"/>
      <c r="ALW138" s="28"/>
      <c r="ALX138" s="28"/>
      <c r="ALY138" s="28"/>
      <c r="ALZ138" s="28"/>
      <c r="AMA138" s="28"/>
      <c r="AMB138" s="28"/>
      <c r="AMC138" s="28"/>
      <c r="AMD138" s="28"/>
      <c r="AME138" s="28"/>
      <c r="AMF138" s="28"/>
      <c r="AMG138" s="28"/>
      <c r="AMH138" s="28"/>
      <c r="AMI138" s="28"/>
      <c r="AMJ138" s="28"/>
      <c r="AMK138" s="28"/>
      <c r="AML138" s="28"/>
      <c r="AMM138" s="28"/>
      <c r="AMN138" s="28"/>
      <c r="AMO138" s="28"/>
      <c r="AMP138" s="28"/>
      <c r="AMQ138" s="28"/>
      <c r="AMR138" s="28"/>
      <c r="AMS138" s="28"/>
      <c r="AMT138" s="28"/>
      <c r="AMU138" s="28"/>
      <c r="AMV138" s="28"/>
      <c r="AMW138" s="28"/>
      <c r="AMX138" s="28"/>
      <c r="AMY138" s="28"/>
      <c r="AMZ138" s="28"/>
      <c r="ANA138" s="28"/>
      <c r="ANB138" s="28"/>
    </row>
    <row r="139" spans="3:1042" s="6" customFormat="1" ht="15" customHeight="1" x14ac:dyDescent="0.25">
      <c r="C139" s="6" t="str">
        <f t="shared" si="85"/>
        <v>Kenmore</v>
      </c>
      <c r="D139" s="6" t="str">
        <f t="shared" si="86"/>
        <v>153.32118  (80 gal)</v>
      </c>
      <c r="E139" s="6">
        <f t="shared" si="87"/>
        <v>160212</v>
      </c>
      <c r="F139" s="55">
        <f t="shared" si="20"/>
        <v>80</v>
      </c>
      <c r="G139" s="6" t="str">
        <f t="shared" si="88"/>
        <v>AOSmithPHPT80</v>
      </c>
      <c r="H139" s="117">
        <f t="shared" si="22"/>
        <v>0</v>
      </c>
      <c r="I139" s="158" t="str">
        <f t="shared" si="89"/>
        <v>Kenmore153_32118</v>
      </c>
      <c r="J139" s="91" t="s">
        <v>192</v>
      </c>
      <c r="K139" s="33"/>
      <c r="L139" s="75">
        <f t="shared" si="24"/>
        <v>16</v>
      </c>
      <c r="M139" s="18" t="s">
        <v>24</v>
      </c>
      <c r="N139" s="62">
        <f t="shared" ref="N139:N142" si="90">N138+1</f>
        <v>2</v>
      </c>
      <c r="O139" s="62">
        <f t="shared" si="83"/>
        <v>160212</v>
      </c>
      <c r="P139" s="59" t="str">
        <f t="shared" si="30"/>
        <v>153.32118  (80 gal)</v>
      </c>
      <c r="Q139" s="157">
        <f>COUNTIF(P$59:P$414, P139)</f>
        <v>1</v>
      </c>
      <c r="R139" s="19">
        <v>153.32118</v>
      </c>
      <c r="S139" s="20">
        <v>80</v>
      </c>
      <c r="T139" s="31" t="s">
        <v>105</v>
      </c>
      <c r="U139" s="80" t="s">
        <v>105</v>
      </c>
      <c r="V139" s="85" t="str">
        <f t="shared" si="84"/>
        <v>AOSmithPHPT80</v>
      </c>
      <c r="W139" s="116">
        <v>0</v>
      </c>
      <c r="X139" s="45"/>
      <c r="Y139" s="45"/>
      <c r="Z139" s="44"/>
      <c r="AA139" s="128" t="str">
        <f t="shared" si="80"/>
        <v>2,     160212,   "153.32118  (80 gal)"</v>
      </c>
      <c r="AB139" s="130" t="str">
        <f t="shared" si="76"/>
        <v>Kenmore</v>
      </c>
      <c r="AC139" s="131" t="s">
        <v>494</v>
      </c>
      <c r="AD139" s="155">
        <f>COUNTIF(AC$59:AC$414, AC139)</f>
        <v>1</v>
      </c>
      <c r="AE139" s="128" t="str">
        <f t="shared" si="81"/>
        <v xml:space="preserve">          case  153.32118  (80 gal)   :   "Kenmore153_32118"</v>
      </c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28"/>
      <c r="GB139" s="28"/>
      <c r="GC139" s="28"/>
      <c r="GD139" s="28"/>
      <c r="GE139" s="28"/>
      <c r="GF139" s="28"/>
      <c r="GG139" s="28"/>
      <c r="GH139" s="28"/>
      <c r="GI139" s="28"/>
      <c r="GJ139" s="28"/>
      <c r="GK139" s="28"/>
      <c r="GL139" s="28"/>
      <c r="GM139" s="28"/>
      <c r="GN139" s="28"/>
      <c r="GO139" s="28"/>
      <c r="GP139" s="28"/>
      <c r="GQ139" s="28"/>
      <c r="GR139" s="28"/>
      <c r="GS139" s="28"/>
      <c r="GT139" s="28"/>
      <c r="GU139" s="28"/>
      <c r="GV139" s="28"/>
      <c r="GW139" s="28"/>
      <c r="GX139" s="28"/>
      <c r="GY139" s="28"/>
      <c r="GZ139" s="28"/>
      <c r="HA139" s="28"/>
      <c r="HB139" s="28"/>
      <c r="HC139" s="28"/>
      <c r="HD139" s="28"/>
      <c r="HE139" s="28"/>
      <c r="HF139" s="28"/>
      <c r="HG139" s="28"/>
      <c r="HH139" s="28"/>
      <c r="HI139" s="28"/>
      <c r="HJ139" s="28"/>
      <c r="HK139" s="28"/>
      <c r="HL139" s="28"/>
      <c r="HM139" s="28"/>
      <c r="HN139" s="28"/>
      <c r="HO139" s="28"/>
      <c r="HP139" s="28"/>
      <c r="HQ139" s="28"/>
      <c r="HR139" s="28"/>
      <c r="HS139" s="28"/>
      <c r="HT139" s="28"/>
      <c r="HU139" s="28"/>
      <c r="HV139" s="28"/>
      <c r="HW139" s="28"/>
      <c r="HX139" s="28"/>
      <c r="HY139" s="28"/>
      <c r="HZ139" s="28"/>
      <c r="IA139" s="28"/>
      <c r="IB139" s="28"/>
      <c r="IC139" s="28"/>
      <c r="ID139" s="28"/>
      <c r="IE139" s="28"/>
      <c r="IF139" s="28"/>
      <c r="IG139" s="28"/>
      <c r="IH139" s="28"/>
      <c r="II139" s="28"/>
      <c r="IJ139" s="28"/>
      <c r="IK139" s="28"/>
      <c r="IL139" s="28"/>
      <c r="IM139" s="28"/>
      <c r="IN139" s="28"/>
      <c r="IO139" s="28"/>
      <c r="IP139" s="28"/>
      <c r="IQ139" s="28"/>
      <c r="IR139" s="28"/>
      <c r="IS139" s="28"/>
      <c r="IT139" s="28"/>
      <c r="IU139" s="28"/>
      <c r="IV139" s="28"/>
      <c r="IW139" s="28"/>
      <c r="IX139" s="28"/>
      <c r="IY139" s="28"/>
      <c r="IZ139" s="28"/>
      <c r="JA139" s="28"/>
      <c r="JB139" s="28"/>
      <c r="JC139" s="28"/>
      <c r="JD139" s="28"/>
      <c r="JE139" s="28"/>
      <c r="JF139" s="28"/>
      <c r="JG139" s="28"/>
      <c r="JH139" s="28"/>
      <c r="JI139" s="28"/>
      <c r="JJ139" s="28"/>
      <c r="JK139" s="28"/>
      <c r="JL139" s="28"/>
      <c r="JM139" s="28"/>
      <c r="JN139" s="28"/>
      <c r="JO139" s="28"/>
      <c r="JP139" s="28"/>
      <c r="JQ139" s="28"/>
      <c r="JR139" s="28"/>
      <c r="JS139" s="28"/>
      <c r="JT139" s="28"/>
      <c r="JU139" s="28"/>
      <c r="JV139" s="28"/>
      <c r="JW139" s="28"/>
      <c r="JX139" s="28"/>
      <c r="JY139" s="28"/>
      <c r="JZ139" s="28"/>
      <c r="KA139" s="28"/>
      <c r="KB139" s="28"/>
      <c r="KC139" s="28"/>
      <c r="KD139" s="28"/>
      <c r="KE139" s="28"/>
      <c r="KF139" s="28"/>
      <c r="KG139" s="28"/>
      <c r="KH139" s="28"/>
      <c r="KI139" s="28"/>
      <c r="KJ139" s="28"/>
      <c r="KK139" s="28"/>
      <c r="KL139" s="28"/>
      <c r="KM139" s="28"/>
      <c r="KN139" s="28"/>
      <c r="KO139" s="28"/>
      <c r="KP139" s="28"/>
      <c r="KQ139" s="28"/>
      <c r="KR139" s="28"/>
      <c r="KS139" s="28"/>
      <c r="KT139" s="28"/>
      <c r="KU139" s="28"/>
      <c r="KV139" s="28"/>
      <c r="KW139" s="28"/>
      <c r="KX139" s="28"/>
      <c r="KY139" s="28"/>
      <c r="KZ139" s="28"/>
      <c r="LA139" s="28"/>
      <c r="LB139" s="28"/>
      <c r="LC139" s="28"/>
      <c r="LD139" s="28"/>
      <c r="LE139" s="28"/>
      <c r="LF139" s="28"/>
      <c r="LG139" s="28"/>
      <c r="LH139" s="28"/>
      <c r="LI139" s="28"/>
      <c r="LJ139" s="28"/>
      <c r="LK139" s="28"/>
      <c r="LL139" s="28"/>
      <c r="LM139" s="28"/>
      <c r="LN139" s="28"/>
      <c r="LO139" s="28"/>
      <c r="LP139" s="28"/>
      <c r="LQ139" s="28"/>
      <c r="LR139" s="28"/>
      <c r="LS139" s="28"/>
      <c r="LT139" s="28"/>
      <c r="LU139" s="28"/>
      <c r="LV139" s="28"/>
      <c r="LW139" s="28"/>
      <c r="LX139" s="28"/>
      <c r="LY139" s="28"/>
      <c r="LZ139" s="28"/>
      <c r="MA139" s="28"/>
      <c r="MB139" s="28"/>
      <c r="MC139" s="28"/>
      <c r="MD139" s="28"/>
      <c r="ME139" s="28"/>
      <c r="MF139" s="28"/>
      <c r="MG139" s="28"/>
      <c r="MH139" s="28"/>
      <c r="MI139" s="28"/>
      <c r="MJ139" s="28"/>
      <c r="MK139" s="28"/>
      <c r="ML139" s="28"/>
      <c r="MM139" s="28"/>
      <c r="MN139" s="28"/>
      <c r="MO139" s="28"/>
      <c r="MP139" s="28"/>
      <c r="MQ139" s="28"/>
      <c r="MR139" s="28"/>
      <c r="MS139" s="28"/>
      <c r="MT139" s="28"/>
      <c r="MU139" s="28"/>
      <c r="MV139" s="28"/>
      <c r="MW139" s="28"/>
      <c r="MX139" s="28"/>
      <c r="MY139" s="28"/>
      <c r="MZ139" s="28"/>
      <c r="NA139" s="28"/>
      <c r="NB139" s="28"/>
      <c r="NC139" s="28"/>
      <c r="ND139" s="28"/>
      <c r="NE139" s="28"/>
      <c r="NF139" s="28"/>
      <c r="NG139" s="28"/>
      <c r="NH139" s="28"/>
      <c r="NI139" s="28"/>
      <c r="NJ139" s="28"/>
      <c r="NK139" s="28"/>
      <c r="NL139" s="28"/>
      <c r="NM139" s="28"/>
      <c r="NN139" s="28"/>
      <c r="NO139" s="28"/>
      <c r="NP139" s="28"/>
      <c r="NQ139" s="28"/>
      <c r="NR139" s="28"/>
      <c r="NS139" s="28"/>
      <c r="NT139" s="28"/>
      <c r="NU139" s="28"/>
      <c r="NV139" s="28"/>
      <c r="NW139" s="28"/>
      <c r="NX139" s="28"/>
      <c r="NY139" s="28"/>
      <c r="NZ139" s="28"/>
      <c r="OA139" s="28"/>
      <c r="OB139" s="28"/>
      <c r="OC139" s="28"/>
      <c r="OD139" s="28"/>
      <c r="OE139" s="28"/>
      <c r="OF139" s="28"/>
      <c r="OG139" s="28"/>
      <c r="OH139" s="28"/>
      <c r="OI139" s="28"/>
      <c r="OJ139" s="28"/>
      <c r="OK139" s="28"/>
      <c r="OL139" s="28"/>
      <c r="OM139" s="28"/>
      <c r="ON139" s="28"/>
      <c r="OO139" s="28"/>
      <c r="OP139" s="28"/>
      <c r="OQ139" s="28"/>
      <c r="OR139" s="28"/>
      <c r="OS139" s="28"/>
      <c r="OT139" s="28"/>
      <c r="OU139" s="28"/>
      <c r="OV139" s="28"/>
      <c r="OW139" s="28"/>
      <c r="OX139" s="28"/>
      <c r="OY139" s="28"/>
      <c r="OZ139" s="28"/>
      <c r="PA139" s="28"/>
      <c r="PB139" s="28"/>
      <c r="PC139" s="28"/>
      <c r="PD139" s="28"/>
      <c r="PE139" s="28"/>
      <c r="PF139" s="28"/>
      <c r="PG139" s="28"/>
      <c r="PH139" s="28"/>
      <c r="PI139" s="28"/>
      <c r="PJ139" s="28"/>
      <c r="PK139" s="28"/>
      <c r="PL139" s="28"/>
      <c r="PM139" s="28"/>
      <c r="PN139" s="28"/>
      <c r="PO139" s="28"/>
      <c r="PP139" s="28"/>
      <c r="PQ139" s="28"/>
      <c r="PR139" s="28"/>
      <c r="PS139" s="28"/>
      <c r="PT139" s="28"/>
      <c r="PU139" s="28"/>
      <c r="PV139" s="28"/>
      <c r="PW139" s="28"/>
      <c r="PX139" s="28"/>
      <c r="PY139" s="28"/>
      <c r="PZ139" s="28"/>
      <c r="QA139" s="28"/>
      <c r="QB139" s="28"/>
      <c r="QC139" s="28"/>
      <c r="QD139" s="28"/>
      <c r="QE139" s="28"/>
      <c r="QF139" s="28"/>
      <c r="QG139" s="28"/>
      <c r="QH139" s="28"/>
      <c r="QI139" s="28"/>
      <c r="QJ139" s="28"/>
      <c r="QK139" s="28"/>
      <c r="QL139" s="28"/>
      <c r="QM139" s="28"/>
      <c r="QN139" s="28"/>
      <c r="QO139" s="28"/>
      <c r="QP139" s="28"/>
      <c r="QQ139" s="28"/>
      <c r="QR139" s="28"/>
      <c r="QS139" s="28"/>
      <c r="QT139" s="28"/>
      <c r="QU139" s="28"/>
      <c r="QV139" s="28"/>
      <c r="QW139" s="28"/>
      <c r="QX139" s="28"/>
      <c r="QY139" s="28"/>
      <c r="QZ139" s="28"/>
      <c r="RA139" s="28"/>
      <c r="RB139" s="28"/>
      <c r="RC139" s="28"/>
      <c r="RD139" s="28"/>
      <c r="RE139" s="28"/>
      <c r="RF139" s="28"/>
      <c r="RG139" s="28"/>
      <c r="RH139" s="28"/>
      <c r="RI139" s="28"/>
      <c r="RJ139" s="28"/>
      <c r="RK139" s="28"/>
      <c r="RL139" s="28"/>
      <c r="RM139" s="28"/>
      <c r="RN139" s="28"/>
      <c r="RO139" s="28"/>
      <c r="RP139" s="28"/>
      <c r="RQ139" s="28"/>
      <c r="RR139" s="28"/>
      <c r="RS139" s="28"/>
      <c r="RT139" s="28"/>
      <c r="RU139" s="28"/>
      <c r="RV139" s="28"/>
      <c r="RW139" s="28"/>
      <c r="RX139" s="28"/>
      <c r="RY139" s="28"/>
      <c r="RZ139" s="28"/>
      <c r="SA139" s="28"/>
      <c r="SB139" s="28"/>
      <c r="SC139" s="28"/>
      <c r="SD139" s="28"/>
      <c r="SE139" s="28"/>
      <c r="SF139" s="28"/>
      <c r="SG139" s="28"/>
      <c r="SH139" s="28"/>
      <c r="SI139" s="28"/>
      <c r="SJ139" s="28"/>
      <c r="SK139" s="28"/>
      <c r="SL139" s="28"/>
      <c r="SM139" s="28"/>
      <c r="SN139" s="28"/>
      <c r="SO139" s="28"/>
      <c r="SP139" s="28"/>
      <c r="SQ139" s="28"/>
      <c r="SR139" s="28"/>
      <c r="SS139" s="28"/>
      <c r="ST139" s="28"/>
      <c r="SU139" s="28"/>
      <c r="SV139" s="28"/>
      <c r="SW139" s="28"/>
      <c r="SX139" s="28"/>
      <c r="SY139" s="28"/>
      <c r="SZ139" s="28"/>
      <c r="TA139" s="28"/>
      <c r="TB139" s="28"/>
      <c r="TC139" s="28"/>
      <c r="TD139" s="28"/>
      <c r="TE139" s="28"/>
      <c r="TF139" s="28"/>
      <c r="TG139" s="28"/>
      <c r="TH139" s="28"/>
      <c r="TI139" s="28"/>
      <c r="TJ139" s="28"/>
      <c r="TK139" s="28"/>
      <c r="TL139" s="28"/>
      <c r="TM139" s="28"/>
      <c r="TN139" s="28"/>
      <c r="TO139" s="28"/>
      <c r="TP139" s="28"/>
      <c r="TQ139" s="28"/>
      <c r="TR139" s="28"/>
      <c r="TS139" s="28"/>
      <c r="TT139" s="28"/>
      <c r="TU139" s="28"/>
      <c r="TV139" s="28"/>
      <c r="TW139" s="28"/>
      <c r="TX139" s="28"/>
      <c r="TY139" s="28"/>
      <c r="TZ139" s="28"/>
      <c r="UA139" s="28"/>
      <c r="UB139" s="28"/>
      <c r="UC139" s="28"/>
      <c r="UD139" s="28"/>
      <c r="UE139" s="28"/>
      <c r="UF139" s="28"/>
      <c r="UG139" s="28"/>
      <c r="UH139" s="28"/>
      <c r="UI139" s="28"/>
      <c r="UJ139" s="28"/>
      <c r="UK139" s="28"/>
      <c r="UL139" s="28"/>
      <c r="UM139" s="28"/>
      <c r="UN139" s="28"/>
      <c r="UO139" s="28"/>
      <c r="UP139" s="28"/>
      <c r="UQ139" s="28"/>
      <c r="UR139" s="28"/>
      <c r="US139" s="28"/>
      <c r="UT139" s="28"/>
      <c r="UU139" s="28"/>
      <c r="UV139" s="28"/>
      <c r="UW139" s="28"/>
      <c r="UX139" s="28"/>
      <c r="UY139" s="28"/>
      <c r="UZ139" s="28"/>
      <c r="VA139" s="28"/>
      <c r="VB139" s="28"/>
      <c r="VC139" s="28"/>
      <c r="VD139" s="28"/>
      <c r="VE139" s="28"/>
      <c r="VF139" s="28"/>
      <c r="VG139" s="28"/>
      <c r="VH139" s="28"/>
      <c r="VI139" s="28"/>
      <c r="VJ139" s="28"/>
      <c r="VK139" s="28"/>
      <c r="VL139" s="28"/>
      <c r="VM139" s="28"/>
      <c r="VN139" s="28"/>
      <c r="VO139" s="28"/>
      <c r="VP139" s="28"/>
      <c r="VQ139" s="28"/>
      <c r="VR139" s="28"/>
      <c r="VS139" s="28"/>
      <c r="VT139" s="28"/>
      <c r="VU139" s="28"/>
      <c r="VV139" s="28"/>
      <c r="VW139" s="28"/>
      <c r="VX139" s="28"/>
      <c r="VY139" s="28"/>
      <c r="VZ139" s="28"/>
      <c r="WA139" s="28"/>
      <c r="WB139" s="28"/>
      <c r="WC139" s="28"/>
      <c r="WD139" s="28"/>
      <c r="WE139" s="28"/>
      <c r="WF139" s="28"/>
      <c r="WG139" s="28"/>
      <c r="WH139" s="28"/>
      <c r="WI139" s="28"/>
      <c r="WJ139" s="28"/>
      <c r="WK139" s="28"/>
      <c r="WL139" s="28"/>
      <c r="WM139" s="28"/>
      <c r="WN139" s="28"/>
      <c r="WO139" s="28"/>
      <c r="WP139" s="28"/>
      <c r="WQ139" s="28"/>
      <c r="WR139" s="28"/>
      <c r="WS139" s="28"/>
      <c r="WT139" s="28"/>
      <c r="WU139" s="28"/>
      <c r="WV139" s="28"/>
      <c r="WW139" s="28"/>
      <c r="WX139" s="28"/>
      <c r="WY139" s="28"/>
      <c r="WZ139" s="28"/>
      <c r="XA139" s="28"/>
      <c r="XB139" s="28"/>
      <c r="XC139" s="28"/>
      <c r="XD139" s="28"/>
      <c r="XE139" s="28"/>
      <c r="XF139" s="28"/>
      <c r="XG139" s="28"/>
      <c r="XH139" s="28"/>
      <c r="XI139" s="28"/>
      <c r="XJ139" s="28"/>
      <c r="XK139" s="28"/>
      <c r="XL139" s="28"/>
      <c r="XM139" s="28"/>
      <c r="XN139" s="28"/>
      <c r="XO139" s="28"/>
      <c r="XP139" s="28"/>
      <c r="XQ139" s="28"/>
      <c r="XR139" s="28"/>
      <c r="XS139" s="28"/>
      <c r="XT139" s="28"/>
      <c r="XU139" s="28"/>
      <c r="XV139" s="28"/>
      <c r="XW139" s="28"/>
      <c r="XX139" s="28"/>
      <c r="XY139" s="28"/>
      <c r="XZ139" s="28"/>
      <c r="YA139" s="28"/>
      <c r="YB139" s="28"/>
      <c r="YC139" s="28"/>
      <c r="YD139" s="28"/>
      <c r="YE139" s="28"/>
      <c r="YF139" s="28"/>
      <c r="YG139" s="28"/>
      <c r="YH139" s="28"/>
      <c r="YI139" s="28"/>
      <c r="YJ139" s="28"/>
      <c r="YK139" s="28"/>
      <c r="YL139" s="28"/>
      <c r="YM139" s="28"/>
      <c r="YN139" s="28"/>
      <c r="YO139" s="28"/>
      <c r="YP139" s="28"/>
      <c r="YQ139" s="28"/>
      <c r="YR139" s="28"/>
      <c r="YS139" s="28"/>
      <c r="YT139" s="28"/>
      <c r="YU139" s="28"/>
      <c r="YV139" s="28"/>
      <c r="YW139" s="28"/>
      <c r="YX139" s="28"/>
      <c r="YY139" s="28"/>
      <c r="YZ139" s="28"/>
      <c r="ZA139" s="28"/>
      <c r="ZB139" s="28"/>
      <c r="ZC139" s="28"/>
      <c r="ZD139" s="28"/>
      <c r="ZE139" s="28"/>
      <c r="ZF139" s="28"/>
      <c r="ZG139" s="28"/>
      <c r="ZH139" s="28"/>
      <c r="ZI139" s="28"/>
      <c r="ZJ139" s="28"/>
      <c r="ZK139" s="28"/>
      <c r="ZL139" s="28"/>
      <c r="ZM139" s="28"/>
      <c r="ZN139" s="28"/>
      <c r="ZO139" s="28"/>
      <c r="ZP139" s="28"/>
      <c r="ZQ139" s="28"/>
      <c r="ZR139" s="28"/>
      <c r="ZS139" s="28"/>
      <c r="ZT139" s="28"/>
      <c r="ZU139" s="28"/>
      <c r="ZV139" s="28"/>
      <c r="ZW139" s="28"/>
      <c r="ZX139" s="28"/>
      <c r="ZY139" s="28"/>
      <c r="ZZ139" s="28"/>
      <c r="AAA139" s="28"/>
      <c r="AAB139" s="28"/>
      <c r="AAC139" s="28"/>
      <c r="AAD139" s="28"/>
      <c r="AAE139" s="28"/>
      <c r="AAF139" s="28"/>
      <c r="AAG139" s="28"/>
      <c r="AAH139" s="28"/>
      <c r="AAI139" s="28"/>
      <c r="AAJ139" s="28"/>
      <c r="AAK139" s="28"/>
      <c r="AAL139" s="28"/>
      <c r="AAM139" s="28"/>
      <c r="AAN139" s="28"/>
      <c r="AAO139" s="28"/>
      <c r="AAP139" s="28"/>
      <c r="AAQ139" s="28"/>
      <c r="AAR139" s="28"/>
      <c r="AAS139" s="28"/>
      <c r="AAT139" s="28"/>
      <c r="AAU139" s="28"/>
      <c r="AAV139" s="28"/>
      <c r="AAW139" s="28"/>
      <c r="AAX139" s="28"/>
      <c r="AAY139" s="28"/>
      <c r="AAZ139" s="28"/>
      <c r="ABA139" s="28"/>
      <c r="ABB139" s="28"/>
      <c r="ABC139" s="28"/>
      <c r="ABD139" s="28"/>
      <c r="ABE139" s="28"/>
      <c r="ABF139" s="28"/>
      <c r="ABG139" s="28"/>
      <c r="ABH139" s="28"/>
      <c r="ABI139" s="28"/>
      <c r="ABJ139" s="28"/>
      <c r="ABK139" s="28"/>
      <c r="ABL139" s="28"/>
      <c r="ABM139" s="28"/>
      <c r="ABN139" s="28"/>
      <c r="ABO139" s="28"/>
      <c r="ABP139" s="28"/>
      <c r="ABQ139" s="28"/>
      <c r="ABR139" s="28"/>
      <c r="ABS139" s="28"/>
      <c r="ABT139" s="28"/>
      <c r="ABU139" s="28"/>
      <c r="ABV139" s="28"/>
      <c r="ABW139" s="28"/>
      <c r="ABX139" s="28"/>
      <c r="ABY139" s="28"/>
      <c r="ABZ139" s="28"/>
      <c r="ACA139" s="28"/>
      <c r="ACB139" s="28"/>
      <c r="ACC139" s="28"/>
      <c r="ACD139" s="28"/>
      <c r="ACE139" s="28"/>
      <c r="ACF139" s="28"/>
      <c r="ACG139" s="28"/>
      <c r="ACH139" s="28"/>
      <c r="ACI139" s="28"/>
      <c r="ACJ139" s="28"/>
      <c r="ACK139" s="28"/>
      <c r="ACL139" s="28"/>
      <c r="ACM139" s="28"/>
      <c r="ACN139" s="28"/>
      <c r="ACO139" s="28"/>
      <c r="ACP139" s="28"/>
      <c r="ACQ139" s="28"/>
      <c r="ACR139" s="28"/>
      <c r="ACS139" s="28"/>
      <c r="ACT139" s="28"/>
      <c r="ACU139" s="28"/>
      <c r="ACV139" s="28"/>
      <c r="ACW139" s="28"/>
      <c r="ACX139" s="28"/>
      <c r="ACY139" s="28"/>
      <c r="ACZ139" s="28"/>
      <c r="ADA139" s="28"/>
      <c r="ADB139" s="28"/>
      <c r="ADC139" s="28"/>
      <c r="ADD139" s="28"/>
      <c r="ADE139" s="28"/>
      <c r="ADF139" s="28"/>
      <c r="ADG139" s="28"/>
      <c r="ADH139" s="28"/>
      <c r="ADI139" s="28"/>
      <c r="ADJ139" s="28"/>
      <c r="ADK139" s="28"/>
      <c r="ADL139" s="28"/>
      <c r="ADM139" s="28"/>
      <c r="ADN139" s="28"/>
      <c r="ADO139" s="28"/>
      <c r="ADP139" s="28"/>
      <c r="ADQ139" s="28"/>
      <c r="ADR139" s="28"/>
      <c r="ADS139" s="28"/>
      <c r="ADT139" s="28"/>
      <c r="ADU139" s="28"/>
      <c r="ADV139" s="28"/>
      <c r="ADW139" s="28"/>
      <c r="ADX139" s="28"/>
      <c r="ADY139" s="28"/>
      <c r="ADZ139" s="28"/>
      <c r="AEA139" s="28"/>
      <c r="AEB139" s="28"/>
      <c r="AEC139" s="28"/>
      <c r="AED139" s="28"/>
      <c r="AEE139" s="28"/>
      <c r="AEF139" s="28"/>
      <c r="AEG139" s="28"/>
      <c r="AEH139" s="28"/>
      <c r="AEI139" s="28"/>
      <c r="AEJ139" s="28"/>
      <c r="AEK139" s="28"/>
      <c r="AEL139" s="28"/>
      <c r="AEM139" s="28"/>
      <c r="AEN139" s="28"/>
      <c r="AEO139" s="28"/>
      <c r="AEP139" s="28"/>
      <c r="AEQ139" s="28"/>
      <c r="AER139" s="28"/>
      <c r="AES139" s="28"/>
      <c r="AET139" s="28"/>
      <c r="AEU139" s="28"/>
      <c r="AEV139" s="28"/>
      <c r="AEW139" s="28"/>
      <c r="AEX139" s="28"/>
      <c r="AEY139" s="28"/>
      <c r="AEZ139" s="28"/>
      <c r="AFA139" s="28"/>
      <c r="AFB139" s="28"/>
      <c r="AFC139" s="28"/>
      <c r="AFD139" s="28"/>
      <c r="AFE139" s="28"/>
      <c r="AFF139" s="28"/>
      <c r="AFG139" s="28"/>
      <c r="AFH139" s="28"/>
      <c r="AFI139" s="28"/>
      <c r="AFJ139" s="28"/>
      <c r="AFK139" s="28"/>
      <c r="AFL139" s="28"/>
      <c r="AFM139" s="28"/>
      <c r="AFN139" s="28"/>
      <c r="AFO139" s="28"/>
      <c r="AFP139" s="28"/>
      <c r="AFQ139" s="28"/>
      <c r="AFR139" s="28"/>
      <c r="AFS139" s="28"/>
      <c r="AFT139" s="28"/>
      <c r="AFU139" s="28"/>
      <c r="AFV139" s="28"/>
      <c r="AFW139" s="28"/>
      <c r="AFX139" s="28"/>
      <c r="AFY139" s="28"/>
      <c r="AFZ139" s="28"/>
      <c r="AGA139" s="28"/>
      <c r="AGB139" s="28"/>
      <c r="AGC139" s="28"/>
      <c r="AGD139" s="28"/>
      <c r="AGE139" s="28"/>
      <c r="AGF139" s="28"/>
      <c r="AGG139" s="28"/>
      <c r="AGH139" s="28"/>
      <c r="AGI139" s="28"/>
      <c r="AGJ139" s="28"/>
      <c r="AGK139" s="28"/>
      <c r="AGL139" s="28"/>
      <c r="AGM139" s="28"/>
      <c r="AGN139" s="28"/>
      <c r="AGO139" s="28"/>
      <c r="AGP139" s="28"/>
      <c r="AGQ139" s="28"/>
      <c r="AGR139" s="28"/>
      <c r="AGS139" s="28"/>
      <c r="AGT139" s="28"/>
      <c r="AGU139" s="28"/>
      <c r="AGV139" s="28"/>
      <c r="AGW139" s="28"/>
      <c r="AGX139" s="28"/>
      <c r="AGY139" s="28"/>
      <c r="AGZ139" s="28"/>
      <c r="AHA139" s="28"/>
      <c r="AHB139" s="28"/>
      <c r="AHC139" s="28"/>
      <c r="AHD139" s="28"/>
      <c r="AHE139" s="28"/>
      <c r="AHF139" s="28"/>
      <c r="AHG139" s="28"/>
      <c r="AHH139" s="28"/>
      <c r="AHI139" s="28"/>
      <c r="AHJ139" s="28"/>
      <c r="AHK139" s="28"/>
      <c r="AHL139" s="28"/>
      <c r="AHM139" s="28"/>
      <c r="AHN139" s="28"/>
      <c r="AHO139" s="28"/>
      <c r="AHP139" s="28"/>
      <c r="AHQ139" s="28"/>
      <c r="AHR139" s="28"/>
      <c r="AHS139" s="28"/>
      <c r="AHT139" s="28"/>
      <c r="AHU139" s="28"/>
      <c r="AHV139" s="28"/>
      <c r="AHW139" s="28"/>
      <c r="AHX139" s="28"/>
      <c r="AHY139" s="28"/>
      <c r="AHZ139" s="28"/>
      <c r="AIA139" s="28"/>
      <c r="AIB139" s="28"/>
      <c r="AIC139" s="28"/>
      <c r="AID139" s="28"/>
      <c r="AIE139" s="28"/>
      <c r="AIF139" s="28"/>
      <c r="AIG139" s="28"/>
      <c r="AIH139" s="28"/>
      <c r="AII139" s="28"/>
      <c r="AIJ139" s="28"/>
      <c r="AIK139" s="28"/>
      <c r="AIL139" s="28"/>
      <c r="AIM139" s="28"/>
      <c r="AIN139" s="28"/>
      <c r="AIO139" s="28"/>
      <c r="AIP139" s="28"/>
      <c r="AIQ139" s="28"/>
      <c r="AIR139" s="28"/>
      <c r="AIS139" s="28"/>
      <c r="AIT139" s="28"/>
      <c r="AIU139" s="28"/>
      <c r="AIV139" s="28"/>
      <c r="AIW139" s="28"/>
      <c r="AIX139" s="28"/>
      <c r="AIY139" s="28"/>
      <c r="AIZ139" s="28"/>
      <c r="AJA139" s="28"/>
      <c r="AJB139" s="28"/>
      <c r="AJC139" s="28"/>
      <c r="AJD139" s="28"/>
      <c r="AJE139" s="28"/>
      <c r="AJF139" s="28"/>
      <c r="AJG139" s="28"/>
      <c r="AJH139" s="28"/>
      <c r="AJI139" s="28"/>
      <c r="AJJ139" s="28"/>
      <c r="AJK139" s="28"/>
      <c r="AJL139" s="28"/>
      <c r="AJM139" s="28"/>
      <c r="AJN139" s="28"/>
      <c r="AJO139" s="28"/>
      <c r="AJP139" s="28"/>
      <c r="AJQ139" s="28"/>
      <c r="AJR139" s="28"/>
      <c r="AJS139" s="28"/>
      <c r="AJT139" s="28"/>
      <c r="AJU139" s="28"/>
      <c r="AJV139" s="28"/>
      <c r="AJW139" s="28"/>
      <c r="AJX139" s="28"/>
      <c r="AJY139" s="28"/>
      <c r="AJZ139" s="28"/>
      <c r="AKA139" s="28"/>
      <c r="AKB139" s="28"/>
      <c r="AKC139" s="28"/>
      <c r="AKD139" s="28"/>
      <c r="AKE139" s="28"/>
      <c r="AKF139" s="28"/>
      <c r="AKG139" s="28"/>
      <c r="AKH139" s="28"/>
      <c r="AKI139" s="28"/>
      <c r="AKJ139" s="28"/>
      <c r="AKK139" s="28"/>
      <c r="AKL139" s="28"/>
      <c r="AKM139" s="28"/>
      <c r="AKN139" s="28"/>
      <c r="AKO139" s="28"/>
      <c r="AKP139" s="28"/>
      <c r="AKQ139" s="28"/>
      <c r="AKR139" s="28"/>
      <c r="AKS139" s="28"/>
      <c r="AKT139" s="28"/>
      <c r="AKU139" s="28"/>
      <c r="AKV139" s="28"/>
      <c r="AKW139" s="28"/>
      <c r="AKX139" s="28"/>
      <c r="AKY139" s="28"/>
      <c r="AKZ139" s="28"/>
      <c r="ALA139" s="28"/>
      <c r="ALB139" s="28"/>
      <c r="ALC139" s="28"/>
      <c r="ALD139" s="28"/>
      <c r="ALE139" s="28"/>
      <c r="ALF139" s="28"/>
      <c r="ALG139" s="28"/>
      <c r="ALH139" s="28"/>
      <c r="ALI139" s="28"/>
      <c r="ALJ139" s="28"/>
      <c r="ALK139" s="28"/>
      <c r="ALL139" s="28"/>
      <c r="ALM139" s="28"/>
      <c r="ALN139" s="28"/>
      <c r="ALO139" s="28"/>
      <c r="ALP139" s="28"/>
      <c r="ALQ139" s="28"/>
      <c r="ALR139" s="28"/>
      <c r="ALS139" s="28"/>
      <c r="ALT139" s="28"/>
      <c r="ALU139" s="28"/>
      <c r="ALV139" s="28"/>
      <c r="ALW139" s="28"/>
      <c r="ALX139" s="28"/>
      <c r="ALY139" s="28"/>
      <c r="ALZ139" s="28"/>
      <c r="AMA139" s="28"/>
      <c r="AMB139" s="28"/>
      <c r="AMC139" s="28"/>
      <c r="AMD139" s="28"/>
      <c r="AME139" s="28"/>
      <c r="AMF139" s="28"/>
      <c r="AMG139" s="28"/>
      <c r="AMH139" s="28"/>
      <c r="AMI139" s="28"/>
      <c r="AMJ139" s="28"/>
      <c r="AMK139" s="28"/>
      <c r="AML139" s="28"/>
      <c r="AMM139" s="28"/>
      <c r="AMN139" s="28"/>
      <c r="AMO139" s="28"/>
      <c r="AMP139" s="28"/>
      <c r="AMQ139" s="28"/>
      <c r="AMR139" s="28"/>
      <c r="AMS139" s="28"/>
      <c r="AMT139" s="28"/>
      <c r="AMU139" s="28"/>
      <c r="AMV139" s="28"/>
      <c r="AMW139" s="28"/>
      <c r="AMX139" s="28"/>
      <c r="AMY139" s="28"/>
      <c r="AMZ139" s="28"/>
      <c r="ANA139" s="28"/>
      <c r="ANB139" s="28"/>
    </row>
    <row r="140" spans="3:1042" s="6" customFormat="1" ht="15" customHeight="1" x14ac:dyDescent="0.25">
      <c r="C140" s="6" t="str">
        <f t="shared" si="85"/>
        <v>Kenmore</v>
      </c>
      <c r="D140" s="6" t="str">
        <f t="shared" si="86"/>
        <v>153.5925  (50 gal)</v>
      </c>
      <c r="E140" s="6">
        <f t="shared" si="87"/>
        <v>160313</v>
      </c>
      <c r="F140" s="55">
        <f t="shared" si="20"/>
        <v>50</v>
      </c>
      <c r="G140" s="6" t="str">
        <f t="shared" si="88"/>
        <v>AOSmithHPTU50</v>
      </c>
      <c r="H140" s="117">
        <f t="shared" si="22"/>
        <v>0</v>
      </c>
      <c r="I140" s="158" t="str">
        <f t="shared" si="89"/>
        <v>Kenmore153_5925</v>
      </c>
      <c r="J140" s="91" t="s">
        <v>192</v>
      </c>
      <c r="K140" s="32">
        <v>3</v>
      </c>
      <c r="L140" s="75">
        <f t="shared" si="24"/>
        <v>16</v>
      </c>
      <c r="M140" s="9" t="s">
        <v>24</v>
      </c>
      <c r="N140" s="62">
        <f t="shared" si="90"/>
        <v>3</v>
      </c>
      <c r="O140" s="62">
        <f t="shared" si="83"/>
        <v>160313</v>
      </c>
      <c r="P140" s="59" t="str">
        <f t="shared" si="30"/>
        <v>153.5925  (50 gal)</v>
      </c>
      <c r="Q140" s="157">
        <f>COUNTIF(P$59:P$414, P140)</f>
        <v>1</v>
      </c>
      <c r="R140" s="10">
        <v>153.5925</v>
      </c>
      <c r="S140" s="11">
        <v>50</v>
      </c>
      <c r="T140" s="30" t="s">
        <v>81</v>
      </c>
      <c r="U140" s="80" t="s">
        <v>106</v>
      </c>
      <c r="V140" s="85" t="str">
        <f t="shared" si="84"/>
        <v>AOSmithHPTU50</v>
      </c>
      <c r="W140" s="116">
        <v>0</v>
      </c>
      <c r="X140" s="42" t="s">
        <v>8</v>
      </c>
      <c r="Y140" s="43">
        <v>42545</v>
      </c>
      <c r="Z140" s="44" t="s">
        <v>80</v>
      </c>
      <c r="AA140" s="128" t="str">
        <f t="shared" si="80"/>
        <v>2,     160313,   "153.5925  (50 gal)"</v>
      </c>
      <c r="AB140" s="130" t="str">
        <f t="shared" si="76"/>
        <v>Kenmore</v>
      </c>
      <c r="AC140" s="131" t="s">
        <v>495</v>
      </c>
      <c r="AD140" s="155">
        <f>COUNTIF(AC$59:AC$414, AC140)</f>
        <v>1</v>
      </c>
      <c r="AE140" s="128" t="str">
        <f t="shared" si="81"/>
        <v xml:space="preserve">          case  153.5925  (50 gal)   :   "Kenmore153_5925"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  <c r="AMM140"/>
      <c r="AMN140"/>
      <c r="AMO140"/>
      <c r="AMP140"/>
      <c r="AMQ140"/>
      <c r="AMR140"/>
      <c r="AMS140"/>
      <c r="AMT140"/>
      <c r="AMU140"/>
      <c r="AMV140"/>
      <c r="AMW140"/>
      <c r="AMX140"/>
      <c r="AMY140"/>
    </row>
    <row r="141" spans="3:1042" s="6" customFormat="1" ht="15" customHeight="1" x14ac:dyDescent="0.25">
      <c r="C141" s="6" t="str">
        <f t="shared" si="85"/>
        <v>Kenmore</v>
      </c>
      <c r="D141" s="6" t="str">
        <f t="shared" si="86"/>
        <v>153.5926  (66 gal)</v>
      </c>
      <c r="E141" s="6">
        <f t="shared" si="87"/>
        <v>160414</v>
      </c>
      <c r="F141" s="55">
        <f t="shared" si="20"/>
        <v>66</v>
      </c>
      <c r="G141" s="6" t="str">
        <f t="shared" si="88"/>
        <v>AOSmithHPTU66</v>
      </c>
      <c r="H141" s="117">
        <f t="shared" si="22"/>
        <v>0</v>
      </c>
      <c r="I141" s="158" t="str">
        <f t="shared" si="89"/>
        <v>Kenmore153_5926</v>
      </c>
      <c r="J141" s="91" t="s">
        <v>192</v>
      </c>
      <c r="K141" s="32">
        <v>3</v>
      </c>
      <c r="L141" s="75">
        <f t="shared" si="24"/>
        <v>16</v>
      </c>
      <c r="M141" s="9" t="s">
        <v>24</v>
      </c>
      <c r="N141" s="62">
        <f t="shared" si="90"/>
        <v>4</v>
      </c>
      <c r="O141" s="62">
        <f t="shared" si="83"/>
        <v>160414</v>
      </c>
      <c r="P141" s="59" t="str">
        <f t="shared" si="30"/>
        <v>153.5926  (66 gal)</v>
      </c>
      <c r="Q141" s="157">
        <f>COUNTIF(P$59:P$414, P141)</f>
        <v>1</v>
      </c>
      <c r="R141" s="10">
        <v>153.5926</v>
      </c>
      <c r="S141" s="11">
        <v>66</v>
      </c>
      <c r="T141" s="30" t="s">
        <v>82</v>
      </c>
      <c r="U141" s="80" t="s">
        <v>102</v>
      </c>
      <c r="V141" s="85" t="str">
        <f t="shared" si="84"/>
        <v>AOSmithHPTU66</v>
      </c>
      <c r="W141" s="116">
        <v>0</v>
      </c>
      <c r="X141" s="42">
        <v>3</v>
      </c>
      <c r="Y141" s="43">
        <v>42545</v>
      </c>
      <c r="Z141" s="44" t="s">
        <v>80</v>
      </c>
      <c r="AA141" s="128" t="str">
        <f t="shared" si="80"/>
        <v>2,     160414,   "153.5926  (66 gal)"</v>
      </c>
      <c r="AB141" s="130" t="str">
        <f t="shared" si="76"/>
        <v>Kenmore</v>
      </c>
      <c r="AC141" s="131" t="s">
        <v>496</v>
      </c>
      <c r="AD141" s="155">
        <f>COUNTIF(AC$59:AC$414, AC141)</f>
        <v>1</v>
      </c>
      <c r="AE141" s="128" t="str">
        <f t="shared" si="81"/>
        <v xml:space="preserve">          case  153.5926  (66 gal)   :   "Kenmore153_5926"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  <c r="AMM141"/>
      <c r="AMN141"/>
      <c r="AMO141"/>
      <c r="AMP141"/>
      <c r="AMQ141"/>
      <c r="AMR141"/>
      <c r="AMS141"/>
      <c r="AMT141"/>
      <c r="AMU141"/>
      <c r="AMV141"/>
      <c r="AMW141"/>
      <c r="AMX141"/>
      <c r="AMY141"/>
    </row>
    <row r="142" spans="3:1042" s="6" customFormat="1" ht="15" customHeight="1" x14ac:dyDescent="0.25">
      <c r="C142" s="6" t="str">
        <f t="shared" si="85"/>
        <v>Kenmore</v>
      </c>
      <c r="D142" s="6" t="str">
        <f t="shared" si="86"/>
        <v>153.5928  (80 gal)</v>
      </c>
      <c r="E142" s="6">
        <f t="shared" si="87"/>
        <v>160515</v>
      </c>
      <c r="F142" s="55">
        <f t="shared" si="20"/>
        <v>80</v>
      </c>
      <c r="G142" s="6" t="str">
        <f t="shared" si="88"/>
        <v>AOSmithHPTU80</v>
      </c>
      <c r="H142" s="117">
        <f t="shared" si="22"/>
        <v>0</v>
      </c>
      <c r="I142" s="158" t="str">
        <f t="shared" si="89"/>
        <v>Kenmore153_5928</v>
      </c>
      <c r="J142" s="91" t="s">
        <v>192</v>
      </c>
      <c r="K142" s="32">
        <v>3</v>
      </c>
      <c r="L142" s="75">
        <f t="shared" si="24"/>
        <v>16</v>
      </c>
      <c r="M142" s="9" t="s">
        <v>24</v>
      </c>
      <c r="N142" s="62">
        <f t="shared" si="90"/>
        <v>5</v>
      </c>
      <c r="O142" s="62">
        <f t="shared" si="83"/>
        <v>160515</v>
      </c>
      <c r="P142" s="59" t="str">
        <f t="shared" ref="P142:P211" si="91">R142 &amp; "  (" &amp; S142 &amp; " gal" &amp; IF(W142&gt;0, ", JA13)", ")")</f>
        <v>153.5928  (80 gal)</v>
      </c>
      <c r="Q142" s="157">
        <f>COUNTIF(P$59:P$414, P142)</f>
        <v>1</v>
      </c>
      <c r="R142" s="10">
        <v>153.59280000000001</v>
      </c>
      <c r="S142" s="11">
        <v>80</v>
      </c>
      <c r="T142" s="30" t="s">
        <v>83</v>
      </c>
      <c r="U142" s="80" t="s">
        <v>103</v>
      </c>
      <c r="V142" s="85" t="str">
        <f t="shared" si="84"/>
        <v>AOSmithHPTU80</v>
      </c>
      <c r="W142" s="116">
        <v>0</v>
      </c>
      <c r="X142" s="42" t="s">
        <v>13</v>
      </c>
      <c r="Y142" s="43">
        <v>42545</v>
      </c>
      <c r="Z142" s="44" t="s">
        <v>80</v>
      </c>
      <c r="AA142" s="128" t="str">
        <f t="shared" si="80"/>
        <v>2,     160515,   "153.5928  (80 gal)"</v>
      </c>
      <c r="AB142" s="130" t="str">
        <f t="shared" si="76"/>
        <v>Kenmore</v>
      </c>
      <c r="AC142" s="131" t="s">
        <v>497</v>
      </c>
      <c r="AD142" s="155">
        <f>COUNTIF(AC$59:AC$414, AC142)</f>
        <v>1</v>
      </c>
      <c r="AE142" s="128" t="str">
        <f t="shared" si="81"/>
        <v xml:space="preserve">          case  153.5928  (80 gal)   :   "Kenmore153_5928"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</row>
    <row r="143" spans="3:1042" s="6" customFormat="1" ht="15" customHeight="1" x14ac:dyDescent="0.25">
      <c r="C143" s="151" t="str">
        <f t="shared" ref="C143:C145" si="92">M143</f>
        <v>Lochinvar</v>
      </c>
      <c r="D143" s="151" t="str">
        <f t="shared" ref="D143:D145" si="93">P143</f>
        <v>HPSA050KD 2**  (50 gal, JA13)</v>
      </c>
      <c r="E143" s="151">
        <f t="shared" ref="E143:E145" si="94">O143</f>
        <v>170783</v>
      </c>
      <c r="F143" s="55">
        <f t="shared" ref="F143:F145" si="95">S143</f>
        <v>50</v>
      </c>
      <c r="G143" s="6" t="str">
        <f t="shared" ref="G143:G145" si="96">V143</f>
        <v>AOSmithHPTS50</v>
      </c>
      <c r="H143" s="117">
        <f t="shared" ref="H143:H145" si="97">W143</f>
        <v>1</v>
      </c>
      <c r="I143" s="158" t="str">
        <f t="shared" ref="I143:I145" si="98">AC143</f>
        <v>LochinvarHPSA050KD2xx</v>
      </c>
      <c r="J143" s="91" t="s">
        <v>192</v>
      </c>
      <c r="K143" s="32">
        <v>4</v>
      </c>
      <c r="L143" s="75">
        <f t="shared" ref="L143:L145" si="99">VLOOKUP( M143, $M$2:$N$21, 2, FALSE )</f>
        <v>17</v>
      </c>
      <c r="M143" s="161" t="s">
        <v>25</v>
      </c>
      <c r="N143" s="61">
        <v>7</v>
      </c>
      <c r="O143" s="62">
        <f t="shared" si="83"/>
        <v>170783</v>
      </c>
      <c r="P143" s="59" t="str">
        <f t="shared" ref="P143:P145" si="100">R143 &amp; "  (" &amp; S143 &amp; " gal" &amp; IF(W143&gt;0, ", JA13)", ")")</f>
        <v>HPSA050KD 2**  (50 gal, JA13)</v>
      </c>
      <c r="Q143" s="157">
        <f>COUNTIF(P$59:P$414, P143)</f>
        <v>1</v>
      </c>
      <c r="R143" s="10" t="s">
        <v>854</v>
      </c>
      <c r="S143" s="11">
        <v>50</v>
      </c>
      <c r="T143" s="30" t="s">
        <v>831</v>
      </c>
      <c r="U143" s="80" t="s">
        <v>831</v>
      </c>
      <c r="V143" s="85" t="str">
        <f t="shared" si="84"/>
        <v>AOSmithHPTS50</v>
      </c>
      <c r="W143" s="118">
        <v>1</v>
      </c>
      <c r="X143" s="42" t="s">
        <v>8</v>
      </c>
      <c r="Y143" s="154">
        <v>44728</v>
      </c>
      <c r="Z143" s="44" t="s">
        <v>80</v>
      </c>
      <c r="AA143" s="128" t="str">
        <f t="shared" si="80"/>
        <v>2,     170783,   "HPSA050KD 2**  (50 gal, JA13)"</v>
      </c>
      <c r="AB143" s="129" t="str">
        <f>M143</f>
        <v>Lochinvar</v>
      </c>
      <c r="AC143" s="150" t="s">
        <v>857</v>
      </c>
      <c r="AD143" s="155">
        <f>COUNTIF(AC$59:AC$414, AC143)</f>
        <v>1</v>
      </c>
      <c r="AE143" s="128" t="str">
        <f t="shared" si="81"/>
        <v xml:space="preserve">          case  HPSA050KD 2**  (50 gal, JA13)   :   "LochinvarHPSA050KD2xx"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</row>
    <row r="144" spans="3:1042" s="6" customFormat="1" ht="15" customHeight="1" x14ac:dyDescent="0.25">
      <c r="C144" s="151" t="str">
        <f t="shared" si="92"/>
        <v>Lochinvar</v>
      </c>
      <c r="D144" s="151" t="str">
        <f t="shared" si="93"/>
        <v>HPSA065KD 2**  (66 gal, JA13)</v>
      </c>
      <c r="E144" s="151">
        <f t="shared" si="94"/>
        <v>170884</v>
      </c>
      <c r="F144" s="55">
        <f t="shared" si="95"/>
        <v>66</v>
      </c>
      <c r="G144" s="6" t="str">
        <f t="shared" si="96"/>
        <v>AOSmithHPTS66</v>
      </c>
      <c r="H144" s="117">
        <f t="shared" si="97"/>
        <v>1</v>
      </c>
      <c r="I144" s="158" t="str">
        <f t="shared" si="98"/>
        <v>LochinvarHPSA065KD2xx</v>
      </c>
      <c r="J144" s="91" t="s">
        <v>192</v>
      </c>
      <c r="K144" s="32">
        <v>4</v>
      </c>
      <c r="L144" s="75">
        <f t="shared" si="99"/>
        <v>17</v>
      </c>
      <c r="M144" s="9" t="s">
        <v>25</v>
      </c>
      <c r="N144" s="62">
        <f t="shared" ref="N144:N145" si="101">N143+1</f>
        <v>8</v>
      </c>
      <c r="O144" s="62">
        <f t="shared" si="83"/>
        <v>170884</v>
      </c>
      <c r="P144" s="59" t="str">
        <f t="shared" si="100"/>
        <v>HPSA065KD 2**  (66 gal, JA13)</v>
      </c>
      <c r="Q144" s="157">
        <f>COUNTIF(P$59:P$414, P144)</f>
        <v>1</v>
      </c>
      <c r="R144" s="10" t="s">
        <v>855</v>
      </c>
      <c r="S144" s="11">
        <v>66</v>
      </c>
      <c r="T144" s="30" t="s">
        <v>832</v>
      </c>
      <c r="U144" s="80" t="s">
        <v>832</v>
      </c>
      <c r="V144" s="85" t="str">
        <f t="shared" si="84"/>
        <v>AOSmithHPTS66</v>
      </c>
      <c r="W144" s="118">
        <v>1</v>
      </c>
      <c r="X144" s="42">
        <v>3</v>
      </c>
      <c r="Y144" s="154">
        <v>44728</v>
      </c>
      <c r="Z144" s="44" t="s">
        <v>80</v>
      </c>
      <c r="AA144" s="128" t="str">
        <f t="shared" si="80"/>
        <v>2,     170884,   "HPSA065KD 2**  (66 gal, JA13)"</v>
      </c>
      <c r="AB144" s="130" t="str">
        <f t="shared" si="76"/>
        <v>Lochinvar</v>
      </c>
      <c r="AC144" s="150" t="s">
        <v>858</v>
      </c>
      <c r="AD144" s="155">
        <f>COUNTIF(AC$59:AC$414, AC144)</f>
        <v>1</v>
      </c>
      <c r="AE144" s="128" t="str">
        <f t="shared" si="81"/>
        <v xml:space="preserve">          case  HPSA065KD 2**  (66 gal, JA13)   :   "LochinvarHPSA065KD2xx"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</row>
    <row r="145" spans="3:1042" s="6" customFormat="1" ht="15" customHeight="1" x14ac:dyDescent="0.25">
      <c r="C145" s="151" t="str">
        <f t="shared" si="92"/>
        <v>Lochinvar</v>
      </c>
      <c r="D145" s="151" t="str">
        <f t="shared" si="93"/>
        <v>HPSA080KD 2**  (80 gal, JA13)</v>
      </c>
      <c r="E145" s="151">
        <f t="shared" si="94"/>
        <v>170985</v>
      </c>
      <c r="F145" s="55">
        <f t="shared" si="95"/>
        <v>80</v>
      </c>
      <c r="G145" s="6" t="str">
        <f t="shared" si="96"/>
        <v>AOSmithHPTS80</v>
      </c>
      <c r="H145" s="117">
        <f t="shared" si="97"/>
        <v>1</v>
      </c>
      <c r="I145" s="158" t="str">
        <f t="shared" si="98"/>
        <v>LochinvarHPSA080KD2xx</v>
      </c>
      <c r="J145" s="91" t="s">
        <v>192</v>
      </c>
      <c r="K145" s="32">
        <v>4</v>
      </c>
      <c r="L145" s="75">
        <f t="shared" si="99"/>
        <v>17</v>
      </c>
      <c r="M145" s="9" t="s">
        <v>25</v>
      </c>
      <c r="N145" s="62">
        <f t="shared" si="101"/>
        <v>9</v>
      </c>
      <c r="O145" s="62">
        <f t="shared" si="83"/>
        <v>170985</v>
      </c>
      <c r="P145" s="59" t="str">
        <f t="shared" si="100"/>
        <v>HPSA080KD 2**  (80 gal, JA13)</v>
      </c>
      <c r="Q145" s="157">
        <f>COUNTIF(P$59:P$414, P145)</f>
        <v>1</v>
      </c>
      <c r="R145" s="10" t="s">
        <v>856</v>
      </c>
      <c r="S145" s="11">
        <v>80</v>
      </c>
      <c r="T145" s="30" t="s">
        <v>833</v>
      </c>
      <c r="U145" s="80" t="s">
        <v>833</v>
      </c>
      <c r="V145" s="85" t="str">
        <f t="shared" si="84"/>
        <v>AOSmithHPTS80</v>
      </c>
      <c r="W145" s="118">
        <v>1</v>
      </c>
      <c r="X145" s="42">
        <v>4</v>
      </c>
      <c r="Y145" s="154">
        <v>44728</v>
      </c>
      <c r="Z145" s="44" t="s">
        <v>80</v>
      </c>
      <c r="AA145" s="128" t="str">
        <f t="shared" si="80"/>
        <v>2,     170985,   "HPSA080KD 2**  (80 gal, JA13)"</v>
      </c>
      <c r="AB145" s="130" t="str">
        <f t="shared" si="76"/>
        <v>Lochinvar</v>
      </c>
      <c r="AC145" s="150" t="s">
        <v>859</v>
      </c>
      <c r="AD145" s="155">
        <f>COUNTIF(AC$59:AC$414, AC145)</f>
        <v>1</v>
      </c>
      <c r="AE145" s="128" t="str">
        <f t="shared" si="81"/>
        <v xml:space="preserve">          case  HPSA080KD 2**  (80 gal, JA13)   :   "LochinvarHPSA080KD2xx"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  <c r="AMM145"/>
      <c r="AMN145"/>
      <c r="AMO145"/>
      <c r="AMP145"/>
      <c r="AMQ145"/>
      <c r="AMR145"/>
      <c r="AMS145"/>
      <c r="AMT145"/>
      <c r="AMU145"/>
      <c r="AMV145"/>
      <c r="AMW145"/>
      <c r="AMX145"/>
      <c r="AMY145"/>
    </row>
    <row r="146" spans="3:1042" s="6" customFormat="1" ht="15" customHeight="1" x14ac:dyDescent="0.25">
      <c r="C146" s="6" t="str">
        <f t="shared" si="85"/>
        <v>Lochinvar</v>
      </c>
      <c r="D146" s="6" t="str">
        <f t="shared" si="86"/>
        <v>HPA051KD 120  (50 gal)</v>
      </c>
      <c r="E146" s="6">
        <f t="shared" si="87"/>
        <v>170113</v>
      </c>
      <c r="F146" s="55">
        <f t="shared" si="20"/>
        <v>50</v>
      </c>
      <c r="G146" s="6" t="str">
        <f t="shared" si="88"/>
        <v>AOSmithHPTU50</v>
      </c>
      <c r="H146" s="117">
        <f t="shared" si="22"/>
        <v>0</v>
      </c>
      <c r="I146" s="158" t="str">
        <f t="shared" si="89"/>
        <v>LochinvarHPA051</v>
      </c>
      <c r="J146" s="91" t="s">
        <v>192</v>
      </c>
      <c r="K146" s="32">
        <v>3</v>
      </c>
      <c r="L146" s="75">
        <f t="shared" si="24"/>
        <v>17</v>
      </c>
      <c r="M146" s="9" t="s">
        <v>25</v>
      </c>
      <c r="N146" s="110">
        <v>1</v>
      </c>
      <c r="O146" s="62">
        <f t="shared" si="83"/>
        <v>170113</v>
      </c>
      <c r="P146" s="59" t="str">
        <f t="shared" si="91"/>
        <v>HPA051KD 120  (50 gal)</v>
      </c>
      <c r="Q146" s="157">
        <f>COUNTIF(P$59:P$414, P146)</f>
        <v>1</v>
      </c>
      <c r="R146" s="10" t="s">
        <v>26</v>
      </c>
      <c r="S146" s="11">
        <v>50</v>
      </c>
      <c r="T146" s="30" t="s">
        <v>81</v>
      </c>
      <c r="U146" s="80" t="s">
        <v>106</v>
      </c>
      <c r="V146" s="85" t="str">
        <f t="shared" si="84"/>
        <v>AOSmithHPTU50</v>
      </c>
      <c r="W146" s="116">
        <v>0</v>
      </c>
      <c r="X146" s="42" t="s">
        <v>8</v>
      </c>
      <c r="Y146" s="43">
        <v>42545</v>
      </c>
      <c r="Z146" s="44" t="s">
        <v>80</v>
      </c>
      <c r="AA146" s="128" t="str">
        <f t="shared" si="80"/>
        <v>2,     170113,   "HPA051KD 120  (50 gal)"</v>
      </c>
      <c r="AB146" s="129" t="str">
        <f>M146</f>
        <v>Lochinvar</v>
      </c>
      <c r="AC146" s="131" t="s">
        <v>498</v>
      </c>
      <c r="AD146" s="155">
        <f>COUNTIF(AC$59:AC$414, AC146)</f>
        <v>1</v>
      </c>
      <c r="AE146" s="128" t="str">
        <f t="shared" si="81"/>
        <v xml:space="preserve">          case  HPA051KD 120  (50 gal)   :   "LochinvarHPA051"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</row>
    <row r="147" spans="3:1042" s="6" customFormat="1" ht="15" customHeight="1" x14ac:dyDescent="0.25">
      <c r="C147" s="6" t="str">
        <f t="shared" si="85"/>
        <v>Lochinvar</v>
      </c>
      <c r="D147" s="6" t="str">
        <f t="shared" si="86"/>
        <v>HPA052KD 120  (50 gal)</v>
      </c>
      <c r="E147" s="6">
        <f t="shared" si="87"/>
        <v>170213</v>
      </c>
      <c r="F147" s="55">
        <f t="shared" si="20"/>
        <v>50</v>
      </c>
      <c r="G147" s="6" t="str">
        <f t="shared" si="88"/>
        <v>AOSmithHPTU50</v>
      </c>
      <c r="H147" s="117">
        <f t="shared" si="22"/>
        <v>0</v>
      </c>
      <c r="I147" s="158" t="str">
        <f t="shared" si="89"/>
        <v>LochinvarHPA052</v>
      </c>
      <c r="J147" s="91" t="s">
        <v>192</v>
      </c>
      <c r="K147" s="32">
        <v>3</v>
      </c>
      <c r="L147" s="75">
        <f t="shared" si="24"/>
        <v>17</v>
      </c>
      <c r="M147" s="9" t="s">
        <v>25</v>
      </c>
      <c r="N147" s="62">
        <f t="shared" ref="N147:N151" si="102">N146+1</f>
        <v>2</v>
      </c>
      <c r="O147" s="62">
        <f t="shared" si="83"/>
        <v>170213</v>
      </c>
      <c r="P147" s="59" t="str">
        <f t="shared" si="91"/>
        <v>HPA052KD 120  (50 gal)</v>
      </c>
      <c r="Q147" s="157">
        <f>COUNTIF(P$59:P$414, P147)</f>
        <v>1</v>
      </c>
      <c r="R147" s="10" t="s">
        <v>27</v>
      </c>
      <c r="S147" s="11">
        <v>50</v>
      </c>
      <c r="T147" s="30" t="s">
        <v>81</v>
      </c>
      <c r="U147" s="80" t="s">
        <v>106</v>
      </c>
      <c r="V147" s="85" t="str">
        <f t="shared" si="84"/>
        <v>AOSmithHPTU50</v>
      </c>
      <c r="W147" s="116">
        <v>0</v>
      </c>
      <c r="X147" s="42" t="s">
        <v>8</v>
      </c>
      <c r="Y147" s="43">
        <v>42545</v>
      </c>
      <c r="Z147" s="44" t="s">
        <v>80</v>
      </c>
      <c r="AA147" s="128" t="str">
        <f t="shared" si="80"/>
        <v>2,     170213,   "HPA052KD 120  (50 gal)"</v>
      </c>
      <c r="AB147" s="130" t="str">
        <f t="shared" si="76"/>
        <v>Lochinvar</v>
      </c>
      <c r="AC147" s="131" t="s">
        <v>499</v>
      </c>
      <c r="AD147" s="155">
        <f>COUNTIF(AC$59:AC$414, AC147)</f>
        <v>1</v>
      </c>
      <c r="AE147" s="128" t="str">
        <f t="shared" si="81"/>
        <v xml:space="preserve">          case  HPA052KD 120  (50 gal)   :   "LochinvarHPA052"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  <c r="AMM147"/>
      <c r="AMN147"/>
      <c r="AMO147"/>
      <c r="AMP147"/>
      <c r="AMQ147"/>
      <c r="AMR147"/>
      <c r="AMS147"/>
      <c r="AMT147"/>
      <c r="AMU147"/>
      <c r="AMV147"/>
      <c r="AMW147"/>
      <c r="AMX147"/>
      <c r="AMY147"/>
    </row>
    <row r="148" spans="3:1042" s="6" customFormat="1" ht="15" customHeight="1" x14ac:dyDescent="0.25">
      <c r="C148" s="6" t="str">
        <f t="shared" si="85"/>
        <v>Lochinvar</v>
      </c>
      <c r="D148" s="6" t="str">
        <f t="shared" si="86"/>
        <v>HPA067KD 120  (66 gal)</v>
      </c>
      <c r="E148" s="6">
        <f t="shared" si="87"/>
        <v>170314</v>
      </c>
      <c r="F148" s="55">
        <f t="shared" si="20"/>
        <v>66</v>
      </c>
      <c r="G148" s="6" t="str">
        <f t="shared" si="88"/>
        <v>AOSmithHPTU66</v>
      </c>
      <c r="H148" s="117">
        <f t="shared" si="22"/>
        <v>0</v>
      </c>
      <c r="I148" s="158" t="str">
        <f t="shared" si="89"/>
        <v>LochinvarHPA067</v>
      </c>
      <c r="J148" s="91" t="s">
        <v>192</v>
      </c>
      <c r="K148" s="32">
        <v>3</v>
      </c>
      <c r="L148" s="75">
        <f t="shared" si="24"/>
        <v>17</v>
      </c>
      <c r="M148" s="9" t="s">
        <v>25</v>
      </c>
      <c r="N148" s="62">
        <f t="shared" si="102"/>
        <v>3</v>
      </c>
      <c r="O148" s="62">
        <f t="shared" si="83"/>
        <v>170314</v>
      </c>
      <c r="P148" s="59" t="str">
        <f t="shared" si="91"/>
        <v>HPA067KD 120  (66 gal)</v>
      </c>
      <c r="Q148" s="157">
        <f>COUNTIF(P$59:P$414, P148)</f>
        <v>1</v>
      </c>
      <c r="R148" s="10" t="s">
        <v>28</v>
      </c>
      <c r="S148" s="11">
        <v>66</v>
      </c>
      <c r="T148" s="30" t="s">
        <v>82</v>
      </c>
      <c r="U148" s="80" t="s">
        <v>102</v>
      </c>
      <c r="V148" s="85" t="str">
        <f t="shared" si="84"/>
        <v>AOSmithHPTU66</v>
      </c>
      <c r="W148" s="116">
        <v>0</v>
      </c>
      <c r="X148" s="42">
        <v>3</v>
      </c>
      <c r="Y148" s="43">
        <v>42545</v>
      </c>
      <c r="Z148" s="44" t="s">
        <v>80</v>
      </c>
      <c r="AA148" s="128" t="str">
        <f t="shared" si="80"/>
        <v>2,     170314,   "HPA067KD 120  (66 gal)"</v>
      </c>
      <c r="AB148" s="130" t="str">
        <f t="shared" si="76"/>
        <v>Lochinvar</v>
      </c>
      <c r="AC148" s="131" t="s">
        <v>500</v>
      </c>
      <c r="AD148" s="155">
        <f>COUNTIF(AC$59:AC$414, AC148)</f>
        <v>1</v>
      </c>
      <c r="AE148" s="128" t="str">
        <f t="shared" si="81"/>
        <v xml:space="preserve">          case  HPA067KD 120  (66 gal)   :   "LochinvarHPA067"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  <c r="AMM148"/>
      <c r="AMN148"/>
      <c r="AMO148"/>
      <c r="AMP148"/>
      <c r="AMQ148"/>
      <c r="AMR148"/>
      <c r="AMS148"/>
      <c r="AMT148"/>
      <c r="AMU148"/>
      <c r="AMV148"/>
      <c r="AMW148"/>
      <c r="AMX148"/>
      <c r="AMY148"/>
    </row>
    <row r="149" spans="3:1042" s="6" customFormat="1" ht="15" customHeight="1" x14ac:dyDescent="0.25">
      <c r="C149" s="6" t="str">
        <f t="shared" si="85"/>
        <v>Lochinvar</v>
      </c>
      <c r="D149" s="6" t="str">
        <f t="shared" si="86"/>
        <v>HPA068KD 120  (66 gal)</v>
      </c>
      <c r="E149" s="6">
        <f t="shared" si="87"/>
        <v>170414</v>
      </c>
      <c r="F149" s="55">
        <f t="shared" si="20"/>
        <v>66</v>
      </c>
      <c r="G149" s="6" t="str">
        <f t="shared" si="88"/>
        <v>AOSmithHPTU66</v>
      </c>
      <c r="H149" s="117">
        <f t="shared" si="22"/>
        <v>0</v>
      </c>
      <c r="I149" s="158" t="str">
        <f t="shared" si="89"/>
        <v>LochinvarHPA068</v>
      </c>
      <c r="J149" s="91" t="s">
        <v>192</v>
      </c>
      <c r="K149" s="32">
        <v>3</v>
      </c>
      <c r="L149" s="75">
        <f t="shared" si="24"/>
        <v>17</v>
      </c>
      <c r="M149" s="9" t="s">
        <v>25</v>
      </c>
      <c r="N149" s="62">
        <f t="shared" si="102"/>
        <v>4</v>
      </c>
      <c r="O149" s="62">
        <f t="shared" si="83"/>
        <v>170414</v>
      </c>
      <c r="P149" s="59" t="str">
        <f t="shared" si="91"/>
        <v>HPA068KD 120  (66 gal)</v>
      </c>
      <c r="Q149" s="157">
        <f>COUNTIF(P$59:P$414, P149)</f>
        <v>1</v>
      </c>
      <c r="R149" s="10" t="s">
        <v>29</v>
      </c>
      <c r="S149" s="11">
        <v>66</v>
      </c>
      <c r="T149" s="30" t="s">
        <v>82</v>
      </c>
      <c r="U149" s="80" t="s">
        <v>102</v>
      </c>
      <c r="V149" s="85" t="str">
        <f t="shared" si="84"/>
        <v>AOSmithHPTU66</v>
      </c>
      <c r="W149" s="116">
        <v>0</v>
      </c>
      <c r="X149" s="42">
        <v>3</v>
      </c>
      <c r="Y149" s="43">
        <v>42545</v>
      </c>
      <c r="Z149" s="44" t="s">
        <v>80</v>
      </c>
      <c r="AA149" s="128" t="str">
        <f t="shared" si="80"/>
        <v>2,     170414,   "HPA068KD 120  (66 gal)"</v>
      </c>
      <c r="AB149" s="130" t="str">
        <f t="shared" si="76"/>
        <v>Lochinvar</v>
      </c>
      <c r="AC149" s="131" t="s">
        <v>501</v>
      </c>
      <c r="AD149" s="155">
        <f>COUNTIF(AC$59:AC$414, AC149)</f>
        <v>1</v>
      </c>
      <c r="AE149" s="128" t="str">
        <f t="shared" si="81"/>
        <v xml:space="preserve">          case  HPA068KD 120  (66 gal)   :   "LochinvarHPA068"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</row>
    <row r="150" spans="3:1042" s="6" customFormat="1" ht="15" customHeight="1" x14ac:dyDescent="0.25">
      <c r="C150" s="6" t="str">
        <f t="shared" si="85"/>
        <v>Lochinvar</v>
      </c>
      <c r="D150" s="6" t="str">
        <f t="shared" si="86"/>
        <v>HPA081KD 120  (80 gal)</v>
      </c>
      <c r="E150" s="6">
        <f t="shared" si="87"/>
        <v>170515</v>
      </c>
      <c r="F150" s="55">
        <f t="shared" si="20"/>
        <v>80</v>
      </c>
      <c r="G150" s="6" t="str">
        <f t="shared" si="88"/>
        <v>AOSmithHPTU80</v>
      </c>
      <c r="H150" s="117">
        <f t="shared" si="22"/>
        <v>0</v>
      </c>
      <c r="I150" s="158" t="str">
        <f t="shared" si="89"/>
        <v>LochinvarHPA081</v>
      </c>
      <c r="J150" s="91" t="s">
        <v>192</v>
      </c>
      <c r="K150" s="32">
        <v>3</v>
      </c>
      <c r="L150" s="75">
        <f t="shared" si="24"/>
        <v>17</v>
      </c>
      <c r="M150" s="9" t="s">
        <v>25</v>
      </c>
      <c r="N150" s="62">
        <f t="shared" si="102"/>
        <v>5</v>
      </c>
      <c r="O150" s="62">
        <f t="shared" si="83"/>
        <v>170515</v>
      </c>
      <c r="P150" s="59" t="str">
        <f t="shared" si="91"/>
        <v>HPA081KD 120  (80 gal)</v>
      </c>
      <c r="Q150" s="157">
        <f>COUNTIF(P$59:P$414, P150)</f>
        <v>1</v>
      </c>
      <c r="R150" s="10" t="s">
        <v>30</v>
      </c>
      <c r="S150" s="11">
        <v>80</v>
      </c>
      <c r="T150" s="30" t="s">
        <v>83</v>
      </c>
      <c r="U150" s="80" t="s">
        <v>103</v>
      </c>
      <c r="V150" s="85" t="str">
        <f t="shared" si="84"/>
        <v>AOSmithHPTU80</v>
      </c>
      <c r="W150" s="116">
        <v>0</v>
      </c>
      <c r="X150" s="42" t="s">
        <v>13</v>
      </c>
      <c r="Y150" s="43">
        <v>42545</v>
      </c>
      <c r="Z150" s="44" t="s">
        <v>80</v>
      </c>
      <c r="AA150" s="128" t="str">
        <f t="shared" si="80"/>
        <v>2,     170515,   "HPA081KD 120  (80 gal)"</v>
      </c>
      <c r="AB150" s="130" t="str">
        <f t="shared" si="76"/>
        <v>Lochinvar</v>
      </c>
      <c r="AC150" s="131" t="s">
        <v>502</v>
      </c>
      <c r="AD150" s="155">
        <f>COUNTIF(AC$59:AC$414, AC150)</f>
        <v>1</v>
      </c>
      <c r="AE150" s="128" t="str">
        <f t="shared" si="81"/>
        <v xml:space="preserve">          case  HPA081KD 120  (80 gal)   :   "LochinvarHPA081"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</row>
    <row r="151" spans="3:1042" s="6" customFormat="1" ht="15" customHeight="1" x14ac:dyDescent="0.25">
      <c r="C151" s="6" t="str">
        <f t="shared" si="85"/>
        <v>Lochinvar</v>
      </c>
      <c r="D151" s="6" t="str">
        <f t="shared" si="86"/>
        <v>HPA082KD 120  (80 gal)</v>
      </c>
      <c r="E151" s="6">
        <f t="shared" si="87"/>
        <v>170615</v>
      </c>
      <c r="F151" s="55">
        <f t="shared" si="20"/>
        <v>80</v>
      </c>
      <c r="G151" s="6" t="str">
        <f t="shared" si="88"/>
        <v>AOSmithHPTU80</v>
      </c>
      <c r="H151" s="117">
        <f t="shared" si="22"/>
        <v>0</v>
      </c>
      <c r="I151" s="158" t="str">
        <f t="shared" si="89"/>
        <v>LochinvarHPA082</v>
      </c>
      <c r="J151" s="91" t="s">
        <v>192</v>
      </c>
      <c r="K151" s="32">
        <v>3</v>
      </c>
      <c r="L151" s="75">
        <f t="shared" si="24"/>
        <v>17</v>
      </c>
      <c r="M151" s="9" t="s">
        <v>25</v>
      </c>
      <c r="N151" s="62">
        <f t="shared" si="102"/>
        <v>6</v>
      </c>
      <c r="O151" s="62">
        <f t="shared" si="83"/>
        <v>170615</v>
      </c>
      <c r="P151" s="59" t="str">
        <f t="shared" si="91"/>
        <v>HPA082KD 120  (80 gal)</v>
      </c>
      <c r="Q151" s="157">
        <f>COUNTIF(P$59:P$414, P151)</f>
        <v>1</v>
      </c>
      <c r="R151" s="10" t="s">
        <v>31</v>
      </c>
      <c r="S151" s="11">
        <v>80</v>
      </c>
      <c r="T151" s="30" t="s">
        <v>83</v>
      </c>
      <c r="U151" s="80" t="s">
        <v>103</v>
      </c>
      <c r="V151" s="85" t="str">
        <f t="shared" si="84"/>
        <v>AOSmithHPTU80</v>
      </c>
      <c r="W151" s="116">
        <v>0</v>
      </c>
      <c r="X151" s="42" t="s">
        <v>13</v>
      </c>
      <c r="Y151" s="43">
        <v>42545</v>
      </c>
      <c r="Z151" s="44" t="s">
        <v>80</v>
      </c>
      <c r="AA151" s="128" t="str">
        <f t="shared" si="80"/>
        <v>2,     170615,   "HPA082KD 120  (80 gal)"</v>
      </c>
      <c r="AB151" s="130" t="str">
        <f t="shared" si="76"/>
        <v>Lochinvar</v>
      </c>
      <c r="AC151" s="131" t="s">
        <v>503</v>
      </c>
      <c r="AD151" s="155">
        <f>COUNTIF(AC$59:AC$414, AC151)</f>
        <v>1</v>
      </c>
      <c r="AE151" s="128" t="str">
        <f t="shared" si="81"/>
        <v xml:space="preserve">          case  HPA082KD 120  (80 gal)   :   "LochinvarHPA082"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  <c r="AMM151"/>
      <c r="AMN151"/>
      <c r="AMO151"/>
      <c r="AMP151"/>
      <c r="AMQ151"/>
      <c r="AMR151"/>
      <c r="AMS151"/>
      <c r="AMT151"/>
      <c r="AMU151"/>
      <c r="AMV151"/>
      <c r="AMW151"/>
      <c r="AMX151"/>
      <c r="AMY151"/>
    </row>
    <row r="152" spans="3:1042" s="6" customFormat="1" ht="15" customHeight="1" x14ac:dyDescent="0.25">
      <c r="C152" s="151" t="str">
        <f t="shared" si="85"/>
        <v>Reliance</v>
      </c>
      <c r="D152" s="151" t="str">
        <f t="shared" si="86"/>
        <v>10-50-DHPTS 2**  (50 gal, JA13)</v>
      </c>
      <c r="E152" s="151">
        <f t="shared" si="87"/>
        <v>181683</v>
      </c>
      <c r="F152" s="55">
        <f t="shared" si="20"/>
        <v>50</v>
      </c>
      <c r="G152" s="6" t="str">
        <f t="shared" si="88"/>
        <v>AOSmithHPTS50</v>
      </c>
      <c r="H152" s="117">
        <f t="shared" si="22"/>
        <v>1</v>
      </c>
      <c r="I152" s="158" t="str">
        <f t="shared" si="89"/>
        <v>Reliance1050DHPTS2xx</v>
      </c>
      <c r="J152" s="91" t="s">
        <v>192</v>
      </c>
      <c r="K152" s="32">
        <v>4</v>
      </c>
      <c r="L152" s="75">
        <f t="shared" si="24"/>
        <v>18</v>
      </c>
      <c r="M152" s="161" t="s">
        <v>32</v>
      </c>
      <c r="N152" s="61">
        <v>16</v>
      </c>
      <c r="O152" s="62">
        <f t="shared" si="83"/>
        <v>181683</v>
      </c>
      <c r="P152" s="59" t="str">
        <f t="shared" si="91"/>
        <v>10-50-DHPTS 2**  (50 gal, JA13)</v>
      </c>
      <c r="Q152" s="157">
        <f>COUNTIF(P$59:P$414, P152)</f>
        <v>1</v>
      </c>
      <c r="R152" s="10" t="s">
        <v>861</v>
      </c>
      <c r="S152" s="11">
        <v>50</v>
      </c>
      <c r="T152" s="30" t="s">
        <v>831</v>
      </c>
      <c r="U152" s="80" t="s">
        <v>831</v>
      </c>
      <c r="V152" s="85" t="str">
        <f t="shared" si="84"/>
        <v>AOSmithHPTS50</v>
      </c>
      <c r="W152" s="118">
        <v>1</v>
      </c>
      <c r="X152" s="42" t="s">
        <v>8</v>
      </c>
      <c r="Y152" s="154">
        <v>44728</v>
      </c>
      <c r="Z152" s="44" t="s">
        <v>80</v>
      </c>
      <c r="AA152" s="128" t="str">
        <f t="shared" si="80"/>
        <v>2,     181683,   "10-50-DHPTS 2**  (50 gal, JA13)"</v>
      </c>
      <c r="AB152" s="129" t="str">
        <f>M152</f>
        <v>Reliance</v>
      </c>
      <c r="AC152" s="150" t="s">
        <v>864</v>
      </c>
      <c r="AD152" s="155">
        <f>COUNTIF(AC$59:AC$414, AC152)</f>
        <v>1</v>
      </c>
      <c r="AE152" s="128" t="str">
        <f t="shared" si="81"/>
        <v xml:space="preserve">          case  10-50-DHPTS 2**  (50 gal, JA13)   :   "Reliance1050DHPTS2xx"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  <c r="AMM152"/>
      <c r="AMN152"/>
      <c r="AMO152"/>
      <c r="AMP152"/>
      <c r="AMQ152"/>
      <c r="AMR152"/>
      <c r="AMS152"/>
      <c r="AMT152"/>
      <c r="AMU152"/>
      <c r="AMV152"/>
      <c r="AMW152"/>
      <c r="AMX152"/>
      <c r="AMY152"/>
    </row>
    <row r="153" spans="3:1042" s="6" customFormat="1" ht="15" customHeight="1" x14ac:dyDescent="0.25">
      <c r="C153" s="151" t="str">
        <f t="shared" si="85"/>
        <v>Reliance</v>
      </c>
      <c r="D153" s="151" t="str">
        <f t="shared" si="86"/>
        <v>10-66-DHPTS 2**  (66 gal, JA13)</v>
      </c>
      <c r="E153" s="151">
        <f t="shared" si="87"/>
        <v>181784</v>
      </c>
      <c r="F153" s="55">
        <f t="shared" si="20"/>
        <v>66</v>
      </c>
      <c r="G153" s="6" t="str">
        <f t="shared" si="88"/>
        <v>AOSmithHPTS66</v>
      </c>
      <c r="H153" s="117">
        <f t="shared" si="22"/>
        <v>1</v>
      </c>
      <c r="I153" s="158" t="str">
        <f t="shared" si="89"/>
        <v>Reliance1066DHPTS2xx</v>
      </c>
      <c r="J153" s="91" t="s">
        <v>192</v>
      </c>
      <c r="K153" s="32">
        <v>4</v>
      </c>
      <c r="L153" s="75">
        <f t="shared" si="24"/>
        <v>18</v>
      </c>
      <c r="M153" s="9" t="s">
        <v>32</v>
      </c>
      <c r="N153" s="62">
        <f t="shared" ref="N153:N169" si="103">N152+1</f>
        <v>17</v>
      </c>
      <c r="O153" s="62">
        <f t="shared" si="83"/>
        <v>181784</v>
      </c>
      <c r="P153" s="59" t="str">
        <f t="shared" si="91"/>
        <v>10-66-DHPTS 2**  (66 gal, JA13)</v>
      </c>
      <c r="Q153" s="157">
        <f>COUNTIF(P$59:P$414, P153)</f>
        <v>1</v>
      </c>
      <c r="R153" s="10" t="s">
        <v>862</v>
      </c>
      <c r="S153" s="11">
        <v>66</v>
      </c>
      <c r="T153" s="30" t="s">
        <v>832</v>
      </c>
      <c r="U153" s="80" t="s">
        <v>832</v>
      </c>
      <c r="V153" s="85" t="str">
        <f t="shared" si="84"/>
        <v>AOSmithHPTS66</v>
      </c>
      <c r="W153" s="118">
        <v>1</v>
      </c>
      <c r="X153" s="42">
        <v>3</v>
      </c>
      <c r="Y153" s="154">
        <v>44728</v>
      </c>
      <c r="Z153" s="44" t="s">
        <v>80</v>
      </c>
      <c r="AA153" s="128" t="str">
        <f t="shared" si="80"/>
        <v>2,     181784,   "10-66-DHPTS 2**  (66 gal, JA13)"</v>
      </c>
      <c r="AB153" s="130" t="str">
        <f t="shared" si="76"/>
        <v>Reliance</v>
      </c>
      <c r="AC153" s="150" t="s">
        <v>865</v>
      </c>
      <c r="AD153" s="155">
        <f>COUNTIF(AC$59:AC$414, AC153)</f>
        <v>1</v>
      </c>
      <c r="AE153" s="128" t="str">
        <f t="shared" si="81"/>
        <v xml:space="preserve">          case  10-66-DHPTS 2**  (66 gal, JA13)   :   "Reliance1066DHPTS2xx"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</row>
    <row r="154" spans="3:1042" s="6" customFormat="1" ht="15" customHeight="1" x14ac:dyDescent="0.25">
      <c r="C154" s="151" t="str">
        <f t="shared" si="85"/>
        <v>Reliance</v>
      </c>
      <c r="D154" s="151" t="str">
        <f t="shared" si="86"/>
        <v>10-80-DHPTS 2**  (80 gal, JA13)</v>
      </c>
      <c r="E154" s="151">
        <f t="shared" si="87"/>
        <v>181885</v>
      </c>
      <c r="F154" s="55">
        <f t="shared" ref="F154:F156" si="104">S154</f>
        <v>80</v>
      </c>
      <c r="G154" s="6" t="str">
        <f t="shared" si="88"/>
        <v>AOSmithHPTS80</v>
      </c>
      <c r="H154" s="117">
        <f t="shared" ref="H154:H156" si="105">W154</f>
        <v>1</v>
      </c>
      <c r="I154" s="158" t="str">
        <f t="shared" si="89"/>
        <v>Reliance1080DHPTS2xx</v>
      </c>
      <c r="J154" s="91" t="s">
        <v>192</v>
      </c>
      <c r="K154" s="32">
        <v>4</v>
      </c>
      <c r="L154" s="75">
        <f t="shared" ref="L154:L156" si="106">VLOOKUP( M154, $M$2:$N$21, 2, FALSE )</f>
        <v>18</v>
      </c>
      <c r="M154" s="9" t="s">
        <v>32</v>
      </c>
      <c r="N154" s="62">
        <f t="shared" si="103"/>
        <v>18</v>
      </c>
      <c r="O154" s="62">
        <f t="shared" ref="O154" si="107" xml:space="preserve"> (L154*10000) + (N154*100) + VLOOKUP( U154, $R$2:$T$56, 2, FALSE )</f>
        <v>181885</v>
      </c>
      <c r="P154" s="59" t="str">
        <f t="shared" si="91"/>
        <v>10-80-DHPTS 2**  (80 gal, JA13)</v>
      </c>
      <c r="Q154" s="157">
        <f>COUNTIF(P$59:P$414, P154)</f>
        <v>1</v>
      </c>
      <c r="R154" s="10" t="s">
        <v>863</v>
      </c>
      <c r="S154" s="11">
        <v>80</v>
      </c>
      <c r="T154" s="30" t="s">
        <v>833</v>
      </c>
      <c r="U154" s="80" t="s">
        <v>833</v>
      </c>
      <c r="V154" s="85" t="str">
        <f t="shared" ref="V154" si="108">VLOOKUP( U154, $R$2:$T$56, 3, FALSE )</f>
        <v>AOSmithHPTS80</v>
      </c>
      <c r="W154" s="118">
        <v>1</v>
      </c>
      <c r="X154" s="42">
        <v>4</v>
      </c>
      <c r="Y154" s="154">
        <v>44728</v>
      </c>
      <c r="Z154" s="44" t="s">
        <v>80</v>
      </c>
      <c r="AA154" s="128" t="str">
        <f t="shared" si="80"/>
        <v>2,     181885,   "10-80-DHPTS 2**  (80 gal, JA13)"</v>
      </c>
      <c r="AB154" s="130" t="str">
        <f t="shared" si="76"/>
        <v>Reliance</v>
      </c>
      <c r="AC154" s="150" t="s">
        <v>866</v>
      </c>
      <c r="AD154" s="155">
        <f>COUNTIF(AC$59:AC$414, AC154)</f>
        <v>1</v>
      </c>
      <c r="AE154" s="128" t="str">
        <f t="shared" si="81"/>
        <v xml:space="preserve">          case  10-80-DHPTS 2**  (80 gal, JA13)   :   "Reliance1080DHPTS2xx"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  <c r="AMM154"/>
      <c r="AMN154"/>
      <c r="AMO154"/>
      <c r="AMP154"/>
      <c r="AMQ154"/>
      <c r="AMR154"/>
      <c r="AMS154"/>
      <c r="AMT154"/>
      <c r="AMU154"/>
      <c r="AMV154"/>
      <c r="AMW154"/>
      <c r="AMX154"/>
      <c r="AMY154"/>
    </row>
    <row r="155" spans="3:1042" s="6" customFormat="1" ht="15" customHeight="1" x14ac:dyDescent="0.25">
      <c r="C155" s="6" t="str">
        <f t="shared" ref="C155:C157" si="109">M155</f>
        <v>Reliance</v>
      </c>
      <c r="D155" s="6" t="str">
        <f t="shared" ref="D155:D157" si="110">P155</f>
        <v>10 50 DHPHT 120  (50 gal)</v>
      </c>
      <c r="E155" s="6">
        <f t="shared" ref="E155:E157" si="111">O155</f>
        <v>180113</v>
      </c>
      <c r="F155" s="55">
        <f t="shared" si="104"/>
        <v>50</v>
      </c>
      <c r="G155" s="6" t="str">
        <f t="shared" ref="G155:G157" si="112">V155</f>
        <v>AOSmithHPTU50</v>
      </c>
      <c r="H155" s="117">
        <f t="shared" si="105"/>
        <v>0</v>
      </c>
      <c r="I155" s="158" t="str">
        <f t="shared" ref="I155:I157" si="113">AC155</f>
        <v>Reliance1050DHPHT</v>
      </c>
      <c r="J155" s="91" t="s">
        <v>192</v>
      </c>
      <c r="K155" s="32">
        <v>3</v>
      </c>
      <c r="L155" s="75">
        <f t="shared" si="106"/>
        <v>18</v>
      </c>
      <c r="M155" s="9" t="s">
        <v>32</v>
      </c>
      <c r="N155" s="110">
        <v>1</v>
      </c>
      <c r="O155" s="62">
        <f xml:space="preserve"> (L155*10000) + (N155*100) + VLOOKUP( U155, $R$2:$T$56, 2, FALSE )</f>
        <v>180113</v>
      </c>
      <c r="P155" s="59" t="str">
        <f t="shared" ref="P155:P157" si="114">R155 &amp; "  (" &amp; S155 &amp; " gal" &amp; IF(W155&gt;0, ", JA13)", ")")</f>
        <v>10 50 DHPHT 120  (50 gal)</v>
      </c>
      <c r="Q155" s="157">
        <f>COUNTIF(P$59:P$414, P155)</f>
        <v>1</v>
      </c>
      <c r="R155" s="10" t="s">
        <v>33</v>
      </c>
      <c r="S155" s="11">
        <v>50</v>
      </c>
      <c r="T155" s="30" t="s">
        <v>81</v>
      </c>
      <c r="U155" s="80" t="s">
        <v>106</v>
      </c>
      <c r="V155" s="85" t="str">
        <f>VLOOKUP( U155, $R$2:$T$56, 3, FALSE )</f>
        <v>AOSmithHPTU50</v>
      </c>
      <c r="W155" s="116">
        <v>0</v>
      </c>
      <c r="X155" s="42" t="s">
        <v>8</v>
      </c>
      <c r="Y155" s="43">
        <v>42545</v>
      </c>
      <c r="Z155" s="44" t="s">
        <v>80</v>
      </c>
      <c r="AA155" s="128" t="str">
        <f t="shared" si="80"/>
        <v>2,     180113,   "10 50 DHPHT 120  (50 gal)"</v>
      </c>
      <c r="AB155" s="129" t="str">
        <f>M155</f>
        <v>Reliance</v>
      </c>
      <c r="AC155" s="131" t="s">
        <v>504</v>
      </c>
      <c r="AD155" s="155">
        <f>COUNTIF(AC$59:AC$414, AC155)</f>
        <v>1</v>
      </c>
      <c r="AE155" s="128" t="str">
        <f t="shared" si="81"/>
        <v xml:space="preserve">          case  10 50 DHPHT 120  (50 gal)   :   "Reliance1050DHPHT"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  <c r="AMM155"/>
      <c r="AMN155"/>
      <c r="AMO155"/>
      <c r="AMP155"/>
      <c r="AMQ155"/>
      <c r="AMR155"/>
      <c r="AMS155"/>
      <c r="AMT155"/>
      <c r="AMU155"/>
      <c r="AMV155"/>
      <c r="AMW155"/>
      <c r="AMX155"/>
      <c r="AMY155"/>
    </row>
    <row r="156" spans="3:1042" s="6" customFormat="1" ht="15" customHeight="1" x14ac:dyDescent="0.25">
      <c r="C156" s="6" t="str">
        <f t="shared" si="109"/>
        <v>Reliance</v>
      </c>
      <c r="D156" s="6" t="str">
        <f t="shared" si="110"/>
        <v>10 50 DHPHTNE 120  (50 gal)</v>
      </c>
      <c r="E156" s="6">
        <f t="shared" si="111"/>
        <v>180213</v>
      </c>
      <c r="F156" s="55">
        <f t="shared" si="104"/>
        <v>50</v>
      </c>
      <c r="G156" s="6" t="str">
        <f t="shared" si="112"/>
        <v>AOSmithHPTU50</v>
      </c>
      <c r="H156" s="117">
        <f t="shared" si="105"/>
        <v>0</v>
      </c>
      <c r="I156" s="158" t="str">
        <f t="shared" si="113"/>
        <v>Reliance1050DHPHTNE</v>
      </c>
      <c r="J156" s="91" t="s">
        <v>192</v>
      </c>
      <c r="K156" s="32">
        <v>3</v>
      </c>
      <c r="L156" s="75">
        <f t="shared" si="106"/>
        <v>18</v>
      </c>
      <c r="M156" s="9" t="s">
        <v>32</v>
      </c>
      <c r="N156" s="62">
        <f t="shared" si="103"/>
        <v>2</v>
      </c>
      <c r="O156" s="62">
        <f xml:space="preserve"> (L156*10000) + (N156*100) + VLOOKUP( U156, $R$2:$T$56, 2, FALSE )</f>
        <v>180213</v>
      </c>
      <c r="P156" s="59" t="str">
        <f t="shared" si="114"/>
        <v>10 50 DHPHTNE 120  (50 gal)</v>
      </c>
      <c r="Q156" s="157">
        <f>COUNTIF(P$59:P$414, P156)</f>
        <v>1</v>
      </c>
      <c r="R156" s="10" t="s">
        <v>34</v>
      </c>
      <c r="S156" s="11">
        <v>50</v>
      </c>
      <c r="T156" s="30" t="s">
        <v>81</v>
      </c>
      <c r="U156" s="80" t="s">
        <v>106</v>
      </c>
      <c r="V156" s="85" t="str">
        <f>VLOOKUP( U156, $R$2:$T$56, 3, FALSE )</f>
        <v>AOSmithHPTU50</v>
      </c>
      <c r="W156" s="116">
        <v>0</v>
      </c>
      <c r="X156" s="42" t="s">
        <v>8</v>
      </c>
      <c r="Y156" s="43">
        <v>42545</v>
      </c>
      <c r="Z156" s="44" t="s">
        <v>80</v>
      </c>
      <c r="AA156" s="128" t="str">
        <f t="shared" si="80"/>
        <v>2,     180213,   "10 50 DHPHTNE 120  (50 gal)"</v>
      </c>
      <c r="AB156" s="130" t="str">
        <f t="shared" si="76"/>
        <v>Reliance</v>
      </c>
      <c r="AC156" s="131" t="s">
        <v>505</v>
      </c>
      <c r="AD156" s="155">
        <f>COUNTIF(AC$59:AC$414, AC156)</f>
        <v>1</v>
      </c>
      <c r="AE156" s="128" t="str">
        <f t="shared" si="81"/>
        <v xml:space="preserve">          case  10 50 DHPHTNE 120  (50 gal)   :   "Reliance1050DHPHTNE"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  <c r="AMM156"/>
      <c r="AMN156"/>
      <c r="AMO156"/>
      <c r="AMP156"/>
      <c r="AMQ156"/>
      <c r="AMR156"/>
      <c r="AMS156"/>
      <c r="AMT156"/>
      <c r="AMU156"/>
      <c r="AMV156"/>
      <c r="AMW156"/>
      <c r="AMX156"/>
      <c r="AMY156"/>
    </row>
    <row r="157" spans="3:1042" s="6" customFormat="1" ht="15" customHeight="1" x14ac:dyDescent="0.25">
      <c r="C157" s="121" t="str">
        <f t="shared" si="109"/>
        <v>Reliance</v>
      </c>
      <c r="D157" s="121" t="str">
        <f t="shared" si="110"/>
        <v>10-50-DHPHTDR 130  (50 gal, JA13)</v>
      </c>
      <c r="E157" s="121">
        <f t="shared" si="111"/>
        <v>181313</v>
      </c>
      <c r="F157" s="55">
        <f t="shared" ref="F157" si="115">S157</f>
        <v>50</v>
      </c>
      <c r="G157" s="6" t="str">
        <f t="shared" si="112"/>
        <v>AOSmithHPTU50</v>
      </c>
      <c r="H157" s="117">
        <f t="shared" ref="H157" si="116">W157</f>
        <v>1</v>
      </c>
      <c r="I157" s="158" t="str">
        <f t="shared" si="113"/>
        <v>Reliance1050DHPHTDR</v>
      </c>
      <c r="J157" s="91" t="s">
        <v>192</v>
      </c>
      <c r="K157" s="32">
        <v>3</v>
      </c>
      <c r="L157" s="75">
        <f t="shared" ref="L157" si="117">VLOOKUP( M157, $M$2:$N$21, 2, FALSE )</f>
        <v>18</v>
      </c>
      <c r="M157" s="9" t="s">
        <v>32</v>
      </c>
      <c r="N157" s="122">
        <v>13</v>
      </c>
      <c r="O157" s="62">
        <f t="shared" ref="O157" si="118" xml:space="preserve"> (L157*10000) + (N157*100) + VLOOKUP( U157, $R$2:$T$56, 2, FALSE )</f>
        <v>181313</v>
      </c>
      <c r="P157" s="59" t="str">
        <f t="shared" si="114"/>
        <v>10-50-DHPHTDR 130  (50 gal, JA13)</v>
      </c>
      <c r="Q157" s="157">
        <f>COUNTIF(P$59:P$414, P157)</f>
        <v>1</v>
      </c>
      <c r="R157" s="10" t="s">
        <v>365</v>
      </c>
      <c r="S157" s="11">
        <v>50</v>
      </c>
      <c r="T157" s="30" t="s">
        <v>81</v>
      </c>
      <c r="U157" s="80" t="s">
        <v>106</v>
      </c>
      <c r="V157" s="85" t="str">
        <f t="shared" ref="V157" si="119">VLOOKUP( U157, $R$2:$T$56, 3, FALSE )</f>
        <v>AOSmithHPTU50</v>
      </c>
      <c r="W157" s="118">
        <v>1</v>
      </c>
      <c r="X157" s="42" t="s">
        <v>8</v>
      </c>
      <c r="Y157" s="43">
        <v>44118</v>
      </c>
      <c r="Z157" s="44" t="s">
        <v>80</v>
      </c>
      <c r="AA157" s="128" t="str">
        <f t="shared" si="80"/>
        <v>2,     181313,   "10-50-DHPHTDR 130  (50 gal, JA13)"</v>
      </c>
      <c r="AB157" s="130" t="str">
        <f t="shared" si="76"/>
        <v>Reliance</v>
      </c>
      <c r="AC157" s="132" t="s">
        <v>516</v>
      </c>
      <c r="AD157" s="155">
        <f>COUNTIF(AC$59:AC$414, AC157)</f>
        <v>1</v>
      </c>
      <c r="AE157" s="128" t="str">
        <f t="shared" si="81"/>
        <v xml:space="preserve">          case  10-50-DHPHTDR 130  (50 gal, JA13)   :   "Reliance1050DHPHTDR"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  <c r="AMM157"/>
      <c r="AMN157"/>
      <c r="AMO157"/>
      <c r="AMP157"/>
      <c r="AMQ157"/>
      <c r="AMR157"/>
      <c r="AMS157"/>
      <c r="AMT157"/>
      <c r="AMU157"/>
      <c r="AMV157"/>
      <c r="AMW157"/>
      <c r="AMX157"/>
      <c r="AMY157"/>
    </row>
    <row r="158" spans="3:1042" s="6" customFormat="1" ht="15" customHeight="1" x14ac:dyDescent="0.25">
      <c r="C158" s="6" t="str">
        <f t="shared" si="85"/>
        <v>Reliance</v>
      </c>
      <c r="D158" s="6" t="str">
        <f t="shared" si="86"/>
        <v>10 60 DHPT  (60 gal)</v>
      </c>
      <c r="E158" s="6">
        <f t="shared" si="87"/>
        <v>180311</v>
      </c>
      <c r="F158" s="55">
        <f t="shared" si="20"/>
        <v>60</v>
      </c>
      <c r="G158" s="6" t="str">
        <f t="shared" si="88"/>
        <v>AOSmithPHPT60</v>
      </c>
      <c r="H158" s="117">
        <f t="shared" si="22"/>
        <v>0</v>
      </c>
      <c r="I158" s="158" t="str">
        <f t="shared" si="89"/>
        <v>Reliance1060DHPTRes</v>
      </c>
      <c r="J158" s="91" t="s">
        <v>192</v>
      </c>
      <c r="K158" s="33"/>
      <c r="L158" s="75">
        <f t="shared" si="24"/>
        <v>18</v>
      </c>
      <c r="M158" s="18" t="s">
        <v>32</v>
      </c>
      <c r="N158" s="124">
        <f>N156+1</f>
        <v>3</v>
      </c>
      <c r="O158" s="62">
        <f xml:space="preserve"> (L158*10000) + (N158*100) + VLOOKUP( U158, $R$2:$T$56, 2, FALSE )</f>
        <v>180311</v>
      </c>
      <c r="P158" s="59" t="str">
        <f t="shared" si="91"/>
        <v>10 60 DHPT  (60 gal)</v>
      </c>
      <c r="Q158" s="157">
        <f>COUNTIF(P$59:P$414, P158)</f>
        <v>1</v>
      </c>
      <c r="R158" s="19" t="s">
        <v>108</v>
      </c>
      <c r="S158" s="20">
        <v>60</v>
      </c>
      <c r="T158" s="31" t="s">
        <v>104</v>
      </c>
      <c r="U158" s="80" t="s">
        <v>104</v>
      </c>
      <c r="V158" s="85" t="str">
        <f>VLOOKUP( U158, $R$2:$T$56, 3, FALSE )</f>
        <v>AOSmithPHPT60</v>
      </c>
      <c r="W158" s="116">
        <v>0</v>
      </c>
      <c r="X158" s="45"/>
      <c r="Y158" s="45"/>
      <c r="Z158" s="44"/>
      <c r="AA158" s="128" t="str">
        <f t="shared" si="80"/>
        <v>2,     180311,   "10 60 DHPT  (60 gal)"</v>
      </c>
      <c r="AB158" s="130" t="str">
        <f>AB154</f>
        <v>Reliance</v>
      </c>
      <c r="AC158" s="131" t="s">
        <v>506</v>
      </c>
      <c r="AD158" s="155">
        <f>COUNTIF(AC$59:AC$414, AC158)</f>
        <v>1</v>
      </c>
      <c r="AE158" s="128" t="str">
        <f t="shared" si="81"/>
        <v xml:space="preserve">          case  10 60 DHPT  (60 gal)   :   "Reliance1060DHPTRes"</v>
      </c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H158" s="28"/>
      <c r="GI158" s="28"/>
      <c r="GJ158" s="28"/>
      <c r="GK158" s="28"/>
      <c r="GL158" s="28"/>
      <c r="GM158" s="28"/>
      <c r="GN158" s="28"/>
      <c r="GO158" s="28"/>
      <c r="GP158" s="28"/>
      <c r="GQ158" s="28"/>
      <c r="GR158" s="28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28"/>
      <c r="HP158" s="28"/>
      <c r="HQ158" s="28"/>
      <c r="HR158" s="28"/>
      <c r="HS158" s="28"/>
      <c r="HT158" s="28"/>
      <c r="HU158" s="28"/>
      <c r="HV158" s="28"/>
      <c r="HW158" s="28"/>
      <c r="HX158" s="28"/>
      <c r="HY158" s="28"/>
      <c r="HZ158" s="28"/>
      <c r="IA158" s="28"/>
      <c r="IB158" s="28"/>
      <c r="IC158" s="28"/>
      <c r="ID158" s="28"/>
      <c r="IE158" s="28"/>
      <c r="IF158" s="28"/>
      <c r="IG158" s="28"/>
      <c r="IH158" s="28"/>
      <c r="II158" s="28"/>
      <c r="IJ158" s="28"/>
      <c r="IK158" s="28"/>
      <c r="IL158" s="28"/>
      <c r="IM158" s="28"/>
      <c r="IN158" s="28"/>
      <c r="IO158" s="28"/>
      <c r="IP158" s="28"/>
      <c r="IQ158" s="28"/>
      <c r="IR158" s="28"/>
      <c r="IS158" s="28"/>
      <c r="IT158" s="28"/>
      <c r="IU158" s="28"/>
      <c r="IV158" s="28"/>
      <c r="IW158" s="28"/>
      <c r="IX158" s="28"/>
      <c r="IY158" s="28"/>
      <c r="IZ158" s="28"/>
      <c r="JA158" s="28"/>
      <c r="JB158" s="28"/>
      <c r="JC158" s="28"/>
      <c r="JD158" s="28"/>
      <c r="JE158" s="28"/>
      <c r="JF158" s="28"/>
      <c r="JG158" s="28"/>
      <c r="JH158" s="28"/>
      <c r="JI158" s="28"/>
      <c r="JJ158" s="28"/>
      <c r="JK158" s="28"/>
      <c r="JL158" s="28"/>
      <c r="JM158" s="28"/>
      <c r="JN158" s="28"/>
      <c r="JO158" s="28"/>
      <c r="JP158" s="28"/>
      <c r="JQ158" s="28"/>
      <c r="JR158" s="28"/>
      <c r="JS158" s="28"/>
      <c r="JT158" s="28"/>
      <c r="JU158" s="28"/>
      <c r="JV158" s="28"/>
      <c r="JW158" s="28"/>
      <c r="JX158" s="28"/>
      <c r="JY158" s="28"/>
      <c r="JZ158" s="28"/>
      <c r="KA158" s="28"/>
      <c r="KB158" s="28"/>
      <c r="KC158" s="28"/>
      <c r="KD158" s="28"/>
      <c r="KE158" s="28"/>
      <c r="KF158" s="28"/>
      <c r="KG158" s="28"/>
      <c r="KH158" s="28"/>
      <c r="KI158" s="28"/>
      <c r="KJ158" s="28"/>
      <c r="KK158" s="28"/>
      <c r="KL158" s="28"/>
      <c r="KM158" s="28"/>
      <c r="KN158" s="28"/>
      <c r="KO158" s="28"/>
      <c r="KP158" s="28"/>
      <c r="KQ158" s="28"/>
      <c r="KR158" s="28"/>
      <c r="KS158" s="28"/>
      <c r="KT158" s="28"/>
      <c r="KU158" s="28"/>
      <c r="KV158" s="28"/>
      <c r="KW158" s="28"/>
      <c r="KX158" s="28"/>
      <c r="KY158" s="28"/>
      <c r="KZ158" s="28"/>
      <c r="LA158" s="28"/>
      <c r="LB158" s="28"/>
      <c r="LC158" s="28"/>
      <c r="LD158" s="28"/>
      <c r="LE158" s="28"/>
      <c r="LF158" s="28"/>
      <c r="LG158" s="28"/>
      <c r="LH158" s="28"/>
      <c r="LI158" s="28"/>
      <c r="LJ158" s="28"/>
      <c r="LK158" s="28"/>
      <c r="LL158" s="28"/>
      <c r="LM158" s="28"/>
      <c r="LN158" s="28"/>
      <c r="LO158" s="28"/>
      <c r="LP158" s="28"/>
      <c r="LQ158" s="28"/>
      <c r="LR158" s="28"/>
      <c r="LS158" s="28"/>
      <c r="LT158" s="28"/>
      <c r="LU158" s="28"/>
      <c r="LV158" s="28"/>
      <c r="LW158" s="28"/>
      <c r="LX158" s="28"/>
      <c r="LY158" s="28"/>
      <c r="LZ158" s="28"/>
      <c r="MA158" s="28"/>
      <c r="MB158" s="28"/>
      <c r="MC158" s="28"/>
      <c r="MD158" s="28"/>
      <c r="ME158" s="28"/>
      <c r="MF158" s="28"/>
      <c r="MG158" s="28"/>
      <c r="MH158" s="28"/>
      <c r="MI158" s="28"/>
      <c r="MJ158" s="28"/>
      <c r="MK158" s="28"/>
      <c r="ML158" s="28"/>
      <c r="MM158" s="28"/>
      <c r="MN158" s="28"/>
      <c r="MO158" s="28"/>
      <c r="MP158" s="28"/>
      <c r="MQ158" s="28"/>
      <c r="MR158" s="28"/>
      <c r="MS158" s="28"/>
      <c r="MT158" s="28"/>
      <c r="MU158" s="28"/>
      <c r="MV158" s="28"/>
      <c r="MW158" s="28"/>
      <c r="MX158" s="28"/>
      <c r="MY158" s="28"/>
      <c r="MZ158" s="28"/>
      <c r="NA158" s="28"/>
      <c r="NB158" s="28"/>
      <c r="NC158" s="28"/>
      <c r="ND158" s="28"/>
      <c r="NE158" s="28"/>
      <c r="NF158" s="28"/>
      <c r="NG158" s="28"/>
      <c r="NH158" s="28"/>
      <c r="NI158" s="28"/>
      <c r="NJ158" s="28"/>
      <c r="NK158" s="28"/>
      <c r="NL158" s="28"/>
      <c r="NM158" s="28"/>
      <c r="NN158" s="28"/>
      <c r="NO158" s="28"/>
      <c r="NP158" s="28"/>
      <c r="NQ158" s="28"/>
      <c r="NR158" s="28"/>
      <c r="NS158" s="28"/>
      <c r="NT158" s="28"/>
      <c r="NU158" s="28"/>
      <c r="NV158" s="28"/>
      <c r="NW158" s="28"/>
      <c r="NX158" s="28"/>
      <c r="NY158" s="28"/>
      <c r="NZ158" s="28"/>
      <c r="OA158" s="28"/>
      <c r="OB158" s="28"/>
      <c r="OC158" s="28"/>
      <c r="OD158" s="28"/>
      <c r="OE158" s="28"/>
      <c r="OF158" s="28"/>
      <c r="OG158" s="28"/>
      <c r="OH158" s="28"/>
      <c r="OI158" s="28"/>
      <c r="OJ158" s="28"/>
      <c r="OK158" s="28"/>
      <c r="OL158" s="28"/>
      <c r="OM158" s="28"/>
      <c r="ON158" s="28"/>
      <c r="OO158" s="28"/>
      <c r="OP158" s="28"/>
      <c r="OQ158" s="28"/>
      <c r="OR158" s="28"/>
      <c r="OS158" s="28"/>
      <c r="OT158" s="28"/>
      <c r="OU158" s="28"/>
      <c r="OV158" s="28"/>
      <c r="OW158" s="28"/>
      <c r="OX158" s="28"/>
      <c r="OY158" s="28"/>
      <c r="OZ158" s="28"/>
      <c r="PA158" s="28"/>
      <c r="PB158" s="28"/>
      <c r="PC158" s="28"/>
      <c r="PD158" s="28"/>
      <c r="PE158" s="28"/>
      <c r="PF158" s="28"/>
      <c r="PG158" s="28"/>
      <c r="PH158" s="28"/>
      <c r="PI158" s="28"/>
      <c r="PJ158" s="28"/>
      <c r="PK158" s="28"/>
      <c r="PL158" s="28"/>
      <c r="PM158" s="28"/>
      <c r="PN158" s="28"/>
      <c r="PO158" s="28"/>
      <c r="PP158" s="28"/>
      <c r="PQ158" s="28"/>
      <c r="PR158" s="28"/>
      <c r="PS158" s="28"/>
      <c r="PT158" s="28"/>
      <c r="PU158" s="28"/>
      <c r="PV158" s="28"/>
      <c r="PW158" s="28"/>
      <c r="PX158" s="28"/>
      <c r="PY158" s="28"/>
      <c r="PZ158" s="28"/>
      <c r="QA158" s="28"/>
      <c r="QB158" s="28"/>
      <c r="QC158" s="28"/>
      <c r="QD158" s="28"/>
      <c r="QE158" s="28"/>
      <c r="QF158" s="28"/>
      <c r="QG158" s="28"/>
      <c r="QH158" s="28"/>
      <c r="QI158" s="28"/>
      <c r="QJ158" s="28"/>
      <c r="QK158" s="28"/>
      <c r="QL158" s="28"/>
      <c r="QM158" s="28"/>
      <c r="QN158" s="28"/>
      <c r="QO158" s="28"/>
      <c r="QP158" s="28"/>
      <c r="QQ158" s="28"/>
      <c r="QR158" s="28"/>
      <c r="QS158" s="28"/>
      <c r="QT158" s="28"/>
      <c r="QU158" s="28"/>
      <c r="QV158" s="28"/>
      <c r="QW158" s="28"/>
      <c r="QX158" s="28"/>
      <c r="QY158" s="28"/>
      <c r="QZ158" s="28"/>
      <c r="RA158" s="28"/>
      <c r="RB158" s="28"/>
      <c r="RC158" s="28"/>
      <c r="RD158" s="28"/>
      <c r="RE158" s="28"/>
      <c r="RF158" s="28"/>
      <c r="RG158" s="28"/>
      <c r="RH158" s="28"/>
      <c r="RI158" s="28"/>
      <c r="RJ158" s="28"/>
      <c r="RK158" s="28"/>
      <c r="RL158" s="28"/>
      <c r="RM158" s="28"/>
      <c r="RN158" s="28"/>
      <c r="RO158" s="28"/>
      <c r="RP158" s="28"/>
      <c r="RQ158" s="28"/>
      <c r="RR158" s="28"/>
      <c r="RS158" s="28"/>
      <c r="RT158" s="28"/>
      <c r="RU158" s="28"/>
      <c r="RV158" s="28"/>
      <c r="RW158" s="28"/>
      <c r="RX158" s="28"/>
      <c r="RY158" s="28"/>
      <c r="RZ158" s="28"/>
      <c r="SA158" s="28"/>
      <c r="SB158" s="28"/>
      <c r="SC158" s="28"/>
      <c r="SD158" s="28"/>
      <c r="SE158" s="28"/>
      <c r="SF158" s="28"/>
      <c r="SG158" s="28"/>
      <c r="SH158" s="28"/>
      <c r="SI158" s="28"/>
      <c r="SJ158" s="28"/>
      <c r="SK158" s="28"/>
      <c r="SL158" s="28"/>
      <c r="SM158" s="28"/>
      <c r="SN158" s="28"/>
      <c r="SO158" s="28"/>
      <c r="SP158" s="28"/>
      <c r="SQ158" s="28"/>
      <c r="SR158" s="28"/>
      <c r="SS158" s="28"/>
      <c r="ST158" s="28"/>
      <c r="SU158" s="28"/>
      <c r="SV158" s="28"/>
      <c r="SW158" s="28"/>
      <c r="SX158" s="28"/>
      <c r="SY158" s="28"/>
      <c r="SZ158" s="28"/>
      <c r="TA158" s="28"/>
      <c r="TB158" s="28"/>
      <c r="TC158" s="28"/>
      <c r="TD158" s="28"/>
      <c r="TE158" s="28"/>
      <c r="TF158" s="28"/>
      <c r="TG158" s="28"/>
      <c r="TH158" s="28"/>
      <c r="TI158" s="28"/>
      <c r="TJ158" s="28"/>
      <c r="TK158" s="28"/>
      <c r="TL158" s="28"/>
      <c r="TM158" s="28"/>
      <c r="TN158" s="28"/>
      <c r="TO158" s="28"/>
      <c r="TP158" s="28"/>
      <c r="TQ158" s="28"/>
      <c r="TR158" s="28"/>
      <c r="TS158" s="28"/>
      <c r="TT158" s="28"/>
      <c r="TU158" s="28"/>
      <c r="TV158" s="28"/>
      <c r="TW158" s="28"/>
      <c r="TX158" s="28"/>
      <c r="TY158" s="28"/>
      <c r="TZ158" s="28"/>
      <c r="UA158" s="28"/>
      <c r="UB158" s="28"/>
      <c r="UC158" s="28"/>
      <c r="UD158" s="28"/>
      <c r="UE158" s="28"/>
      <c r="UF158" s="28"/>
      <c r="UG158" s="28"/>
      <c r="UH158" s="28"/>
      <c r="UI158" s="28"/>
      <c r="UJ158" s="28"/>
      <c r="UK158" s="28"/>
      <c r="UL158" s="28"/>
      <c r="UM158" s="28"/>
      <c r="UN158" s="28"/>
      <c r="UO158" s="28"/>
      <c r="UP158" s="28"/>
      <c r="UQ158" s="28"/>
      <c r="UR158" s="28"/>
      <c r="US158" s="28"/>
      <c r="UT158" s="28"/>
      <c r="UU158" s="28"/>
      <c r="UV158" s="28"/>
      <c r="UW158" s="28"/>
      <c r="UX158" s="28"/>
      <c r="UY158" s="28"/>
      <c r="UZ158" s="28"/>
      <c r="VA158" s="28"/>
      <c r="VB158" s="28"/>
      <c r="VC158" s="28"/>
      <c r="VD158" s="28"/>
      <c r="VE158" s="28"/>
      <c r="VF158" s="28"/>
      <c r="VG158" s="28"/>
      <c r="VH158" s="28"/>
      <c r="VI158" s="28"/>
      <c r="VJ158" s="28"/>
      <c r="VK158" s="28"/>
      <c r="VL158" s="28"/>
      <c r="VM158" s="28"/>
      <c r="VN158" s="28"/>
      <c r="VO158" s="28"/>
      <c r="VP158" s="28"/>
      <c r="VQ158" s="28"/>
      <c r="VR158" s="28"/>
      <c r="VS158" s="28"/>
      <c r="VT158" s="28"/>
      <c r="VU158" s="28"/>
      <c r="VV158" s="28"/>
      <c r="VW158" s="28"/>
      <c r="VX158" s="28"/>
      <c r="VY158" s="28"/>
      <c r="VZ158" s="28"/>
      <c r="WA158" s="28"/>
      <c r="WB158" s="28"/>
      <c r="WC158" s="28"/>
      <c r="WD158" s="28"/>
      <c r="WE158" s="28"/>
      <c r="WF158" s="28"/>
      <c r="WG158" s="28"/>
      <c r="WH158" s="28"/>
      <c r="WI158" s="28"/>
      <c r="WJ158" s="28"/>
      <c r="WK158" s="28"/>
      <c r="WL158" s="28"/>
      <c r="WM158" s="28"/>
      <c r="WN158" s="28"/>
      <c r="WO158" s="28"/>
      <c r="WP158" s="28"/>
      <c r="WQ158" s="28"/>
      <c r="WR158" s="28"/>
      <c r="WS158" s="28"/>
      <c r="WT158" s="28"/>
      <c r="WU158" s="28"/>
      <c r="WV158" s="28"/>
      <c r="WW158" s="28"/>
      <c r="WX158" s="28"/>
      <c r="WY158" s="28"/>
      <c r="WZ158" s="28"/>
      <c r="XA158" s="28"/>
      <c r="XB158" s="28"/>
      <c r="XC158" s="28"/>
      <c r="XD158" s="28"/>
      <c r="XE158" s="28"/>
      <c r="XF158" s="28"/>
      <c r="XG158" s="28"/>
      <c r="XH158" s="28"/>
      <c r="XI158" s="28"/>
      <c r="XJ158" s="28"/>
      <c r="XK158" s="28"/>
      <c r="XL158" s="28"/>
      <c r="XM158" s="28"/>
      <c r="XN158" s="28"/>
      <c r="XO158" s="28"/>
      <c r="XP158" s="28"/>
      <c r="XQ158" s="28"/>
      <c r="XR158" s="28"/>
      <c r="XS158" s="28"/>
      <c r="XT158" s="28"/>
      <c r="XU158" s="28"/>
      <c r="XV158" s="28"/>
      <c r="XW158" s="28"/>
      <c r="XX158" s="28"/>
      <c r="XY158" s="28"/>
      <c r="XZ158" s="28"/>
      <c r="YA158" s="28"/>
      <c r="YB158" s="28"/>
      <c r="YC158" s="28"/>
      <c r="YD158" s="28"/>
      <c r="YE158" s="28"/>
      <c r="YF158" s="28"/>
      <c r="YG158" s="28"/>
      <c r="YH158" s="28"/>
      <c r="YI158" s="28"/>
      <c r="YJ158" s="28"/>
      <c r="YK158" s="28"/>
      <c r="YL158" s="28"/>
      <c r="YM158" s="28"/>
      <c r="YN158" s="28"/>
      <c r="YO158" s="28"/>
      <c r="YP158" s="28"/>
      <c r="YQ158" s="28"/>
      <c r="YR158" s="28"/>
      <c r="YS158" s="28"/>
      <c r="YT158" s="28"/>
      <c r="YU158" s="28"/>
      <c r="YV158" s="28"/>
      <c r="YW158" s="28"/>
      <c r="YX158" s="28"/>
      <c r="YY158" s="28"/>
      <c r="YZ158" s="28"/>
      <c r="ZA158" s="28"/>
      <c r="ZB158" s="28"/>
      <c r="ZC158" s="28"/>
      <c r="ZD158" s="28"/>
      <c r="ZE158" s="28"/>
      <c r="ZF158" s="28"/>
      <c r="ZG158" s="28"/>
      <c r="ZH158" s="28"/>
      <c r="ZI158" s="28"/>
      <c r="ZJ158" s="28"/>
      <c r="ZK158" s="28"/>
      <c r="ZL158" s="28"/>
      <c r="ZM158" s="28"/>
      <c r="ZN158" s="28"/>
      <c r="ZO158" s="28"/>
      <c r="ZP158" s="28"/>
      <c r="ZQ158" s="28"/>
      <c r="ZR158" s="28"/>
      <c r="ZS158" s="28"/>
      <c r="ZT158" s="28"/>
      <c r="ZU158" s="28"/>
      <c r="ZV158" s="28"/>
      <c r="ZW158" s="28"/>
      <c r="ZX158" s="28"/>
      <c r="ZY158" s="28"/>
      <c r="ZZ158" s="28"/>
      <c r="AAA158" s="28"/>
      <c r="AAB158" s="28"/>
      <c r="AAC158" s="28"/>
      <c r="AAD158" s="28"/>
      <c r="AAE158" s="28"/>
      <c r="AAF158" s="28"/>
      <c r="AAG158" s="28"/>
      <c r="AAH158" s="28"/>
      <c r="AAI158" s="28"/>
      <c r="AAJ158" s="28"/>
      <c r="AAK158" s="28"/>
      <c r="AAL158" s="28"/>
      <c r="AAM158" s="28"/>
      <c r="AAN158" s="28"/>
      <c r="AAO158" s="28"/>
      <c r="AAP158" s="28"/>
      <c r="AAQ158" s="28"/>
      <c r="AAR158" s="28"/>
      <c r="AAS158" s="28"/>
      <c r="AAT158" s="28"/>
      <c r="AAU158" s="28"/>
      <c r="AAV158" s="28"/>
      <c r="AAW158" s="28"/>
      <c r="AAX158" s="28"/>
      <c r="AAY158" s="28"/>
      <c r="AAZ158" s="28"/>
      <c r="ABA158" s="28"/>
      <c r="ABB158" s="28"/>
      <c r="ABC158" s="28"/>
      <c r="ABD158" s="28"/>
      <c r="ABE158" s="28"/>
      <c r="ABF158" s="28"/>
      <c r="ABG158" s="28"/>
      <c r="ABH158" s="28"/>
      <c r="ABI158" s="28"/>
      <c r="ABJ158" s="28"/>
      <c r="ABK158" s="28"/>
      <c r="ABL158" s="28"/>
      <c r="ABM158" s="28"/>
      <c r="ABN158" s="28"/>
      <c r="ABO158" s="28"/>
      <c r="ABP158" s="28"/>
      <c r="ABQ158" s="28"/>
      <c r="ABR158" s="28"/>
      <c r="ABS158" s="28"/>
      <c r="ABT158" s="28"/>
      <c r="ABU158" s="28"/>
      <c r="ABV158" s="28"/>
      <c r="ABW158" s="28"/>
      <c r="ABX158" s="28"/>
      <c r="ABY158" s="28"/>
      <c r="ABZ158" s="28"/>
      <c r="ACA158" s="28"/>
      <c r="ACB158" s="28"/>
      <c r="ACC158" s="28"/>
      <c r="ACD158" s="28"/>
      <c r="ACE158" s="28"/>
      <c r="ACF158" s="28"/>
      <c r="ACG158" s="28"/>
      <c r="ACH158" s="28"/>
      <c r="ACI158" s="28"/>
      <c r="ACJ158" s="28"/>
      <c r="ACK158" s="28"/>
      <c r="ACL158" s="28"/>
      <c r="ACM158" s="28"/>
      <c r="ACN158" s="28"/>
      <c r="ACO158" s="28"/>
      <c r="ACP158" s="28"/>
      <c r="ACQ158" s="28"/>
      <c r="ACR158" s="28"/>
      <c r="ACS158" s="28"/>
      <c r="ACT158" s="28"/>
      <c r="ACU158" s="28"/>
      <c r="ACV158" s="28"/>
      <c r="ACW158" s="28"/>
      <c r="ACX158" s="28"/>
      <c r="ACY158" s="28"/>
      <c r="ACZ158" s="28"/>
      <c r="ADA158" s="28"/>
      <c r="ADB158" s="28"/>
      <c r="ADC158" s="28"/>
      <c r="ADD158" s="28"/>
      <c r="ADE158" s="28"/>
      <c r="ADF158" s="28"/>
      <c r="ADG158" s="28"/>
      <c r="ADH158" s="28"/>
      <c r="ADI158" s="28"/>
      <c r="ADJ158" s="28"/>
      <c r="ADK158" s="28"/>
      <c r="ADL158" s="28"/>
      <c r="ADM158" s="28"/>
      <c r="ADN158" s="28"/>
      <c r="ADO158" s="28"/>
      <c r="ADP158" s="28"/>
      <c r="ADQ158" s="28"/>
      <c r="ADR158" s="28"/>
      <c r="ADS158" s="28"/>
      <c r="ADT158" s="28"/>
      <c r="ADU158" s="28"/>
      <c r="ADV158" s="28"/>
      <c r="ADW158" s="28"/>
      <c r="ADX158" s="28"/>
      <c r="ADY158" s="28"/>
      <c r="ADZ158" s="28"/>
      <c r="AEA158" s="28"/>
      <c r="AEB158" s="28"/>
      <c r="AEC158" s="28"/>
      <c r="AED158" s="28"/>
      <c r="AEE158" s="28"/>
      <c r="AEF158" s="28"/>
      <c r="AEG158" s="28"/>
      <c r="AEH158" s="28"/>
      <c r="AEI158" s="28"/>
      <c r="AEJ158" s="28"/>
      <c r="AEK158" s="28"/>
      <c r="AEL158" s="28"/>
      <c r="AEM158" s="28"/>
      <c r="AEN158" s="28"/>
      <c r="AEO158" s="28"/>
      <c r="AEP158" s="28"/>
      <c r="AEQ158" s="28"/>
      <c r="AER158" s="28"/>
      <c r="AES158" s="28"/>
      <c r="AET158" s="28"/>
      <c r="AEU158" s="28"/>
      <c r="AEV158" s="28"/>
      <c r="AEW158" s="28"/>
      <c r="AEX158" s="28"/>
      <c r="AEY158" s="28"/>
      <c r="AEZ158" s="28"/>
      <c r="AFA158" s="28"/>
      <c r="AFB158" s="28"/>
      <c r="AFC158" s="28"/>
      <c r="AFD158" s="28"/>
      <c r="AFE158" s="28"/>
      <c r="AFF158" s="28"/>
      <c r="AFG158" s="28"/>
      <c r="AFH158" s="28"/>
      <c r="AFI158" s="28"/>
      <c r="AFJ158" s="28"/>
      <c r="AFK158" s="28"/>
      <c r="AFL158" s="28"/>
      <c r="AFM158" s="28"/>
      <c r="AFN158" s="28"/>
      <c r="AFO158" s="28"/>
      <c r="AFP158" s="28"/>
      <c r="AFQ158" s="28"/>
      <c r="AFR158" s="28"/>
      <c r="AFS158" s="28"/>
      <c r="AFT158" s="28"/>
      <c r="AFU158" s="28"/>
      <c r="AFV158" s="28"/>
      <c r="AFW158" s="28"/>
      <c r="AFX158" s="28"/>
      <c r="AFY158" s="28"/>
      <c r="AFZ158" s="28"/>
      <c r="AGA158" s="28"/>
      <c r="AGB158" s="28"/>
      <c r="AGC158" s="28"/>
      <c r="AGD158" s="28"/>
      <c r="AGE158" s="28"/>
      <c r="AGF158" s="28"/>
      <c r="AGG158" s="28"/>
      <c r="AGH158" s="28"/>
      <c r="AGI158" s="28"/>
      <c r="AGJ158" s="28"/>
      <c r="AGK158" s="28"/>
      <c r="AGL158" s="28"/>
      <c r="AGM158" s="28"/>
      <c r="AGN158" s="28"/>
      <c r="AGO158" s="28"/>
      <c r="AGP158" s="28"/>
      <c r="AGQ158" s="28"/>
      <c r="AGR158" s="28"/>
      <c r="AGS158" s="28"/>
      <c r="AGT158" s="28"/>
      <c r="AGU158" s="28"/>
      <c r="AGV158" s="28"/>
      <c r="AGW158" s="28"/>
      <c r="AGX158" s="28"/>
      <c r="AGY158" s="28"/>
      <c r="AGZ158" s="28"/>
      <c r="AHA158" s="28"/>
      <c r="AHB158" s="28"/>
      <c r="AHC158" s="28"/>
      <c r="AHD158" s="28"/>
      <c r="AHE158" s="28"/>
      <c r="AHF158" s="28"/>
      <c r="AHG158" s="28"/>
      <c r="AHH158" s="28"/>
      <c r="AHI158" s="28"/>
      <c r="AHJ158" s="28"/>
      <c r="AHK158" s="28"/>
      <c r="AHL158" s="28"/>
      <c r="AHM158" s="28"/>
      <c r="AHN158" s="28"/>
      <c r="AHO158" s="28"/>
      <c r="AHP158" s="28"/>
      <c r="AHQ158" s="28"/>
      <c r="AHR158" s="28"/>
      <c r="AHS158" s="28"/>
      <c r="AHT158" s="28"/>
      <c r="AHU158" s="28"/>
      <c r="AHV158" s="28"/>
      <c r="AHW158" s="28"/>
      <c r="AHX158" s="28"/>
      <c r="AHY158" s="28"/>
      <c r="AHZ158" s="28"/>
      <c r="AIA158" s="28"/>
      <c r="AIB158" s="28"/>
      <c r="AIC158" s="28"/>
      <c r="AID158" s="28"/>
      <c r="AIE158" s="28"/>
      <c r="AIF158" s="28"/>
      <c r="AIG158" s="28"/>
      <c r="AIH158" s="28"/>
      <c r="AII158" s="28"/>
      <c r="AIJ158" s="28"/>
      <c r="AIK158" s="28"/>
      <c r="AIL158" s="28"/>
      <c r="AIM158" s="28"/>
      <c r="AIN158" s="28"/>
      <c r="AIO158" s="28"/>
      <c r="AIP158" s="28"/>
      <c r="AIQ158" s="28"/>
      <c r="AIR158" s="28"/>
      <c r="AIS158" s="28"/>
      <c r="AIT158" s="28"/>
      <c r="AIU158" s="28"/>
      <c r="AIV158" s="28"/>
      <c r="AIW158" s="28"/>
      <c r="AIX158" s="28"/>
      <c r="AIY158" s="28"/>
      <c r="AIZ158" s="28"/>
      <c r="AJA158" s="28"/>
      <c r="AJB158" s="28"/>
      <c r="AJC158" s="28"/>
      <c r="AJD158" s="28"/>
      <c r="AJE158" s="28"/>
      <c r="AJF158" s="28"/>
      <c r="AJG158" s="28"/>
      <c r="AJH158" s="28"/>
      <c r="AJI158" s="28"/>
      <c r="AJJ158" s="28"/>
      <c r="AJK158" s="28"/>
      <c r="AJL158" s="28"/>
      <c r="AJM158" s="28"/>
      <c r="AJN158" s="28"/>
      <c r="AJO158" s="28"/>
      <c r="AJP158" s="28"/>
      <c r="AJQ158" s="28"/>
      <c r="AJR158" s="28"/>
      <c r="AJS158" s="28"/>
      <c r="AJT158" s="28"/>
      <c r="AJU158" s="28"/>
      <c r="AJV158" s="28"/>
      <c r="AJW158" s="28"/>
      <c r="AJX158" s="28"/>
      <c r="AJY158" s="28"/>
      <c r="AJZ158" s="28"/>
      <c r="AKA158" s="28"/>
      <c r="AKB158" s="28"/>
      <c r="AKC158" s="28"/>
      <c r="AKD158" s="28"/>
      <c r="AKE158" s="28"/>
      <c r="AKF158" s="28"/>
      <c r="AKG158" s="28"/>
      <c r="AKH158" s="28"/>
      <c r="AKI158" s="28"/>
      <c r="AKJ158" s="28"/>
      <c r="AKK158" s="28"/>
      <c r="AKL158" s="28"/>
      <c r="AKM158" s="28"/>
      <c r="AKN158" s="28"/>
      <c r="AKO158" s="28"/>
      <c r="AKP158" s="28"/>
      <c r="AKQ158" s="28"/>
      <c r="AKR158" s="28"/>
      <c r="AKS158" s="28"/>
      <c r="AKT158" s="28"/>
      <c r="AKU158" s="28"/>
      <c r="AKV158" s="28"/>
      <c r="AKW158" s="28"/>
      <c r="AKX158" s="28"/>
      <c r="AKY158" s="28"/>
      <c r="AKZ158" s="28"/>
      <c r="ALA158" s="28"/>
      <c r="ALB158" s="28"/>
      <c r="ALC158" s="28"/>
      <c r="ALD158" s="28"/>
      <c r="ALE158" s="28"/>
      <c r="ALF158" s="28"/>
      <c r="ALG158" s="28"/>
      <c r="ALH158" s="28"/>
      <c r="ALI158" s="28"/>
      <c r="ALJ158" s="28"/>
      <c r="ALK158" s="28"/>
      <c r="ALL158" s="28"/>
      <c r="ALM158" s="28"/>
      <c r="ALN158" s="28"/>
      <c r="ALO158" s="28"/>
      <c r="ALP158" s="28"/>
      <c r="ALQ158" s="28"/>
      <c r="ALR158" s="28"/>
      <c r="ALS158" s="28"/>
      <c r="ALT158" s="28"/>
      <c r="ALU158" s="28"/>
      <c r="ALV158" s="28"/>
      <c r="ALW158" s="28"/>
      <c r="ALX158" s="28"/>
      <c r="ALY158" s="28"/>
      <c r="ALZ158" s="28"/>
      <c r="AMA158" s="28"/>
      <c r="AMB158" s="28"/>
      <c r="AMC158" s="28"/>
      <c r="AMD158" s="28"/>
      <c r="AME158" s="28"/>
      <c r="AMF158" s="28"/>
      <c r="AMG158" s="28"/>
      <c r="AMH158" s="28"/>
      <c r="AMI158" s="28"/>
      <c r="AMJ158" s="28"/>
      <c r="AMK158" s="28"/>
      <c r="AML158" s="28"/>
      <c r="AMM158" s="28"/>
      <c r="AMN158" s="28"/>
      <c r="AMO158" s="28"/>
      <c r="AMP158" s="28"/>
      <c r="AMQ158" s="28"/>
      <c r="AMR158" s="28"/>
      <c r="AMS158" s="28"/>
      <c r="AMT158" s="28"/>
      <c r="AMU158" s="28"/>
      <c r="AMV158" s="28"/>
      <c r="AMW158" s="28"/>
      <c r="AMX158" s="28"/>
      <c r="AMY158" s="28"/>
      <c r="AMZ158" s="28"/>
      <c r="ANA158" s="28"/>
      <c r="ANB158" s="28"/>
    </row>
    <row r="159" spans="3:1042" s="6" customFormat="1" ht="15" customHeight="1" x14ac:dyDescent="0.25">
      <c r="C159" s="6" t="str">
        <f t="shared" si="85"/>
        <v>Reliance</v>
      </c>
      <c r="D159" s="6" t="str">
        <f t="shared" si="86"/>
        <v>10 66 DHPHT 120  (66 gal)</v>
      </c>
      <c r="E159" s="6">
        <f t="shared" si="87"/>
        <v>180414</v>
      </c>
      <c r="F159" s="55">
        <f t="shared" si="20"/>
        <v>66</v>
      </c>
      <c r="G159" s="6" t="str">
        <f t="shared" si="88"/>
        <v>AOSmithHPTU66</v>
      </c>
      <c r="H159" s="117">
        <f t="shared" si="22"/>
        <v>0</v>
      </c>
      <c r="I159" s="158" t="str">
        <f t="shared" si="89"/>
        <v>Reliance1066DHPHT</v>
      </c>
      <c r="J159" s="91" t="s">
        <v>192</v>
      </c>
      <c r="K159" s="32">
        <v>3</v>
      </c>
      <c r="L159" s="75">
        <f t="shared" si="24"/>
        <v>18</v>
      </c>
      <c r="M159" s="9" t="s">
        <v>32</v>
      </c>
      <c r="N159" s="62">
        <f t="shared" si="103"/>
        <v>4</v>
      </c>
      <c r="O159" s="62">
        <f xml:space="preserve"> (L159*10000) + (N159*100) + VLOOKUP( U159, $R$2:$T$56, 2, FALSE )</f>
        <v>180414</v>
      </c>
      <c r="P159" s="59" t="str">
        <f t="shared" si="91"/>
        <v>10 66 DHPHT 120  (66 gal)</v>
      </c>
      <c r="Q159" s="157">
        <f>COUNTIF(P$59:P$414, P159)</f>
        <v>1</v>
      </c>
      <c r="R159" s="10" t="s">
        <v>35</v>
      </c>
      <c r="S159" s="11">
        <v>66</v>
      </c>
      <c r="T159" s="30" t="s">
        <v>82</v>
      </c>
      <c r="U159" s="80" t="s">
        <v>102</v>
      </c>
      <c r="V159" s="85" t="str">
        <f>VLOOKUP( U159, $R$2:$T$56, 3, FALSE )</f>
        <v>AOSmithHPTU66</v>
      </c>
      <c r="W159" s="116">
        <v>0</v>
      </c>
      <c r="X159" s="42">
        <v>3</v>
      </c>
      <c r="Y159" s="43">
        <v>42545</v>
      </c>
      <c r="Z159" s="44" t="s">
        <v>80</v>
      </c>
      <c r="AA159" s="128" t="str">
        <f t="shared" si="80"/>
        <v>2,     180414,   "10 66 DHPHT 120  (66 gal)"</v>
      </c>
      <c r="AB159" s="130" t="str">
        <f t="shared" si="76"/>
        <v>Reliance</v>
      </c>
      <c r="AC159" s="131" t="s">
        <v>507</v>
      </c>
      <c r="AD159" s="155">
        <f>COUNTIF(AC$59:AC$414, AC159)</f>
        <v>1</v>
      </c>
      <c r="AE159" s="128" t="str">
        <f t="shared" si="81"/>
        <v xml:space="preserve">          case  10 66 DHPHT 120  (66 gal)   :   "Reliance1066DHPHT"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  <c r="AMM159"/>
      <c r="AMN159"/>
      <c r="AMO159"/>
      <c r="AMP159"/>
      <c r="AMQ159"/>
      <c r="AMR159"/>
      <c r="AMS159"/>
      <c r="AMT159"/>
      <c r="AMU159"/>
      <c r="AMV159"/>
      <c r="AMW159"/>
      <c r="AMX159"/>
      <c r="AMY159"/>
    </row>
    <row r="160" spans="3:1042" s="6" customFormat="1" ht="15" customHeight="1" x14ac:dyDescent="0.25">
      <c r="C160" s="6" t="str">
        <f t="shared" si="85"/>
        <v>Reliance</v>
      </c>
      <c r="D160" s="6" t="str">
        <f t="shared" si="86"/>
        <v>10 66 DHPHTN 120  (66 gal)</v>
      </c>
      <c r="E160" s="6">
        <f t="shared" si="87"/>
        <v>180514</v>
      </c>
      <c r="F160" s="55">
        <f t="shared" si="20"/>
        <v>66</v>
      </c>
      <c r="G160" s="6" t="str">
        <f t="shared" si="88"/>
        <v>AOSmithHPTU66</v>
      </c>
      <c r="H160" s="117">
        <f t="shared" si="22"/>
        <v>0</v>
      </c>
      <c r="I160" s="158" t="str">
        <f t="shared" si="89"/>
        <v>Reliance1066DHPHTN</v>
      </c>
      <c r="J160" s="91" t="s">
        <v>192</v>
      </c>
      <c r="K160" s="32">
        <v>3</v>
      </c>
      <c r="L160" s="75">
        <f t="shared" si="24"/>
        <v>18</v>
      </c>
      <c r="M160" s="9" t="s">
        <v>32</v>
      </c>
      <c r="N160" s="62">
        <f t="shared" si="103"/>
        <v>5</v>
      </c>
      <c r="O160" s="62">
        <f xml:space="preserve"> (L160*10000) + (N160*100) + VLOOKUP( U160, $R$2:$T$56, 2, FALSE )</f>
        <v>180514</v>
      </c>
      <c r="P160" s="59" t="str">
        <f t="shared" si="91"/>
        <v>10 66 DHPHTN 120  (66 gal)</v>
      </c>
      <c r="Q160" s="157">
        <f>COUNTIF(P$59:P$414, P160)</f>
        <v>1</v>
      </c>
      <c r="R160" s="10" t="s">
        <v>36</v>
      </c>
      <c r="S160" s="11">
        <v>66</v>
      </c>
      <c r="T160" s="30" t="s">
        <v>82</v>
      </c>
      <c r="U160" s="80" t="s">
        <v>102</v>
      </c>
      <c r="V160" s="85" t="str">
        <f>VLOOKUP( U160, $R$2:$T$56, 3, FALSE )</f>
        <v>AOSmithHPTU66</v>
      </c>
      <c r="W160" s="116">
        <v>0</v>
      </c>
      <c r="X160" s="42">
        <v>3</v>
      </c>
      <c r="Y160" s="43">
        <v>42545</v>
      </c>
      <c r="Z160" s="44" t="s">
        <v>80</v>
      </c>
      <c r="AA160" s="128" t="str">
        <f t="shared" si="80"/>
        <v>2,     180514,   "10 66 DHPHTN 120  (66 gal)"</v>
      </c>
      <c r="AB160" s="130" t="str">
        <f t="shared" si="76"/>
        <v>Reliance</v>
      </c>
      <c r="AC160" s="131" t="s">
        <v>508</v>
      </c>
      <c r="AD160" s="155">
        <f>COUNTIF(AC$59:AC$414, AC160)</f>
        <v>1</v>
      </c>
      <c r="AE160" s="128" t="str">
        <f t="shared" si="81"/>
        <v xml:space="preserve">          case  10 66 DHPHTN 120  (66 gal)   :   "Reliance1066DHPHTN"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  <c r="AMM160"/>
      <c r="AMN160"/>
      <c r="AMO160"/>
      <c r="AMP160"/>
      <c r="AMQ160"/>
      <c r="AMR160"/>
      <c r="AMS160"/>
      <c r="AMT160"/>
      <c r="AMU160"/>
      <c r="AMV160"/>
      <c r="AMW160"/>
      <c r="AMX160"/>
      <c r="AMY160"/>
    </row>
    <row r="161" spans="3:1042" s="6" customFormat="1" ht="15" customHeight="1" x14ac:dyDescent="0.25">
      <c r="C161" s="121" t="str">
        <f t="shared" si="85"/>
        <v>Reliance</v>
      </c>
      <c r="D161" s="121" t="str">
        <f t="shared" si="86"/>
        <v>10-66-DHPHTDR 130  (66 gal, JA13)</v>
      </c>
      <c r="E161" s="121">
        <f t="shared" si="87"/>
        <v>181414</v>
      </c>
      <c r="F161" s="55">
        <f t="shared" ref="F161" si="120">S161</f>
        <v>66</v>
      </c>
      <c r="G161" s="6" t="str">
        <f t="shared" si="88"/>
        <v>AOSmithHPTU66</v>
      </c>
      <c r="H161" s="117">
        <f t="shared" ref="H161" si="121">W161</f>
        <v>1</v>
      </c>
      <c r="I161" s="158" t="str">
        <f t="shared" si="89"/>
        <v>Reliance1066DHPHTDR</v>
      </c>
      <c r="J161" s="91" t="s">
        <v>192</v>
      </c>
      <c r="K161" s="32">
        <v>3</v>
      </c>
      <c r="L161" s="75">
        <f t="shared" ref="L161" si="122">VLOOKUP( M161, $M$2:$N$21, 2, FALSE )</f>
        <v>18</v>
      </c>
      <c r="M161" s="9" t="s">
        <v>32</v>
      </c>
      <c r="N161" s="122">
        <v>14</v>
      </c>
      <c r="O161" s="62">
        <f t="shared" ref="O161" si="123" xml:space="preserve"> (L161*10000) + (N161*100) + VLOOKUP( U161, $R$2:$T$56, 2, FALSE )</f>
        <v>181414</v>
      </c>
      <c r="P161" s="59" t="str">
        <f t="shared" si="91"/>
        <v>10-66-DHPHTDR 130  (66 gal, JA13)</v>
      </c>
      <c r="Q161" s="157">
        <f>COUNTIF(P$59:P$414, P161)</f>
        <v>1</v>
      </c>
      <c r="R161" s="10" t="s">
        <v>366</v>
      </c>
      <c r="S161" s="11">
        <v>66</v>
      </c>
      <c r="T161" s="30" t="s">
        <v>82</v>
      </c>
      <c r="U161" s="80" t="s">
        <v>102</v>
      </c>
      <c r="V161" s="85" t="str">
        <f t="shared" ref="V161" si="124">VLOOKUP( U161, $R$2:$T$56, 3, FALSE )</f>
        <v>AOSmithHPTU66</v>
      </c>
      <c r="W161" s="118">
        <v>1</v>
      </c>
      <c r="X161" s="42">
        <v>3</v>
      </c>
      <c r="Y161" s="43">
        <v>44118</v>
      </c>
      <c r="Z161" s="44" t="s">
        <v>80</v>
      </c>
      <c r="AA161" s="128" t="str">
        <f t="shared" si="80"/>
        <v>2,     181414,   "10-66-DHPHTDR 130  (66 gal, JA13)"</v>
      </c>
      <c r="AB161" s="130" t="str">
        <f t="shared" si="76"/>
        <v>Reliance</v>
      </c>
      <c r="AC161" s="132" t="s">
        <v>517</v>
      </c>
      <c r="AD161" s="155">
        <f>COUNTIF(AC$59:AC$414, AC161)</f>
        <v>1</v>
      </c>
      <c r="AE161" s="128" t="str">
        <f t="shared" si="81"/>
        <v xml:space="preserve">          case  10-66-DHPHTDR 130  (66 gal, JA13)   :   "Reliance1066DHPHTDR"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  <c r="AMM161"/>
      <c r="AMN161"/>
      <c r="AMO161"/>
      <c r="AMP161"/>
      <c r="AMQ161"/>
      <c r="AMR161"/>
      <c r="AMS161"/>
      <c r="AMT161"/>
      <c r="AMU161"/>
      <c r="AMV161"/>
      <c r="AMW161"/>
      <c r="AMX161"/>
      <c r="AMY161"/>
    </row>
    <row r="162" spans="3:1042" s="6" customFormat="1" ht="15" customHeight="1" x14ac:dyDescent="0.25">
      <c r="C162" s="6" t="str">
        <f t="shared" si="85"/>
        <v>Reliance</v>
      </c>
      <c r="D162" s="6" t="str">
        <f t="shared" si="86"/>
        <v>10 80 DHPHT 120  (80 gal)</v>
      </c>
      <c r="E162" s="6">
        <f t="shared" si="87"/>
        <v>180615</v>
      </c>
      <c r="F162" s="55">
        <f t="shared" si="20"/>
        <v>80</v>
      </c>
      <c r="G162" s="6" t="str">
        <f t="shared" si="88"/>
        <v>AOSmithHPTU80</v>
      </c>
      <c r="H162" s="117">
        <f t="shared" si="22"/>
        <v>0</v>
      </c>
      <c r="I162" s="158" t="str">
        <f t="shared" si="89"/>
        <v>Reliance1080DHPHT</v>
      </c>
      <c r="J162" s="91" t="s">
        <v>192</v>
      </c>
      <c r="K162" s="32">
        <v>3</v>
      </c>
      <c r="L162" s="75">
        <f t="shared" si="24"/>
        <v>18</v>
      </c>
      <c r="M162" s="9" t="s">
        <v>32</v>
      </c>
      <c r="N162" s="124">
        <f>N160+1</f>
        <v>6</v>
      </c>
      <c r="O162" s="62">
        <f xml:space="preserve"> (L162*10000) + (N162*100) + VLOOKUP( U162, $R$2:$T$56, 2, FALSE )</f>
        <v>180615</v>
      </c>
      <c r="P162" s="59" t="str">
        <f t="shared" si="91"/>
        <v>10 80 DHPHT 120  (80 gal)</v>
      </c>
      <c r="Q162" s="157">
        <f>COUNTIF(P$59:P$414, P162)</f>
        <v>1</v>
      </c>
      <c r="R162" s="10" t="s">
        <v>37</v>
      </c>
      <c r="S162" s="11">
        <v>80</v>
      </c>
      <c r="T162" s="30" t="s">
        <v>83</v>
      </c>
      <c r="U162" s="80" t="s">
        <v>103</v>
      </c>
      <c r="V162" s="85" t="str">
        <f>VLOOKUP( U162, $R$2:$T$56, 3, FALSE )</f>
        <v>AOSmithHPTU80</v>
      </c>
      <c r="W162" s="116">
        <v>0</v>
      </c>
      <c r="X162" s="42" t="s">
        <v>13</v>
      </c>
      <c r="Y162" s="43">
        <v>42545</v>
      </c>
      <c r="Z162" s="44" t="s">
        <v>80</v>
      </c>
      <c r="AA162" s="128" t="str">
        <f t="shared" si="80"/>
        <v>2,     180615,   "10 80 DHPHT 120  (80 gal)"</v>
      </c>
      <c r="AB162" s="130" t="str">
        <f t="shared" si="76"/>
        <v>Reliance</v>
      </c>
      <c r="AC162" s="131" t="s">
        <v>509</v>
      </c>
      <c r="AD162" s="155">
        <f>COUNTIF(AC$59:AC$414, AC162)</f>
        <v>1</v>
      </c>
      <c r="AE162" s="128" t="str">
        <f t="shared" si="81"/>
        <v xml:space="preserve">          case  10 80 DHPHT 120  (80 gal)   :   "Reliance1080DHPHT"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  <c r="AMM162"/>
      <c r="AMN162"/>
      <c r="AMO162"/>
      <c r="AMP162"/>
      <c r="AMQ162"/>
      <c r="AMR162"/>
      <c r="AMS162"/>
      <c r="AMT162"/>
      <c r="AMU162"/>
      <c r="AMV162"/>
      <c r="AMW162"/>
      <c r="AMX162"/>
      <c r="AMY162"/>
    </row>
    <row r="163" spans="3:1042" s="6" customFormat="1" ht="15" customHeight="1" x14ac:dyDescent="0.25">
      <c r="C163" s="6" t="str">
        <f t="shared" si="85"/>
        <v>Reliance</v>
      </c>
      <c r="D163" s="6" t="str">
        <f t="shared" si="86"/>
        <v>10 80 DHPHTNE 120  (80 gal)</v>
      </c>
      <c r="E163" s="6">
        <f t="shared" si="87"/>
        <v>180715</v>
      </c>
      <c r="F163" s="55">
        <f t="shared" si="20"/>
        <v>80</v>
      </c>
      <c r="G163" s="6" t="str">
        <f t="shared" si="88"/>
        <v>AOSmithHPTU80</v>
      </c>
      <c r="H163" s="117">
        <f t="shared" si="22"/>
        <v>0</v>
      </c>
      <c r="I163" s="158" t="str">
        <f t="shared" si="89"/>
        <v>Reliance1080DHPHTNE</v>
      </c>
      <c r="J163" s="91" t="s">
        <v>192</v>
      </c>
      <c r="K163" s="32">
        <v>3</v>
      </c>
      <c r="L163" s="75">
        <f t="shared" si="24"/>
        <v>18</v>
      </c>
      <c r="M163" s="9" t="s">
        <v>32</v>
      </c>
      <c r="N163" s="62">
        <f t="shared" si="103"/>
        <v>7</v>
      </c>
      <c r="O163" s="62">
        <f xml:space="preserve"> (L163*10000) + (N163*100) + VLOOKUP( U163, $R$2:$T$56, 2, FALSE )</f>
        <v>180715</v>
      </c>
      <c r="P163" s="59" t="str">
        <f t="shared" si="91"/>
        <v>10 80 DHPHTNE 120  (80 gal)</v>
      </c>
      <c r="Q163" s="157">
        <f>COUNTIF(P$59:P$414, P163)</f>
        <v>1</v>
      </c>
      <c r="R163" s="10" t="s">
        <v>38</v>
      </c>
      <c r="S163" s="11">
        <v>80</v>
      </c>
      <c r="T163" s="30" t="s">
        <v>83</v>
      </c>
      <c r="U163" s="80" t="s">
        <v>103</v>
      </c>
      <c r="V163" s="85" t="str">
        <f>VLOOKUP( U163, $R$2:$T$56, 3, FALSE )</f>
        <v>AOSmithHPTU80</v>
      </c>
      <c r="W163" s="116">
        <v>0</v>
      </c>
      <c r="X163" s="42" t="s">
        <v>13</v>
      </c>
      <c r="Y163" s="43">
        <v>42545</v>
      </c>
      <c r="Z163" s="44" t="s">
        <v>80</v>
      </c>
      <c r="AA163" s="128" t="str">
        <f t="shared" si="80"/>
        <v>2,     180715,   "10 80 DHPHTNE 120  (80 gal)"</v>
      </c>
      <c r="AB163" s="130" t="str">
        <f t="shared" si="76"/>
        <v>Reliance</v>
      </c>
      <c r="AC163" s="131" t="s">
        <v>510</v>
      </c>
      <c r="AD163" s="155">
        <f>COUNTIF(AC$59:AC$414, AC163)</f>
        <v>1</v>
      </c>
      <c r="AE163" s="128" t="str">
        <f t="shared" si="81"/>
        <v xml:space="preserve">          case  10 80 DHPHTNE 120  (80 gal)   :   "Reliance1080DHPHTNE"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  <c r="AMM163"/>
      <c r="AMN163"/>
      <c r="AMO163"/>
      <c r="AMP163"/>
      <c r="AMQ163"/>
      <c r="AMR163"/>
      <c r="AMS163"/>
      <c r="AMT163"/>
      <c r="AMU163"/>
      <c r="AMV163"/>
      <c r="AMW163"/>
      <c r="AMX163"/>
      <c r="AMY163"/>
    </row>
    <row r="164" spans="3:1042" s="6" customFormat="1" ht="15" customHeight="1" x14ac:dyDescent="0.25">
      <c r="C164" s="121" t="str">
        <f t="shared" si="85"/>
        <v>Reliance</v>
      </c>
      <c r="D164" s="121" t="str">
        <f t="shared" si="86"/>
        <v>10-80-DHPHTDR 130  (80 gal, JA13)</v>
      </c>
      <c r="E164" s="121">
        <f t="shared" si="87"/>
        <v>181515</v>
      </c>
      <c r="F164" s="55">
        <f t="shared" ref="F164" si="125">S164</f>
        <v>80</v>
      </c>
      <c r="G164" s="6" t="str">
        <f t="shared" si="88"/>
        <v>AOSmithHPTU80</v>
      </c>
      <c r="H164" s="117">
        <f t="shared" ref="H164" si="126">W164</f>
        <v>1</v>
      </c>
      <c r="I164" s="158" t="str">
        <f t="shared" si="89"/>
        <v>Reliance1080DHPHTDR</v>
      </c>
      <c r="J164" s="91" t="s">
        <v>192</v>
      </c>
      <c r="K164" s="32">
        <v>3</v>
      </c>
      <c r="L164" s="75">
        <f t="shared" ref="L164" si="127">VLOOKUP( M164, $M$2:$N$21, 2, FALSE )</f>
        <v>18</v>
      </c>
      <c r="M164" s="9" t="s">
        <v>32</v>
      </c>
      <c r="N164" s="122">
        <v>15</v>
      </c>
      <c r="O164" s="62">
        <f t="shared" ref="O164" si="128" xml:space="preserve"> (L164*10000) + (N164*100) + VLOOKUP( U164, $R$2:$T$56, 2, FALSE )</f>
        <v>181515</v>
      </c>
      <c r="P164" s="59" t="str">
        <f t="shared" si="91"/>
        <v>10-80-DHPHTDR 130  (80 gal, JA13)</v>
      </c>
      <c r="Q164" s="157">
        <f>COUNTIF(P$59:P$414, P164)</f>
        <v>1</v>
      </c>
      <c r="R164" s="10" t="s">
        <v>367</v>
      </c>
      <c r="S164" s="11">
        <v>80</v>
      </c>
      <c r="T164" s="30" t="s">
        <v>83</v>
      </c>
      <c r="U164" s="80" t="s">
        <v>103</v>
      </c>
      <c r="V164" s="85" t="str">
        <f t="shared" ref="V164" si="129">VLOOKUP( U164, $R$2:$T$56, 3, FALSE )</f>
        <v>AOSmithHPTU80</v>
      </c>
      <c r="W164" s="118">
        <v>1</v>
      </c>
      <c r="X164" s="42" t="s">
        <v>13</v>
      </c>
      <c r="Y164" s="43">
        <v>44118</v>
      </c>
      <c r="Z164" s="44" t="s">
        <v>80</v>
      </c>
      <c r="AA164" s="128" t="str">
        <f t="shared" si="80"/>
        <v>2,     181515,   "10-80-DHPHTDR 130  (80 gal, JA13)"</v>
      </c>
      <c r="AB164" s="130" t="str">
        <f t="shared" si="76"/>
        <v>Reliance</v>
      </c>
      <c r="AC164" s="132" t="s">
        <v>518</v>
      </c>
      <c r="AD164" s="155">
        <f>COUNTIF(AC$59:AC$414, AC164)</f>
        <v>1</v>
      </c>
      <c r="AE164" s="128" t="str">
        <f t="shared" si="81"/>
        <v xml:space="preserve">          case  10-80-DHPHTDR 130  (80 gal, JA13)   :   "Reliance1080DHPHTDR"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  <c r="AMM164"/>
      <c r="AMN164"/>
      <c r="AMO164"/>
      <c r="AMP164"/>
      <c r="AMQ164"/>
      <c r="AMR164"/>
      <c r="AMS164"/>
      <c r="AMT164"/>
      <c r="AMU164"/>
      <c r="AMV164"/>
      <c r="AMW164"/>
      <c r="AMX164"/>
      <c r="AMY164"/>
    </row>
    <row r="165" spans="3:1042" s="6" customFormat="1" ht="15" customHeight="1" x14ac:dyDescent="0.25">
      <c r="C165" s="6" t="str">
        <f t="shared" si="85"/>
        <v>Reliance</v>
      </c>
      <c r="D165" s="6" t="str">
        <f t="shared" si="86"/>
        <v>10 80 DHPT  (80 gal)</v>
      </c>
      <c r="E165" s="6">
        <f t="shared" si="87"/>
        <v>180812</v>
      </c>
      <c r="F165" s="55">
        <f t="shared" si="20"/>
        <v>80</v>
      </c>
      <c r="G165" s="6" t="str">
        <f t="shared" si="88"/>
        <v>AOSmithPHPT80</v>
      </c>
      <c r="H165" s="117">
        <f t="shared" si="22"/>
        <v>0</v>
      </c>
      <c r="I165" s="158" t="str">
        <f t="shared" si="89"/>
        <v>Reliance1080DHPTRes</v>
      </c>
      <c r="J165" s="91" t="s">
        <v>192</v>
      </c>
      <c r="K165" s="33"/>
      <c r="L165" s="75">
        <f t="shared" si="24"/>
        <v>18</v>
      </c>
      <c r="M165" s="18" t="s">
        <v>32</v>
      </c>
      <c r="N165" s="124">
        <f>N163+1</f>
        <v>8</v>
      </c>
      <c r="O165" s="62">
        <f t="shared" ref="O165:O196" si="130" xml:space="preserve"> (L165*10000) + (N165*100) + VLOOKUP( U165, $R$2:$T$56, 2, FALSE )</f>
        <v>180812</v>
      </c>
      <c r="P165" s="59" t="str">
        <f t="shared" si="91"/>
        <v>10 80 DHPT  (80 gal)</v>
      </c>
      <c r="Q165" s="157">
        <f>COUNTIF(P$59:P$414, P165)</f>
        <v>1</v>
      </c>
      <c r="R165" s="19" t="s">
        <v>112</v>
      </c>
      <c r="S165" s="20">
        <v>80</v>
      </c>
      <c r="T165" s="31" t="s">
        <v>105</v>
      </c>
      <c r="U165" s="80" t="s">
        <v>105</v>
      </c>
      <c r="V165" s="85" t="str">
        <f t="shared" ref="V165:V228" si="131">VLOOKUP( U165, $R$2:$T$56, 3, FALSE )</f>
        <v>AOSmithPHPT80</v>
      </c>
      <c r="W165" s="116">
        <v>0</v>
      </c>
      <c r="X165" s="45"/>
      <c r="Y165" s="45"/>
      <c r="Z165" s="44"/>
      <c r="AA165" s="128" t="str">
        <f t="shared" si="80"/>
        <v>2,     180812,   "10 80 DHPT  (80 gal)"</v>
      </c>
      <c r="AB165" s="130" t="str">
        <f t="shared" si="76"/>
        <v>Reliance</v>
      </c>
      <c r="AC165" s="131" t="s">
        <v>511</v>
      </c>
      <c r="AD165" s="155">
        <f>COUNTIF(AC$59:AC$414, AC165)</f>
        <v>1</v>
      </c>
      <c r="AE165" s="128" t="str">
        <f t="shared" si="81"/>
        <v xml:space="preserve">          case  10 80 DHPT  (80 gal)   :   "Reliance1080DHPTRes"</v>
      </c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H165" s="28"/>
      <c r="GI165" s="28"/>
      <c r="GJ165" s="28"/>
      <c r="GK165" s="28"/>
      <c r="GL165" s="28"/>
      <c r="GM165" s="28"/>
      <c r="GN165" s="28"/>
      <c r="GO165" s="28"/>
      <c r="GP165" s="28"/>
      <c r="GQ165" s="28"/>
      <c r="GR165" s="28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28"/>
      <c r="HP165" s="28"/>
      <c r="HQ165" s="28"/>
      <c r="HR165" s="28"/>
      <c r="HS165" s="28"/>
      <c r="HT165" s="28"/>
      <c r="HU165" s="28"/>
      <c r="HV165" s="28"/>
      <c r="HW165" s="28"/>
      <c r="HX165" s="28"/>
      <c r="HY165" s="28"/>
      <c r="HZ165" s="28"/>
      <c r="IA165" s="28"/>
      <c r="IB165" s="28"/>
      <c r="IC165" s="28"/>
      <c r="ID165" s="28"/>
      <c r="IE165" s="28"/>
      <c r="IF165" s="28"/>
      <c r="IG165" s="28"/>
      <c r="IH165" s="28"/>
      <c r="II165" s="28"/>
      <c r="IJ165" s="28"/>
      <c r="IK165" s="28"/>
      <c r="IL165" s="28"/>
      <c r="IM165" s="28"/>
      <c r="IN165" s="28"/>
      <c r="IO165" s="28"/>
      <c r="IP165" s="28"/>
      <c r="IQ165" s="28"/>
      <c r="IR165" s="28"/>
      <c r="IS165" s="28"/>
      <c r="IT165" s="28"/>
      <c r="IU165" s="28"/>
      <c r="IV165" s="28"/>
      <c r="IW165" s="28"/>
      <c r="IX165" s="28"/>
      <c r="IY165" s="28"/>
      <c r="IZ165" s="28"/>
      <c r="JA165" s="28"/>
      <c r="JB165" s="28"/>
      <c r="JC165" s="28"/>
      <c r="JD165" s="28"/>
      <c r="JE165" s="28"/>
      <c r="JF165" s="28"/>
      <c r="JG165" s="28"/>
      <c r="JH165" s="28"/>
      <c r="JI165" s="28"/>
      <c r="JJ165" s="28"/>
      <c r="JK165" s="28"/>
      <c r="JL165" s="28"/>
      <c r="JM165" s="28"/>
      <c r="JN165" s="28"/>
      <c r="JO165" s="28"/>
      <c r="JP165" s="28"/>
      <c r="JQ165" s="28"/>
      <c r="JR165" s="28"/>
      <c r="JS165" s="28"/>
      <c r="JT165" s="28"/>
      <c r="JU165" s="28"/>
      <c r="JV165" s="28"/>
      <c r="JW165" s="28"/>
      <c r="JX165" s="28"/>
      <c r="JY165" s="28"/>
      <c r="JZ165" s="28"/>
      <c r="KA165" s="28"/>
      <c r="KB165" s="28"/>
      <c r="KC165" s="28"/>
      <c r="KD165" s="28"/>
      <c r="KE165" s="28"/>
      <c r="KF165" s="28"/>
      <c r="KG165" s="28"/>
      <c r="KH165" s="28"/>
      <c r="KI165" s="28"/>
      <c r="KJ165" s="28"/>
      <c r="KK165" s="28"/>
      <c r="KL165" s="28"/>
      <c r="KM165" s="28"/>
      <c r="KN165" s="28"/>
      <c r="KO165" s="28"/>
      <c r="KP165" s="28"/>
      <c r="KQ165" s="28"/>
      <c r="KR165" s="28"/>
      <c r="KS165" s="28"/>
      <c r="KT165" s="28"/>
      <c r="KU165" s="28"/>
      <c r="KV165" s="28"/>
      <c r="KW165" s="28"/>
      <c r="KX165" s="28"/>
      <c r="KY165" s="28"/>
      <c r="KZ165" s="28"/>
      <c r="LA165" s="28"/>
      <c r="LB165" s="28"/>
      <c r="LC165" s="28"/>
      <c r="LD165" s="28"/>
      <c r="LE165" s="28"/>
      <c r="LF165" s="28"/>
      <c r="LG165" s="28"/>
      <c r="LH165" s="28"/>
      <c r="LI165" s="28"/>
      <c r="LJ165" s="28"/>
      <c r="LK165" s="28"/>
      <c r="LL165" s="28"/>
      <c r="LM165" s="28"/>
      <c r="LN165" s="28"/>
      <c r="LO165" s="28"/>
      <c r="LP165" s="28"/>
      <c r="LQ165" s="28"/>
      <c r="LR165" s="28"/>
      <c r="LS165" s="28"/>
      <c r="LT165" s="28"/>
      <c r="LU165" s="28"/>
      <c r="LV165" s="28"/>
      <c r="LW165" s="28"/>
      <c r="LX165" s="28"/>
      <c r="LY165" s="28"/>
      <c r="LZ165" s="28"/>
      <c r="MA165" s="28"/>
      <c r="MB165" s="28"/>
      <c r="MC165" s="28"/>
      <c r="MD165" s="28"/>
      <c r="ME165" s="28"/>
      <c r="MF165" s="28"/>
      <c r="MG165" s="28"/>
      <c r="MH165" s="28"/>
      <c r="MI165" s="28"/>
      <c r="MJ165" s="28"/>
      <c r="MK165" s="28"/>
      <c r="ML165" s="28"/>
      <c r="MM165" s="28"/>
      <c r="MN165" s="28"/>
      <c r="MO165" s="28"/>
      <c r="MP165" s="28"/>
      <c r="MQ165" s="28"/>
      <c r="MR165" s="28"/>
      <c r="MS165" s="28"/>
      <c r="MT165" s="28"/>
      <c r="MU165" s="28"/>
      <c r="MV165" s="28"/>
      <c r="MW165" s="28"/>
      <c r="MX165" s="28"/>
      <c r="MY165" s="28"/>
      <c r="MZ165" s="28"/>
      <c r="NA165" s="28"/>
      <c r="NB165" s="28"/>
      <c r="NC165" s="28"/>
      <c r="ND165" s="28"/>
      <c r="NE165" s="28"/>
      <c r="NF165" s="28"/>
      <c r="NG165" s="28"/>
      <c r="NH165" s="28"/>
      <c r="NI165" s="28"/>
      <c r="NJ165" s="28"/>
      <c r="NK165" s="28"/>
      <c r="NL165" s="28"/>
      <c r="NM165" s="28"/>
      <c r="NN165" s="28"/>
      <c r="NO165" s="28"/>
      <c r="NP165" s="28"/>
      <c r="NQ165" s="28"/>
      <c r="NR165" s="28"/>
      <c r="NS165" s="28"/>
      <c r="NT165" s="28"/>
      <c r="NU165" s="28"/>
      <c r="NV165" s="28"/>
      <c r="NW165" s="28"/>
      <c r="NX165" s="28"/>
      <c r="NY165" s="28"/>
      <c r="NZ165" s="28"/>
      <c r="OA165" s="28"/>
      <c r="OB165" s="28"/>
      <c r="OC165" s="28"/>
      <c r="OD165" s="28"/>
      <c r="OE165" s="28"/>
      <c r="OF165" s="28"/>
      <c r="OG165" s="28"/>
      <c r="OH165" s="28"/>
      <c r="OI165" s="28"/>
      <c r="OJ165" s="28"/>
      <c r="OK165" s="28"/>
      <c r="OL165" s="28"/>
      <c r="OM165" s="28"/>
      <c r="ON165" s="28"/>
      <c r="OO165" s="28"/>
      <c r="OP165" s="28"/>
      <c r="OQ165" s="28"/>
      <c r="OR165" s="28"/>
      <c r="OS165" s="28"/>
      <c r="OT165" s="28"/>
      <c r="OU165" s="28"/>
      <c r="OV165" s="28"/>
      <c r="OW165" s="28"/>
      <c r="OX165" s="28"/>
      <c r="OY165" s="28"/>
      <c r="OZ165" s="28"/>
      <c r="PA165" s="28"/>
      <c r="PB165" s="28"/>
      <c r="PC165" s="28"/>
      <c r="PD165" s="28"/>
      <c r="PE165" s="28"/>
      <c r="PF165" s="28"/>
      <c r="PG165" s="28"/>
      <c r="PH165" s="28"/>
      <c r="PI165" s="28"/>
      <c r="PJ165" s="28"/>
      <c r="PK165" s="28"/>
      <c r="PL165" s="28"/>
      <c r="PM165" s="28"/>
      <c r="PN165" s="28"/>
      <c r="PO165" s="28"/>
      <c r="PP165" s="28"/>
      <c r="PQ165" s="28"/>
      <c r="PR165" s="28"/>
      <c r="PS165" s="28"/>
      <c r="PT165" s="28"/>
      <c r="PU165" s="28"/>
      <c r="PV165" s="28"/>
      <c r="PW165" s="28"/>
      <c r="PX165" s="28"/>
      <c r="PY165" s="28"/>
      <c r="PZ165" s="28"/>
      <c r="QA165" s="28"/>
      <c r="QB165" s="28"/>
      <c r="QC165" s="28"/>
      <c r="QD165" s="28"/>
      <c r="QE165" s="28"/>
      <c r="QF165" s="28"/>
      <c r="QG165" s="28"/>
      <c r="QH165" s="28"/>
      <c r="QI165" s="28"/>
      <c r="QJ165" s="28"/>
      <c r="QK165" s="28"/>
      <c r="QL165" s="28"/>
      <c r="QM165" s="28"/>
      <c r="QN165" s="28"/>
      <c r="QO165" s="28"/>
      <c r="QP165" s="28"/>
      <c r="QQ165" s="28"/>
      <c r="QR165" s="28"/>
      <c r="QS165" s="28"/>
      <c r="QT165" s="28"/>
      <c r="QU165" s="28"/>
      <c r="QV165" s="28"/>
      <c r="QW165" s="28"/>
      <c r="QX165" s="28"/>
      <c r="QY165" s="28"/>
      <c r="QZ165" s="28"/>
      <c r="RA165" s="28"/>
      <c r="RB165" s="28"/>
      <c r="RC165" s="28"/>
      <c r="RD165" s="28"/>
      <c r="RE165" s="28"/>
      <c r="RF165" s="28"/>
      <c r="RG165" s="28"/>
      <c r="RH165" s="28"/>
      <c r="RI165" s="28"/>
      <c r="RJ165" s="28"/>
      <c r="RK165" s="28"/>
      <c r="RL165" s="28"/>
      <c r="RM165" s="28"/>
      <c r="RN165" s="28"/>
      <c r="RO165" s="28"/>
      <c r="RP165" s="28"/>
      <c r="RQ165" s="28"/>
      <c r="RR165" s="28"/>
      <c r="RS165" s="28"/>
      <c r="RT165" s="28"/>
      <c r="RU165" s="28"/>
      <c r="RV165" s="28"/>
      <c r="RW165" s="28"/>
      <c r="RX165" s="28"/>
      <c r="RY165" s="28"/>
      <c r="RZ165" s="28"/>
      <c r="SA165" s="28"/>
      <c r="SB165" s="28"/>
      <c r="SC165" s="28"/>
      <c r="SD165" s="28"/>
      <c r="SE165" s="28"/>
      <c r="SF165" s="28"/>
      <c r="SG165" s="28"/>
      <c r="SH165" s="28"/>
      <c r="SI165" s="28"/>
      <c r="SJ165" s="28"/>
      <c r="SK165" s="28"/>
      <c r="SL165" s="28"/>
      <c r="SM165" s="28"/>
      <c r="SN165" s="28"/>
      <c r="SO165" s="28"/>
      <c r="SP165" s="28"/>
      <c r="SQ165" s="28"/>
      <c r="SR165" s="28"/>
      <c r="SS165" s="28"/>
      <c r="ST165" s="28"/>
      <c r="SU165" s="28"/>
      <c r="SV165" s="28"/>
      <c r="SW165" s="28"/>
      <c r="SX165" s="28"/>
      <c r="SY165" s="28"/>
      <c r="SZ165" s="28"/>
      <c r="TA165" s="28"/>
      <c r="TB165" s="28"/>
      <c r="TC165" s="28"/>
      <c r="TD165" s="28"/>
      <c r="TE165" s="28"/>
      <c r="TF165" s="28"/>
      <c r="TG165" s="28"/>
      <c r="TH165" s="28"/>
      <c r="TI165" s="28"/>
      <c r="TJ165" s="28"/>
      <c r="TK165" s="28"/>
      <c r="TL165" s="28"/>
      <c r="TM165" s="28"/>
      <c r="TN165" s="28"/>
      <c r="TO165" s="28"/>
      <c r="TP165" s="28"/>
      <c r="TQ165" s="28"/>
      <c r="TR165" s="28"/>
      <c r="TS165" s="28"/>
      <c r="TT165" s="28"/>
      <c r="TU165" s="28"/>
      <c r="TV165" s="28"/>
      <c r="TW165" s="28"/>
      <c r="TX165" s="28"/>
      <c r="TY165" s="28"/>
      <c r="TZ165" s="28"/>
      <c r="UA165" s="28"/>
      <c r="UB165" s="28"/>
      <c r="UC165" s="28"/>
      <c r="UD165" s="28"/>
      <c r="UE165" s="28"/>
      <c r="UF165" s="28"/>
      <c r="UG165" s="28"/>
      <c r="UH165" s="28"/>
      <c r="UI165" s="28"/>
      <c r="UJ165" s="28"/>
      <c r="UK165" s="28"/>
      <c r="UL165" s="28"/>
      <c r="UM165" s="28"/>
      <c r="UN165" s="28"/>
      <c r="UO165" s="28"/>
      <c r="UP165" s="28"/>
      <c r="UQ165" s="28"/>
      <c r="UR165" s="28"/>
      <c r="US165" s="28"/>
      <c r="UT165" s="28"/>
      <c r="UU165" s="28"/>
      <c r="UV165" s="28"/>
      <c r="UW165" s="28"/>
      <c r="UX165" s="28"/>
      <c r="UY165" s="28"/>
      <c r="UZ165" s="28"/>
      <c r="VA165" s="28"/>
      <c r="VB165" s="28"/>
      <c r="VC165" s="28"/>
      <c r="VD165" s="28"/>
      <c r="VE165" s="28"/>
      <c r="VF165" s="28"/>
      <c r="VG165" s="28"/>
      <c r="VH165" s="28"/>
      <c r="VI165" s="28"/>
      <c r="VJ165" s="28"/>
      <c r="VK165" s="28"/>
      <c r="VL165" s="28"/>
      <c r="VM165" s="28"/>
      <c r="VN165" s="28"/>
      <c r="VO165" s="28"/>
      <c r="VP165" s="28"/>
      <c r="VQ165" s="28"/>
      <c r="VR165" s="28"/>
      <c r="VS165" s="28"/>
      <c r="VT165" s="28"/>
      <c r="VU165" s="28"/>
      <c r="VV165" s="28"/>
      <c r="VW165" s="28"/>
      <c r="VX165" s="28"/>
      <c r="VY165" s="28"/>
      <c r="VZ165" s="28"/>
      <c r="WA165" s="28"/>
      <c r="WB165" s="28"/>
      <c r="WC165" s="28"/>
      <c r="WD165" s="28"/>
      <c r="WE165" s="28"/>
      <c r="WF165" s="28"/>
      <c r="WG165" s="28"/>
      <c r="WH165" s="28"/>
      <c r="WI165" s="28"/>
      <c r="WJ165" s="28"/>
      <c r="WK165" s="28"/>
      <c r="WL165" s="28"/>
      <c r="WM165" s="28"/>
      <c r="WN165" s="28"/>
      <c r="WO165" s="28"/>
      <c r="WP165" s="28"/>
      <c r="WQ165" s="28"/>
      <c r="WR165" s="28"/>
      <c r="WS165" s="28"/>
      <c r="WT165" s="28"/>
      <c r="WU165" s="28"/>
      <c r="WV165" s="28"/>
      <c r="WW165" s="28"/>
      <c r="WX165" s="28"/>
      <c r="WY165" s="28"/>
      <c r="WZ165" s="28"/>
      <c r="XA165" s="28"/>
      <c r="XB165" s="28"/>
      <c r="XC165" s="28"/>
      <c r="XD165" s="28"/>
      <c r="XE165" s="28"/>
      <c r="XF165" s="28"/>
      <c r="XG165" s="28"/>
      <c r="XH165" s="28"/>
      <c r="XI165" s="28"/>
      <c r="XJ165" s="28"/>
      <c r="XK165" s="28"/>
      <c r="XL165" s="28"/>
      <c r="XM165" s="28"/>
      <c r="XN165" s="28"/>
      <c r="XO165" s="28"/>
      <c r="XP165" s="28"/>
      <c r="XQ165" s="28"/>
      <c r="XR165" s="28"/>
      <c r="XS165" s="28"/>
      <c r="XT165" s="28"/>
      <c r="XU165" s="28"/>
      <c r="XV165" s="28"/>
      <c r="XW165" s="28"/>
      <c r="XX165" s="28"/>
      <c r="XY165" s="28"/>
      <c r="XZ165" s="28"/>
      <c r="YA165" s="28"/>
      <c r="YB165" s="28"/>
      <c r="YC165" s="28"/>
      <c r="YD165" s="28"/>
      <c r="YE165" s="28"/>
      <c r="YF165" s="28"/>
      <c r="YG165" s="28"/>
      <c r="YH165" s="28"/>
      <c r="YI165" s="28"/>
      <c r="YJ165" s="28"/>
      <c r="YK165" s="28"/>
      <c r="YL165" s="28"/>
      <c r="YM165" s="28"/>
      <c r="YN165" s="28"/>
      <c r="YO165" s="28"/>
      <c r="YP165" s="28"/>
      <c r="YQ165" s="28"/>
      <c r="YR165" s="28"/>
      <c r="YS165" s="28"/>
      <c r="YT165" s="28"/>
      <c r="YU165" s="28"/>
      <c r="YV165" s="28"/>
      <c r="YW165" s="28"/>
      <c r="YX165" s="28"/>
      <c r="YY165" s="28"/>
      <c r="YZ165" s="28"/>
      <c r="ZA165" s="28"/>
      <c r="ZB165" s="28"/>
      <c r="ZC165" s="28"/>
      <c r="ZD165" s="28"/>
      <c r="ZE165" s="28"/>
      <c r="ZF165" s="28"/>
      <c r="ZG165" s="28"/>
      <c r="ZH165" s="28"/>
      <c r="ZI165" s="28"/>
      <c r="ZJ165" s="28"/>
      <c r="ZK165" s="28"/>
      <c r="ZL165" s="28"/>
      <c r="ZM165" s="28"/>
      <c r="ZN165" s="28"/>
      <c r="ZO165" s="28"/>
      <c r="ZP165" s="28"/>
      <c r="ZQ165" s="28"/>
      <c r="ZR165" s="28"/>
      <c r="ZS165" s="28"/>
      <c r="ZT165" s="28"/>
      <c r="ZU165" s="28"/>
      <c r="ZV165" s="28"/>
      <c r="ZW165" s="28"/>
      <c r="ZX165" s="28"/>
      <c r="ZY165" s="28"/>
      <c r="ZZ165" s="28"/>
      <c r="AAA165" s="28"/>
      <c r="AAB165" s="28"/>
      <c r="AAC165" s="28"/>
      <c r="AAD165" s="28"/>
      <c r="AAE165" s="28"/>
      <c r="AAF165" s="28"/>
      <c r="AAG165" s="28"/>
      <c r="AAH165" s="28"/>
      <c r="AAI165" s="28"/>
      <c r="AAJ165" s="28"/>
      <c r="AAK165" s="28"/>
      <c r="AAL165" s="28"/>
      <c r="AAM165" s="28"/>
      <c r="AAN165" s="28"/>
      <c r="AAO165" s="28"/>
      <c r="AAP165" s="28"/>
      <c r="AAQ165" s="28"/>
      <c r="AAR165" s="28"/>
      <c r="AAS165" s="28"/>
      <c r="AAT165" s="28"/>
      <c r="AAU165" s="28"/>
      <c r="AAV165" s="28"/>
      <c r="AAW165" s="28"/>
      <c r="AAX165" s="28"/>
      <c r="AAY165" s="28"/>
      <c r="AAZ165" s="28"/>
      <c r="ABA165" s="28"/>
      <c r="ABB165" s="28"/>
      <c r="ABC165" s="28"/>
      <c r="ABD165" s="28"/>
      <c r="ABE165" s="28"/>
      <c r="ABF165" s="28"/>
      <c r="ABG165" s="28"/>
      <c r="ABH165" s="28"/>
      <c r="ABI165" s="28"/>
      <c r="ABJ165" s="28"/>
      <c r="ABK165" s="28"/>
      <c r="ABL165" s="28"/>
      <c r="ABM165" s="28"/>
      <c r="ABN165" s="28"/>
      <c r="ABO165" s="28"/>
      <c r="ABP165" s="28"/>
      <c r="ABQ165" s="28"/>
      <c r="ABR165" s="28"/>
      <c r="ABS165" s="28"/>
      <c r="ABT165" s="28"/>
      <c r="ABU165" s="28"/>
      <c r="ABV165" s="28"/>
      <c r="ABW165" s="28"/>
      <c r="ABX165" s="28"/>
      <c r="ABY165" s="28"/>
      <c r="ABZ165" s="28"/>
      <c r="ACA165" s="28"/>
      <c r="ACB165" s="28"/>
      <c r="ACC165" s="28"/>
      <c r="ACD165" s="28"/>
      <c r="ACE165" s="28"/>
      <c r="ACF165" s="28"/>
      <c r="ACG165" s="28"/>
      <c r="ACH165" s="28"/>
      <c r="ACI165" s="28"/>
      <c r="ACJ165" s="28"/>
      <c r="ACK165" s="28"/>
      <c r="ACL165" s="28"/>
      <c r="ACM165" s="28"/>
      <c r="ACN165" s="28"/>
      <c r="ACO165" s="28"/>
      <c r="ACP165" s="28"/>
      <c r="ACQ165" s="28"/>
      <c r="ACR165" s="28"/>
      <c r="ACS165" s="28"/>
      <c r="ACT165" s="28"/>
      <c r="ACU165" s="28"/>
      <c r="ACV165" s="28"/>
      <c r="ACW165" s="28"/>
      <c r="ACX165" s="28"/>
      <c r="ACY165" s="28"/>
      <c r="ACZ165" s="28"/>
      <c r="ADA165" s="28"/>
      <c r="ADB165" s="28"/>
      <c r="ADC165" s="28"/>
      <c r="ADD165" s="28"/>
      <c r="ADE165" s="28"/>
      <c r="ADF165" s="28"/>
      <c r="ADG165" s="28"/>
      <c r="ADH165" s="28"/>
      <c r="ADI165" s="28"/>
      <c r="ADJ165" s="28"/>
      <c r="ADK165" s="28"/>
      <c r="ADL165" s="28"/>
      <c r="ADM165" s="28"/>
      <c r="ADN165" s="28"/>
      <c r="ADO165" s="28"/>
      <c r="ADP165" s="28"/>
      <c r="ADQ165" s="28"/>
      <c r="ADR165" s="28"/>
      <c r="ADS165" s="28"/>
      <c r="ADT165" s="28"/>
      <c r="ADU165" s="28"/>
      <c r="ADV165" s="28"/>
      <c r="ADW165" s="28"/>
      <c r="ADX165" s="28"/>
      <c r="ADY165" s="28"/>
      <c r="ADZ165" s="28"/>
      <c r="AEA165" s="28"/>
      <c r="AEB165" s="28"/>
      <c r="AEC165" s="28"/>
      <c r="AED165" s="28"/>
      <c r="AEE165" s="28"/>
      <c r="AEF165" s="28"/>
      <c r="AEG165" s="28"/>
      <c r="AEH165" s="28"/>
      <c r="AEI165" s="28"/>
      <c r="AEJ165" s="28"/>
      <c r="AEK165" s="28"/>
      <c r="AEL165" s="28"/>
      <c r="AEM165" s="28"/>
      <c r="AEN165" s="28"/>
      <c r="AEO165" s="28"/>
      <c r="AEP165" s="28"/>
      <c r="AEQ165" s="28"/>
      <c r="AER165" s="28"/>
      <c r="AES165" s="28"/>
      <c r="AET165" s="28"/>
      <c r="AEU165" s="28"/>
      <c r="AEV165" s="28"/>
      <c r="AEW165" s="28"/>
      <c r="AEX165" s="28"/>
      <c r="AEY165" s="28"/>
      <c r="AEZ165" s="28"/>
      <c r="AFA165" s="28"/>
      <c r="AFB165" s="28"/>
      <c r="AFC165" s="28"/>
      <c r="AFD165" s="28"/>
      <c r="AFE165" s="28"/>
      <c r="AFF165" s="28"/>
      <c r="AFG165" s="28"/>
      <c r="AFH165" s="28"/>
      <c r="AFI165" s="28"/>
      <c r="AFJ165" s="28"/>
      <c r="AFK165" s="28"/>
      <c r="AFL165" s="28"/>
      <c r="AFM165" s="28"/>
      <c r="AFN165" s="28"/>
      <c r="AFO165" s="28"/>
      <c r="AFP165" s="28"/>
      <c r="AFQ165" s="28"/>
      <c r="AFR165" s="28"/>
      <c r="AFS165" s="28"/>
      <c r="AFT165" s="28"/>
      <c r="AFU165" s="28"/>
      <c r="AFV165" s="28"/>
      <c r="AFW165" s="28"/>
      <c r="AFX165" s="28"/>
      <c r="AFY165" s="28"/>
      <c r="AFZ165" s="28"/>
      <c r="AGA165" s="28"/>
      <c r="AGB165" s="28"/>
      <c r="AGC165" s="28"/>
      <c r="AGD165" s="28"/>
      <c r="AGE165" s="28"/>
      <c r="AGF165" s="28"/>
      <c r="AGG165" s="28"/>
      <c r="AGH165" s="28"/>
      <c r="AGI165" s="28"/>
      <c r="AGJ165" s="28"/>
      <c r="AGK165" s="28"/>
      <c r="AGL165" s="28"/>
      <c r="AGM165" s="28"/>
      <c r="AGN165" s="28"/>
      <c r="AGO165" s="28"/>
      <c r="AGP165" s="28"/>
      <c r="AGQ165" s="28"/>
      <c r="AGR165" s="28"/>
      <c r="AGS165" s="28"/>
      <c r="AGT165" s="28"/>
      <c r="AGU165" s="28"/>
      <c r="AGV165" s="28"/>
      <c r="AGW165" s="28"/>
      <c r="AGX165" s="28"/>
      <c r="AGY165" s="28"/>
      <c r="AGZ165" s="28"/>
      <c r="AHA165" s="28"/>
      <c r="AHB165" s="28"/>
      <c r="AHC165" s="28"/>
      <c r="AHD165" s="28"/>
      <c r="AHE165" s="28"/>
      <c r="AHF165" s="28"/>
      <c r="AHG165" s="28"/>
      <c r="AHH165" s="28"/>
      <c r="AHI165" s="28"/>
      <c r="AHJ165" s="28"/>
      <c r="AHK165" s="28"/>
      <c r="AHL165" s="28"/>
      <c r="AHM165" s="28"/>
      <c r="AHN165" s="28"/>
      <c r="AHO165" s="28"/>
      <c r="AHP165" s="28"/>
      <c r="AHQ165" s="28"/>
      <c r="AHR165" s="28"/>
      <c r="AHS165" s="28"/>
      <c r="AHT165" s="28"/>
      <c r="AHU165" s="28"/>
      <c r="AHV165" s="28"/>
      <c r="AHW165" s="28"/>
      <c r="AHX165" s="28"/>
      <c r="AHY165" s="28"/>
      <c r="AHZ165" s="28"/>
      <c r="AIA165" s="28"/>
      <c r="AIB165" s="28"/>
      <c r="AIC165" s="28"/>
      <c r="AID165" s="28"/>
      <c r="AIE165" s="28"/>
      <c r="AIF165" s="28"/>
      <c r="AIG165" s="28"/>
      <c r="AIH165" s="28"/>
      <c r="AII165" s="28"/>
      <c r="AIJ165" s="28"/>
      <c r="AIK165" s="28"/>
      <c r="AIL165" s="28"/>
      <c r="AIM165" s="28"/>
      <c r="AIN165" s="28"/>
      <c r="AIO165" s="28"/>
      <c r="AIP165" s="28"/>
      <c r="AIQ165" s="28"/>
      <c r="AIR165" s="28"/>
      <c r="AIS165" s="28"/>
      <c r="AIT165" s="28"/>
      <c r="AIU165" s="28"/>
      <c r="AIV165" s="28"/>
      <c r="AIW165" s="28"/>
      <c r="AIX165" s="28"/>
      <c r="AIY165" s="28"/>
      <c r="AIZ165" s="28"/>
      <c r="AJA165" s="28"/>
      <c r="AJB165" s="28"/>
      <c r="AJC165" s="28"/>
      <c r="AJD165" s="28"/>
      <c r="AJE165" s="28"/>
      <c r="AJF165" s="28"/>
      <c r="AJG165" s="28"/>
      <c r="AJH165" s="28"/>
      <c r="AJI165" s="28"/>
      <c r="AJJ165" s="28"/>
      <c r="AJK165" s="28"/>
      <c r="AJL165" s="28"/>
      <c r="AJM165" s="28"/>
      <c r="AJN165" s="28"/>
      <c r="AJO165" s="28"/>
      <c r="AJP165" s="28"/>
      <c r="AJQ165" s="28"/>
      <c r="AJR165" s="28"/>
      <c r="AJS165" s="28"/>
      <c r="AJT165" s="28"/>
      <c r="AJU165" s="28"/>
      <c r="AJV165" s="28"/>
      <c r="AJW165" s="28"/>
      <c r="AJX165" s="28"/>
      <c r="AJY165" s="28"/>
      <c r="AJZ165" s="28"/>
      <c r="AKA165" s="28"/>
      <c r="AKB165" s="28"/>
      <c r="AKC165" s="28"/>
      <c r="AKD165" s="28"/>
      <c r="AKE165" s="28"/>
      <c r="AKF165" s="28"/>
      <c r="AKG165" s="28"/>
      <c r="AKH165" s="28"/>
      <c r="AKI165" s="28"/>
      <c r="AKJ165" s="28"/>
      <c r="AKK165" s="28"/>
      <c r="AKL165" s="28"/>
      <c r="AKM165" s="28"/>
      <c r="AKN165" s="28"/>
      <c r="AKO165" s="28"/>
      <c r="AKP165" s="28"/>
      <c r="AKQ165" s="28"/>
      <c r="AKR165" s="28"/>
      <c r="AKS165" s="28"/>
      <c r="AKT165" s="28"/>
      <c r="AKU165" s="28"/>
      <c r="AKV165" s="28"/>
      <c r="AKW165" s="28"/>
      <c r="AKX165" s="28"/>
      <c r="AKY165" s="28"/>
      <c r="AKZ165" s="28"/>
      <c r="ALA165" s="28"/>
      <c r="ALB165" s="28"/>
      <c r="ALC165" s="28"/>
      <c r="ALD165" s="28"/>
      <c r="ALE165" s="28"/>
      <c r="ALF165" s="28"/>
      <c r="ALG165" s="28"/>
      <c r="ALH165" s="28"/>
      <c r="ALI165" s="28"/>
      <c r="ALJ165" s="28"/>
      <c r="ALK165" s="28"/>
      <c r="ALL165" s="28"/>
      <c r="ALM165" s="28"/>
      <c r="ALN165" s="28"/>
      <c r="ALO165" s="28"/>
      <c r="ALP165" s="28"/>
      <c r="ALQ165" s="28"/>
      <c r="ALR165" s="28"/>
      <c r="ALS165" s="28"/>
      <c r="ALT165" s="28"/>
      <c r="ALU165" s="28"/>
      <c r="ALV165" s="28"/>
      <c r="ALW165" s="28"/>
      <c r="ALX165" s="28"/>
      <c r="ALY165" s="28"/>
      <c r="ALZ165" s="28"/>
      <c r="AMA165" s="28"/>
      <c r="AMB165" s="28"/>
      <c r="AMC165" s="28"/>
      <c r="AMD165" s="28"/>
      <c r="AME165" s="28"/>
      <c r="AMF165" s="28"/>
      <c r="AMG165" s="28"/>
      <c r="AMH165" s="28"/>
      <c r="AMI165" s="28"/>
      <c r="AMJ165" s="28"/>
      <c r="AMK165" s="28"/>
      <c r="AML165" s="28"/>
      <c r="AMM165" s="28"/>
      <c r="AMN165" s="28"/>
      <c r="AMO165" s="28"/>
      <c r="AMP165" s="28"/>
      <c r="AMQ165" s="28"/>
      <c r="AMR165" s="28"/>
      <c r="AMS165" s="28"/>
      <c r="AMT165" s="28"/>
      <c r="AMU165" s="28"/>
      <c r="AMV165" s="28"/>
      <c r="AMW165" s="28"/>
      <c r="AMX165" s="28"/>
      <c r="AMY165" s="28"/>
      <c r="AMZ165" s="28"/>
      <c r="ANA165" s="28"/>
      <c r="ANB165" s="28"/>
    </row>
    <row r="166" spans="3:1042" s="6" customFormat="1" ht="15" customHeight="1" x14ac:dyDescent="0.25">
      <c r="C166" s="6" t="str">
        <f t="shared" si="85"/>
        <v>Reliance</v>
      </c>
      <c r="D166" s="6" t="str">
        <f t="shared" si="86"/>
        <v>6 50 DHPHT 120  (50 gal)</v>
      </c>
      <c r="E166" s="6">
        <f t="shared" si="87"/>
        <v>180913</v>
      </c>
      <c r="F166" s="55">
        <f t="shared" si="20"/>
        <v>50</v>
      </c>
      <c r="G166" s="6" t="str">
        <f t="shared" si="88"/>
        <v>AOSmithHPTU50</v>
      </c>
      <c r="H166" s="117">
        <f t="shared" si="22"/>
        <v>0</v>
      </c>
      <c r="I166" s="158" t="str">
        <f t="shared" si="89"/>
        <v>Reliance650DHPHT</v>
      </c>
      <c r="J166" s="91" t="s">
        <v>192</v>
      </c>
      <c r="K166" s="32">
        <v>1</v>
      </c>
      <c r="L166" s="75">
        <f t="shared" si="24"/>
        <v>18</v>
      </c>
      <c r="M166" s="9" t="s">
        <v>32</v>
      </c>
      <c r="N166" s="62">
        <f t="shared" si="103"/>
        <v>9</v>
      </c>
      <c r="O166" s="62">
        <f t="shared" si="130"/>
        <v>180913</v>
      </c>
      <c r="P166" s="59" t="str">
        <f t="shared" si="91"/>
        <v>6 50 DHPHT 120  (50 gal)</v>
      </c>
      <c r="Q166" s="157">
        <f>COUNTIF(P$59:P$414, P166)</f>
        <v>1</v>
      </c>
      <c r="R166" s="10" t="s">
        <v>66</v>
      </c>
      <c r="S166" s="11">
        <v>50</v>
      </c>
      <c r="T166" s="30" t="s">
        <v>81</v>
      </c>
      <c r="U166" s="80" t="s">
        <v>106</v>
      </c>
      <c r="V166" s="85" t="str">
        <f t="shared" si="131"/>
        <v>AOSmithHPTU50</v>
      </c>
      <c r="W166" s="116">
        <v>0</v>
      </c>
      <c r="X166" s="42" t="s">
        <v>8</v>
      </c>
      <c r="Y166" s="43">
        <v>42591</v>
      </c>
      <c r="Z166" s="44" t="s">
        <v>80</v>
      </c>
      <c r="AA166" s="128" t="str">
        <f t="shared" si="80"/>
        <v>2,     180913,   "6 50 DHPHT 120  (50 gal)"</v>
      </c>
      <c r="AB166" s="130" t="str">
        <f t="shared" si="76"/>
        <v>Reliance</v>
      </c>
      <c r="AC166" s="131" t="s">
        <v>512</v>
      </c>
      <c r="AD166" s="155">
        <f>COUNTIF(AC$59:AC$414, AC166)</f>
        <v>1</v>
      </c>
      <c r="AE166" s="128" t="str">
        <f t="shared" si="81"/>
        <v xml:space="preserve">          case  6 50 DHPHT 120  (50 gal)   :   "Reliance650DHPHT"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3:1042" s="6" customFormat="1" ht="15" customHeight="1" x14ac:dyDescent="0.25">
      <c r="C167" s="6" t="str">
        <f t="shared" si="85"/>
        <v>Reliance</v>
      </c>
      <c r="D167" s="6" t="str">
        <f t="shared" si="86"/>
        <v>6 66 DHPHT 120  (66 gal)</v>
      </c>
      <c r="E167" s="6">
        <f t="shared" si="87"/>
        <v>181014</v>
      </c>
      <c r="F167" s="55">
        <f t="shared" si="20"/>
        <v>66</v>
      </c>
      <c r="G167" s="6" t="str">
        <f t="shared" si="88"/>
        <v>AOSmithHPTU66</v>
      </c>
      <c r="H167" s="117">
        <f t="shared" si="22"/>
        <v>0</v>
      </c>
      <c r="I167" s="158" t="str">
        <f t="shared" si="89"/>
        <v>Reliance666DHPHT</v>
      </c>
      <c r="J167" s="91" t="s">
        <v>192</v>
      </c>
      <c r="K167" s="32">
        <v>1</v>
      </c>
      <c r="L167" s="75">
        <f t="shared" si="24"/>
        <v>18</v>
      </c>
      <c r="M167" s="9" t="s">
        <v>32</v>
      </c>
      <c r="N167" s="62">
        <f t="shared" si="103"/>
        <v>10</v>
      </c>
      <c r="O167" s="62">
        <f t="shared" si="130"/>
        <v>181014</v>
      </c>
      <c r="P167" s="59" t="str">
        <f t="shared" si="91"/>
        <v>6 66 DHPHT 120  (66 gal)</v>
      </c>
      <c r="Q167" s="157">
        <f>COUNTIF(P$59:P$414, P167)</f>
        <v>1</v>
      </c>
      <c r="R167" s="10" t="s">
        <v>67</v>
      </c>
      <c r="S167" s="11">
        <v>66</v>
      </c>
      <c r="T167" s="30" t="s">
        <v>82</v>
      </c>
      <c r="U167" s="80" t="s">
        <v>102</v>
      </c>
      <c r="V167" s="85" t="str">
        <f t="shared" si="131"/>
        <v>AOSmithHPTU66</v>
      </c>
      <c r="W167" s="116">
        <v>0</v>
      </c>
      <c r="X167" s="42">
        <v>3</v>
      </c>
      <c r="Y167" s="43">
        <v>42591</v>
      </c>
      <c r="Z167" s="44" t="s">
        <v>80</v>
      </c>
      <c r="AA167" s="128" t="str">
        <f t="shared" si="80"/>
        <v>2,     181014,   "6 66 DHPHT 120  (66 gal)"</v>
      </c>
      <c r="AB167" s="130" t="str">
        <f t="shared" si="76"/>
        <v>Reliance</v>
      </c>
      <c r="AC167" s="131" t="s">
        <v>513</v>
      </c>
      <c r="AD167" s="155">
        <f>COUNTIF(AC$59:AC$414, AC167)</f>
        <v>1</v>
      </c>
      <c r="AE167" s="128" t="str">
        <f t="shared" si="81"/>
        <v xml:space="preserve">          case  6 66 DHPHT 120  (66 gal)   :   "Reliance666DHPHT"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3:1042" s="6" customFormat="1" ht="15" customHeight="1" x14ac:dyDescent="0.25">
      <c r="C168" s="6" t="str">
        <f t="shared" si="85"/>
        <v>Reliance</v>
      </c>
      <c r="D168" s="6" t="str">
        <f t="shared" si="86"/>
        <v>6 80 DHPHT 120  (80 gal)</v>
      </c>
      <c r="E168" s="6">
        <f t="shared" si="87"/>
        <v>181115</v>
      </c>
      <c r="F168" s="55">
        <f t="shared" si="20"/>
        <v>80</v>
      </c>
      <c r="G168" s="6" t="str">
        <f t="shared" si="88"/>
        <v>AOSmithHPTU80</v>
      </c>
      <c r="H168" s="117">
        <f t="shared" si="22"/>
        <v>0</v>
      </c>
      <c r="I168" s="158" t="str">
        <f t="shared" si="89"/>
        <v>Reliance680DHPHT</v>
      </c>
      <c r="J168" s="91" t="s">
        <v>192</v>
      </c>
      <c r="K168" s="32">
        <v>1</v>
      </c>
      <c r="L168" s="75">
        <f t="shared" si="24"/>
        <v>18</v>
      </c>
      <c r="M168" s="9" t="s">
        <v>32</v>
      </c>
      <c r="N168" s="62">
        <f t="shared" si="103"/>
        <v>11</v>
      </c>
      <c r="O168" s="62">
        <f t="shared" si="130"/>
        <v>181115</v>
      </c>
      <c r="P168" s="59" t="str">
        <f t="shared" si="91"/>
        <v>6 80 DHPHT 120  (80 gal)</v>
      </c>
      <c r="Q168" s="157">
        <f>COUNTIF(P$59:P$414, P168)</f>
        <v>1</v>
      </c>
      <c r="R168" s="10" t="s">
        <v>68</v>
      </c>
      <c r="S168" s="11">
        <v>80</v>
      </c>
      <c r="T168" s="30" t="s">
        <v>83</v>
      </c>
      <c r="U168" s="80" t="s">
        <v>103</v>
      </c>
      <c r="V168" s="85" t="str">
        <f t="shared" si="131"/>
        <v>AOSmithHPTU80</v>
      </c>
      <c r="W168" s="116">
        <v>0</v>
      </c>
      <c r="X168" s="42" t="s">
        <v>13</v>
      </c>
      <c r="Y168" s="43">
        <v>42591</v>
      </c>
      <c r="Z168" s="44" t="s">
        <v>80</v>
      </c>
      <c r="AA168" s="128" t="str">
        <f t="shared" si="80"/>
        <v>2,     181115,   "6 80 DHPHT 120  (80 gal)"</v>
      </c>
      <c r="AB168" s="130" t="str">
        <f t="shared" si="76"/>
        <v>Reliance</v>
      </c>
      <c r="AC168" s="131" t="s">
        <v>514</v>
      </c>
      <c r="AD168" s="155">
        <f>COUNTIF(AC$59:AC$414, AC168)</f>
        <v>1</v>
      </c>
      <c r="AE168" s="128" t="str">
        <f t="shared" si="81"/>
        <v xml:space="preserve">          case  6 80 DHPHT 120  (80 gal)   :   "Reliance680DHPHT"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3:1042" s="6" customFormat="1" ht="15" customHeight="1" x14ac:dyDescent="0.25">
      <c r="C169" s="6" t="str">
        <f t="shared" si="85"/>
        <v>Reliance</v>
      </c>
      <c r="D169" s="6" t="str">
        <f t="shared" si="86"/>
        <v>6 80 DHPT 102  (80 gal)</v>
      </c>
      <c r="E169" s="6">
        <f t="shared" si="87"/>
        <v>181215</v>
      </c>
      <c r="F169" s="55">
        <f t="shared" si="20"/>
        <v>80</v>
      </c>
      <c r="G169" s="6" t="str">
        <f t="shared" si="88"/>
        <v>AOSmithHPTU80</v>
      </c>
      <c r="H169" s="117">
        <f t="shared" ref="H169:H298" si="132">W169</f>
        <v>0</v>
      </c>
      <c r="I169" s="158" t="str">
        <f t="shared" si="89"/>
        <v>Reliance680DHPT</v>
      </c>
      <c r="J169" s="91" t="s">
        <v>192</v>
      </c>
      <c r="K169" s="32">
        <v>1</v>
      </c>
      <c r="L169" s="75">
        <f t="shared" ref="L169:L298" si="133">VLOOKUP( M169, $M$2:$N$21, 2, FALSE )</f>
        <v>18</v>
      </c>
      <c r="M169" s="9" t="s">
        <v>32</v>
      </c>
      <c r="N169" s="62">
        <f t="shared" si="103"/>
        <v>12</v>
      </c>
      <c r="O169" s="62">
        <f t="shared" si="130"/>
        <v>181215</v>
      </c>
      <c r="P169" s="59" t="str">
        <f t="shared" si="91"/>
        <v>6 80 DHPT 102  (80 gal)</v>
      </c>
      <c r="Q169" s="157">
        <f>COUNTIF(P$59:P$414, P169)</f>
        <v>1</v>
      </c>
      <c r="R169" s="10" t="s">
        <v>69</v>
      </c>
      <c r="S169" s="11">
        <v>80</v>
      </c>
      <c r="T169" s="30" t="s">
        <v>83</v>
      </c>
      <c r="U169" s="80" t="s">
        <v>103</v>
      </c>
      <c r="V169" s="85" t="str">
        <f t="shared" si="131"/>
        <v>AOSmithHPTU80</v>
      </c>
      <c r="W169" s="116">
        <v>0</v>
      </c>
      <c r="X169" s="42" t="s">
        <v>13</v>
      </c>
      <c r="Y169" s="43">
        <v>40857</v>
      </c>
      <c r="Z169" s="44" t="s">
        <v>80</v>
      </c>
      <c r="AA169" s="128" t="str">
        <f t="shared" si="80"/>
        <v>2,     181215,   "6 80 DHPT 102  (80 gal)"</v>
      </c>
      <c r="AB169" s="130" t="str">
        <f t="shared" si="76"/>
        <v>Reliance</v>
      </c>
      <c r="AC169" s="131" t="s">
        <v>515</v>
      </c>
      <c r="AD169" s="155">
        <f>COUNTIF(AC$59:AC$414, AC169)</f>
        <v>1</v>
      </c>
      <c r="AE169" s="128" t="str">
        <f t="shared" si="81"/>
        <v xml:space="preserve">          case  6 80 DHPT 102  (80 gal)   :   "Reliance680DHPT"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3:1042" s="6" customFormat="1" ht="15" customHeight="1" x14ac:dyDescent="0.25">
      <c r="C170" s="121" t="str">
        <f t="shared" si="85"/>
        <v>Rheem</v>
      </c>
      <c r="D170" s="121" t="str">
        <f t="shared" si="86"/>
        <v>HPLD40-1RH  (40 gal)</v>
      </c>
      <c r="E170" s="121">
        <f t="shared" si="87"/>
        <v>196059</v>
      </c>
      <c r="F170" s="55">
        <f t="shared" si="20"/>
        <v>40</v>
      </c>
      <c r="G170" s="6" t="str">
        <f t="shared" si="88"/>
        <v>Rheem2020Prem40</v>
      </c>
      <c r="H170" s="117">
        <f t="shared" ref="H170:H173" si="134">W170</f>
        <v>0</v>
      </c>
      <c r="I170" s="158" t="str">
        <f t="shared" si="89"/>
        <v>RheemHPLD401RH</v>
      </c>
      <c r="J170" s="91" t="s">
        <v>192</v>
      </c>
      <c r="K170" s="32">
        <v>4</v>
      </c>
      <c r="L170" s="75">
        <f t="shared" si="133"/>
        <v>19</v>
      </c>
      <c r="M170" s="12" t="s">
        <v>88</v>
      </c>
      <c r="N170" s="61">
        <v>60</v>
      </c>
      <c r="O170" s="62">
        <f t="shared" si="130"/>
        <v>196059</v>
      </c>
      <c r="P170" s="59" t="str">
        <f t="shared" si="91"/>
        <v>HPLD40-1RH  (40 gal)</v>
      </c>
      <c r="Q170" s="157">
        <f>COUNTIF(P$59:P$414, P170)</f>
        <v>1</v>
      </c>
      <c r="R170" s="10" t="s">
        <v>403</v>
      </c>
      <c r="S170" s="11">
        <v>40</v>
      </c>
      <c r="T170" s="30"/>
      <c r="U170" s="80" t="s">
        <v>281</v>
      </c>
      <c r="V170" s="85" t="str">
        <f t="shared" si="131"/>
        <v>Rheem2020Prem40</v>
      </c>
      <c r="W170" s="116">
        <v>0</v>
      </c>
      <c r="X170" s="42">
        <v>2</v>
      </c>
      <c r="Y170" s="43">
        <v>44127</v>
      </c>
      <c r="Z170" s="44"/>
      <c r="AA170" s="128" t="str">
        <f t="shared" si="80"/>
        <v>2,     196059,   "HPLD40-1RH  (40 gal)"</v>
      </c>
      <c r="AB170" s="129" t="str">
        <f>M170</f>
        <v>Rheem</v>
      </c>
      <c r="AC170" s="132" t="s">
        <v>574</v>
      </c>
      <c r="AD170" s="155">
        <f>COUNTIF(AC$59:AC$414, AC170)</f>
        <v>1</v>
      </c>
      <c r="AE170" s="128" t="str">
        <f t="shared" si="81"/>
        <v xml:space="preserve">          case  HPLD40-1RH  (40 gal)   :   "RheemHPLD401RH"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3:1042" s="6" customFormat="1" ht="15" customHeight="1" x14ac:dyDescent="0.25">
      <c r="C171" s="121" t="str">
        <f t="shared" si="85"/>
        <v>Rheem</v>
      </c>
      <c r="D171" s="121" t="str">
        <f t="shared" si="86"/>
        <v>HPLD50-1RH  (50 gal)</v>
      </c>
      <c r="E171" s="121">
        <f t="shared" si="87"/>
        <v>196160</v>
      </c>
      <c r="F171" s="55">
        <f t="shared" si="20"/>
        <v>50</v>
      </c>
      <c r="G171" s="6" t="str">
        <f t="shared" si="88"/>
        <v>Rheem2020Prem50</v>
      </c>
      <c r="H171" s="117">
        <f t="shared" si="134"/>
        <v>0</v>
      </c>
      <c r="I171" s="158" t="str">
        <f t="shared" si="89"/>
        <v>RheemHPLD501RH</v>
      </c>
      <c r="J171" s="91" t="s">
        <v>192</v>
      </c>
      <c r="K171" s="32">
        <v>4</v>
      </c>
      <c r="L171" s="75">
        <f t="shared" si="133"/>
        <v>19</v>
      </c>
      <c r="M171" s="12" t="s">
        <v>88</v>
      </c>
      <c r="N171" s="62">
        <f t="shared" ref="N171:N173" si="135">N170+1</f>
        <v>61</v>
      </c>
      <c r="O171" s="62">
        <f t="shared" si="130"/>
        <v>196160</v>
      </c>
      <c r="P171" s="59" t="str">
        <f t="shared" si="91"/>
        <v>HPLD50-1RH  (50 gal)</v>
      </c>
      <c r="Q171" s="157">
        <f>COUNTIF(P$59:P$414, P171)</f>
        <v>1</v>
      </c>
      <c r="R171" s="10" t="s">
        <v>404</v>
      </c>
      <c r="S171" s="11">
        <v>50</v>
      </c>
      <c r="T171" s="30"/>
      <c r="U171" s="80" t="s">
        <v>282</v>
      </c>
      <c r="V171" s="85" t="str">
        <f t="shared" si="131"/>
        <v>Rheem2020Prem50</v>
      </c>
      <c r="W171" s="116">
        <v>0</v>
      </c>
      <c r="X171" s="42" t="s">
        <v>8</v>
      </c>
      <c r="Y171" s="43">
        <v>44127</v>
      </c>
      <c r="Z171" s="44"/>
      <c r="AA171" s="128" t="str">
        <f t="shared" si="80"/>
        <v>2,     196160,   "HPLD50-1RH  (50 gal)"</v>
      </c>
      <c r="AB171" s="130" t="str">
        <f t="shared" si="76"/>
        <v>Rheem</v>
      </c>
      <c r="AC171" s="132" t="s">
        <v>575</v>
      </c>
      <c r="AD171" s="155">
        <f>COUNTIF(AC$59:AC$414, AC171)</f>
        <v>1</v>
      </c>
      <c r="AE171" s="128" t="str">
        <f t="shared" si="81"/>
        <v xml:space="preserve">          case  HPLD50-1RH  (50 gal)   :   "RheemHPLD501RH"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3:1042" s="6" customFormat="1" ht="15" customHeight="1" x14ac:dyDescent="0.25">
      <c r="C172" s="121" t="str">
        <f t="shared" si="85"/>
        <v>Rheem</v>
      </c>
      <c r="D172" s="121" t="str">
        <f t="shared" si="86"/>
        <v>HPLD65-1RH  (65 gal)</v>
      </c>
      <c r="E172" s="121">
        <f t="shared" si="87"/>
        <v>196261</v>
      </c>
      <c r="F172" s="55">
        <f t="shared" si="20"/>
        <v>65</v>
      </c>
      <c r="G172" s="6" t="str">
        <f t="shared" si="88"/>
        <v>Rheem2020Prem65</v>
      </c>
      <c r="H172" s="117">
        <f t="shared" si="134"/>
        <v>0</v>
      </c>
      <c r="I172" s="158" t="str">
        <f t="shared" si="89"/>
        <v>RheemHPLD651RH</v>
      </c>
      <c r="J172" s="91" t="s">
        <v>192</v>
      </c>
      <c r="K172" s="32">
        <v>4</v>
      </c>
      <c r="L172" s="75">
        <f t="shared" si="133"/>
        <v>19</v>
      </c>
      <c r="M172" s="12" t="s">
        <v>88</v>
      </c>
      <c r="N172" s="62">
        <f t="shared" si="135"/>
        <v>62</v>
      </c>
      <c r="O172" s="62">
        <f t="shared" si="130"/>
        <v>196261</v>
      </c>
      <c r="P172" s="59" t="str">
        <f t="shared" si="91"/>
        <v>HPLD65-1RH  (65 gal)</v>
      </c>
      <c r="Q172" s="157">
        <f>COUNTIF(P$59:P$414, P172)</f>
        <v>1</v>
      </c>
      <c r="R172" s="10" t="s">
        <v>405</v>
      </c>
      <c r="S172" s="11">
        <v>65</v>
      </c>
      <c r="T172" s="30"/>
      <c r="U172" s="80" t="s">
        <v>283</v>
      </c>
      <c r="V172" s="85" t="str">
        <f t="shared" si="131"/>
        <v>Rheem2020Prem65</v>
      </c>
      <c r="W172" s="116">
        <v>0</v>
      </c>
      <c r="X172" s="42" t="s">
        <v>8</v>
      </c>
      <c r="Y172" s="43">
        <v>44127</v>
      </c>
      <c r="Z172" s="44"/>
      <c r="AA172" s="128" t="str">
        <f t="shared" si="80"/>
        <v>2,     196261,   "HPLD65-1RH  (65 gal)"</v>
      </c>
      <c r="AB172" s="130" t="str">
        <f t="shared" si="76"/>
        <v>Rheem</v>
      </c>
      <c r="AC172" s="132" t="s">
        <v>576</v>
      </c>
      <c r="AD172" s="155">
        <f>COUNTIF(AC$59:AC$414, AC172)</f>
        <v>1</v>
      </c>
      <c r="AE172" s="128" t="str">
        <f t="shared" si="81"/>
        <v xml:space="preserve">          case  HPLD65-1RH  (65 gal)   :   "RheemHPLD651RH"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3:1042" s="6" customFormat="1" ht="15" customHeight="1" x14ac:dyDescent="0.25">
      <c r="C173" s="121" t="str">
        <f t="shared" si="85"/>
        <v>Rheem</v>
      </c>
      <c r="D173" s="121" t="str">
        <f t="shared" si="86"/>
        <v>HPLD80-1RH  (80 gal)</v>
      </c>
      <c r="E173" s="121">
        <f t="shared" si="87"/>
        <v>196362</v>
      </c>
      <c r="F173" s="55">
        <f t="shared" si="20"/>
        <v>80</v>
      </c>
      <c r="G173" s="6" t="str">
        <f t="shared" si="88"/>
        <v>Rheem2020Prem80</v>
      </c>
      <c r="H173" s="117">
        <f t="shared" si="134"/>
        <v>0</v>
      </c>
      <c r="I173" s="158" t="str">
        <f t="shared" si="89"/>
        <v>RheemHPLD801RH</v>
      </c>
      <c r="J173" s="91" t="s">
        <v>192</v>
      </c>
      <c r="K173" s="32">
        <v>4</v>
      </c>
      <c r="L173" s="75">
        <f t="shared" si="133"/>
        <v>19</v>
      </c>
      <c r="M173" s="12" t="s">
        <v>88</v>
      </c>
      <c r="N173" s="62">
        <f t="shared" si="135"/>
        <v>63</v>
      </c>
      <c r="O173" s="62">
        <f t="shared" si="130"/>
        <v>196362</v>
      </c>
      <c r="P173" s="59" t="str">
        <f t="shared" si="91"/>
        <v>HPLD80-1RH  (80 gal)</v>
      </c>
      <c r="Q173" s="157">
        <f>COUNTIF(P$59:P$414, P173)</f>
        <v>1</v>
      </c>
      <c r="R173" s="10" t="s">
        <v>406</v>
      </c>
      <c r="S173" s="11">
        <v>80</v>
      </c>
      <c r="T173" s="30"/>
      <c r="U173" s="80" t="s">
        <v>284</v>
      </c>
      <c r="V173" s="85" t="str">
        <f t="shared" si="131"/>
        <v>Rheem2020Prem80</v>
      </c>
      <c r="W173" s="116">
        <v>0</v>
      </c>
      <c r="X173" s="42">
        <v>4</v>
      </c>
      <c r="Y173" s="43">
        <v>44127</v>
      </c>
      <c r="Z173" s="44"/>
      <c r="AA173" s="128" t="str">
        <f t="shared" si="80"/>
        <v>2,     196362,   "HPLD80-1RH  (80 gal)"</v>
      </c>
      <c r="AB173" s="130" t="str">
        <f t="shared" si="76"/>
        <v>Rheem</v>
      </c>
      <c r="AC173" s="132" t="s">
        <v>577</v>
      </c>
      <c r="AD173" s="155">
        <f>COUNTIF(AC$59:AC$414, AC173)</f>
        <v>1</v>
      </c>
      <c r="AE173" s="128" t="str">
        <f t="shared" si="81"/>
        <v xml:space="preserve">          case  HPLD80-1RH  (80 gal)   :   "RheemHPLD801RH"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3:1042" s="6" customFormat="1" ht="15" customHeight="1" x14ac:dyDescent="0.25">
      <c r="C174" s="106" t="str">
        <f t="shared" si="85"/>
        <v>Rheem</v>
      </c>
      <c r="D174" s="106" t="str">
        <f t="shared" si="86"/>
        <v>PROPH40 T2 RH375-15  (40 gal, JA13)</v>
      </c>
      <c r="E174" s="106">
        <f t="shared" si="87"/>
        <v>193259</v>
      </c>
      <c r="F174" s="55">
        <f t="shared" ref="F174" si="136">S174</f>
        <v>40</v>
      </c>
      <c r="G174" s="6" t="str">
        <f t="shared" si="88"/>
        <v>Rheem2020Prem40</v>
      </c>
      <c r="H174" s="117">
        <f t="shared" si="132"/>
        <v>1</v>
      </c>
      <c r="I174" s="158" t="str">
        <f t="shared" si="89"/>
        <v>RheemPROPH40T2RH37515</v>
      </c>
      <c r="J174" s="91" t="s">
        <v>192</v>
      </c>
      <c r="K174" s="32">
        <v>4</v>
      </c>
      <c r="L174" s="75">
        <f t="shared" si="133"/>
        <v>19</v>
      </c>
      <c r="M174" s="12" t="s">
        <v>88</v>
      </c>
      <c r="N174" s="61">
        <v>32</v>
      </c>
      <c r="O174" s="62">
        <f t="shared" si="130"/>
        <v>193259</v>
      </c>
      <c r="P174" s="59" t="str">
        <f t="shared" si="91"/>
        <v>PROPH40 T2 RH375-15  (40 gal, JA13)</v>
      </c>
      <c r="Q174" s="157">
        <f>COUNTIF(P$59:P$414, P174)</f>
        <v>1</v>
      </c>
      <c r="R174" s="10" t="s">
        <v>328</v>
      </c>
      <c r="S174" s="11">
        <v>40</v>
      </c>
      <c r="T174" s="30"/>
      <c r="U174" s="80" t="s">
        <v>281</v>
      </c>
      <c r="V174" s="85" t="str">
        <f t="shared" si="131"/>
        <v>Rheem2020Prem40</v>
      </c>
      <c r="W174" s="118">
        <v>1</v>
      </c>
      <c r="X174" s="42">
        <v>2</v>
      </c>
      <c r="Y174" s="43">
        <v>43944</v>
      </c>
      <c r="Z174" s="44"/>
      <c r="AA174" s="128" t="str">
        <f t="shared" si="80"/>
        <v>2,     193259,   "PROPH40 T2 RH375-15  (40 gal, JA13)"</v>
      </c>
      <c r="AB174" s="130" t="str">
        <f t="shared" si="76"/>
        <v>Rheem</v>
      </c>
      <c r="AC174" s="131" t="s">
        <v>527</v>
      </c>
      <c r="AD174" s="155">
        <f>COUNTIF(AC$59:AC$414, AC174)</f>
        <v>1</v>
      </c>
      <c r="AE174" s="128" t="str">
        <f t="shared" si="81"/>
        <v xml:space="preserve">          case  PROPH40 T2 RH375-15  (40 gal, JA13)   :   "RheemPROPH40T2RH37515"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3:1042" s="6" customFormat="1" ht="15" customHeight="1" x14ac:dyDescent="0.25">
      <c r="C175" s="106" t="str">
        <f t="shared" si="85"/>
        <v>Rheem</v>
      </c>
      <c r="D175" s="106" t="str">
        <f t="shared" si="86"/>
        <v>PROPH50 T2 RH375-15  (50 gal, JA13)</v>
      </c>
      <c r="E175" s="106">
        <f t="shared" si="87"/>
        <v>193360</v>
      </c>
      <c r="F175" s="55">
        <f t="shared" ref="F175:F201" si="137">S175</f>
        <v>50</v>
      </c>
      <c r="G175" s="6" t="str">
        <f t="shared" si="88"/>
        <v>Rheem2020Prem50</v>
      </c>
      <c r="H175" s="117">
        <f t="shared" si="132"/>
        <v>1</v>
      </c>
      <c r="I175" s="158" t="str">
        <f t="shared" si="89"/>
        <v>RheemPROPH50T2RH37515</v>
      </c>
      <c r="J175" s="91" t="s">
        <v>192</v>
      </c>
      <c r="K175" s="32">
        <v>4</v>
      </c>
      <c r="L175" s="75">
        <f t="shared" si="133"/>
        <v>19</v>
      </c>
      <c r="M175" s="12" t="s">
        <v>88</v>
      </c>
      <c r="N175" s="62">
        <f t="shared" ref="N175:N205" si="138">N174+1</f>
        <v>33</v>
      </c>
      <c r="O175" s="62">
        <f t="shared" si="130"/>
        <v>193360</v>
      </c>
      <c r="P175" s="59" t="str">
        <f t="shared" si="91"/>
        <v>PROPH50 T2 RH375-15  (50 gal, JA13)</v>
      </c>
      <c r="Q175" s="157">
        <f>COUNTIF(P$59:P$414, P175)</f>
        <v>1</v>
      </c>
      <c r="R175" s="10" t="s">
        <v>329</v>
      </c>
      <c r="S175" s="11">
        <v>50</v>
      </c>
      <c r="T175" s="30"/>
      <c r="U175" s="80" t="s">
        <v>282</v>
      </c>
      <c r="V175" s="85" t="str">
        <f t="shared" si="131"/>
        <v>Rheem2020Prem50</v>
      </c>
      <c r="W175" s="118">
        <v>1</v>
      </c>
      <c r="X175" s="42" t="s">
        <v>8</v>
      </c>
      <c r="Y175" s="43">
        <v>43944</v>
      </c>
      <c r="Z175" s="44"/>
      <c r="AA175" s="128" t="str">
        <f t="shared" si="80"/>
        <v>2,     193360,   "PROPH50 T2 RH375-15  (50 gal, JA13)"</v>
      </c>
      <c r="AB175" s="130" t="str">
        <f t="shared" si="76"/>
        <v>Rheem</v>
      </c>
      <c r="AC175" s="131" t="s">
        <v>534</v>
      </c>
      <c r="AD175" s="155">
        <f>COUNTIF(AC$59:AC$414, AC175)</f>
        <v>1</v>
      </c>
      <c r="AE175" s="128" t="str">
        <f t="shared" si="81"/>
        <v xml:space="preserve">          case  PROPH50 T2 RH375-15  (50 gal, JA13)   :   "RheemPROPH50T2RH37515"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3:1042" s="6" customFormat="1" ht="15" customHeight="1" x14ac:dyDescent="0.25">
      <c r="C176" s="106" t="str">
        <f t="shared" si="85"/>
        <v>Rheem</v>
      </c>
      <c r="D176" s="106" t="str">
        <f t="shared" si="86"/>
        <v>PROPH65 T2 RH375-15  (65 gal, JA13)</v>
      </c>
      <c r="E176" s="106">
        <f t="shared" si="87"/>
        <v>193461</v>
      </c>
      <c r="F176" s="55">
        <f t="shared" si="137"/>
        <v>65</v>
      </c>
      <c r="G176" s="6" t="str">
        <f t="shared" si="88"/>
        <v>Rheem2020Prem65</v>
      </c>
      <c r="H176" s="117">
        <f t="shared" si="132"/>
        <v>1</v>
      </c>
      <c r="I176" s="158" t="str">
        <f t="shared" si="89"/>
        <v>RheemPROPH65T2RH37515</v>
      </c>
      <c r="J176" s="91" t="s">
        <v>192</v>
      </c>
      <c r="K176" s="32">
        <v>4</v>
      </c>
      <c r="L176" s="75">
        <f t="shared" si="133"/>
        <v>19</v>
      </c>
      <c r="M176" s="12" t="s">
        <v>88</v>
      </c>
      <c r="N176" s="62">
        <f t="shared" si="138"/>
        <v>34</v>
      </c>
      <c r="O176" s="62">
        <f t="shared" si="130"/>
        <v>193461</v>
      </c>
      <c r="P176" s="59" t="str">
        <f t="shared" si="91"/>
        <v>PROPH65 T2 RH375-15  (65 gal, JA13)</v>
      </c>
      <c r="Q176" s="157">
        <f>COUNTIF(P$59:P$414, P176)</f>
        <v>1</v>
      </c>
      <c r="R176" s="10" t="s">
        <v>290</v>
      </c>
      <c r="S176" s="11">
        <v>65</v>
      </c>
      <c r="T176" s="30"/>
      <c r="U176" s="80" t="s">
        <v>283</v>
      </c>
      <c r="V176" s="85" t="str">
        <f t="shared" si="131"/>
        <v>Rheem2020Prem65</v>
      </c>
      <c r="W176" s="118">
        <v>1</v>
      </c>
      <c r="X176" s="42" t="s">
        <v>8</v>
      </c>
      <c r="Y176" s="43">
        <v>43944</v>
      </c>
      <c r="Z176" s="44"/>
      <c r="AA176" s="128" t="str">
        <f t="shared" si="80"/>
        <v>2,     193461,   "PROPH65 T2 RH375-15  (65 gal, JA13)"</v>
      </c>
      <c r="AB176" s="130" t="str">
        <f t="shared" si="76"/>
        <v>Rheem</v>
      </c>
      <c r="AC176" s="6" t="s">
        <v>541</v>
      </c>
      <c r="AD176" s="155">
        <f>COUNTIF(AC$59:AC$414, AC176)</f>
        <v>1</v>
      </c>
      <c r="AE176" s="128" t="str">
        <f t="shared" si="81"/>
        <v xml:space="preserve">          case  PROPH65 T2 RH375-15  (65 gal, JA13)   :   "RheemPROPH65T2RH37515"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3:48" s="6" customFormat="1" ht="15" customHeight="1" x14ac:dyDescent="0.25">
      <c r="C177" s="106" t="str">
        <f t="shared" si="85"/>
        <v>Rheem</v>
      </c>
      <c r="D177" s="106" t="str">
        <f t="shared" si="86"/>
        <v>PROPH80 T2 RH375-15  (80 gal, JA13)</v>
      </c>
      <c r="E177" s="106">
        <f t="shared" si="87"/>
        <v>193562</v>
      </c>
      <c r="F177" s="55">
        <f t="shared" si="137"/>
        <v>80</v>
      </c>
      <c r="G177" s="6" t="str">
        <f t="shared" si="88"/>
        <v>Rheem2020Prem80</v>
      </c>
      <c r="H177" s="117">
        <f t="shared" si="132"/>
        <v>1</v>
      </c>
      <c r="I177" s="158" t="str">
        <f t="shared" si="89"/>
        <v>RheemPROPH80T2RH37515</v>
      </c>
      <c r="J177" s="91" t="s">
        <v>192</v>
      </c>
      <c r="K177" s="32">
        <v>4</v>
      </c>
      <c r="L177" s="75">
        <f t="shared" si="133"/>
        <v>19</v>
      </c>
      <c r="M177" s="12" t="s">
        <v>88</v>
      </c>
      <c r="N177" s="62">
        <f t="shared" si="138"/>
        <v>35</v>
      </c>
      <c r="O177" s="62">
        <f t="shared" si="130"/>
        <v>193562</v>
      </c>
      <c r="P177" s="59" t="str">
        <f t="shared" si="91"/>
        <v>PROPH80 T2 RH375-15  (80 gal, JA13)</v>
      </c>
      <c r="Q177" s="157">
        <f>COUNTIF(P$59:P$414, P177)</f>
        <v>1</v>
      </c>
      <c r="R177" s="10" t="s">
        <v>330</v>
      </c>
      <c r="S177" s="11">
        <v>80</v>
      </c>
      <c r="T177" s="30"/>
      <c r="U177" s="80" t="s">
        <v>284</v>
      </c>
      <c r="V177" s="85" t="str">
        <f t="shared" si="131"/>
        <v>Rheem2020Prem80</v>
      </c>
      <c r="W177" s="118">
        <v>1</v>
      </c>
      <c r="X177" s="42">
        <v>4</v>
      </c>
      <c r="Y177" s="43">
        <v>43944</v>
      </c>
      <c r="Z177" s="44"/>
      <c r="AA177" s="128" t="str">
        <f t="shared" si="80"/>
        <v>2,     193562,   "PROPH80 T2 RH375-15  (80 gal, JA13)"</v>
      </c>
      <c r="AB177" s="130" t="str">
        <f t="shared" si="76"/>
        <v>Rheem</v>
      </c>
      <c r="AC177" s="6" t="s">
        <v>549</v>
      </c>
      <c r="AD177" s="155">
        <f>COUNTIF(AC$59:AC$414, AC177)</f>
        <v>1</v>
      </c>
      <c r="AE177" s="128" t="str">
        <f t="shared" si="81"/>
        <v xml:space="preserve">          case  PROPH80 T2 RH375-15  (80 gal, JA13)   :   "RheemPROPH80T2RH37515"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3:48" s="6" customFormat="1" ht="15" customHeight="1" x14ac:dyDescent="0.25">
      <c r="C178" s="106" t="str">
        <f t="shared" si="85"/>
        <v>Rheem</v>
      </c>
      <c r="D178" s="106" t="str">
        <f t="shared" si="86"/>
        <v>PROPH40 T2 RH375-30  (40 gal, JA13)</v>
      </c>
      <c r="E178" s="106">
        <f t="shared" si="87"/>
        <v>193659</v>
      </c>
      <c r="F178" s="55">
        <f t="shared" si="137"/>
        <v>40</v>
      </c>
      <c r="G178" s="6" t="str">
        <f t="shared" si="88"/>
        <v>Rheem2020Prem40</v>
      </c>
      <c r="H178" s="117">
        <f t="shared" si="132"/>
        <v>1</v>
      </c>
      <c r="I178" s="158" t="str">
        <f t="shared" si="89"/>
        <v>RheemPROPH40T2RH37530</v>
      </c>
      <c r="J178" s="91" t="s">
        <v>192</v>
      </c>
      <c r="K178" s="32">
        <v>4</v>
      </c>
      <c r="L178" s="75">
        <f t="shared" si="133"/>
        <v>19</v>
      </c>
      <c r="M178" s="12" t="s">
        <v>88</v>
      </c>
      <c r="N178" s="62">
        <f t="shared" si="138"/>
        <v>36</v>
      </c>
      <c r="O178" s="62">
        <f t="shared" si="130"/>
        <v>193659</v>
      </c>
      <c r="P178" s="59" t="str">
        <f t="shared" si="91"/>
        <v>PROPH40 T2 RH375-30  (40 gal, JA13)</v>
      </c>
      <c r="Q178" s="157">
        <f>COUNTIF(P$59:P$414, P178)</f>
        <v>1</v>
      </c>
      <c r="R178" s="10" t="s">
        <v>331</v>
      </c>
      <c r="S178" s="11">
        <v>40</v>
      </c>
      <c r="T178" s="30"/>
      <c r="U178" s="80" t="s">
        <v>281</v>
      </c>
      <c r="V178" s="85" t="str">
        <f t="shared" si="131"/>
        <v>Rheem2020Prem40</v>
      </c>
      <c r="W178" s="118">
        <v>1</v>
      </c>
      <c r="X178" s="42">
        <v>2</v>
      </c>
      <c r="Y178" s="43">
        <v>43944</v>
      </c>
      <c r="Z178" s="44"/>
      <c r="AA178" s="128" t="str">
        <f t="shared" si="80"/>
        <v>2,     193659,   "PROPH40 T2 RH375-30  (40 gal, JA13)"</v>
      </c>
      <c r="AB178" s="130" t="str">
        <f t="shared" ref="AB178:AB261" si="139">AB177</f>
        <v>Rheem</v>
      </c>
      <c r="AC178" s="131" t="s">
        <v>528</v>
      </c>
      <c r="AD178" s="155">
        <f>COUNTIF(AC$59:AC$414, AC178)</f>
        <v>1</v>
      </c>
      <c r="AE178" s="128" t="str">
        <f t="shared" si="81"/>
        <v xml:space="preserve">          case  PROPH40 T2 RH375-30  (40 gal, JA13)   :   "RheemPROPH40T2RH37530"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3:48" s="6" customFormat="1" ht="15" customHeight="1" x14ac:dyDescent="0.25">
      <c r="C179" s="106" t="str">
        <f t="shared" si="85"/>
        <v>Rheem</v>
      </c>
      <c r="D179" s="106" t="str">
        <f t="shared" si="86"/>
        <v>PROPH50 T2 RH375-30  (50 gal, JA13)</v>
      </c>
      <c r="E179" s="106">
        <f t="shared" si="87"/>
        <v>193760</v>
      </c>
      <c r="F179" s="55">
        <f t="shared" si="137"/>
        <v>50</v>
      </c>
      <c r="G179" s="6" t="str">
        <f t="shared" si="88"/>
        <v>Rheem2020Prem50</v>
      </c>
      <c r="H179" s="117">
        <f t="shared" si="132"/>
        <v>1</v>
      </c>
      <c r="I179" s="158" t="str">
        <f t="shared" si="89"/>
        <v>RheemPROPH50T2RH37530</v>
      </c>
      <c r="J179" s="91" t="s">
        <v>192</v>
      </c>
      <c r="K179" s="32">
        <v>4</v>
      </c>
      <c r="L179" s="75">
        <f t="shared" si="133"/>
        <v>19</v>
      </c>
      <c r="M179" s="12" t="s">
        <v>88</v>
      </c>
      <c r="N179" s="62">
        <f t="shared" si="138"/>
        <v>37</v>
      </c>
      <c r="O179" s="62">
        <f t="shared" si="130"/>
        <v>193760</v>
      </c>
      <c r="P179" s="59" t="str">
        <f t="shared" si="91"/>
        <v>PROPH50 T2 RH375-30  (50 gal, JA13)</v>
      </c>
      <c r="Q179" s="157">
        <f>COUNTIF(P$59:P$414, P179)</f>
        <v>1</v>
      </c>
      <c r="R179" s="10" t="s">
        <v>332</v>
      </c>
      <c r="S179" s="11">
        <v>50</v>
      </c>
      <c r="T179" s="30"/>
      <c r="U179" s="80" t="s">
        <v>282</v>
      </c>
      <c r="V179" s="85" t="str">
        <f t="shared" si="131"/>
        <v>Rheem2020Prem50</v>
      </c>
      <c r="W179" s="118">
        <v>1</v>
      </c>
      <c r="X179" s="42" t="s">
        <v>8</v>
      </c>
      <c r="Y179" s="43">
        <v>43944</v>
      </c>
      <c r="Z179" s="44"/>
      <c r="AA179" s="128" t="str">
        <f t="shared" si="80"/>
        <v>2,     193760,   "PROPH50 T2 RH375-30  (50 gal, JA13)"</v>
      </c>
      <c r="AB179" s="130" t="str">
        <f t="shared" si="139"/>
        <v>Rheem</v>
      </c>
      <c r="AC179" s="131" t="s">
        <v>535</v>
      </c>
      <c r="AD179" s="155">
        <f>COUNTIF(AC$59:AC$414, AC179)</f>
        <v>1</v>
      </c>
      <c r="AE179" s="128" t="str">
        <f t="shared" si="81"/>
        <v xml:space="preserve">          case  PROPH50 T2 RH375-30  (50 gal, JA13)   :   "RheemPROPH50T2RH37530"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3:48" s="6" customFormat="1" ht="15" customHeight="1" x14ac:dyDescent="0.25">
      <c r="C180" s="106" t="str">
        <f t="shared" si="85"/>
        <v>Rheem</v>
      </c>
      <c r="D180" s="106" t="str">
        <f t="shared" si="86"/>
        <v>PROPH65 T2 RH375-30  (65 gal, JA13)</v>
      </c>
      <c r="E180" s="106">
        <f t="shared" si="87"/>
        <v>193861</v>
      </c>
      <c r="F180" s="55">
        <f t="shared" si="137"/>
        <v>65</v>
      </c>
      <c r="G180" s="6" t="str">
        <f t="shared" si="88"/>
        <v>Rheem2020Prem65</v>
      </c>
      <c r="H180" s="117">
        <f t="shared" si="132"/>
        <v>1</v>
      </c>
      <c r="I180" s="158" t="str">
        <f t="shared" si="89"/>
        <v>RheemPROPH65T2RH37530</v>
      </c>
      <c r="J180" s="91" t="s">
        <v>192</v>
      </c>
      <c r="K180" s="32">
        <v>4</v>
      </c>
      <c r="L180" s="75">
        <f t="shared" si="133"/>
        <v>19</v>
      </c>
      <c r="M180" s="12" t="s">
        <v>88</v>
      </c>
      <c r="N180" s="62">
        <f t="shared" si="138"/>
        <v>38</v>
      </c>
      <c r="O180" s="62">
        <f t="shared" si="130"/>
        <v>193861</v>
      </c>
      <c r="P180" s="59" t="str">
        <f t="shared" si="91"/>
        <v>PROPH65 T2 RH375-30  (65 gal, JA13)</v>
      </c>
      <c r="Q180" s="157">
        <f>COUNTIF(P$59:P$414, P180)</f>
        <v>1</v>
      </c>
      <c r="R180" s="10" t="s">
        <v>333</v>
      </c>
      <c r="S180" s="11">
        <v>65</v>
      </c>
      <c r="T180" s="30"/>
      <c r="U180" s="80" t="s">
        <v>283</v>
      </c>
      <c r="V180" s="85" t="str">
        <f t="shared" si="131"/>
        <v>Rheem2020Prem65</v>
      </c>
      <c r="W180" s="118">
        <v>1</v>
      </c>
      <c r="X180" s="42" t="s">
        <v>8</v>
      </c>
      <c r="Y180" s="43">
        <v>43944</v>
      </c>
      <c r="Z180" s="44"/>
      <c r="AA180" s="128" t="str">
        <f t="shared" si="80"/>
        <v>2,     193861,   "PROPH65 T2 RH375-30  (65 gal, JA13)"</v>
      </c>
      <c r="AB180" s="130" t="str">
        <f t="shared" si="139"/>
        <v>Rheem</v>
      </c>
      <c r="AC180" s="6" t="s">
        <v>542</v>
      </c>
      <c r="AD180" s="155">
        <f>COUNTIF(AC$59:AC$414, AC180)</f>
        <v>1</v>
      </c>
      <c r="AE180" s="128" t="str">
        <f t="shared" si="81"/>
        <v xml:space="preserve">          case  PROPH65 T2 RH375-30  (65 gal, JA13)   :   "RheemPROPH65T2RH37530"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3:48" s="6" customFormat="1" ht="15" customHeight="1" x14ac:dyDescent="0.25">
      <c r="C181" s="106" t="str">
        <f t="shared" si="85"/>
        <v>Rheem</v>
      </c>
      <c r="D181" s="106" t="str">
        <f t="shared" si="86"/>
        <v>PROPH80 T2 RH375-30  (80 gal, JA13)</v>
      </c>
      <c r="E181" s="106">
        <f t="shared" si="87"/>
        <v>193962</v>
      </c>
      <c r="F181" s="55">
        <f t="shared" si="137"/>
        <v>80</v>
      </c>
      <c r="G181" s="6" t="str">
        <f t="shared" si="88"/>
        <v>Rheem2020Prem80</v>
      </c>
      <c r="H181" s="117">
        <f t="shared" si="132"/>
        <v>1</v>
      </c>
      <c r="I181" s="158" t="str">
        <f t="shared" si="89"/>
        <v>RheemPROPH80T2RH37530</v>
      </c>
      <c r="J181" s="91" t="s">
        <v>192</v>
      </c>
      <c r="K181" s="32">
        <v>4</v>
      </c>
      <c r="L181" s="75">
        <f t="shared" si="133"/>
        <v>19</v>
      </c>
      <c r="M181" s="12" t="s">
        <v>88</v>
      </c>
      <c r="N181" s="62">
        <f t="shared" si="138"/>
        <v>39</v>
      </c>
      <c r="O181" s="62">
        <f t="shared" si="130"/>
        <v>193962</v>
      </c>
      <c r="P181" s="59" t="str">
        <f t="shared" si="91"/>
        <v>PROPH80 T2 RH375-30  (80 gal, JA13)</v>
      </c>
      <c r="Q181" s="157">
        <f>COUNTIF(P$59:P$414, P181)</f>
        <v>1</v>
      </c>
      <c r="R181" s="10" t="s">
        <v>334</v>
      </c>
      <c r="S181" s="11">
        <v>80</v>
      </c>
      <c r="T181" s="30"/>
      <c r="U181" s="80" t="s">
        <v>284</v>
      </c>
      <c r="V181" s="85" t="str">
        <f t="shared" si="131"/>
        <v>Rheem2020Prem80</v>
      </c>
      <c r="W181" s="118">
        <v>1</v>
      </c>
      <c r="X181" s="42">
        <v>4</v>
      </c>
      <c r="Y181" s="43">
        <v>43944</v>
      </c>
      <c r="Z181" s="44"/>
      <c r="AA181" s="128" t="str">
        <f t="shared" si="80"/>
        <v>2,     193962,   "PROPH80 T2 RH375-30  (80 gal, JA13)"</v>
      </c>
      <c r="AB181" s="130" t="str">
        <f t="shared" si="139"/>
        <v>Rheem</v>
      </c>
      <c r="AC181" s="131" t="s">
        <v>550</v>
      </c>
      <c r="AD181" s="155">
        <f>COUNTIF(AC$59:AC$414, AC181)</f>
        <v>1</v>
      </c>
      <c r="AE181" s="128" t="str">
        <f t="shared" si="81"/>
        <v xml:space="preserve">          case  PROPH80 T2 RH375-30  (80 gal, JA13)   :   "RheemPROPH80T2RH37530"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3:48" s="6" customFormat="1" ht="15" customHeight="1" x14ac:dyDescent="0.25">
      <c r="C182" s="106" t="str">
        <f t="shared" si="85"/>
        <v>Rheem</v>
      </c>
      <c r="D182" s="106" t="str">
        <f t="shared" si="86"/>
        <v>PROPH40 T2 RH375-SO  (40 gal, JA13)</v>
      </c>
      <c r="E182" s="106">
        <f t="shared" si="87"/>
        <v>194059</v>
      </c>
      <c r="F182" s="55">
        <f t="shared" si="137"/>
        <v>40</v>
      </c>
      <c r="G182" s="6" t="str">
        <f t="shared" si="88"/>
        <v>Rheem2020Prem40</v>
      </c>
      <c r="H182" s="117">
        <f t="shared" si="132"/>
        <v>1</v>
      </c>
      <c r="I182" s="158" t="str">
        <f t="shared" si="89"/>
        <v>RheemPROPH40T2RH375SO</v>
      </c>
      <c r="J182" s="91" t="s">
        <v>192</v>
      </c>
      <c r="K182" s="32">
        <v>4</v>
      </c>
      <c r="L182" s="75">
        <f t="shared" si="133"/>
        <v>19</v>
      </c>
      <c r="M182" s="12" t="s">
        <v>88</v>
      </c>
      <c r="N182" s="62">
        <f t="shared" si="138"/>
        <v>40</v>
      </c>
      <c r="O182" s="62">
        <f t="shared" si="130"/>
        <v>194059</v>
      </c>
      <c r="P182" s="59" t="str">
        <f t="shared" si="91"/>
        <v>PROPH40 T2 RH375-SO  (40 gal, JA13)</v>
      </c>
      <c r="Q182" s="157">
        <f>COUNTIF(P$59:P$414, P182)</f>
        <v>1</v>
      </c>
      <c r="R182" s="10" t="s">
        <v>335</v>
      </c>
      <c r="S182" s="11">
        <v>40</v>
      </c>
      <c r="T182" s="30"/>
      <c r="U182" s="80" t="s">
        <v>281</v>
      </c>
      <c r="V182" s="85" t="str">
        <f t="shared" si="131"/>
        <v>Rheem2020Prem40</v>
      </c>
      <c r="W182" s="118">
        <v>1</v>
      </c>
      <c r="X182" s="42">
        <v>2</v>
      </c>
      <c r="Y182" s="43">
        <v>43944</v>
      </c>
      <c r="Z182" s="44"/>
      <c r="AA182" s="128" t="str">
        <f t="shared" si="80"/>
        <v>2,     194059,   "PROPH40 T2 RH375-SO  (40 gal, JA13)"</v>
      </c>
      <c r="AB182" s="130" t="str">
        <f t="shared" si="139"/>
        <v>Rheem</v>
      </c>
      <c r="AC182" s="131" t="s">
        <v>529</v>
      </c>
      <c r="AD182" s="155">
        <f>COUNTIF(AC$59:AC$414, AC182)</f>
        <v>1</v>
      </c>
      <c r="AE182" s="128" t="str">
        <f t="shared" si="81"/>
        <v xml:space="preserve">          case  PROPH40 T2 RH375-SO  (40 gal, JA13)   :   "RheemPROPH40T2RH375SO"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3:48" s="6" customFormat="1" ht="15" customHeight="1" x14ac:dyDescent="0.25">
      <c r="C183" s="106" t="str">
        <f t="shared" si="85"/>
        <v>Rheem</v>
      </c>
      <c r="D183" s="106" t="str">
        <f t="shared" si="86"/>
        <v>PROPH50 T2 RH375-SO  (50 gal, JA13)</v>
      </c>
      <c r="E183" s="106">
        <f t="shared" si="87"/>
        <v>194160</v>
      </c>
      <c r="F183" s="55">
        <f t="shared" si="137"/>
        <v>50</v>
      </c>
      <c r="G183" s="6" t="str">
        <f t="shared" si="88"/>
        <v>Rheem2020Prem50</v>
      </c>
      <c r="H183" s="117">
        <f t="shared" si="132"/>
        <v>1</v>
      </c>
      <c r="I183" s="158" t="str">
        <f t="shared" si="89"/>
        <v>RheemPROPH50T2RH375SO</v>
      </c>
      <c r="J183" s="91" t="s">
        <v>192</v>
      </c>
      <c r="K183" s="32">
        <v>4</v>
      </c>
      <c r="L183" s="75">
        <f t="shared" si="133"/>
        <v>19</v>
      </c>
      <c r="M183" s="12" t="s">
        <v>88</v>
      </c>
      <c r="N183" s="62">
        <f t="shared" si="138"/>
        <v>41</v>
      </c>
      <c r="O183" s="62">
        <f t="shared" si="130"/>
        <v>194160</v>
      </c>
      <c r="P183" s="59" t="str">
        <f t="shared" si="91"/>
        <v>PROPH50 T2 RH375-SO  (50 gal, JA13)</v>
      </c>
      <c r="Q183" s="157">
        <f>COUNTIF(P$59:P$414, P183)</f>
        <v>1</v>
      </c>
      <c r="R183" s="10" t="s">
        <v>336</v>
      </c>
      <c r="S183" s="11">
        <v>50</v>
      </c>
      <c r="T183" s="30"/>
      <c r="U183" s="80" t="s">
        <v>282</v>
      </c>
      <c r="V183" s="85" t="str">
        <f t="shared" si="131"/>
        <v>Rheem2020Prem50</v>
      </c>
      <c r="W183" s="118">
        <v>1</v>
      </c>
      <c r="X183" s="42" t="s">
        <v>8</v>
      </c>
      <c r="Y183" s="43">
        <v>43944</v>
      </c>
      <c r="Z183" s="44"/>
      <c r="AA183" s="128" t="str">
        <f t="shared" si="80"/>
        <v>2,     194160,   "PROPH50 T2 RH375-SO  (50 gal, JA13)"</v>
      </c>
      <c r="AB183" s="130" t="str">
        <f t="shared" si="139"/>
        <v>Rheem</v>
      </c>
      <c r="AC183" s="131" t="s">
        <v>536</v>
      </c>
      <c r="AD183" s="155">
        <f>COUNTIF(AC$59:AC$414, AC183)</f>
        <v>1</v>
      </c>
      <c r="AE183" s="128" t="str">
        <f t="shared" si="81"/>
        <v xml:space="preserve">          case  PROPH50 T2 RH375-SO  (50 gal, JA13)   :   "RheemPROPH50T2RH375SO"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3:48" s="6" customFormat="1" ht="15" customHeight="1" x14ac:dyDescent="0.25">
      <c r="C184" s="106" t="str">
        <f t="shared" si="85"/>
        <v>Rheem</v>
      </c>
      <c r="D184" s="106" t="str">
        <f t="shared" si="86"/>
        <v>PROPH65 T2 RH375-SO  (65 gal, JA13)</v>
      </c>
      <c r="E184" s="106">
        <f t="shared" si="87"/>
        <v>194261</v>
      </c>
      <c r="F184" s="55">
        <f t="shared" si="137"/>
        <v>65</v>
      </c>
      <c r="G184" s="6" t="str">
        <f t="shared" si="88"/>
        <v>Rheem2020Prem65</v>
      </c>
      <c r="H184" s="117">
        <f t="shared" si="132"/>
        <v>1</v>
      </c>
      <c r="I184" s="158" t="str">
        <f t="shared" si="89"/>
        <v>RheemPROPH65T2RH375SO</v>
      </c>
      <c r="J184" s="91" t="s">
        <v>192</v>
      </c>
      <c r="K184" s="32">
        <v>4</v>
      </c>
      <c r="L184" s="75">
        <f t="shared" si="133"/>
        <v>19</v>
      </c>
      <c r="M184" s="12" t="s">
        <v>88</v>
      </c>
      <c r="N184" s="62">
        <f t="shared" si="138"/>
        <v>42</v>
      </c>
      <c r="O184" s="62">
        <f t="shared" si="130"/>
        <v>194261</v>
      </c>
      <c r="P184" s="59" t="str">
        <f t="shared" si="91"/>
        <v>PROPH65 T2 RH375-SO  (65 gal, JA13)</v>
      </c>
      <c r="Q184" s="157">
        <f>COUNTIF(P$59:P$414, P184)</f>
        <v>1</v>
      </c>
      <c r="R184" s="10" t="s">
        <v>337</v>
      </c>
      <c r="S184" s="11">
        <v>65</v>
      </c>
      <c r="T184" s="30"/>
      <c r="U184" s="80" t="s">
        <v>283</v>
      </c>
      <c r="V184" s="85" t="str">
        <f t="shared" si="131"/>
        <v>Rheem2020Prem65</v>
      </c>
      <c r="W184" s="118">
        <v>1</v>
      </c>
      <c r="X184" s="42" t="s">
        <v>8</v>
      </c>
      <c r="Y184" s="43">
        <v>43944</v>
      </c>
      <c r="Z184" s="44"/>
      <c r="AA184" s="128" t="str">
        <f t="shared" si="80"/>
        <v>2,     194261,   "PROPH65 T2 RH375-SO  (65 gal, JA13)"</v>
      </c>
      <c r="AB184" s="130" t="str">
        <f t="shared" si="139"/>
        <v>Rheem</v>
      </c>
      <c r="AC184" s="6" t="s">
        <v>543</v>
      </c>
      <c r="AD184" s="155">
        <f>COUNTIF(AC$59:AC$414, AC184)</f>
        <v>1</v>
      </c>
      <c r="AE184" s="128" t="str">
        <f t="shared" si="81"/>
        <v xml:space="preserve">          case  PROPH65 T2 RH375-SO  (65 gal, JA13)   :   "RheemPROPH65T2RH375SO"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3:48" s="6" customFormat="1" ht="15" customHeight="1" x14ac:dyDescent="0.25">
      <c r="C185" s="106" t="str">
        <f t="shared" si="85"/>
        <v>Rheem</v>
      </c>
      <c r="D185" s="106" t="str">
        <f t="shared" si="86"/>
        <v>PROPH80 T2 RH375-SO  (80 gal, JA13)</v>
      </c>
      <c r="E185" s="106">
        <f t="shared" si="87"/>
        <v>194362</v>
      </c>
      <c r="F185" s="55">
        <f t="shared" si="137"/>
        <v>80</v>
      </c>
      <c r="G185" s="6" t="str">
        <f t="shared" si="88"/>
        <v>Rheem2020Prem80</v>
      </c>
      <c r="H185" s="117">
        <f t="shared" si="132"/>
        <v>1</v>
      </c>
      <c r="I185" s="158" t="str">
        <f t="shared" si="89"/>
        <v>RheemPROPH80T2RH375SO</v>
      </c>
      <c r="J185" s="91" t="s">
        <v>192</v>
      </c>
      <c r="K185" s="32">
        <v>4</v>
      </c>
      <c r="L185" s="75">
        <f t="shared" si="133"/>
        <v>19</v>
      </c>
      <c r="M185" s="12" t="s">
        <v>88</v>
      </c>
      <c r="N185" s="62">
        <f t="shared" si="138"/>
        <v>43</v>
      </c>
      <c r="O185" s="62">
        <f t="shared" si="130"/>
        <v>194362</v>
      </c>
      <c r="P185" s="59" t="str">
        <f t="shared" si="91"/>
        <v>PROPH80 T2 RH375-SO  (80 gal, JA13)</v>
      </c>
      <c r="Q185" s="157">
        <f>COUNTIF(P$59:P$414, P185)</f>
        <v>1</v>
      </c>
      <c r="R185" s="10" t="s">
        <v>338</v>
      </c>
      <c r="S185" s="11">
        <v>80</v>
      </c>
      <c r="T185" s="30"/>
      <c r="U185" s="80" t="s">
        <v>284</v>
      </c>
      <c r="V185" s="85" t="str">
        <f t="shared" si="131"/>
        <v>Rheem2020Prem80</v>
      </c>
      <c r="W185" s="118">
        <v>1</v>
      </c>
      <c r="X185" s="42">
        <v>4</v>
      </c>
      <c r="Y185" s="43">
        <v>43944</v>
      </c>
      <c r="Z185" s="44"/>
      <c r="AA185" s="128" t="str">
        <f t="shared" si="80"/>
        <v>2,     194362,   "PROPH80 T2 RH375-SO  (80 gal, JA13)"</v>
      </c>
      <c r="AB185" s="130" t="str">
        <f t="shared" si="139"/>
        <v>Rheem</v>
      </c>
      <c r="AC185" s="131" t="s">
        <v>551</v>
      </c>
      <c r="AD185" s="155">
        <f>COUNTIF(AC$59:AC$414, AC185)</f>
        <v>1</v>
      </c>
      <c r="AE185" s="128" t="str">
        <f t="shared" si="81"/>
        <v xml:space="preserve">          case  PROPH80 T2 RH375-SO  (80 gal, JA13)   :   "RheemPROPH80T2RH375SO"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3:48" s="6" customFormat="1" ht="15" customHeight="1" x14ac:dyDescent="0.25">
      <c r="C186" s="106" t="str">
        <f t="shared" si="85"/>
        <v>Rheem</v>
      </c>
      <c r="D186" s="106" t="str">
        <f t="shared" si="86"/>
        <v>XE40T10H22U0  (40 gal, JA13)</v>
      </c>
      <c r="E186" s="106">
        <f t="shared" si="87"/>
        <v>194459</v>
      </c>
      <c r="F186" s="55">
        <f t="shared" si="137"/>
        <v>40</v>
      </c>
      <c r="G186" s="6" t="str">
        <f t="shared" si="88"/>
        <v>Rheem2020Prem40</v>
      </c>
      <c r="H186" s="117">
        <f t="shared" si="132"/>
        <v>1</v>
      </c>
      <c r="I186" s="158" t="str">
        <f t="shared" si="89"/>
        <v>RheemXE40T10H22U0</v>
      </c>
      <c r="J186" s="91" t="s">
        <v>192</v>
      </c>
      <c r="K186" s="32">
        <v>4</v>
      </c>
      <c r="L186" s="75">
        <f t="shared" si="133"/>
        <v>19</v>
      </c>
      <c r="M186" s="12" t="s">
        <v>88</v>
      </c>
      <c r="N186" s="62">
        <f t="shared" si="138"/>
        <v>44</v>
      </c>
      <c r="O186" s="62">
        <f t="shared" si="130"/>
        <v>194459</v>
      </c>
      <c r="P186" s="59" t="str">
        <f t="shared" si="91"/>
        <v>XE40T10H22U0  (40 gal, JA13)</v>
      </c>
      <c r="Q186" s="157">
        <f>COUNTIF(P$59:P$414, P186)</f>
        <v>1</v>
      </c>
      <c r="R186" s="10" t="s">
        <v>291</v>
      </c>
      <c r="S186" s="11">
        <v>40</v>
      </c>
      <c r="T186" s="30"/>
      <c r="U186" s="80" t="s">
        <v>281</v>
      </c>
      <c r="V186" s="85" t="str">
        <f t="shared" si="131"/>
        <v>Rheem2020Prem40</v>
      </c>
      <c r="W186" s="118">
        <v>1</v>
      </c>
      <c r="X186" s="42">
        <v>2</v>
      </c>
      <c r="Y186" s="43">
        <v>43944</v>
      </c>
      <c r="Z186" s="44"/>
      <c r="AA186" s="128" t="str">
        <f t="shared" si="80"/>
        <v>2,     194459,   "XE40T10H22U0  (40 gal, JA13)"</v>
      </c>
      <c r="AB186" s="130" t="str">
        <f t="shared" si="139"/>
        <v>Rheem</v>
      </c>
      <c r="AC186" t="s">
        <v>552</v>
      </c>
      <c r="AD186" s="155">
        <f>COUNTIF(AC$59:AC$414, AC186)</f>
        <v>1</v>
      </c>
      <c r="AE186" s="128" t="str">
        <f t="shared" si="81"/>
        <v xml:space="preserve">          case  XE40T10H22U0  (40 gal, JA13)   :   "RheemXE40T10H22U0"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3:48" s="6" customFormat="1" ht="15" customHeight="1" x14ac:dyDescent="0.25">
      <c r="C187" s="106" t="str">
        <f t="shared" si="85"/>
        <v>Rheem</v>
      </c>
      <c r="D187" s="106" t="str">
        <f t="shared" si="86"/>
        <v>XE50T10H22U0  (50 gal, JA13)</v>
      </c>
      <c r="E187" s="106">
        <f t="shared" si="87"/>
        <v>194560</v>
      </c>
      <c r="F187" s="55">
        <f t="shared" si="137"/>
        <v>50</v>
      </c>
      <c r="G187" s="6" t="str">
        <f t="shared" si="88"/>
        <v>Rheem2020Prem50</v>
      </c>
      <c r="H187" s="117">
        <f t="shared" si="132"/>
        <v>1</v>
      </c>
      <c r="I187" s="158" t="str">
        <f t="shared" si="89"/>
        <v>RheemXE50T10H22U0</v>
      </c>
      <c r="J187" s="91" t="s">
        <v>192</v>
      </c>
      <c r="K187" s="32">
        <v>4</v>
      </c>
      <c r="L187" s="75">
        <f t="shared" si="133"/>
        <v>19</v>
      </c>
      <c r="M187" s="12" t="s">
        <v>88</v>
      </c>
      <c r="N187" s="62">
        <f t="shared" si="138"/>
        <v>45</v>
      </c>
      <c r="O187" s="62">
        <f t="shared" si="130"/>
        <v>194560</v>
      </c>
      <c r="P187" s="59" t="str">
        <f t="shared" si="91"/>
        <v>XE50T10H22U0  (50 gal, JA13)</v>
      </c>
      <c r="Q187" s="157">
        <f>COUNTIF(P$59:P$414, P187)</f>
        <v>1</v>
      </c>
      <c r="R187" s="10" t="s">
        <v>292</v>
      </c>
      <c r="S187" s="11">
        <v>50</v>
      </c>
      <c r="T187" s="30"/>
      <c r="U187" s="80" t="s">
        <v>282</v>
      </c>
      <c r="V187" s="85" t="str">
        <f t="shared" si="131"/>
        <v>Rheem2020Prem50</v>
      </c>
      <c r="W187" s="118">
        <v>1</v>
      </c>
      <c r="X187" s="42" t="s">
        <v>8</v>
      </c>
      <c r="Y187" s="43">
        <v>43944</v>
      </c>
      <c r="Z187" s="44"/>
      <c r="AA187" s="128" t="str">
        <f t="shared" si="80"/>
        <v>2,     194560,   "XE50T10H22U0  (50 gal, JA13)"</v>
      </c>
      <c r="AB187" s="130" t="str">
        <f t="shared" si="139"/>
        <v>Rheem</v>
      </c>
      <c r="AC187" s="6" t="s">
        <v>556</v>
      </c>
      <c r="AD187" s="155">
        <f>COUNTIF(AC$59:AC$414, AC187)</f>
        <v>1</v>
      </c>
      <c r="AE187" s="128" t="str">
        <f t="shared" si="81"/>
        <v xml:space="preserve">          case  XE50T10H22U0  (50 gal, JA13)   :   "RheemXE50T10H22U0"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3:48" s="6" customFormat="1" ht="15" customHeight="1" x14ac:dyDescent="0.25">
      <c r="C188" s="106" t="str">
        <f t="shared" si="85"/>
        <v>Rheem</v>
      </c>
      <c r="D188" s="106" t="str">
        <f t="shared" si="86"/>
        <v>XE65T10H22U0  (65 gal, JA13)</v>
      </c>
      <c r="E188" s="106">
        <f t="shared" si="87"/>
        <v>194661</v>
      </c>
      <c r="F188" s="55">
        <f t="shared" si="137"/>
        <v>65</v>
      </c>
      <c r="G188" s="6" t="str">
        <f t="shared" si="88"/>
        <v>Rheem2020Prem65</v>
      </c>
      <c r="H188" s="117">
        <f t="shared" si="132"/>
        <v>1</v>
      </c>
      <c r="I188" s="158" t="str">
        <f t="shared" si="89"/>
        <v>RheemXE65T10H22U0</v>
      </c>
      <c r="J188" s="91" t="s">
        <v>192</v>
      </c>
      <c r="K188" s="32">
        <v>4</v>
      </c>
      <c r="L188" s="75">
        <f t="shared" si="133"/>
        <v>19</v>
      </c>
      <c r="M188" s="12" t="s">
        <v>88</v>
      </c>
      <c r="N188" s="62">
        <f t="shared" si="138"/>
        <v>46</v>
      </c>
      <c r="O188" s="62">
        <f t="shared" si="130"/>
        <v>194661</v>
      </c>
      <c r="P188" s="59" t="str">
        <f t="shared" si="91"/>
        <v>XE65T10H22U0  (65 gal, JA13)</v>
      </c>
      <c r="Q188" s="157">
        <f>COUNTIF(P$59:P$414, P188)</f>
        <v>1</v>
      </c>
      <c r="R188" s="10" t="s">
        <v>293</v>
      </c>
      <c r="S188" s="11">
        <v>65</v>
      </c>
      <c r="T188" s="30"/>
      <c r="U188" s="80" t="s">
        <v>283</v>
      </c>
      <c r="V188" s="85" t="str">
        <f t="shared" si="131"/>
        <v>Rheem2020Prem65</v>
      </c>
      <c r="W188" s="118">
        <v>1</v>
      </c>
      <c r="X188" s="42" t="s">
        <v>8</v>
      </c>
      <c r="Y188" s="43">
        <v>43944</v>
      </c>
      <c r="Z188" s="44"/>
      <c r="AA188" s="128" t="str">
        <f t="shared" si="80"/>
        <v>2,     194661,   "XE65T10H22U0  (65 gal, JA13)"</v>
      </c>
      <c r="AB188" s="130" t="str">
        <f t="shared" si="139"/>
        <v>Rheem</v>
      </c>
      <c r="AC188" s="6" t="s">
        <v>563</v>
      </c>
      <c r="AD188" s="155">
        <f>COUNTIF(AC$59:AC$414, AC188)</f>
        <v>1</v>
      </c>
      <c r="AE188" s="128" t="str">
        <f t="shared" si="81"/>
        <v xml:space="preserve">          case  XE65T10H22U0  (65 gal, JA13)   :   "RheemXE65T10H22U0"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3:48" s="6" customFormat="1" ht="15" customHeight="1" x14ac:dyDescent="0.25">
      <c r="C189" s="106" t="str">
        <f t="shared" si="85"/>
        <v>Rheem</v>
      </c>
      <c r="D189" s="106" t="str">
        <f t="shared" si="86"/>
        <v>XE80T10H22U0  (80 gal, JA13)</v>
      </c>
      <c r="E189" s="106">
        <f t="shared" si="87"/>
        <v>194762</v>
      </c>
      <c r="F189" s="55">
        <f t="shared" si="137"/>
        <v>80</v>
      </c>
      <c r="G189" s="6" t="str">
        <f t="shared" si="88"/>
        <v>Rheem2020Prem80</v>
      </c>
      <c r="H189" s="117">
        <f t="shared" si="132"/>
        <v>1</v>
      </c>
      <c r="I189" s="158" t="str">
        <f t="shared" si="89"/>
        <v>RheemXE80T10H22U0</v>
      </c>
      <c r="J189" s="91" t="s">
        <v>192</v>
      </c>
      <c r="K189" s="32">
        <v>4</v>
      </c>
      <c r="L189" s="75">
        <f t="shared" si="133"/>
        <v>19</v>
      </c>
      <c r="M189" s="12" t="s">
        <v>88</v>
      </c>
      <c r="N189" s="62">
        <f t="shared" si="138"/>
        <v>47</v>
      </c>
      <c r="O189" s="62">
        <f t="shared" si="130"/>
        <v>194762</v>
      </c>
      <c r="P189" s="59" t="str">
        <f t="shared" si="91"/>
        <v>XE80T10H22U0  (80 gal, JA13)</v>
      </c>
      <c r="Q189" s="157">
        <f>COUNTIF(P$59:P$414, P189)</f>
        <v>1</v>
      </c>
      <c r="R189" s="10" t="s">
        <v>294</v>
      </c>
      <c r="S189" s="11">
        <v>80</v>
      </c>
      <c r="T189" s="30"/>
      <c r="U189" s="80" t="s">
        <v>284</v>
      </c>
      <c r="V189" s="85" t="str">
        <f t="shared" si="131"/>
        <v>Rheem2020Prem80</v>
      </c>
      <c r="W189" s="118">
        <v>1</v>
      </c>
      <c r="X189" s="42">
        <v>4</v>
      </c>
      <c r="Y189" s="43">
        <v>43944</v>
      </c>
      <c r="Z189" s="44"/>
      <c r="AA189" s="128" t="str">
        <f t="shared" si="80"/>
        <v>2,     194762,   "XE80T10H22U0  (80 gal, JA13)"</v>
      </c>
      <c r="AB189" s="130" t="str">
        <f t="shared" si="139"/>
        <v>Rheem</v>
      </c>
      <c r="AC189" s="6" t="s">
        <v>568</v>
      </c>
      <c r="AD189" s="155">
        <f>COUNTIF(AC$59:AC$414, AC189)</f>
        <v>1</v>
      </c>
      <c r="AE189" s="128" t="str">
        <f t="shared" si="81"/>
        <v xml:space="preserve">          case  XE80T10H22U0  (80 gal, JA13)   :   "RheemXE80T10H22U0"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3:48" s="6" customFormat="1" ht="15" customHeight="1" x14ac:dyDescent="0.25">
      <c r="C190" s="106" t="str">
        <f t="shared" si="85"/>
        <v>Rheem</v>
      </c>
      <c r="D190" s="106" t="str">
        <f t="shared" si="86"/>
        <v>XE40T10H45U0  (40 gal, JA13)</v>
      </c>
      <c r="E190" s="106">
        <f t="shared" si="87"/>
        <v>194859</v>
      </c>
      <c r="F190" s="55">
        <f t="shared" si="137"/>
        <v>40</v>
      </c>
      <c r="G190" s="6" t="str">
        <f t="shared" si="88"/>
        <v>Rheem2020Prem40</v>
      </c>
      <c r="H190" s="117">
        <f t="shared" si="132"/>
        <v>1</v>
      </c>
      <c r="I190" s="158" t="str">
        <f t="shared" si="89"/>
        <v>RheemXE40T10H45U0</v>
      </c>
      <c r="J190" s="91" t="s">
        <v>192</v>
      </c>
      <c r="K190" s="32">
        <v>4</v>
      </c>
      <c r="L190" s="75">
        <f t="shared" si="133"/>
        <v>19</v>
      </c>
      <c r="M190" s="12" t="s">
        <v>88</v>
      </c>
      <c r="N190" s="62">
        <f t="shared" si="138"/>
        <v>48</v>
      </c>
      <c r="O190" s="62">
        <f t="shared" si="130"/>
        <v>194859</v>
      </c>
      <c r="P190" s="59" t="str">
        <f t="shared" si="91"/>
        <v>XE40T10H45U0  (40 gal, JA13)</v>
      </c>
      <c r="Q190" s="157">
        <f>COUNTIF(P$59:P$414, P190)</f>
        <v>1</v>
      </c>
      <c r="R190" s="10" t="s">
        <v>295</v>
      </c>
      <c r="S190" s="11">
        <v>40</v>
      </c>
      <c r="T190" s="30"/>
      <c r="U190" s="80" t="s">
        <v>281</v>
      </c>
      <c r="V190" s="85" t="str">
        <f t="shared" si="131"/>
        <v>Rheem2020Prem40</v>
      </c>
      <c r="W190" s="118">
        <v>1</v>
      </c>
      <c r="X190" s="42">
        <v>2</v>
      </c>
      <c r="Y190" s="43">
        <v>43944</v>
      </c>
      <c r="Z190" s="44"/>
      <c r="AA190" s="128" t="str">
        <f t="shared" ref="AA190:AA253" si="140">"2,     "&amp;E190&amp;",   """&amp;P190&amp;""""</f>
        <v>2,     194859,   "XE40T10H45U0  (40 gal, JA13)"</v>
      </c>
      <c r="AB190" s="130" t="str">
        <f t="shared" si="139"/>
        <v>Rheem</v>
      </c>
      <c r="AC190" t="s">
        <v>553</v>
      </c>
      <c r="AD190" s="155">
        <f>COUNTIF(AC$59:AC$414, AC190)</f>
        <v>1</v>
      </c>
      <c r="AE190" s="128" t="str">
        <f t="shared" ref="AE190:AE253" si="141">"          case  "&amp;D190&amp;"   :   """&amp;AC190&amp;""""</f>
        <v xml:space="preserve">          case  XE40T10H45U0  (40 gal, JA13)   :   "RheemXE40T10H45U0"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3:48" s="6" customFormat="1" ht="15" customHeight="1" x14ac:dyDescent="0.25">
      <c r="C191" s="106" t="str">
        <f t="shared" si="85"/>
        <v>Rheem</v>
      </c>
      <c r="D191" s="106" t="str">
        <f t="shared" si="86"/>
        <v>XE50T10H45U0  (50 gal, JA13)</v>
      </c>
      <c r="E191" s="106">
        <f t="shared" si="87"/>
        <v>194960</v>
      </c>
      <c r="F191" s="55">
        <f t="shared" si="137"/>
        <v>50</v>
      </c>
      <c r="G191" s="6" t="str">
        <f t="shared" si="88"/>
        <v>Rheem2020Prem50</v>
      </c>
      <c r="H191" s="117">
        <f t="shared" si="132"/>
        <v>1</v>
      </c>
      <c r="I191" s="158" t="str">
        <f t="shared" si="89"/>
        <v>RheemXE50T10H45U0</v>
      </c>
      <c r="J191" s="91" t="s">
        <v>192</v>
      </c>
      <c r="K191" s="32">
        <v>4</v>
      </c>
      <c r="L191" s="75">
        <f t="shared" si="133"/>
        <v>19</v>
      </c>
      <c r="M191" s="12" t="s">
        <v>88</v>
      </c>
      <c r="N191" s="62">
        <f t="shared" si="138"/>
        <v>49</v>
      </c>
      <c r="O191" s="62">
        <f t="shared" si="130"/>
        <v>194960</v>
      </c>
      <c r="P191" s="59" t="str">
        <f t="shared" si="91"/>
        <v>XE50T10H45U0  (50 gal, JA13)</v>
      </c>
      <c r="Q191" s="157">
        <f>COUNTIF(P$59:P$414, P191)</f>
        <v>1</v>
      </c>
      <c r="R191" s="10" t="s">
        <v>296</v>
      </c>
      <c r="S191" s="11">
        <v>50</v>
      </c>
      <c r="T191" s="30"/>
      <c r="U191" s="80" t="s">
        <v>282</v>
      </c>
      <c r="V191" s="85" t="str">
        <f t="shared" si="131"/>
        <v>Rheem2020Prem50</v>
      </c>
      <c r="W191" s="118">
        <v>1</v>
      </c>
      <c r="X191" s="42" t="s">
        <v>8</v>
      </c>
      <c r="Y191" s="43">
        <v>43944</v>
      </c>
      <c r="Z191" s="44"/>
      <c r="AA191" s="128" t="str">
        <f t="shared" si="140"/>
        <v>2,     194960,   "XE50T10H45U0  (50 gal, JA13)"</v>
      </c>
      <c r="AB191" s="130" t="str">
        <f t="shared" si="139"/>
        <v>Rheem</v>
      </c>
      <c r="AC191" t="s">
        <v>557</v>
      </c>
      <c r="AD191" s="155">
        <f>COUNTIF(AC$59:AC$414, AC191)</f>
        <v>1</v>
      </c>
      <c r="AE191" s="128" t="str">
        <f t="shared" si="141"/>
        <v xml:space="preserve">          case  XE50T10H45U0  (50 gal, JA13)   :   "RheemXE50T10H45U0"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3:48" s="6" customFormat="1" ht="15" customHeight="1" x14ac:dyDescent="0.25">
      <c r="C192" s="106" t="str">
        <f t="shared" si="85"/>
        <v>Rheem</v>
      </c>
      <c r="D192" s="106" t="str">
        <f t="shared" si="86"/>
        <v>XE65T10H45U0  (65 gal, JA13)</v>
      </c>
      <c r="E192" s="106">
        <f t="shared" si="87"/>
        <v>195061</v>
      </c>
      <c r="F192" s="55">
        <f t="shared" si="137"/>
        <v>65</v>
      </c>
      <c r="G192" s="6" t="str">
        <f t="shared" si="88"/>
        <v>Rheem2020Prem65</v>
      </c>
      <c r="H192" s="117">
        <f t="shared" si="132"/>
        <v>1</v>
      </c>
      <c r="I192" s="158" t="str">
        <f t="shared" si="89"/>
        <v>RheemXE65T10H45U0</v>
      </c>
      <c r="J192" s="91" t="s">
        <v>192</v>
      </c>
      <c r="K192" s="32">
        <v>4</v>
      </c>
      <c r="L192" s="75">
        <f t="shared" si="133"/>
        <v>19</v>
      </c>
      <c r="M192" s="12" t="s">
        <v>88</v>
      </c>
      <c r="N192" s="62">
        <f t="shared" si="138"/>
        <v>50</v>
      </c>
      <c r="O192" s="62">
        <f t="shared" si="130"/>
        <v>195061</v>
      </c>
      <c r="P192" s="59" t="str">
        <f t="shared" si="91"/>
        <v>XE65T10H45U0  (65 gal, JA13)</v>
      </c>
      <c r="Q192" s="157">
        <f>COUNTIF(P$59:P$414, P192)</f>
        <v>1</v>
      </c>
      <c r="R192" s="10" t="s">
        <v>297</v>
      </c>
      <c r="S192" s="11">
        <v>65</v>
      </c>
      <c r="T192" s="30"/>
      <c r="U192" s="80" t="s">
        <v>283</v>
      </c>
      <c r="V192" s="85" t="str">
        <f t="shared" si="131"/>
        <v>Rheem2020Prem65</v>
      </c>
      <c r="W192" s="118">
        <v>1</v>
      </c>
      <c r="X192" s="42" t="s">
        <v>8</v>
      </c>
      <c r="Y192" s="43">
        <v>43944</v>
      </c>
      <c r="Z192" s="44"/>
      <c r="AA192" s="128" t="str">
        <f t="shared" si="140"/>
        <v>2,     195061,   "XE65T10H45U0  (65 gal, JA13)"</v>
      </c>
      <c r="AB192" s="130" t="str">
        <f t="shared" si="139"/>
        <v>Rheem</v>
      </c>
      <c r="AC192" s="6" t="s">
        <v>564</v>
      </c>
      <c r="AD192" s="155">
        <f>COUNTIF(AC$59:AC$414, AC192)</f>
        <v>1</v>
      </c>
      <c r="AE192" s="128" t="str">
        <f t="shared" si="141"/>
        <v xml:space="preserve">          case  XE65T10H45U0  (65 gal, JA13)   :   "RheemXE65T10H45U0"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3:1039" s="6" customFormat="1" ht="15" customHeight="1" x14ac:dyDescent="0.25">
      <c r="C193" s="106" t="str">
        <f t="shared" si="85"/>
        <v>Rheem</v>
      </c>
      <c r="D193" s="106" t="str">
        <f t="shared" si="86"/>
        <v>XE80T10H45U0  (80 gal, JA13)</v>
      </c>
      <c r="E193" s="106">
        <f t="shared" si="87"/>
        <v>195162</v>
      </c>
      <c r="F193" s="55">
        <f t="shared" si="137"/>
        <v>80</v>
      </c>
      <c r="G193" s="6" t="str">
        <f t="shared" si="88"/>
        <v>Rheem2020Prem80</v>
      </c>
      <c r="H193" s="117">
        <f t="shared" si="132"/>
        <v>1</v>
      </c>
      <c r="I193" s="158" t="str">
        <f t="shared" si="89"/>
        <v>RheemXE80T10H45U0</v>
      </c>
      <c r="J193" s="91" t="s">
        <v>192</v>
      </c>
      <c r="K193" s="32">
        <v>4</v>
      </c>
      <c r="L193" s="75">
        <f t="shared" si="133"/>
        <v>19</v>
      </c>
      <c r="M193" s="12" t="s">
        <v>88</v>
      </c>
      <c r="N193" s="62">
        <f t="shared" si="138"/>
        <v>51</v>
      </c>
      <c r="O193" s="62">
        <f t="shared" si="130"/>
        <v>195162</v>
      </c>
      <c r="P193" s="59" t="str">
        <f t="shared" si="91"/>
        <v>XE80T10H45U0  (80 gal, JA13)</v>
      </c>
      <c r="Q193" s="157">
        <f>COUNTIF(P$59:P$414, P193)</f>
        <v>1</v>
      </c>
      <c r="R193" s="10" t="s">
        <v>298</v>
      </c>
      <c r="S193" s="11">
        <v>80</v>
      </c>
      <c r="T193" s="30"/>
      <c r="U193" s="80" t="s">
        <v>284</v>
      </c>
      <c r="V193" s="85" t="str">
        <f t="shared" si="131"/>
        <v>Rheem2020Prem80</v>
      </c>
      <c r="W193" s="118">
        <v>1</v>
      </c>
      <c r="X193" s="42">
        <v>4</v>
      </c>
      <c r="Y193" s="43">
        <v>43944</v>
      </c>
      <c r="Z193" s="44"/>
      <c r="AA193" s="128" t="str">
        <f t="shared" si="140"/>
        <v>2,     195162,   "XE80T10H45U0  (80 gal, JA13)"</v>
      </c>
      <c r="AB193" s="130" t="str">
        <f t="shared" si="139"/>
        <v>Rheem</v>
      </c>
      <c r="AC193" s="6" t="s">
        <v>569</v>
      </c>
      <c r="AD193" s="155">
        <f>COUNTIF(AC$59:AC$414, AC193)</f>
        <v>1</v>
      </c>
      <c r="AE193" s="128" t="str">
        <f t="shared" si="141"/>
        <v xml:space="preserve">          case  XE80T10H45U0  (80 gal, JA13)   :   "RheemXE80T10H45U0"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3:1039" s="6" customFormat="1" ht="15" customHeight="1" x14ac:dyDescent="0.25">
      <c r="C194" s="106" t="str">
        <f t="shared" si="85"/>
        <v>Rheem</v>
      </c>
      <c r="D194" s="106" t="str">
        <f t="shared" si="86"/>
        <v>XE40T10HS45U0  (40 gal, JA13)</v>
      </c>
      <c r="E194" s="106">
        <f t="shared" si="87"/>
        <v>195259</v>
      </c>
      <c r="F194" s="55">
        <f t="shared" si="137"/>
        <v>40</v>
      </c>
      <c r="G194" s="6" t="str">
        <f t="shared" si="88"/>
        <v>Rheem2020Prem40</v>
      </c>
      <c r="H194" s="117">
        <f t="shared" si="132"/>
        <v>1</v>
      </c>
      <c r="I194" s="158" t="str">
        <f t="shared" si="89"/>
        <v>RheemXE40T10HS45U0</v>
      </c>
      <c r="J194" s="91" t="s">
        <v>192</v>
      </c>
      <c r="K194" s="32">
        <v>4</v>
      </c>
      <c r="L194" s="75">
        <f t="shared" si="133"/>
        <v>19</v>
      </c>
      <c r="M194" s="12" t="s">
        <v>88</v>
      </c>
      <c r="N194" s="62">
        <f t="shared" si="138"/>
        <v>52</v>
      </c>
      <c r="O194" s="62">
        <f t="shared" si="130"/>
        <v>195259</v>
      </c>
      <c r="P194" s="59" t="str">
        <f t="shared" si="91"/>
        <v>XE40T10HS45U0  (40 gal, JA13)</v>
      </c>
      <c r="Q194" s="157">
        <f>COUNTIF(P$59:P$414, P194)</f>
        <v>1</v>
      </c>
      <c r="R194" s="10" t="s">
        <v>339</v>
      </c>
      <c r="S194" s="11">
        <v>40</v>
      </c>
      <c r="T194" s="30"/>
      <c r="U194" s="80" t="s">
        <v>281</v>
      </c>
      <c r="V194" s="85" t="str">
        <f t="shared" si="131"/>
        <v>Rheem2020Prem40</v>
      </c>
      <c r="W194" s="118">
        <v>1</v>
      </c>
      <c r="X194" s="42">
        <v>2</v>
      </c>
      <c r="Y194" s="43">
        <v>43944</v>
      </c>
      <c r="Z194" s="44"/>
      <c r="AA194" s="128" t="str">
        <f t="shared" si="140"/>
        <v>2,     195259,   "XE40T10HS45U0  (40 gal, JA13)"</v>
      </c>
      <c r="AB194" s="130" t="str">
        <f t="shared" si="139"/>
        <v>Rheem</v>
      </c>
      <c r="AC194" t="s">
        <v>554</v>
      </c>
      <c r="AD194" s="155">
        <f>COUNTIF(AC$59:AC$414, AC194)</f>
        <v>1</v>
      </c>
      <c r="AE194" s="128" t="str">
        <f t="shared" si="141"/>
        <v xml:space="preserve">          case  XE40T10HS45U0  (40 gal, JA13)   :   "RheemXE40T10HS45U0"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3:1039" s="6" customFormat="1" ht="15" customHeight="1" x14ac:dyDescent="0.25">
      <c r="C195" s="106" t="str">
        <f t="shared" si="85"/>
        <v>Rheem</v>
      </c>
      <c r="D195" s="106" t="str">
        <f t="shared" si="86"/>
        <v>XE50T10HS45U0  (50 gal, JA13)</v>
      </c>
      <c r="E195" s="106">
        <f t="shared" si="87"/>
        <v>195360</v>
      </c>
      <c r="F195" s="55">
        <f t="shared" si="137"/>
        <v>50</v>
      </c>
      <c r="G195" s="6" t="str">
        <f t="shared" si="88"/>
        <v>Rheem2020Prem50</v>
      </c>
      <c r="H195" s="117">
        <f t="shared" si="132"/>
        <v>1</v>
      </c>
      <c r="I195" s="158" t="str">
        <f t="shared" si="89"/>
        <v>RheemXE50T10HS45U0</v>
      </c>
      <c r="J195" s="91" t="s">
        <v>192</v>
      </c>
      <c r="K195" s="32">
        <v>4</v>
      </c>
      <c r="L195" s="75">
        <f t="shared" si="133"/>
        <v>19</v>
      </c>
      <c r="M195" s="12" t="s">
        <v>88</v>
      </c>
      <c r="N195" s="62">
        <f t="shared" si="138"/>
        <v>53</v>
      </c>
      <c r="O195" s="62">
        <f t="shared" si="130"/>
        <v>195360</v>
      </c>
      <c r="P195" s="59" t="str">
        <f t="shared" si="91"/>
        <v>XE50T10HS45U0  (50 gal, JA13)</v>
      </c>
      <c r="Q195" s="157">
        <f>COUNTIF(P$59:P$414, P195)</f>
        <v>1</v>
      </c>
      <c r="R195" s="10" t="s">
        <v>340</v>
      </c>
      <c r="S195" s="11">
        <v>50</v>
      </c>
      <c r="T195" s="30"/>
      <c r="U195" s="80" t="s">
        <v>282</v>
      </c>
      <c r="V195" s="85" t="str">
        <f t="shared" si="131"/>
        <v>Rheem2020Prem50</v>
      </c>
      <c r="W195" s="118">
        <v>1</v>
      </c>
      <c r="X195" s="42" t="s">
        <v>8</v>
      </c>
      <c r="Y195" s="43">
        <v>43944</v>
      </c>
      <c r="Z195" s="44"/>
      <c r="AA195" s="128" t="str">
        <f t="shared" si="140"/>
        <v>2,     195360,   "XE50T10HS45U0  (50 gal, JA13)"</v>
      </c>
      <c r="AB195" s="130" t="str">
        <f t="shared" si="139"/>
        <v>Rheem</v>
      </c>
      <c r="AC195" t="s">
        <v>559</v>
      </c>
      <c r="AD195" s="155">
        <f>COUNTIF(AC$59:AC$414, AC195)</f>
        <v>1</v>
      </c>
      <c r="AE195" s="128" t="str">
        <f t="shared" si="141"/>
        <v xml:space="preserve">          case  XE50T10HS45U0  (50 gal, JA13)   :   "RheemXE50T10HS45U0"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3:1039" s="6" customFormat="1" ht="15" customHeight="1" x14ac:dyDescent="0.25">
      <c r="C196" s="106" t="str">
        <f t="shared" si="85"/>
        <v>Rheem</v>
      </c>
      <c r="D196" s="106" t="str">
        <f t="shared" si="86"/>
        <v>XE65T10HS45U0  (65 gal, JA13)</v>
      </c>
      <c r="E196" s="106">
        <f t="shared" si="87"/>
        <v>195461</v>
      </c>
      <c r="F196" s="55">
        <f t="shared" si="137"/>
        <v>65</v>
      </c>
      <c r="G196" s="6" t="str">
        <f t="shared" si="88"/>
        <v>Rheem2020Prem65</v>
      </c>
      <c r="H196" s="117">
        <f t="shared" si="132"/>
        <v>1</v>
      </c>
      <c r="I196" s="158" t="str">
        <f t="shared" si="89"/>
        <v>RheemXE65T10HS45U0</v>
      </c>
      <c r="J196" s="91" t="s">
        <v>192</v>
      </c>
      <c r="K196" s="32">
        <v>4</v>
      </c>
      <c r="L196" s="75">
        <f t="shared" si="133"/>
        <v>19</v>
      </c>
      <c r="M196" s="12" t="s">
        <v>88</v>
      </c>
      <c r="N196" s="62">
        <f t="shared" si="138"/>
        <v>54</v>
      </c>
      <c r="O196" s="62">
        <f t="shared" si="130"/>
        <v>195461</v>
      </c>
      <c r="P196" s="59" t="str">
        <f t="shared" si="91"/>
        <v>XE65T10HS45U0  (65 gal, JA13)</v>
      </c>
      <c r="Q196" s="157">
        <f>COUNTIF(P$59:P$414, P196)</f>
        <v>1</v>
      </c>
      <c r="R196" s="10" t="s">
        <v>341</v>
      </c>
      <c r="S196" s="11">
        <v>65</v>
      </c>
      <c r="T196" s="30"/>
      <c r="U196" s="80" t="s">
        <v>283</v>
      </c>
      <c r="V196" s="85" t="str">
        <f t="shared" si="131"/>
        <v>Rheem2020Prem65</v>
      </c>
      <c r="W196" s="118">
        <v>1</v>
      </c>
      <c r="X196" s="42" t="s">
        <v>8</v>
      </c>
      <c r="Y196" s="43">
        <v>43944</v>
      </c>
      <c r="Z196" s="44"/>
      <c r="AA196" s="128" t="str">
        <f t="shared" si="140"/>
        <v>2,     195461,   "XE65T10HS45U0  (65 gal, JA13)"</v>
      </c>
      <c r="AB196" s="130" t="str">
        <f t="shared" si="139"/>
        <v>Rheem</v>
      </c>
      <c r="AC196" s="6" t="s">
        <v>566</v>
      </c>
      <c r="AD196" s="155">
        <f>COUNTIF(AC$59:AC$414, AC196)</f>
        <v>1</v>
      </c>
      <c r="AE196" s="128" t="str">
        <f t="shared" si="141"/>
        <v xml:space="preserve">          case  XE65T10HS45U0  (65 gal, JA13)   :   "RheemXE65T10HS45U0"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3:1039" s="6" customFormat="1" ht="15" customHeight="1" x14ac:dyDescent="0.25">
      <c r="C197" s="106" t="str">
        <f t="shared" si="85"/>
        <v>Rheem</v>
      </c>
      <c r="D197" s="106" t="str">
        <f t="shared" si="86"/>
        <v>XE80T10HS45U0  (80 gal, JA13)</v>
      </c>
      <c r="E197" s="106">
        <f t="shared" si="87"/>
        <v>195562</v>
      </c>
      <c r="F197" s="55">
        <f t="shared" si="137"/>
        <v>80</v>
      </c>
      <c r="G197" s="6" t="str">
        <f t="shared" si="88"/>
        <v>Rheem2020Prem80</v>
      </c>
      <c r="H197" s="117">
        <f t="shared" si="132"/>
        <v>1</v>
      </c>
      <c r="I197" s="158" t="str">
        <f t="shared" si="89"/>
        <v>RheemXE80T10HS45U0</v>
      </c>
      <c r="J197" s="91" t="s">
        <v>192</v>
      </c>
      <c r="K197" s="32">
        <v>4</v>
      </c>
      <c r="L197" s="75">
        <f t="shared" si="133"/>
        <v>19</v>
      </c>
      <c r="M197" s="12" t="s">
        <v>88</v>
      </c>
      <c r="N197" s="62">
        <f t="shared" si="138"/>
        <v>55</v>
      </c>
      <c r="O197" s="62">
        <f t="shared" ref="O197:O218" si="142" xml:space="preserve"> (L197*10000) + (N197*100) + VLOOKUP( U197, $R$2:$T$56, 2, FALSE )</f>
        <v>195562</v>
      </c>
      <c r="P197" s="59" t="str">
        <f t="shared" si="91"/>
        <v>XE80T10HS45U0  (80 gal, JA13)</v>
      </c>
      <c r="Q197" s="157">
        <f>COUNTIF(P$59:P$414, P197)</f>
        <v>1</v>
      </c>
      <c r="R197" s="10" t="s">
        <v>342</v>
      </c>
      <c r="S197" s="11">
        <v>80</v>
      </c>
      <c r="T197" s="30"/>
      <c r="U197" s="80" t="s">
        <v>284</v>
      </c>
      <c r="V197" s="85" t="str">
        <f t="shared" si="131"/>
        <v>Rheem2020Prem80</v>
      </c>
      <c r="W197" s="118">
        <v>1</v>
      </c>
      <c r="X197" s="42">
        <v>4</v>
      </c>
      <c r="Y197" s="43">
        <v>43944</v>
      </c>
      <c r="Z197" s="44"/>
      <c r="AA197" s="128" t="str">
        <f t="shared" si="140"/>
        <v>2,     195562,   "XE80T10HS45U0  (80 gal, JA13)"</v>
      </c>
      <c r="AB197" s="130" t="str">
        <f t="shared" si="139"/>
        <v>Rheem</v>
      </c>
      <c r="AC197" s="6" t="s">
        <v>571</v>
      </c>
      <c r="AD197" s="155">
        <f>COUNTIF(AC$59:AC$414, AC197)</f>
        <v>1</v>
      </c>
      <c r="AE197" s="128" t="str">
        <f t="shared" si="141"/>
        <v xml:space="preserve">          case  XE80T10HS45U0  (80 gal, JA13)   :   "RheemXE80T10HS45U0"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3:1039" s="6" customFormat="1" ht="15" customHeight="1" x14ac:dyDescent="0.25">
      <c r="C198" s="106" t="str">
        <f t="shared" si="85"/>
        <v>Rheem</v>
      </c>
      <c r="D198" s="106" t="str">
        <f t="shared" si="86"/>
        <v>PRO H40 T2 RH310BM  (40 gal, JA13)</v>
      </c>
      <c r="E198" s="106">
        <f t="shared" si="87"/>
        <v>195663</v>
      </c>
      <c r="F198" s="55">
        <f t="shared" si="137"/>
        <v>40</v>
      </c>
      <c r="G198" s="6" t="str">
        <f t="shared" si="88"/>
        <v>Rheem2020Build40</v>
      </c>
      <c r="H198" s="117">
        <f t="shared" si="132"/>
        <v>1</v>
      </c>
      <c r="I198" s="158" t="str">
        <f t="shared" si="89"/>
        <v>RheemPROH40T2RH310BM</v>
      </c>
      <c r="J198" s="91" t="s">
        <v>192</v>
      </c>
      <c r="K198" s="32">
        <v>3</v>
      </c>
      <c r="L198" s="75">
        <f t="shared" si="133"/>
        <v>19</v>
      </c>
      <c r="M198" s="12" t="s">
        <v>88</v>
      </c>
      <c r="N198" s="62">
        <f t="shared" si="138"/>
        <v>56</v>
      </c>
      <c r="O198" s="62">
        <f t="shared" si="142"/>
        <v>195663</v>
      </c>
      <c r="P198" s="59" t="str">
        <f t="shared" si="91"/>
        <v>PRO H40 T2 RH310BM  (40 gal, JA13)</v>
      </c>
      <c r="Q198" s="157">
        <f>COUNTIF(P$59:P$414, P198)</f>
        <v>1</v>
      </c>
      <c r="R198" s="10" t="s">
        <v>343</v>
      </c>
      <c r="S198" s="11">
        <v>40</v>
      </c>
      <c r="T198" s="30"/>
      <c r="U198" s="80" t="s">
        <v>285</v>
      </c>
      <c r="V198" s="85" t="str">
        <f t="shared" si="131"/>
        <v>Rheem2020Build40</v>
      </c>
      <c r="W198" s="118">
        <v>1</v>
      </c>
      <c r="X198" s="42">
        <v>2</v>
      </c>
      <c r="Y198" s="43">
        <v>43944</v>
      </c>
      <c r="Z198" s="44"/>
      <c r="AA198" s="128" t="str">
        <f t="shared" si="140"/>
        <v>2,     195663,   "PRO H40 T2 RH310BM  (40 gal, JA13)"</v>
      </c>
      <c r="AB198" s="130" t="str">
        <f t="shared" si="139"/>
        <v>Rheem</v>
      </c>
      <c r="AC198" s="131" t="s">
        <v>523</v>
      </c>
      <c r="AD198" s="155">
        <f>COUNTIF(AC$59:AC$414, AC198)</f>
        <v>1</v>
      </c>
      <c r="AE198" s="128" t="str">
        <f t="shared" si="141"/>
        <v xml:space="preserve">          case  PRO H40 T2 RH310BM  (40 gal, JA13)   :   "RheemPROH40T2RH310BM"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3:1039" s="6" customFormat="1" ht="15" customHeight="1" x14ac:dyDescent="0.25">
      <c r="C199" s="106" t="str">
        <f t="shared" si="85"/>
        <v>Rheem</v>
      </c>
      <c r="D199" s="106" t="str">
        <f t="shared" si="86"/>
        <v>PRO H50 T2 RH310BM  (50 gal, JA13)</v>
      </c>
      <c r="E199" s="106">
        <f t="shared" si="87"/>
        <v>195764</v>
      </c>
      <c r="F199" s="55">
        <f t="shared" si="137"/>
        <v>50</v>
      </c>
      <c r="G199" s="6" t="str">
        <f t="shared" si="88"/>
        <v>Rheem2020Build50</v>
      </c>
      <c r="H199" s="117">
        <f t="shared" si="132"/>
        <v>1</v>
      </c>
      <c r="I199" s="158" t="str">
        <f t="shared" si="89"/>
        <v>RheemPROH50T2RH310BM</v>
      </c>
      <c r="J199" s="91" t="s">
        <v>192</v>
      </c>
      <c r="K199" s="32">
        <v>3</v>
      </c>
      <c r="L199" s="75">
        <f t="shared" si="133"/>
        <v>19</v>
      </c>
      <c r="M199" s="12" t="s">
        <v>88</v>
      </c>
      <c r="N199" s="62">
        <f t="shared" si="138"/>
        <v>57</v>
      </c>
      <c r="O199" s="62">
        <f t="shared" si="142"/>
        <v>195764</v>
      </c>
      <c r="P199" s="59" t="str">
        <f t="shared" si="91"/>
        <v>PRO H50 T2 RH310BM  (50 gal, JA13)</v>
      </c>
      <c r="Q199" s="157">
        <f>COUNTIF(P$59:P$414, P199)</f>
        <v>1</v>
      </c>
      <c r="R199" s="10" t="s">
        <v>344</v>
      </c>
      <c r="S199" s="11">
        <v>50</v>
      </c>
      <c r="T199" s="30"/>
      <c r="U199" s="80" t="s">
        <v>286</v>
      </c>
      <c r="V199" s="85" t="str">
        <f t="shared" si="131"/>
        <v>Rheem2020Build50</v>
      </c>
      <c r="W199" s="118">
        <v>1</v>
      </c>
      <c r="X199" s="42" t="s">
        <v>8</v>
      </c>
      <c r="Y199" s="43">
        <v>43944</v>
      </c>
      <c r="Z199" s="44"/>
      <c r="AA199" s="128" t="str">
        <f t="shared" si="140"/>
        <v>2,     195764,   "PRO H50 T2 RH310BM  (50 gal, JA13)"</v>
      </c>
      <c r="AB199" s="130" t="str">
        <f t="shared" si="139"/>
        <v>Rheem</v>
      </c>
      <c r="AC199" s="131" t="s">
        <v>524</v>
      </c>
      <c r="AD199" s="155">
        <f>COUNTIF(AC$59:AC$414, AC199)</f>
        <v>1</v>
      </c>
      <c r="AE199" s="128" t="str">
        <f t="shared" si="141"/>
        <v xml:space="preserve">          case  PRO H50 T2 RH310BM  (50 gal, JA13)   :   "RheemPROH50T2RH310BM"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3:1039" s="6" customFormat="1" ht="15" customHeight="1" x14ac:dyDescent="0.25">
      <c r="C200" s="106" t="str">
        <f t="shared" si="85"/>
        <v>Rheem</v>
      </c>
      <c r="D200" s="106" t="str">
        <f t="shared" si="86"/>
        <v>PRO H65 T2 RH310BM  (65 gal, JA13)</v>
      </c>
      <c r="E200" s="106">
        <f t="shared" si="87"/>
        <v>195865</v>
      </c>
      <c r="F200" s="55">
        <f t="shared" si="137"/>
        <v>65</v>
      </c>
      <c r="G200" s="6" t="str">
        <f t="shared" si="88"/>
        <v>Rheem2020Build65</v>
      </c>
      <c r="H200" s="117">
        <f t="shared" si="132"/>
        <v>1</v>
      </c>
      <c r="I200" s="158" t="str">
        <f t="shared" si="89"/>
        <v>RheemPROH65T2RH310BM</v>
      </c>
      <c r="J200" s="91" t="s">
        <v>192</v>
      </c>
      <c r="K200" s="32">
        <v>3</v>
      </c>
      <c r="L200" s="75">
        <f t="shared" si="133"/>
        <v>19</v>
      </c>
      <c r="M200" s="12" t="s">
        <v>88</v>
      </c>
      <c r="N200" s="62">
        <f t="shared" si="138"/>
        <v>58</v>
      </c>
      <c r="O200" s="62">
        <f t="shared" si="142"/>
        <v>195865</v>
      </c>
      <c r="P200" s="59" t="str">
        <f t="shared" si="91"/>
        <v>PRO H65 T2 RH310BM  (65 gal, JA13)</v>
      </c>
      <c r="Q200" s="157">
        <f>COUNTIF(P$59:P$414, P200)</f>
        <v>1</v>
      </c>
      <c r="R200" s="10" t="s">
        <v>345</v>
      </c>
      <c r="S200" s="11">
        <v>65</v>
      </c>
      <c r="T200" s="30"/>
      <c r="U200" s="80" t="s">
        <v>287</v>
      </c>
      <c r="V200" s="85" t="str">
        <f t="shared" si="131"/>
        <v>Rheem2020Build65</v>
      </c>
      <c r="W200" s="118">
        <v>1</v>
      </c>
      <c r="X200" s="42" t="s">
        <v>8</v>
      </c>
      <c r="Y200" s="43">
        <v>43944</v>
      </c>
      <c r="Z200" s="44"/>
      <c r="AA200" s="128" t="str">
        <f t="shared" si="140"/>
        <v>2,     195865,   "PRO H65 T2 RH310BM  (65 gal, JA13)"</v>
      </c>
      <c r="AB200" s="130" t="str">
        <f t="shared" si="139"/>
        <v>Rheem</v>
      </c>
      <c r="AC200" s="131" t="s">
        <v>525</v>
      </c>
      <c r="AD200" s="155">
        <f>COUNTIF(AC$59:AC$414, AC200)</f>
        <v>1</v>
      </c>
      <c r="AE200" s="128" t="str">
        <f t="shared" si="141"/>
        <v xml:space="preserve">          case  PRO H65 T2 RH310BM  (65 gal, JA13)   :   "RheemPROH65T2RH310BM"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3:1039" s="6" customFormat="1" ht="15" customHeight="1" x14ac:dyDescent="0.25">
      <c r="C201" s="106" t="str">
        <f t="shared" si="85"/>
        <v>Rheem</v>
      </c>
      <c r="D201" s="106" t="str">
        <f t="shared" si="86"/>
        <v>PRO H80 T2 RH310BM  (80 gal, JA13)</v>
      </c>
      <c r="E201" s="106">
        <f t="shared" si="87"/>
        <v>195966</v>
      </c>
      <c r="F201" s="55">
        <f t="shared" si="137"/>
        <v>80</v>
      </c>
      <c r="G201" s="6" t="str">
        <f t="shared" si="88"/>
        <v>Rheem2020Build80</v>
      </c>
      <c r="H201" s="117">
        <f t="shared" si="132"/>
        <v>1</v>
      </c>
      <c r="I201" s="158" t="str">
        <f t="shared" si="89"/>
        <v>RheemPROH80T2RH310BM</v>
      </c>
      <c r="J201" s="91" t="s">
        <v>192</v>
      </c>
      <c r="K201" s="32">
        <v>3</v>
      </c>
      <c r="L201" s="75">
        <f t="shared" si="133"/>
        <v>19</v>
      </c>
      <c r="M201" s="12" t="s">
        <v>88</v>
      </c>
      <c r="N201" s="62">
        <f t="shared" si="138"/>
        <v>59</v>
      </c>
      <c r="O201" s="62">
        <f t="shared" si="142"/>
        <v>195966</v>
      </c>
      <c r="P201" s="59" t="str">
        <f t="shared" si="91"/>
        <v>PRO H80 T2 RH310BM  (80 gal, JA13)</v>
      </c>
      <c r="Q201" s="157">
        <f>COUNTIF(P$59:P$414, P201)</f>
        <v>1</v>
      </c>
      <c r="R201" s="10" t="s">
        <v>346</v>
      </c>
      <c r="S201" s="11">
        <v>80</v>
      </c>
      <c r="T201" s="30"/>
      <c r="U201" s="80" t="s">
        <v>288</v>
      </c>
      <c r="V201" s="85" t="str">
        <f t="shared" si="131"/>
        <v>Rheem2020Build80</v>
      </c>
      <c r="W201" s="118">
        <v>1</v>
      </c>
      <c r="X201" s="42" t="s">
        <v>13</v>
      </c>
      <c r="Y201" s="43">
        <v>43944</v>
      </c>
      <c r="Z201" s="44"/>
      <c r="AA201" s="128" t="str">
        <f t="shared" si="140"/>
        <v>2,     195966,   "PRO H80 T2 RH310BM  (80 gal, JA13)"</v>
      </c>
      <c r="AB201" s="130" t="str">
        <f t="shared" si="139"/>
        <v>Rheem</v>
      </c>
      <c r="AC201" s="131" t="s">
        <v>526</v>
      </c>
      <c r="AD201" s="155">
        <f>COUNTIF(AC$59:AC$414, AC201)</f>
        <v>1</v>
      </c>
      <c r="AE201" s="128" t="str">
        <f t="shared" si="141"/>
        <v xml:space="preserve">          case  PRO H80 T2 RH310BM  (80 gal, JA13)   :   "RheemPROH80T2RH310BM"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3:1039" s="6" customFormat="1" ht="15" customHeight="1" x14ac:dyDescent="0.25">
      <c r="C202" s="121" t="str">
        <f t="shared" si="85"/>
        <v>Rheem</v>
      </c>
      <c r="D202" s="121" t="str">
        <f t="shared" si="86"/>
        <v>PRO H40 T2 RH310UM  (40 gal)</v>
      </c>
      <c r="E202" s="121">
        <f t="shared" si="87"/>
        <v>196463</v>
      </c>
      <c r="F202" s="55">
        <f t="shared" ref="F202:F205" si="143">S202</f>
        <v>40</v>
      </c>
      <c r="G202" s="6" t="str">
        <f t="shared" si="88"/>
        <v>Rheem2020Build40</v>
      </c>
      <c r="H202" s="117">
        <f t="shared" ref="H202:H205" si="144">W202</f>
        <v>0</v>
      </c>
      <c r="I202" s="158" t="str">
        <f t="shared" si="89"/>
        <v>RheemPROH40T2RH310UM</v>
      </c>
      <c r="J202" s="91" t="s">
        <v>192</v>
      </c>
      <c r="K202" s="32">
        <v>3</v>
      </c>
      <c r="L202" s="75">
        <f t="shared" ref="L202:L205" si="145">VLOOKUP( M202, $M$2:$N$21, 2, FALSE )</f>
        <v>19</v>
      </c>
      <c r="M202" s="12" t="s">
        <v>88</v>
      </c>
      <c r="N202" s="122">
        <v>64</v>
      </c>
      <c r="O202" s="62">
        <f t="shared" si="142"/>
        <v>196463</v>
      </c>
      <c r="P202" s="59" t="str">
        <f t="shared" si="91"/>
        <v>PRO H40 T2 RH310UM  (40 gal)</v>
      </c>
      <c r="Q202" s="157">
        <f>COUNTIF(P$59:P$414, P202)</f>
        <v>1</v>
      </c>
      <c r="R202" s="10" t="s">
        <v>399</v>
      </c>
      <c r="S202" s="11">
        <v>40</v>
      </c>
      <c r="T202" s="30"/>
      <c r="U202" s="80" t="s">
        <v>285</v>
      </c>
      <c r="V202" s="85" t="str">
        <f t="shared" si="131"/>
        <v>Rheem2020Build40</v>
      </c>
      <c r="W202" s="116">
        <v>0</v>
      </c>
      <c r="X202" s="42">
        <v>2</v>
      </c>
      <c r="Y202" s="43">
        <v>44158</v>
      </c>
      <c r="Z202" s="44"/>
      <c r="AA202" s="128" t="str">
        <f t="shared" si="140"/>
        <v>2,     196463,   "PRO H40 T2 RH310UM  (40 gal)"</v>
      </c>
      <c r="AB202" s="130" t="str">
        <f t="shared" si="139"/>
        <v>Rheem</v>
      </c>
      <c r="AC202" s="132" t="s">
        <v>578</v>
      </c>
      <c r="AD202" s="155">
        <f>COUNTIF(AC$59:AC$414, AC202)</f>
        <v>1</v>
      </c>
      <c r="AE202" s="128" t="str">
        <f t="shared" si="141"/>
        <v xml:space="preserve">          case  PRO H40 T2 RH310UM  (40 gal)   :   "RheemPROH40T2RH310UM"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3:1039" s="6" customFormat="1" ht="15" customHeight="1" x14ac:dyDescent="0.25">
      <c r="C203" s="121" t="str">
        <f t="shared" si="85"/>
        <v>Rheem</v>
      </c>
      <c r="D203" s="121" t="str">
        <f t="shared" si="86"/>
        <v>PRO H50 T2 RH310UM  (50 gal)</v>
      </c>
      <c r="E203" s="121">
        <f t="shared" si="87"/>
        <v>196564</v>
      </c>
      <c r="F203" s="55">
        <f t="shared" si="143"/>
        <v>50</v>
      </c>
      <c r="G203" s="6" t="str">
        <f t="shared" si="88"/>
        <v>Rheem2020Build50</v>
      </c>
      <c r="H203" s="117">
        <f t="shared" si="144"/>
        <v>0</v>
      </c>
      <c r="I203" s="158" t="str">
        <f t="shared" si="89"/>
        <v>RheemPROH50T2RH310UM</v>
      </c>
      <c r="J203" s="91" t="s">
        <v>192</v>
      </c>
      <c r="K203" s="32">
        <v>3</v>
      </c>
      <c r="L203" s="75">
        <f t="shared" si="145"/>
        <v>19</v>
      </c>
      <c r="M203" s="12" t="s">
        <v>88</v>
      </c>
      <c r="N203" s="62">
        <f t="shared" si="138"/>
        <v>65</v>
      </c>
      <c r="O203" s="62">
        <f t="shared" si="142"/>
        <v>196564</v>
      </c>
      <c r="P203" s="59" t="str">
        <f t="shared" si="91"/>
        <v>PRO H50 T2 RH310UM  (50 gal)</v>
      </c>
      <c r="Q203" s="157">
        <f>COUNTIF(P$59:P$414, P203)</f>
        <v>1</v>
      </c>
      <c r="R203" s="10" t="s">
        <v>400</v>
      </c>
      <c r="S203" s="11">
        <v>50</v>
      </c>
      <c r="T203" s="30"/>
      <c r="U203" s="80" t="s">
        <v>286</v>
      </c>
      <c r="V203" s="85" t="str">
        <f t="shared" si="131"/>
        <v>Rheem2020Build50</v>
      </c>
      <c r="W203" s="116">
        <v>0</v>
      </c>
      <c r="X203" s="42" t="s">
        <v>8</v>
      </c>
      <c r="Y203" s="43">
        <v>44158</v>
      </c>
      <c r="Z203" s="44"/>
      <c r="AA203" s="128" t="str">
        <f t="shared" si="140"/>
        <v>2,     196564,   "PRO H50 T2 RH310UM  (50 gal)"</v>
      </c>
      <c r="AB203" s="130" t="str">
        <f t="shared" si="139"/>
        <v>Rheem</v>
      </c>
      <c r="AC203" s="132" t="s">
        <v>579</v>
      </c>
      <c r="AD203" s="155">
        <f>COUNTIF(AC$59:AC$414, AC203)</f>
        <v>1</v>
      </c>
      <c r="AE203" s="128" t="str">
        <f t="shared" si="141"/>
        <v xml:space="preserve">          case  PRO H50 T2 RH310UM  (50 gal)   :   "RheemPROH50T2RH310UM"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3:1039" s="6" customFormat="1" ht="15" customHeight="1" x14ac:dyDescent="0.25">
      <c r="C204" s="121" t="str">
        <f t="shared" si="85"/>
        <v>Rheem</v>
      </c>
      <c r="D204" s="121" t="str">
        <f t="shared" si="86"/>
        <v>PRO H65 T2 RH310UM  (65 gal)</v>
      </c>
      <c r="E204" s="121">
        <f t="shared" si="87"/>
        <v>196665</v>
      </c>
      <c r="F204" s="55">
        <f t="shared" si="143"/>
        <v>65</v>
      </c>
      <c r="G204" s="6" t="str">
        <f t="shared" si="88"/>
        <v>Rheem2020Build65</v>
      </c>
      <c r="H204" s="117">
        <f t="shared" si="144"/>
        <v>0</v>
      </c>
      <c r="I204" s="158" t="str">
        <f t="shared" si="89"/>
        <v>RheemPROH65T2RH310UM</v>
      </c>
      <c r="J204" s="91" t="s">
        <v>192</v>
      </c>
      <c r="K204" s="32">
        <v>3</v>
      </c>
      <c r="L204" s="75">
        <f t="shared" si="145"/>
        <v>19</v>
      </c>
      <c r="M204" s="12" t="s">
        <v>88</v>
      </c>
      <c r="N204" s="62">
        <f t="shared" si="138"/>
        <v>66</v>
      </c>
      <c r="O204" s="62">
        <f t="shared" si="142"/>
        <v>196665</v>
      </c>
      <c r="P204" s="59" t="str">
        <f t="shared" si="91"/>
        <v>PRO H65 T2 RH310UM  (65 gal)</v>
      </c>
      <c r="Q204" s="157">
        <f>COUNTIF(P$59:P$414, P204)</f>
        <v>1</v>
      </c>
      <c r="R204" s="10" t="s">
        <v>401</v>
      </c>
      <c r="S204" s="11">
        <v>65</v>
      </c>
      <c r="T204" s="30"/>
      <c r="U204" s="80" t="s">
        <v>287</v>
      </c>
      <c r="V204" s="85" t="str">
        <f t="shared" si="131"/>
        <v>Rheem2020Build65</v>
      </c>
      <c r="W204" s="116">
        <v>0</v>
      </c>
      <c r="X204" s="42" t="s">
        <v>8</v>
      </c>
      <c r="Y204" s="43">
        <v>44158</v>
      </c>
      <c r="Z204" s="44"/>
      <c r="AA204" s="128" t="str">
        <f t="shared" si="140"/>
        <v>2,     196665,   "PRO H65 T2 RH310UM  (65 gal)"</v>
      </c>
      <c r="AB204" s="130" t="str">
        <f t="shared" si="139"/>
        <v>Rheem</v>
      </c>
      <c r="AC204" s="132" t="s">
        <v>580</v>
      </c>
      <c r="AD204" s="155">
        <f>COUNTIF(AC$59:AC$414, AC204)</f>
        <v>1</v>
      </c>
      <c r="AE204" s="128" t="str">
        <f t="shared" si="141"/>
        <v xml:space="preserve">          case  PRO H65 T2 RH310UM  (65 gal)   :   "RheemPROH65T2RH310UM"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3:1039" s="6" customFormat="1" ht="15" customHeight="1" x14ac:dyDescent="0.25">
      <c r="C205" s="121" t="str">
        <f t="shared" si="85"/>
        <v>Rheem</v>
      </c>
      <c r="D205" s="121" t="str">
        <f t="shared" si="86"/>
        <v>PRO H80 T2 RH310UM  (80 gal)</v>
      </c>
      <c r="E205" s="121">
        <f t="shared" si="87"/>
        <v>196766</v>
      </c>
      <c r="F205" s="55">
        <f t="shared" si="143"/>
        <v>80</v>
      </c>
      <c r="G205" s="6" t="str">
        <f t="shared" si="88"/>
        <v>Rheem2020Build80</v>
      </c>
      <c r="H205" s="117">
        <f t="shared" si="144"/>
        <v>0</v>
      </c>
      <c r="I205" s="158" t="str">
        <f t="shared" si="89"/>
        <v>RheemPROH80T2RH310UM</v>
      </c>
      <c r="J205" s="91" t="s">
        <v>192</v>
      </c>
      <c r="K205" s="32">
        <v>3</v>
      </c>
      <c r="L205" s="75">
        <f t="shared" si="145"/>
        <v>19</v>
      </c>
      <c r="M205" s="12" t="s">
        <v>88</v>
      </c>
      <c r="N205" s="62">
        <f t="shared" si="138"/>
        <v>67</v>
      </c>
      <c r="O205" s="62">
        <f t="shared" si="142"/>
        <v>196766</v>
      </c>
      <c r="P205" s="59" t="str">
        <f t="shared" si="91"/>
        <v>PRO H80 T2 RH310UM  (80 gal)</v>
      </c>
      <c r="Q205" s="157">
        <f>COUNTIF(P$59:P$414, P205)</f>
        <v>1</v>
      </c>
      <c r="R205" s="10" t="s">
        <v>402</v>
      </c>
      <c r="S205" s="11">
        <v>80</v>
      </c>
      <c r="T205" s="30"/>
      <c r="U205" s="80" t="s">
        <v>288</v>
      </c>
      <c r="V205" s="85" t="str">
        <f t="shared" si="131"/>
        <v>Rheem2020Build80</v>
      </c>
      <c r="W205" s="116">
        <v>0</v>
      </c>
      <c r="X205" s="42" t="s">
        <v>13</v>
      </c>
      <c r="Y205" s="43">
        <v>44158</v>
      </c>
      <c r="Z205" s="44"/>
      <c r="AA205" s="128" t="str">
        <f t="shared" si="140"/>
        <v>2,     196766,   "PRO H80 T2 RH310UM  (80 gal)"</v>
      </c>
      <c r="AB205" s="130" t="str">
        <f t="shared" si="139"/>
        <v>Rheem</v>
      </c>
      <c r="AC205" s="132" t="s">
        <v>581</v>
      </c>
      <c r="AD205" s="155">
        <f>COUNTIF(AC$59:AC$414, AC205)</f>
        <v>1</v>
      </c>
      <c r="AE205" s="128" t="str">
        <f t="shared" si="141"/>
        <v xml:space="preserve">          case  PRO H80 T2 RH310UM  (80 gal)   :   "RheemPROH80T2RH310UM"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3:1039" s="6" customFormat="1" ht="15" customHeight="1" x14ac:dyDescent="0.25">
      <c r="C206" s="6" t="str">
        <f t="shared" ref="C206:C299" si="146">M206</f>
        <v>Rheem</v>
      </c>
      <c r="D206" s="6" t="str">
        <f t="shared" ref="D206:D299" si="147">P206</f>
        <v>HB50RH  (50 gal)</v>
      </c>
      <c r="E206" s="6">
        <f t="shared" ref="E206:E269" si="148">O206</f>
        <v>190121</v>
      </c>
      <c r="F206" s="55">
        <f t="shared" si="20"/>
        <v>50</v>
      </c>
      <c r="G206" s="6" t="str">
        <f t="shared" ref="G206:G299" si="149">V206</f>
        <v>RheemHB50</v>
      </c>
      <c r="H206" s="117">
        <f t="shared" si="132"/>
        <v>0</v>
      </c>
      <c r="I206" s="158" t="str">
        <f t="shared" ref="I206:I269" si="150">AC206</f>
        <v>RheemHB50RH</v>
      </c>
      <c r="J206" s="91" t="s">
        <v>192</v>
      </c>
      <c r="K206" s="32">
        <v>1</v>
      </c>
      <c r="L206" s="75">
        <f t="shared" si="133"/>
        <v>19</v>
      </c>
      <c r="M206" s="12" t="s">
        <v>88</v>
      </c>
      <c r="N206" s="61">
        <v>1</v>
      </c>
      <c r="O206" s="62">
        <f t="shared" si="142"/>
        <v>190121</v>
      </c>
      <c r="P206" s="59" t="str">
        <f t="shared" si="91"/>
        <v>HB50RH  (50 gal)</v>
      </c>
      <c r="Q206" s="157">
        <f>COUNTIF(P$59:P$414, P206)</f>
        <v>1</v>
      </c>
      <c r="R206" s="13" t="s">
        <v>138</v>
      </c>
      <c r="S206" s="14">
        <v>50</v>
      </c>
      <c r="T206" s="30" t="s">
        <v>91</v>
      </c>
      <c r="U206" s="80" t="s">
        <v>91</v>
      </c>
      <c r="V206" s="85" t="str">
        <f t="shared" si="131"/>
        <v>RheemHB50</v>
      </c>
      <c r="W206" s="116">
        <v>0</v>
      </c>
      <c r="X206" s="46">
        <f>[1]ESTAR_to_AWHS!I140</f>
        <v>3</v>
      </c>
      <c r="Y206" s="47">
        <f>[1]ESTAR_to_AWHS!J140</f>
        <v>42591</v>
      </c>
      <c r="Z206" s="44" t="s">
        <v>88</v>
      </c>
      <c r="AA206" s="128" t="str">
        <f t="shared" si="140"/>
        <v>2,     190121,   "HB50RH  (50 gal)"</v>
      </c>
      <c r="AB206" s="130" t="str">
        <f t="shared" si="139"/>
        <v>Rheem</v>
      </c>
      <c r="AC206" s="131" t="s">
        <v>519</v>
      </c>
      <c r="AD206" s="155">
        <f>COUNTIF(AC$59:AC$414, AC206)</f>
        <v>1</v>
      </c>
      <c r="AE206" s="128" t="str">
        <f t="shared" si="141"/>
        <v xml:space="preserve">          case  HB50RH  (50 gal)   :   "RheemHB50RH"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3:1039" s="6" customFormat="1" ht="15" customHeight="1" x14ac:dyDescent="0.25">
      <c r="C207" s="6" t="str">
        <f t="shared" si="146"/>
        <v>Rheem</v>
      </c>
      <c r="D207" s="6" t="str">
        <f t="shared" si="147"/>
        <v>PROPH50 T2 RH245  (50 gal)</v>
      </c>
      <c r="E207" s="6">
        <f t="shared" si="148"/>
        <v>190221</v>
      </c>
      <c r="F207" s="55">
        <f t="shared" si="20"/>
        <v>50</v>
      </c>
      <c r="G207" s="6" t="str">
        <f t="shared" si="149"/>
        <v>RheemHB50</v>
      </c>
      <c r="H207" s="117">
        <f t="shared" si="132"/>
        <v>0</v>
      </c>
      <c r="I207" s="158" t="str">
        <f t="shared" si="150"/>
        <v>RheemPROPH50RH245</v>
      </c>
      <c r="J207" s="91" t="s">
        <v>192</v>
      </c>
      <c r="K207" s="32">
        <v>1</v>
      </c>
      <c r="L207" s="75">
        <f t="shared" si="133"/>
        <v>19</v>
      </c>
      <c r="M207" s="12" t="s">
        <v>88</v>
      </c>
      <c r="N207" s="62">
        <f t="shared" ref="N207:N256" si="151">N206+1</f>
        <v>2</v>
      </c>
      <c r="O207" s="62">
        <f t="shared" si="142"/>
        <v>190221</v>
      </c>
      <c r="P207" s="59" t="str">
        <f t="shared" si="91"/>
        <v>PROPH50 T2 RH245  (50 gal)</v>
      </c>
      <c r="Q207" s="157">
        <f>COUNTIF(P$59:P$414, P207)</f>
        <v>1</v>
      </c>
      <c r="R207" s="13" t="s">
        <v>139</v>
      </c>
      <c r="S207" s="14">
        <v>50</v>
      </c>
      <c r="T207" s="30" t="s">
        <v>91</v>
      </c>
      <c r="U207" s="80" t="s">
        <v>91</v>
      </c>
      <c r="V207" s="85" t="str">
        <f t="shared" si="131"/>
        <v>RheemHB50</v>
      </c>
      <c r="W207" s="116">
        <v>0</v>
      </c>
      <c r="X207" s="46" t="str">
        <f>[1]ESTAR_to_AWHS!I141</f>
        <v>4+</v>
      </c>
      <c r="Y207" s="47">
        <f>[1]ESTAR_to_AWHS!J141</f>
        <v>42591</v>
      </c>
      <c r="Z207" s="44" t="s">
        <v>88</v>
      </c>
      <c r="AA207" s="128" t="str">
        <f t="shared" si="140"/>
        <v>2,     190221,   "PROPH50 T2 RH245  (50 gal)"</v>
      </c>
      <c r="AB207" s="130" t="str">
        <f t="shared" si="139"/>
        <v>Rheem</v>
      </c>
      <c r="AC207" s="131" t="s">
        <v>530</v>
      </c>
      <c r="AD207" s="155">
        <f>COUNTIF(AC$59:AC$414, AC207)</f>
        <v>1</v>
      </c>
      <c r="AE207" s="128" t="str">
        <f t="shared" si="141"/>
        <v xml:space="preserve">          case  PROPH50 T2 RH245  (50 gal)   :   "RheemPROPH50RH245"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3:1039" s="6" customFormat="1" ht="15" customHeight="1" x14ac:dyDescent="0.25">
      <c r="C208" s="6" t="str">
        <f t="shared" si="146"/>
        <v>Rheem</v>
      </c>
      <c r="D208" s="6" t="str">
        <f t="shared" si="147"/>
        <v>PROPH50 T2 RH350 D  (50 gal)</v>
      </c>
      <c r="E208" s="6">
        <f t="shared" si="148"/>
        <v>190339</v>
      </c>
      <c r="F208" s="55">
        <f t="shared" si="20"/>
        <v>50</v>
      </c>
      <c r="G208" s="6" t="str">
        <f t="shared" si="149"/>
        <v>RheemHBDR4550</v>
      </c>
      <c r="H208" s="117">
        <f t="shared" si="132"/>
        <v>0</v>
      </c>
      <c r="I208" s="158" t="str">
        <f t="shared" si="150"/>
        <v>RheemPROPH50RH350</v>
      </c>
      <c r="J208" s="91" t="s">
        <v>192</v>
      </c>
      <c r="K208" s="32">
        <v>3</v>
      </c>
      <c r="L208" s="75">
        <f t="shared" si="133"/>
        <v>19</v>
      </c>
      <c r="M208" s="12" t="s">
        <v>88</v>
      </c>
      <c r="N208" s="62">
        <f t="shared" si="151"/>
        <v>3</v>
      </c>
      <c r="O208" s="62">
        <f t="shared" si="142"/>
        <v>190339</v>
      </c>
      <c r="P208" s="59" t="str">
        <f t="shared" si="91"/>
        <v>PROPH50 T2 RH350 D  (50 gal)</v>
      </c>
      <c r="Q208" s="157">
        <f>COUNTIF(P$59:P$414, P208)</f>
        <v>1</v>
      </c>
      <c r="R208" s="13" t="s">
        <v>125</v>
      </c>
      <c r="S208" s="14">
        <v>50</v>
      </c>
      <c r="T208" s="99" t="s">
        <v>267</v>
      </c>
      <c r="U208" s="80" t="s">
        <v>267</v>
      </c>
      <c r="V208" s="85" t="str">
        <f t="shared" si="131"/>
        <v>RheemHBDR4550</v>
      </c>
      <c r="W208" s="116">
        <v>0</v>
      </c>
      <c r="X208" s="46" t="str">
        <f>[1]ESTAR_to_AWHS!I55</f>
        <v>2-3</v>
      </c>
      <c r="Y208" s="47">
        <f>[1]ESTAR_to_AWHS!J55</f>
        <v>42667</v>
      </c>
      <c r="Z208" s="44" t="s">
        <v>88</v>
      </c>
      <c r="AA208" s="128" t="str">
        <f t="shared" si="140"/>
        <v>2,     190339,   "PROPH50 T2 RH350 D  (50 gal)"</v>
      </c>
      <c r="AB208" s="130" t="str">
        <f t="shared" si="139"/>
        <v>Rheem</v>
      </c>
      <c r="AC208" s="131" t="s">
        <v>531</v>
      </c>
      <c r="AD208" s="155">
        <f>COUNTIF(AC$59:AC$414, AC208)</f>
        <v>1</v>
      </c>
      <c r="AE208" s="128" t="str">
        <f t="shared" si="141"/>
        <v xml:space="preserve">          case  PROPH50 T2 RH350 D  (50 gal)   :   "RheemPROPH50RH350"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</row>
    <row r="209" spans="3:1039" s="6" customFormat="1" ht="15" customHeight="1" x14ac:dyDescent="0.25">
      <c r="C209" s="6" t="str">
        <f t="shared" si="146"/>
        <v>Rheem</v>
      </c>
      <c r="D209" s="6" t="str">
        <f t="shared" si="147"/>
        <v>PROPH65 T2 RH350 D  (65 gal)</v>
      </c>
      <c r="E209" s="6">
        <f t="shared" si="148"/>
        <v>190440</v>
      </c>
      <c r="F209" s="55">
        <f t="shared" ref="F209:F409" si="152">S209</f>
        <v>65</v>
      </c>
      <c r="G209" s="6" t="str">
        <f t="shared" si="149"/>
        <v>RheemHBDR4565</v>
      </c>
      <c r="H209" s="117">
        <f t="shared" si="132"/>
        <v>0</v>
      </c>
      <c r="I209" s="158" t="str">
        <f t="shared" si="150"/>
        <v>RheemPROPH65RH350D</v>
      </c>
      <c r="J209" s="91" t="s">
        <v>192</v>
      </c>
      <c r="K209" s="32">
        <v>3</v>
      </c>
      <c r="L209" s="75">
        <f t="shared" si="133"/>
        <v>19</v>
      </c>
      <c r="M209" s="12" t="s">
        <v>88</v>
      </c>
      <c r="N209" s="62">
        <f t="shared" si="151"/>
        <v>4</v>
      </c>
      <c r="O209" s="62">
        <f t="shared" si="142"/>
        <v>190440</v>
      </c>
      <c r="P209" s="59" t="str">
        <f t="shared" si="91"/>
        <v>PROPH65 T2 RH350 D  (65 gal)</v>
      </c>
      <c r="Q209" s="157">
        <f>COUNTIF(P$59:P$414, P209)</f>
        <v>1</v>
      </c>
      <c r="R209" s="13" t="s">
        <v>126</v>
      </c>
      <c r="S209" s="14">
        <v>65</v>
      </c>
      <c r="T209" s="99" t="s">
        <v>268</v>
      </c>
      <c r="U209" s="80" t="s">
        <v>268</v>
      </c>
      <c r="V209" s="85" t="str">
        <f t="shared" si="131"/>
        <v>RheemHBDR4565</v>
      </c>
      <c r="W209" s="116">
        <v>0</v>
      </c>
      <c r="X209" s="46" t="str">
        <f>[1]ESTAR_to_AWHS!I56</f>
        <v>2-3</v>
      </c>
      <c r="Y209" s="47">
        <f>[1]ESTAR_to_AWHS!J56</f>
        <v>42667</v>
      </c>
      <c r="Z209" s="44" t="s">
        <v>88</v>
      </c>
      <c r="AA209" s="128" t="str">
        <f t="shared" si="140"/>
        <v>2,     190440,   "PROPH65 T2 RH350 D  (65 gal)"</v>
      </c>
      <c r="AB209" s="130" t="str">
        <f t="shared" si="139"/>
        <v>Rheem</v>
      </c>
      <c r="AC209" s="131" t="s">
        <v>537</v>
      </c>
      <c r="AD209" s="155">
        <f>COUNTIF(AC$59:AC$414, AC209)</f>
        <v>1</v>
      </c>
      <c r="AE209" s="128" t="str">
        <f t="shared" si="141"/>
        <v xml:space="preserve">          case  PROPH65 T2 RH350 D  (65 gal)   :   "RheemPROPH65RH350D"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  <c r="AMM209"/>
      <c r="AMN209"/>
      <c r="AMO209"/>
      <c r="AMP209"/>
      <c r="AMQ209"/>
      <c r="AMR209"/>
      <c r="AMS209"/>
      <c r="AMT209"/>
      <c r="AMU209"/>
      <c r="AMV209"/>
      <c r="AMW209"/>
      <c r="AMX209"/>
      <c r="AMY209"/>
    </row>
    <row r="210" spans="3:1039" s="6" customFormat="1" ht="15" customHeight="1" x14ac:dyDescent="0.25">
      <c r="C210" s="6" t="str">
        <f t="shared" si="146"/>
        <v>Rheem</v>
      </c>
      <c r="D210" s="6" t="str">
        <f t="shared" si="147"/>
        <v>PROPH80 T2 RH245  (80 gal)</v>
      </c>
      <c r="E210" s="6">
        <f t="shared" si="148"/>
        <v>190534</v>
      </c>
      <c r="F210" s="55">
        <f t="shared" si="152"/>
        <v>80</v>
      </c>
      <c r="G210" s="6" t="str">
        <f t="shared" si="149"/>
        <v>AOSmithSHPT80</v>
      </c>
      <c r="H210" s="117">
        <f t="shared" si="132"/>
        <v>0</v>
      </c>
      <c r="I210" s="158" t="str">
        <f t="shared" si="150"/>
        <v>RheemPROPH80RH245</v>
      </c>
      <c r="J210" s="91" t="s">
        <v>192</v>
      </c>
      <c r="K210" s="32">
        <v>1</v>
      </c>
      <c r="L210" s="75">
        <f t="shared" si="133"/>
        <v>19</v>
      </c>
      <c r="M210" s="12" t="s">
        <v>88</v>
      </c>
      <c r="N210" s="62">
        <f t="shared" si="151"/>
        <v>5</v>
      </c>
      <c r="O210" s="62">
        <f t="shared" si="142"/>
        <v>190534</v>
      </c>
      <c r="P210" s="59" t="str">
        <f t="shared" si="91"/>
        <v>PROPH80 T2 RH245  (80 gal)</v>
      </c>
      <c r="Q210" s="157">
        <f>COUNTIF(P$59:P$414, P210)</f>
        <v>1</v>
      </c>
      <c r="R210" s="13" t="s">
        <v>140</v>
      </c>
      <c r="S210" s="14">
        <v>80</v>
      </c>
      <c r="T210" s="100" t="s">
        <v>161</v>
      </c>
      <c r="U210" s="80" t="s">
        <v>161</v>
      </c>
      <c r="V210" s="85" t="str">
        <f t="shared" si="131"/>
        <v>AOSmithSHPT80</v>
      </c>
      <c r="W210" s="116">
        <v>0</v>
      </c>
      <c r="X210" s="46" t="str">
        <f>[1]ESTAR_to_AWHS!I142</f>
        <v>4+</v>
      </c>
      <c r="Y210" s="47">
        <f>[1]ESTAR_to_AWHS!J142</f>
        <v>42591</v>
      </c>
      <c r="Z210" s="44" t="s">
        <v>88</v>
      </c>
      <c r="AA210" s="128" t="str">
        <f t="shared" si="140"/>
        <v>2,     190534,   "PROPH80 T2 RH245  (80 gal)"</v>
      </c>
      <c r="AB210" s="130" t="str">
        <f t="shared" si="139"/>
        <v>Rheem</v>
      </c>
      <c r="AC210" s="6" t="s">
        <v>544</v>
      </c>
      <c r="AD210" s="155">
        <f>COUNTIF(AC$59:AC$414, AC210)</f>
        <v>1</v>
      </c>
      <c r="AE210" s="128" t="str">
        <f t="shared" si="141"/>
        <v xml:space="preserve">          case  PROPH80 T2 RH245  (80 gal)   :   "RheemPROPH80RH245"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3:1039" s="6" customFormat="1" ht="15" customHeight="1" x14ac:dyDescent="0.25">
      <c r="C211" s="6" t="str">
        <f t="shared" si="146"/>
        <v>Rheem</v>
      </c>
      <c r="D211" s="6" t="str">
        <f t="shared" si="147"/>
        <v>PROPH80 T2 RH350 D  (80 gal)</v>
      </c>
      <c r="E211" s="6">
        <f t="shared" si="148"/>
        <v>190641</v>
      </c>
      <c r="F211" s="55">
        <f t="shared" si="152"/>
        <v>80</v>
      </c>
      <c r="G211" s="6" t="str">
        <f t="shared" si="149"/>
        <v>RheemHBDR4580</v>
      </c>
      <c r="H211" s="117">
        <f t="shared" si="132"/>
        <v>0</v>
      </c>
      <c r="I211" s="158" t="str">
        <f t="shared" si="150"/>
        <v>RheemPROPH80RH350</v>
      </c>
      <c r="J211" s="91" t="s">
        <v>192</v>
      </c>
      <c r="K211" s="32">
        <v>3</v>
      </c>
      <c r="L211" s="75">
        <f t="shared" si="133"/>
        <v>19</v>
      </c>
      <c r="M211" s="12" t="s">
        <v>88</v>
      </c>
      <c r="N211" s="62">
        <f t="shared" si="151"/>
        <v>6</v>
      </c>
      <c r="O211" s="62">
        <f t="shared" si="142"/>
        <v>190641</v>
      </c>
      <c r="P211" s="59" t="str">
        <f t="shared" si="91"/>
        <v>PROPH80 T2 RH350 D  (80 gal)</v>
      </c>
      <c r="Q211" s="157">
        <f>COUNTIF(P$59:P$414, P211)</f>
        <v>1</v>
      </c>
      <c r="R211" s="13" t="s">
        <v>127</v>
      </c>
      <c r="S211" s="14">
        <v>80</v>
      </c>
      <c r="T211" s="99" t="s">
        <v>269</v>
      </c>
      <c r="U211" s="80" t="s">
        <v>269</v>
      </c>
      <c r="V211" s="85" t="str">
        <f t="shared" si="131"/>
        <v>RheemHBDR4580</v>
      </c>
      <c r="W211" s="116">
        <v>0</v>
      </c>
      <c r="X211" s="46">
        <f>[1]ESTAR_to_AWHS!I57</f>
        <v>4</v>
      </c>
      <c r="Y211" s="47">
        <f>[1]ESTAR_to_AWHS!J57</f>
        <v>42667</v>
      </c>
      <c r="Z211" s="44" t="s">
        <v>88</v>
      </c>
      <c r="AA211" s="128" t="str">
        <f t="shared" si="140"/>
        <v>2,     190641,   "PROPH80 T2 RH350 D  (80 gal)"</v>
      </c>
      <c r="AB211" s="130" t="str">
        <f t="shared" si="139"/>
        <v>Rheem</v>
      </c>
      <c r="AC211" s="6" t="s">
        <v>545</v>
      </c>
      <c r="AD211" s="155">
        <f>COUNTIF(AC$59:AC$414, AC211)</f>
        <v>1</v>
      </c>
      <c r="AE211" s="128" t="str">
        <f t="shared" si="141"/>
        <v xml:space="preserve">          case  PROPH80 T2 RH350 D  (80 gal)   :   "RheemPROPH80RH350"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  <c r="AMK211"/>
      <c r="AML211"/>
      <c r="AMM211"/>
      <c r="AMN211"/>
      <c r="AMO211"/>
      <c r="AMP211"/>
      <c r="AMQ211"/>
      <c r="AMR211"/>
      <c r="AMS211"/>
      <c r="AMT211"/>
      <c r="AMU211"/>
      <c r="AMV211"/>
      <c r="AMW211"/>
      <c r="AMX211"/>
      <c r="AMY211"/>
    </row>
    <row r="212" spans="3:1039" s="6" customFormat="1" ht="15" customHeight="1" x14ac:dyDescent="0.25">
      <c r="C212" s="6" t="str">
        <f t="shared" si="146"/>
        <v>Rheem</v>
      </c>
      <c r="D212" s="6" t="str">
        <f t="shared" si="147"/>
        <v>XE50T10HD50U0  (50 gal)</v>
      </c>
      <c r="E212" s="6">
        <f t="shared" si="148"/>
        <v>190739</v>
      </c>
      <c r="F212" s="55">
        <f t="shared" si="152"/>
        <v>50</v>
      </c>
      <c r="G212" s="6" t="str">
        <f t="shared" si="149"/>
        <v>RheemHBDR4550</v>
      </c>
      <c r="H212" s="117">
        <f t="shared" si="132"/>
        <v>0</v>
      </c>
      <c r="I212" s="158" t="str">
        <f t="shared" si="150"/>
        <v>RheemXE50T10</v>
      </c>
      <c r="J212" s="91" t="s">
        <v>192</v>
      </c>
      <c r="K212" s="32">
        <v>3</v>
      </c>
      <c r="L212" s="75">
        <f t="shared" si="133"/>
        <v>19</v>
      </c>
      <c r="M212" s="12" t="s">
        <v>88</v>
      </c>
      <c r="N212" s="62">
        <f t="shared" si="151"/>
        <v>7</v>
      </c>
      <c r="O212" s="62">
        <f t="shared" si="142"/>
        <v>190739</v>
      </c>
      <c r="P212" s="59" t="str">
        <f t="shared" ref="P212:P305" si="153">R212 &amp; "  (" &amp; S212 &amp; " gal" &amp; IF(W212&gt;0, ", JA13)", ")")</f>
        <v>XE50T10HD50U0  (50 gal)</v>
      </c>
      <c r="Q212" s="157">
        <f>COUNTIF(P$59:P$414, P212)</f>
        <v>1</v>
      </c>
      <c r="R212" s="13" t="s">
        <v>128</v>
      </c>
      <c r="S212" s="14">
        <v>50</v>
      </c>
      <c r="T212" s="99" t="s">
        <v>267</v>
      </c>
      <c r="U212" s="80" t="s">
        <v>267</v>
      </c>
      <c r="V212" s="85" t="str">
        <f t="shared" si="131"/>
        <v>RheemHBDR4550</v>
      </c>
      <c r="W212" s="116">
        <v>0</v>
      </c>
      <c r="X212" s="46" t="str">
        <f>[1]ESTAR_to_AWHS!I58</f>
        <v>2-3</v>
      </c>
      <c r="Y212" s="47">
        <f>[1]ESTAR_to_AWHS!J58</f>
        <v>42667</v>
      </c>
      <c r="Z212" s="44" t="s">
        <v>88</v>
      </c>
      <c r="AA212" s="128" t="str">
        <f t="shared" si="140"/>
        <v>2,     190739,   "XE50T10HD50U0  (50 gal)"</v>
      </c>
      <c r="AB212" s="130" t="str">
        <f t="shared" si="139"/>
        <v>Rheem</v>
      </c>
      <c r="AC212" s="6" t="s">
        <v>555</v>
      </c>
      <c r="AD212" s="155">
        <f>COUNTIF(AC$59:AC$414, AC212)</f>
        <v>1</v>
      </c>
      <c r="AE212" s="128" t="str">
        <f t="shared" si="141"/>
        <v xml:space="preserve">          case  XE50T10HD50U0  (50 gal)   :   "RheemXE50T10"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  <c r="AMM212"/>
      <c r="AMN212"/>
      <c r="AMO212"/>
      <c r="AMP212"/>
      <c r="AMQ212"/>
      <c r="AMR212"/>
      <c r="AMS212"/>
      <c r="AMT212"/>
      <c r="AMU212"/>
      <c r="AMV212"/>
      <c r="AMW212"/>
      <c r="AMX212"/>
      <c r="AMY212"/>
    </row>
    <row r="213" spans="3:1039" s="6" customFormat="1" ht="15" customHeight="1" x14ac:dyDescent="0.25">
      <c r="C213" s="6" t="str">
        <f t="shared" si="146"/>
        <v>Rheem</v>
      </c>
      <c r="D213" s="6" t="str">
        <f t="shared" si="147"/>
        <v>XE50T12EH45U0  (50 gal)</v>
      </c>
      <c r="E213" s="6">
        <f t="shared" si="148"/>
        <v>190821</v>
      </c>
      <c r="F213" s="55">
        <f t="shared" si="152"/>
        <v>50</v>
      </c>
      <c r="G213" s="6" t="str">
        <f t="shared" si="149"/>
        <v>RheemHB50</v>
      </c>
      <c r="H213" s="117">
        <f t="shared" si="132"/>
        <v>0</v>
      </c>
      <c r="I213" s="158" t="str">
        <f t="shared" si="150"/>
        <v>RheemXE50T12</v>
      </c>
      <c r="J213" s="91" t="s">
        <v>192</v>
      </c>
      <c r="K213" s="32">
        <v>1</v>
      </c>
      <c r="L213" s="75">
        <f t="shared" si="133"/>
        <v>19</v>
      </c>
      <c r="M213" s="12" t="s">
        <v>88</v>
      </c>
      <c r="N213" s="62">
        <f t="shared" si="151"/>
        <v>8</v>
      </c>
      <c r="O213" s="62">
        <f t="shared" si="142"/>
        <v>190821</v>
      </c>
      <c r="P213" s="59" t="str">
        <f t="shared" si="153"/>
        <v>XE50T12EH45U0  (50 gal)</v>
      </c>
      <c r="Q213" s="157">
        <f>COUNTIF(P$59:P$414, P213)</f>
        <v>1</v>
      </c>
      <c r="R213" s="13" t="s">
        <v>141</v>
      </c>
      <c r="S213" s="14">
        <v>50</v>
      </c>
      <c r="T213" s="30" t="s">
        <v>91</v>
      </c>
      <c r="U213" s="80" t="s">
        <v>91</v>
      </c>
      <c r="V213" s="85" t="str">
        <f t="shared" si="131"/>
        <v>RheemHB50</v>
      </c>
      <c r="W213" s="116">
        <v>0</v>
      </c>
      <c r="X213" s="46" t="str">
        <f>[1]ESTAR_to_AWHS!I143</f>
        <v>4+</v>
      </c>
      <c r="Y213" s="47">
        <f>[1]ESTAR_to_AWHS!J143</f>
        <v>40857</v>
      </c>
      <c r="Z213" s="44" t="s">
        <v>88</v>
      </c>
      <c r="AA213" s="128" t="str">
        <f t="shared" si="140"/>
        <v>2,     190821,   "XE50T12EH45U0  (50 gal)"</v>
      </c>
      <c r="AB213" s="130" t="str">
        <f t="shared" si="139"/>
        <v>Rheem</v>
      </c>
      <c r="AC213" t="s">
        <v>560</v>
      </c>
      <c r="AD213" s="155">
        <f>COUNTIF(AC$59:AC$414, AC213)</f>
        <v>1</v>
      </c>
      <c r="AE213" s="128" t="str">
        <f t="shared" si="141"/>
        <v xml:space="preserve">          case  XE50T12EH45U0  (50 gal)   :   "RheemXE50T12"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3:1039" s="6" customFormat="1" ht="15" customHeight="1" x14ac:dyDescent="0.25">
      <c r="C214" s="6" t="str">
        <f t="shared" si="146"/>
        <v>Rheem</v>
      </c>
      <c r="D214" s="6" t="str">
        <f t="shared" si="147"/>
        <v>XE50T12EH45U0W  (50 gal)</v>
      </c>
      <c r="E214" s="6">
        <f t="shared" si="148"/>
        <v>190921</v>
      </c>
      <c r="F214" s="55">
        <f t="shared" si="152"/>
        <v>50</v>
      </c>
      <c r="G214" s="6" t="str">
        <f t="shared" si="149"/>
        <v>RheemHB50</v>
      </c>
      <c r="H214" s="117">
        <f t="shared" si="132"/>
        <v>0</v>
      </c>
      <c r="I214" s="158" t="str">
        <f t="shared" si="150"/>
        <v>RheemXE50T12W</v>
      </c>
      <c r="J214" s="91" t="s">
        <v>192</v>
      </c>
      <c r="K214" s="32">
        <v>1</v>
      </c>
      <c r="L214" s="75">
        <f t="shared" si="133"/>
        <v>19</v>
      </c>
      <c r="M214" s="12" t="s">
        <v>88</v>
      </c>
      <c r="N214" s="62">
        <f t="shared" si="151"/>
        <v>9</v>
      </c>
      <c r="O214" s="62">
        <f t="shared" si="142"/>
        <v>190921</v>
      </c>
      <c r="P214" s="59" t="str">
        <f t="shared" si="153"/>
        <v>XE50T12EH45U0W  (50 gal)</v>
      </c>
      <c r="Q214" s="157">
        <f>COUNTIF(P$59:P$414, P214)</f>
        <v>1</v>
      </c>
      <c r="R214" s="13" t="s">
        <v>142</v>
      </c>
      <c r="S214" s="14">
        <v>50</v>
      </c>
      <c r="T214" s="30" t="s">
        <v>91</v>
      </c>
      <c r="U214" s="80" t="s">
        <v>91</v>
      </c>
      <c r="V214" s="85" t="str">
        <f t="shared" si="131"/>
        <v>RheemHB50</v>
      </c>
      <c r="W214" s="116">
        <v>0</v>
      </c>
      <c r="X214" s="46" t="str">
        <f>[1]ESTAR_to_AWHS!I144</f>
        <v>2-3</v>
      </c>
      <c r="Y214" s="47">
        <f>[1]ESTAR_to_AWHS!J144</f>
        <v>41379</v>
      </c>
      <c r="Z214" s="44" t="s">
        <v>88</v>
      </c>
      <c r="AA214" s="128" t="str">
        <f t="shared" si="140"/>
        <v>2,     190921,   "XE50T12EH45U0W  (50 gal)"</v>
      </c>
      <c r="AB214" s="130" t="str">
        <f t="shared" si="139"/>
        <v>Rheem</v>
      </c>
      <c r="AC214" t="s">
        <v>561</v>
      </c>
      <c r="AD214" s="155">
        <f>COUNTIF(AC$59:AC$414, AC214)</f>
        <v>1</v>
      </c>
      <c r="AE214" s="128" t="str">
        <f t="shared" si="141"/>
        <v xml:space="preserve">          case  XE50T12EH45U0W  (50 gal)   :   "RheemXE50T12W"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3:1039" s="6" customFormat="1" ht="15" customHeight="1" x14ac:dyDescent="0.25">
      <c r="C215" s="6" t="str">
        <f t="shared" si="146"/>
        <v>Rheem</v>
      </c>
      <c r="D215" s="6" t="str">
        <f t="shared" si="147"/>
        <v>XE65T10HD50U0  (65 gal)</v>
      </c>
      <c r="E215" s="6">
        <f t="shared" si="148"/>
        <v>191040</v>
      </c>
      <c r="F215" s="55">
        <f t="shared" si="152"/>
        <v>65</v>
      </c>
      <c r="G215" s="6" t="str">
        <f t="shared" si="149"/>
        <v>RheemHBDR4565</v>
      </c>
      <c r="H215" s="117">
        <f t="shared" si="132"/>
        <v>0</v>
      </c>
      <c r="I215" s="158" t="str">
        <f t="shared" si="150"/>
        <v>RheemXE65T10</v>
      </c>
      <c r="J215" s="91" t="s">
        <v>192</v>
      </c>
      <c r="K215" s="32">
        <v>3</v>
      </c>
      <c r="L215" s="75">
        <f t="shared" si="133"/>
        <v>19</v>
      </c>
      <c r="M215" s="12" t="s">
        <v>88</v>
      </c>
      <c r="N215" s="62">
        <f t="shared" si="151"/>
        <v>10</v>
      </c>
      <c r="O215" s="62">
        <f t="shared" si="142"/>
        <v>191040</v>
      </c>
      <c r="P215" s="59" t="str">
        <f t="shared" si="153"/>
        <v>XE65T10HD50U0  (65 gal)</v>
      </c>
      <c r="Q215" s="157">
        <f>COUNTIF(P$59:P$414, P215)</f>
        <v>1</v>
      </c>
      <c r="R215" s="13" t="s">
        <v>129</v>
      </c>
      <c r="S215" s="14">
        <v>65</v>
      </c>
      <c r="T215" s="99" t="s">
        <v>268</v>
      </c>
      <c r="U215" s="80" t="s">
        <v>268</v>
      </c>
      <c r="V215" s="85" t="str">
        <f t="shared" si="131"/>
        <v>RheemHBDR4565</v>
      </c>
      <c r="W215" s="116">
        <v>0</v>
      </c>
      <c r="X215" s="46" t="str">
        <f>[1]ESTAR_to_AWHS!I59</f>
        <v>2-3</v>
      </c>
      <c r="Y215" s="47">
        <f>[1]ESTAR_to_AWHS!J59</f>
        <v>42667</v>
      </c>
      <c r="Z215" s="44" t="s">
        <v>88</v>
      </c>
      <c r="AA215" s="128" t="str">
        <f t="shared" si="140"/>
        <v>2,     191040,   "XE65T10HD50U0  (65 gal)"</v>
      </c>
      <c r="AB215" s="130" t="str">
        <f t="shared" si="139"/>
        <v>Rheem</v>
      </c>
      <c r="AC215" s="6" t="s">
        <v>562</v>
      </c>
      <c r="AD215" s="155">
        <f>COUNTIF(AC$59:AC$414, AC215)</f>
        <v>1</v>
      </c>
      <c r="AE215" s="128" t="str">
        <f t="shared" si="141"/>
        <v xml:space="preserve">          case  XE65T10HD50U0  (65 gal)   :   "RheemXE65T10"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  <c r="AMM215"/>
      <c r="AMN215"/>
      <c r="AMO215"/>
      <c r="AMP215"/>
      <c r="AMQ215"/>
      <c r="AMR215"/>
      <c r="AMS215"/>
      <c r="AMT215"/>
      <c r="AMU215"/>
      <c r="AMV215"/>
      <c r="AMW215"/>
      <c r="AMX215"/>
      <c r="AMY215"/>
    </row>
    <row r="216" spans="3:1039" s="6" customFormat="1" ht="15" customHeight="1" x14ac:dyDescent="0.25">
      <c r="C216" s="6" t="str">
        <f t="shared" si="146"/>
        <v>Rheem</v>
      </c>
      <c r="D216" s="6" t="str">
        <f t="shared" si="147"/>
        <v>XE80T10HD50U0  (80 gal)</v>
      </c>
      <c r="E216" s="6">
        <f t="shared" si="148"/>
        <v>191141</v>
      </c>
      <c r="F216" s="55">
        <f t="shared" si="152"/>
        <v>80</v>
      </c>
      <c r="G216" s="6" t="str">
        <f t="shared" si="149"/>
        <v>RheemHBDR4580</v>
      </c>
      <c r="H216" s="117">
        <f t="shared" si="132"/>
        <v>0</v>
      </c>
      <c r="I216" s="158" t="str">
        <f t="shared" si="150"/>
        <v>RheemXE80T10</v>
      </c>
      <c r="J216" s="91" t="s">
        <v>192</v>
      </c>
      <c r="K216" s="32">
        <v>3</v>
      </c>
      <c r="L216" s="75">
        <f t="shared" si="133"/>
        <v>19</v>
      </c>
      <c r="M216" s="12" t="s">
        <v>88</v>
      </c>
      <c r="N216" s="62">
        <f t="shared" si="151"/>
        <v>11</v>
      </c>
      <c r="O216" s="62">
        <f t="shared" si="142"/>
        <v>191141</v>
      </c>
      <c r="P216" s="59" t="str">
        <f t="shared" si="153"/>
        <v>XE80T10HD50U0  (80 gal)</v>
      </c>
      <c r="Q216" s="157">
        <f>COUNTIF(P$59:P$414, P216)</f>
        <v>1</v>
      </c>
      <c r="R216" s="13" t="s">
        <v>130</v>
      </c>
      <c r="S216" s="14">
        <v>80</v>
      </c>
      <c r="T216" s="99" t="s">
        <v>269</v>
      </c>
      <c r="U216" s="80" t="s">
        <v>269</v>
      </c>
      <c r="V216" s="85" t="str">
        <f t="shared" si="131"/>
        <v>RheemHBDR4580</v>
      </c>
      <c r="W216" s="116">
        <v>0</v>
      </c>
      <c r="X216" s="46">
        <f>[1]ESTAR_to_AWHS!I60</f>
        <v>4</v>
      </c>
      <c r="Y216" s="47">
        <f>[1]ESTAR_to_AWHS!J60</f>
        <v>42667</v>
      </c>
      <c r="Z216" s="44" t="s">
        <v>88</v>
      </c>
      <c r="AA216" s="128" t="str">
        <f t="shared" si="140"/>
        <v>2,     191141,   "XE80T10HD50U0  (80 gal)"</v>
      </c>
      <c r="AB216" s="130" t="str">
        <f t="shared" si="139"/>
        <v>Rheem</v>
      </c>
      <c r="AC216" s="6" t="s">
        <v>567</v>
      </c>
      <c r="AD216" s="155">
        <f>COUNTIF(AC$59:AC$414, AC216)</f>
        <v>1</v>
      </c>
      <c r="AE216" s="128" t="str">
        <f t="shared" si="141"/>
        <v xml:space="preserve">          case  XE80T10HD50U0  (80 gal)   :   "RheemXE80T10"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  <c r="AMM216"/>
      <c r="AMN216"/>
      <c r="AMO216"/>
      <c r="AMP216"/>
      <c r="AMQ216"/>
      <c r="AMR216"/>
      <c r="AMS216"/>
      <c r="AMT216"/>
      <c r="AMU216"/>
      <c r="AMV216"/>
      <c r="AMW216"/>
      <c r="AMX216"/>
      <c r="AMY216"/>
    </row>
    <row r="217" spans="3:1039" s="6" customFormat="1" ht="15" customHeight="1" x14ac:dyDescent="0.25">
      <c r="C217" s="6" t="str">
        <f t="shared" si="146"/>
        <v>Rheem</v>
      </c>
      <c r="D217" s="6" t="str">
        <f t="shared" si="147"/>
        <v>XE80T12EH45U0  (80 gal)</v>
      </c>
      <c r="E217" s="6">
        <f t="shared" si="148"/>
        <v>191234</v>
      </c>
      <c r="F217" s="55">
        <f t="shared" si="152"/>
        <v>80</v>
      </c>
      <c r="G217" s="6" t="str">
        <f t="shared" si="149"/>
        <v>AOSmithSHPT80</v>
      </c>
      <c r="H217" s="117">
        <f t="shared" si="132"/>
        <v>0</v>
      </c>
      <c r="I217" s="158" t="str">
        <f t="shared" si="150"/>
        <v>RheemXE80T12</v>
      </c>
      <c r="J217" s="91" t="s">
        <v>192</v>
      </c>
      <c r="K217" s="32">
        <v>1</v>
      </c>
      <c r="L217" s="75">
        <f t="shared" si="133"/>
        <v>19</v>
      </c>
      <c r="M217" s="12" t="s">
        <v>88</v>
      </c>
      <c r="N217" s="62">
        <f t="shared" si="151"/>
        <v>12</v>
      </c>
      <c r="O217" s="62">
        <f t="shared" si="142"/>
        <v>191234</v>
      </c>
      <c r="P217" s="59" t="str">
        <f t="shared" si="153"/>
        <v>XE80T12EH45U0  (80 gal)</v>
      </c>
      <c r="Q217" s="157">
        <f>COUNTIF(P$59:P$414, P217)</f>
        <v>1</v>
      </c>
      <c r="R217" s="13" t="s">
        <v>143</v>
      </c>
      <c r="S217" s="14">
        <v>80</v>
      </c>
      <c r="T217" s="100" t="s">
        <v>161</v>
      </c>
      <c r="U217" s="80" t="s">
        <v>161</v>
      </c>
      <c r="V217" s="85" t="str">
        <f t="shared" si="131"/>
        <v>AOSmithSHPT80</v>
      </c>
      <c r="W217" s="116">
        <v>0</v>
      </c>
      <c r="X217" s="46" t="str">
        <f>[1]ESTAR_to_AWHS!I145</f>
        <v>1-2</v>
      </c>
      <c r="Y217" s="47">
        <f>[1]ESTAR_to_AWHS!J145</f>
        <v>42505</v>
      </c>
      <c r="Z217" s="44" t="s">
        <v>88</v>
      </c>
      <c r="AA217" s="128" t="str">
        <f t="shared" si="140"/>
        <v>2,     191234,   "XE80T12EH45U0  (80 gal)"</v>
      </c>
      <c r="AB217" s="130" t="str">
        <f t="shared" si="139"/>
        <v>Rheem</v>
      </c>
      <c r="AC217" t="s">
        <v>572</v>
      </c>
      <c r="AD217" s="155">
        <f>COUNTIF(AC$59:AC$414, AC217)</f>
        <v>1</v>
      </c>
      <c r="AE217" s="128" t="str">
        <f t="shared" si="141"/>
        <v xml:space="preserve">          case  XE80T12EH45U0  (80 gal)   :   "RheemXE80T12"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3:1039" s="6" customFormat="1" ht="15" customHeight="1" x14ac:dyDescent="0.25">
      <c r="C218" s="6" t="str">
        <f t="shared" si="146"/>
        <v>Rheem</v>
      </c>
      <c r="D218" s="6" t="str">
        <f t="shared" si="147"/>
        <v>XE80T12EH45U0W  (80 gal)</v>
      </c>
      <c r="E218" s="6">
        <f t="shared" si="148"/>
        <v>191334</v>
      </c>
      <c r="F218" s="55">
        <f t="shared" si="152"/>
        <v>80</v>
      </c>
      <c r="G218" s="6" t="str">
        <f t="shared" si="149"/>
        <v>AOSmithSHPT80</v>
      </c>
      <c r="H218" s="117">
        <f t="shared" si="132"/>
        <v>0</v>
      </c>
      <c r="I218" s="158" t="str">
        <f t="shared" si="150"/>
        <v>RheemXE80T12W</v>
      </c>
      <c r="J218" s="91" t="s">
        <v>192</v>
      </c>
      <c r="K218" s="32">
        <v>1</v>
      </c>
      <c r="L218" s="75">
        <f t="shared" si="133"/>
        <v>19</v>
      </c>
      <c r="M218" s="12" t="s">
        <v>88</v>
      </c>
      <c r="N218" s="62">
        <f t="shared" si="151"/>
        <v>13</v>
      </c>
      <c r="O218" s="62">
        <f t="shared" si="142"/>
        <v>191334</v>
      </c>
      <c r="P218" s="59" t="str">
        <f t="shared" si="153"/>
        <v>XE80T12EH45U0W  (80 gal)</v>
      </c>
      <c r="Q218" s="157">
        <f>COUNTIF(P$59:P$414, P218)</f>
        <v>1</v>
      </c>
      <c r="R218" s="13" t="s">
        <v>144</v>
      </c>
      <c r="S218" s="14">
        <v>80</v>
      </c>
      <c r="T218" s="100" t="s">
        <v>161</v>
      </c>
      <c r="U218" s="80" t="s">
        <v>161</v>
      </c>
      <c r="V218" s="85" t="str">
        <f t="shared" si="131"/>
        <v>AOSmithSHPT80</v>
      </c>
      <c r="W218" s="116">
        <v>0</v>
      </c>
      <c r="X218" s="46">
        <f>[1]ESTAR_to_AWHS!I146</f>
        <v>3</v>
      </c>
      <c r="Y218" s="47">
        <f>[1]ESTAR_to_AWHS!J146</f>
        <v>42505</v>
      </c>
      <c r="Z218" s="44" t="s">
        <v>88</v>
      </c>
      <c r="AA218" s="128" t="str">
        <f t="shared" si="140"/>
        <v>2,     191334,   "XE80T12EH45U0W  (80 gal)"</v>
      </c>
      <c r="AB218" s="130" t="str">
        <f t="shared" si="139"/>
        <v>Rheem</v>
      </c>
      <c r="AC218" t="s">
        <v>573</v>
      </c>
      <c r="AD218" s="155">
        <f>COUNTIF(AC$59:AC$414, AC218)</f>
        <v>1</v>
      </c>
      <c r="AE218" s="128" t="str">
        <f t="shared" si="141"/>
        <v xml:space="preserve">          case  XE80T12EH45U0W  (80 gal)   :   "RheemXE80T12W"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3:1039" s="6" customFormat="1" ht="15" customHeight="1" x14ac:dyDescent="0.25">
      <c r="C219" s="6" t="str">
        <f t="shared" si="146"/>
        <v>Rheem</v>
      </c>
      <c r="D219" s="6" t="str">
        <f t="shared" si="147"/>
        <v>PROPH50 T2 RH350 DC  (50 gal)</v>
      </c>
      <c r="E219" s="6">
        <f t="shared" si="148"/>
        <v>191439</v>
      </c>
      <c r="F219" s="55">
        <f t="shared" si="152"/>
        <v>50</v>
      </c>
      <c r="G219" s="6" t="str">
        <f t="shared" si="149"/>
        <v>RheemHBDR4550</v>
      </c>
      <c r="H219" s="117">
        <f t="shared" si="132"/>
        <v>0</v>
      </c>
      <c r="I219" s="158" t="str">
        <f t="shared" si="150"/>
        <v>RheemPROPH50RH350DC</v>
      </c>
      <c r="J219" s="91" t="s">
        <v>192</v>
      </c>
      <c r="K219" s="32">
        <v>3</v>
      </c>
      <c r="L219" s="75">
        <f t="shared" si="133"/>
        <v>19</v>
      </c>
      <c r="M219" s="12" t="s">
        <v>88</v>
      </c>
      <c r="N219" s="62">
        <f t="shared" si="151"/>
        <v>14</v>
      </c>
      <c r="O219" s="62">
        <f t="shared" ref="O219" si="154" xml:space="preserve"> (L219*10000) + (N219*100) + VLOOKUP( U219, $R$2:$T$56, 2, FALSE )</f>
        <v>191439</v>
      </c>
      <c r="P219" s="59" t="str">
        <f t="shared" si="153"/>
        <v>PROPH50 T2 RH350 DC  (50 gal)</v>
      </c>
      <c r="Q219" s="157">
        <f>COUNTIF(P$59:P$414, P219)</f>
        <v>1</v>
      </c>
      <c r="R219" t="s">
        <v>235</v>
      </c>
      <c r="S219" s="14">
        <v>50</v>
      </c>
      <c r="T219" s="99" t="s">
        <v>267</v>
      </c>
      <c r="U219" s="80" t="s">
        <v>267</v>
      </c>
      <c r="V219" s="85" t="str">
        <f t="shared" si="131"/>
        <v>RheemHBDR4550</v>
      </c>
      <c r="W219" s="116">
        <v>0</v>
      </c>
      <c r="X219" s="46" t="s">
        <v>8</v>
      </c>
      <c r="Y219" s="47"/>
      <c r="Z219" s="44"/>
      <c r="AA219" s="128" t="str">
        <f t="shared" si="140"/>
        <v>2,     191439,   "PROPH50 T2 RH350 DC  (50 gal)"</v>
      </c>
      <c r="AB219" s="130" t="str">
        <f t="shared" si="139"/>
        <v>Rheem</v>
      </c>
      <c r="AC219" s="131" t="s">
        <v>532</v>
      </c>
      <c r="AD219" s="155">
        <f>COUNTIF(AC$59:AC$414, AC219)</f>
        <v>1</v>
      </c>
      <c r="AE219" s="128" t="str">
        <f t="shared" si="141"/>
        <v xml:space="preserve">          case  PROPH50 T2 RH350 DC  (50 gal)   :   "RheemPROPH50RH350DC"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3:1039" s="6" customFormat="1" ht="15" customHeight="1" x14ac:dyDescent="0.25">
      <c r="C220" s="6" t="str">
        <f t="shared" si="146"/>
        <v>Rheem</v>
      </c>
      <c r="D220" s="6" t="str">
        <f t="shared" si="147"/>
        <v>PROPH65 T2 RH350 DC  (65 gal)</v>
      </c>
      <c r="E220" s="6">
        <f t="shared" si="148"/>
        <v>191540</v>
      </c>
      <c r="F220" s="55">
        <f t="shared" si="152"/>
        <v>65</v>
      </c>
      <c r="G220" s="6" t="str">
        <f t="shared" si="149"/>
        <v>RheemHBDR4565</v>
      </c>
      <c r="H220" s="117">
        <f t="shared" si="132"/>
        <v>0</v>
      </c>
      <c r="I220" s="158" t="str">
        <f t="shared" si="150"/>
        <v>RheemPROPH65RH350DC</v>
      </c>
      <c r="J220" s="91" t="s">
        <v>192</v>
      </c>
      <c r="K220" s="32">
        <v>3</v>
      </c>
      <c r="L220" s="75">
        <f t="shared" si="133"/>
        <v>19</v>
      </c>
      <c r="M220" s="12" t="s">
        <v>88</v>
      </c>
      <c r="N220" s="62">
        <f t="shared" si="151"/>
        <v>15</v>
      </c>
      <c r="O220" s="62">
        <f t="shared" ref="O220:O249" si="155" xml:space="preserve"> (L220*10000) + (N220*100) + VLOOKUP( U220, $R$2:$T$56, 2, FALSE )</f>
        <v>191540</v>
      </c>
      <c r="P220" s="59" t="str">
        <f t="shared" si="153"/>
        <v>PROPH65 T2 RH350 DC  (65 gal)</v>
      </c>
      <c r="Q220" s="157">
        <f>COUNTIF(P$59:P$414, P220)</f>
        <v>1</v>
      </c>
      <c r="R220" t="s">
        <v>236</v>
      </c>
      <c r="S220" s="14">
        <v>65</v>
      </c>
      <c r="T220" s="99" t="s">
        <v>268</v>
      </c>
      <c r="U220" s="80" t="s">
        <v>268</v>
      </c>
      <c r="V220" s="85" t="str">
        <f t="shared" si="131"/>
        <v>RheemHBDR4565</v>
      </c>
      <c r="W220" s="116">
        <v>0</v>
      </c>
      <c r="X220" s="46" t="s">
        <v>8</v>
      </c>
      <c r="Y220" s="47"/>
      <c r="Z220" s="44"/>
      <c r="AA220" s="128" t="str">
        <f t="shared" si="140"/>
        <v>2,     191540,   "PROPH65 T2 RH350 DC  (65 gal)"</v>
      </c>
      <c r="AB220" s="130" t="str">
        <f t="shared" si="139"/>
        <v>Rheem</v>
      </c>
      <c r="AC220" s="131" t="s">
        <v>539</v>
      </c>
      <c r="AD220" s="155">
        <f>COUNTIF(AC$59:AC$414, AC220)</f>
        <v>1</v>
      </c>
      <c r="AE220" s="128" t="str">
        <f t="shared" si="141"/>
        <v xml:space="preserve">          case  PROPH65 T2 RH350 DC  (65 gal)   :   "RheemPROPH65RH350DC"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spans="3:1039" s="6" customFormat="1" ht="15" customHeight="1" x14ac:dyDescent="0.25">
      <c r="C221" s="6" t="str">
        <f t="shared" si="146"/>
        <v>Rheem</v>
      </c>
      <c r="D221" s="6" t="str">
        <f t="shared" si="147"/>
        <v>PROPH80 T2 RH350 DC  (80 gal)</v>
      </c>
      <c r="E221" s="6">
        <f t="shared" si="148"/>
        <v>191641</v>
      </c>
      <c r="F221" s="55">
        <f t="shared" si="152"/>
        <v>80</v>
      </c>
      <c r="G221" s="6" t="str">
        <f t="shared" si="149"/>
        <v>RheemHBDR4580</v>
      </c>
      <c r="H221" s="117">
        <f t="shared" si="132"/>
        <v>0</v>
      </c>
      <c r="I221" s="158" t="str">
        <f t="shared" si="150"/>
        <v>RheemPROPH80RH350DC</v>
      </c>
      <c r="J221" s="91" t="s">
        <v>192</v>
      </c>
      <c r="K221" s="32">
        <v>3</v>
      </c>
      <c r="L221" s="75">
        <f t="shared" si="133"/>
        <v>19</v>
      </c>
      <c r="M221" s="12" t="s">
        <v>88</v>
      </c>
      <c r="N221" s="62">
        <f t="shared" si="151"/>
        <v>16</v>
      </c>
      <c r="O221" s="62">
        <f t="shared" si="155"/>
        <v>191641</v>
      </c>
      <c r="P221" s="59" t="str">
        <f t="shared" si="153"/>
        <v>PROPH80 T2 RH350 DC  (80 gal)</v>
      </c>
      <c r="Q221" s="157">
        <f>COUNTIF(P$59:P$414, P221)</f>
        <v>1</v>
      </c>
      <c r="R221" t="s">
        <v>237</v>
      </c>
      <c r="S221" s="14">
        <v>80</v>
      </c>
      <c r="T221" s="99" t="s">
        <v>269</v>
      </c>
      <c r="U221" s="80" t="s">
        <v>269</v>
      </c>
      <c r="V221" s="85" t="str">
        <f t="shared" si="131"/>
        <v>RheemHBDR4580</v>
      </c>
      <c r="W221" s="116">
        <v>0</v>
      </c>
      <c r="X221" s="46" t="s">
        <v>259</v>
      </c>
      <c r="Y221" s="47"/>
      <c r="Z221" s="44"/>
      <c r="AA221" s="128" t="str">
        <f t="shared" si="140"/>
        <v>2,     191641,   "PROPH80 T2 RH350 DC  (80 gal)"</v>
      </c>
      <c r="AB221" s="130" t="str">
        <f t="shared" si="139"/>
        <v>Rheem</v>
      </c>
      <c r="AC221" s="131" t="s">
        <v>547</v>
      </c>
      <c r="AD221" s="155">
        <f>COUNTIF(AC$59:AC$414, AC221)</f>
        <v>1</v>
      </c>
      <c r="AE221" s="128" t="str">
        <f t="shared" si="141"/>
        <v xml:space="preserve">          case  PROPH80 T2 RH350 DC  (80 gal)   :   "RheemPROPH80RH350DC"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spans="3:1039" s="6" customFormat="1" ht="15" customHeight="1" x14ac:dyDescent="0.25">
      <c r="C222" s="6" t="str">
        <f t="shared" si="146"/>
        <v>Rheem</v>
      </c>
      <c r="D222" s="6" t="str">
        <f t="shared" si="147"/>
        <v>HPLD50  (50 gal)</v>
      </c>
      <c r="E222" s="6">
        <f t="shared" si="148"/>
        <v>191739</v>
      </c>
      <c r="F222" s="55">
        <f t="shared" si="152"/>
        <v>50</v>
      </c>
      <c r="G222" s="6" t="str">
        <f t="shared" si="149"/>
        <v>RheemHBDR4550</v>
      </c>
      <c r="H222" s="117">
        <f t="shared" si="132"/>
        <v>0</v>
      </c>
      <c r="I222" s="158" t="str">
        <f t="shared" si="150"/>
        <v>RheemHPLD50</v>
      </c>
      <c r="J222" s="91" t="s">
        <v>192</v>
      </c>
      <c r="K222" s="32">
        <v>3</v>
      </c>
      <c r="L222" s="75">
        <f t="shared" si="133"/>
        <v>19</v>
      </c>
      <c r="M222" s="12" t="s">
        <v>88</v>
      </c>
      <c r="N222" s="62">
        <f t="shared" si="151"/>
        <v>17</v>
      </c>
      <c r="O222" s="62">
        <f t="shared" si="155"/>
        <v>191739</v>
      </c>
      <c r="P222" s="59" t="str">
        <f t="shared" si="153"/>
        <v>HPLD50  (50 gal)</v>
      </c>
      <c r="Q222" s="157">
        <f>COUNTIF(P$59:P$414, P222)</f>
        <v>1</v>
      </c>
      <c r="R222" t="s">
        <v>238</v>
      </c>
      <c r="S222" s="14">
        <v>50</v>
      </c>
      <c r="T222" s="99" t="s">
        <v>267</v>
      </c>
      <c r="U222" s="80" t="s">
        <v>267</v>
      </c>
      <c r="V222" s="85" t="str">
        <f t="shared" si="131"/>
        <v>RheemHBDR4550</v>
      </c>
      <c r="W222" s="116">
        <v>0</v>
      </c>
      <c r="X222" s="46" t="s">
        <v>8</v>
      </c>
      <c r="Y222" s="47"/>
      <c r="Z222" s="44"/>
      <c r="AA222" s="128" t="str">
        <f t="shared" si="140"/>
        <v>2,     191739,   "HPLD50  (50 gal)"</v>
      </c>
      <c r="AB222" s="130" t="str">
        <f t="shared" si="139"/>
        <v>Rheem</v>
      </c>
      <c r="AC222" s="131" t="s">
        <v>520</v>
      </c>
      <c r="AD222" s="155">
        <f>COUNTIF(AC$59:AC$414, AC222)</f>
        <v>1</v>
      </c>
      <c r="AE222" s="128" t="str">
        <f t="shared" si="141"/>
        <v xml:space="preserve">          case  HPLD50  (50 gal)   :   "RheemHPLD50"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spans="3:1039" s="6" customFormat="1" ht="15" customHeight="1" x14ac:dyDescent="0.25">
      <c r="C223" s="6" t="str">
        <f t="shared" si="146"/>
        <v>Rheem</v>
      </c>
      <c r="D223" s="6" t="str">
        <f t="shared" si="147"/>
        <v>HPLD65  (65 gal)</v>
      </c>
      <c r="E223" s="6">
        <f t="shared" si="148"/>
        <v>191840</v>
      </c>
      <c r="F223" s="55">
        <f t="shared" si="152"/>
        <v>65</v>
      </c>
      <c r="G223" s="6" t="str">
        <f t="shared" si="149"/>
        <v>RheemHBDR4565</v>
      </c>
      <c r="H223" s="117">
        <f t="shared" si="132"/>
        <v>0</v>
      </c>
      <c r="I223" s="158" t="str">
        <f t="shared" si="150"/>
        <v>RheemHPLD65</v>
      </c>
      <c r="J223" s="91" t="s">
        <v>192</v>
      </c>
      <c r="K223" s="32">
        <v>3</v>
      </c>
      <c r="L223" s="75">
        <f t="shared" si="133"/>
        <v>19</v>
      </c>
      <c r="M223" s="12" t="s">
        <v>88</v>
      </c>
      <c r="N223" s="62">
        <f t="shared" si="151"/>
        <v>18</v>
      </c>
      <c r="O223" s="62">
        <f t="shared" si="155"/>
        <v>191840</v>
      </c>
      <c r="P223" s="59" t="str">
        <f t="shared" si="153"/>
        <v>HPLD65  (65 gal)</v>
      </c>
      <c r="Q223" s="157">
        <f>COUNTIF(P$59:P$414, P223)</f>
        <v>1</v>
      </c>
      <c r="R223" t="s">
        <v>239</v>
      </c>
      <c r="S223" s="14">
        <v>65</v>
      </c>
      <c r="T223" s="99" t="s">
        <v>268</v>
      </c>
      <c r="U223" s="80" t="s">
        <v>268</v>
      </c>
      <c r="V223" s="85" t="str">
        <f t="shared" si="131"/>
        <v>RheemHBDR4565</v>
      </c>
      <c r="W223" s="116">
        <v>0</v>
      </c>
      <c r="X223" s="46" t="s">
        <v>8</v>
      </c>
      <c r="Y223" s="47"/>
      <c r="Z223" s="44"/>
      <c r="AA223" s="128" t="str">
        <f t="shared" si="140"/>
        <v>2,     191840,   "HPLD65  (65 gal)"</v>
      </c>
      <c r="AB223" s="130" t="str">
        <f t="shared" si="139"/>
        <v>Rheem</v>
      </c>
      <c r="AC223" s="131" t="s">
        <v>521</v>
      </c>
      <c r="AD223" s="155">
        <f>COUNTIF(AC$59:AC$414, AC223)</f>
        <v>1</v>
      </c>
      <c r="AE223" s="128" t="str">
        <f t="shared" si="141"/>
        <v xml:space="preserve">          case  HPLD65  (65 gal)   :   "RheemHPLD65"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3:1039" s="6" customFormat="1" ht="15" customHeight="1" x14ac:dyDescent="0.25">
      <c r="C224" s="6" t="str">
        <f t="shared" si="146"/>
        <v>Rheem</v>
      </c>
      <c r="D224" s="6" t="str">
        <f t="shared" si="147"/>
        <v>HPLD80  (80 gal)</v>
      </c>
      <c r="E224" s="6">
        <f t="shared" si="148"/>
        <v>191941</v>
      </c>
      <c r="F224" s="55">
        <f t="shared" si="152"/>
        <v>80</v>
      </c>
      <c r="G224" s="6" t="str">
        <f t="shared" si="149"/>
        <v>RheemHBDR4580</v>
      </c>
      <c r="H224" s="117">
        <f t="shared" si="132"/>
        <v>0</v>
      </c>
      <c r="I224" s="158" t="str">
        <f t="shared" si="150"/>
        <v>RheemHPLD80</v>
      </c>
      <c r="J224" s="91" t="s">
        <v>192</v>
      </c>
      <c r="K224" s="32">
        <v>3</v>
      </c>
      <c r="L224" s="75">
        <f t="shared" si="133"/>
        <v>19</v>
      </c>
      <c r="M224" s="12" t="s">
        <v>88</v>
      </c>
      <c r="N224" s="62">
        <f t="shared" si="151"/>
        <v>19</v>
      </c>
      <c r="O224" s="62">
        <f t="shared" si="155"/>
        <v>191941</v>
      </c>
      <c r="P224" s="59" t="str">
        <f t="shared" si="153"/>
        <v>HPLD80  (80 gal)</v>
      </c>
      <c r="Q224" s="157">
        <f>COUNTIF(P$59:P$414, P224)</f>
        <v>1</v>
      </c>
      <c r="R224" t="s">
        <v>240</v>
      </c>
      <c r="S224" s="14">
        <v>80</v>
      </c>
      <c r="T224" s="99" t="s">
        <v>269</v>
      </c>
      <c r="U224" s="80" t="s">
        <v>269</v>
      </c>
      <c r="V224" s="85" t="str">
        <f t="shared" si="131"/>
        <v>RheemHBDR4580</v>
      </c>
      <c r="W224" s="116">
        <v>0</v>
      </c>
      <c r="X224" s="46" t="s">
        <v>259</v>
      </c>
      <c r="Y224" s="47"/>
      <c r="Z224" s="44"/>
      <c r="AA224" s="128" t="str">
        <f t="shared" si="140"/>
        <v>2,     191941,   "HPLD80  (80 gal)"</v>
      </c>
      <c r="AB224" s="130" t="str">
        <f t="shared" si="139"/>
        <v>Rheem</v>
      </c>
      <c r="AC224" s="131" t="s">
        <v>522</v>
      </c>
      <c r="AD224" s="155">
        <f>COUNTIF(AC$59:AC$414, AC224)</f>
        <v>1</v>
      </c>
      <c r="AE224" s="128" t="str">
        <f t="shared" si="141"/>
        <v xml:space="preserve">          case  HPLD80  (80 gal)   :   "RheemHPLD80"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spans="3:1039" s="6" customFormat="1" ht="15" customHeight="1" x14ac:dyDescent="0.25">
      <c r="C225" s="6" t="str">
        <f t="shared" si="146"/>
        <v>Rheem</v>
      </c>
      <c r="D225" s="6" t="str">
        <f t="shared" si="147"/>
        <v>XE50T10HD22U0  (50 gal)</v>
      </c>
      <c r="E225" s="6">
        <f t="shared" si="148"/>
        <v>192042</v>
      </c>
      <c r="F225" s="55">
        <f t="shared" si="152"/>
        <v>50</v>
      </c>
      <c r="G225" s="6" t="str">
        <f t="shared" si="149"/>
        <v>RheemHBDR2250</v>
      </c>
      <c r="H225" s="117">
        <f t="shared" si="132"/>
        <v>0</v>
      </c>
      <c r="I225" s="158" t="str">
        <f t="shared" si="150"/>
        <v>RheemXE50T10HD22U0</v>
      </c>
      <c r="J225" s="91" t="s">
        <v>192</v>
      </c>
      <c r="K225" s="32">
        <v>3</v>
      </c>
      <c r="L225" s="75">
        <f t="shared" si="133"/>
        <v>19</v>
      </c>
      <c r="M225" s="12" t="s">
        <v>88</v>
      </c>
      <c r="N225" s="62">
        <f t="shared" si="151"/>
        <v>20</v>
      </c>
      <c r="O225" s="62">
        <f t="shared" si="155"/>
        <v>192042</v>
      </c>
      <c r="P225" s="59" t="str">
        <f t="shared" si="153"/>
        <v>XE50T10HD22U0  (50 gal)</v>
      </c>
      <c r="Q225" s="157">
        <f>COUNTIF(P$59:P$414, P225)</f>
        <v>1</v>
      </c>
      <c r="R225" t="s">
        <v>241</v>
      </c>
      <c r="S225" s="14">
        <v>50</v>
      </c>
      <c r="T225" s="99" t="s">
        <v>224</v>
      </c>
      <c r="U225" s="80" t="s">
        <v>224</v>
      </c>
      <c r="V225" s="85" t="str">
        <f t="shared" si="131"/>
        <v>RheemHBDR2250</v>
      </c>
      <c r="W225" s="116">
        <v>0</v>
      </c>
      <c r="X225" s="46" t="s">
        <v>8</v>
      </c>
      <c r="Y225" s="47"/>
      <c r="Z225" s="44"/>
      <c r="AA225" s="128" t="str">
        <f t="shared" si="140"/>
        <v>2,     192042,   "XE50T10HD22U0  (50 gal)"</v>
      </c>
      <c r="AB225" s="130" t="str">
        <f t="shared" si="139"/>
        <v>Rheem</v>
      </c>
      <c r="AC225" t="s">
        <v>558</v>
      </c>
      <c r="AD225" s="155">
        <f>COUNTIF(AC$59:AC$414, AC225)</f>
        <v>1</v>
      </c>
      <c r="AE225" s="128" t="str">
        <f t="shared" si="141"/>
        <v xml:space="preserve">          case  XE50T10HD22U0  (50 gal)   :   "RheemXE50T10HD22U0"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spans="3:1039" s="6" customFormat="1" ht="15" customHeight="1" x14ac:dyDescent="0.25">
      <c r="C226" s="6" t="str">
        <f t="shared" si="146"/>
        <v>Rheem</v>
      </c>
      <c r="D226" s="6" t="str">
        <f t="shared" si="147"/>
        <v>XE50T10HD50U1  (50 gal)</v>
      </c>
      <c r="E226" s="6">
        <f t="shared" si="148"/>
        <v>192139</v>
      </c>
      <c r="F226" s="55">
        <f t="shared" si="152"/>
        <v>50</v>
      </c>
      <c r="G226" s="6" t="str">
        <f t="shared" si="149"/>
        <v>RheemHBDR4550</v>
      </c>
      <c r="H226" s="117">
        <f t="shared" si="132"/>
        <v>0</v>
      </c>
      <c r="I226" s="158" t="str">
        <f t="shared" si="150"/>
        <v>RheemXE50T10HD50U1</v>
      </c>
      <c r="J226" s="91" t="s">
        <v>192</v>
      </c>
      <c r="K226" s="32">
        <v>3</v>
      </c>
      <c r="L226" s="75">
        <f t="shared" si="133"/>
        <v>19</v>
      </c>
      <c r="M226" s="12" t="s">
        <v>88</v>
      </c>
      <c r="N226" s="62">
        <f t="shared" si="151"/>
        <v>21</v>
      </c>
      <c r="O226" s="62">
        <f t="shared" si="155"/>
        <v>192139</v>
      </c>
      <c r="P226" s="59" t="str">
        <f t="shared" si="153"/>
        <v>XE50T10HD50U1  (50 gal)</v>
      </c>
      <c r="Q226" s="157">
        <f>COUNTIF(P$59:P$414, P226)</f>
        <v>1</v>
      </c>
      <c r="R226" t="s">
        <v>242</v>
      </c>
      <c r="S226" s="14">
        <v>50</v>
      </c>
      <c r="T226" s="99" t="s">
        <v>267</v>
      </c>
      <c r="U226" s="80" t="s">
        <v>267</v>
      </c>
      <c r="V226" s="85" t="str">
        <f t="shared" si="131"/>
        <v>RheemHBDR4550</v>
      </c>
      <c r="W226" s="116">
        <v>0</v>
      </c>
      <c r="X226" s="46" t="s">
        <v>8</v>
      </c>
      <c r="Y226" s="47"/>
      <c r="Z226" s="44"/>
      <c r="AA226" s="128" t="str">
        <f t="shared" si="140"/>
        <v>2,     192139,   "XE50T10HD50U1  (50 gal)"</v>
      </c>
      <c r="AB226" s="130" t="str">
        <f t="shared" si="139"/>
        <v>Rheem</v>
      </c>
      <c r="AC226" t="s">
        <v>879</v>
      </c>
      <c r="AD226" s="155">
        <f>COUNTIF(AC$59:AC$414, AC226)</f>
        <v>1</v>
      </c>
      <c r="AE226" s="128" t="str">
        <f t="shared" si="141"/>
        <v xml:space="preserve">          case  XE50T10HD50U1  (50 gal)   :   "RheemXE50T10HD50U1"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3:1039" s="6" customFormat="1" ht="15" customHeight="1" x14ac:dyDescent="0.25">
      <c r="C227" s="6" t="str">
        <f t="shared" si="146"/>
        <v>Rheem</v>
      </c>
      <c r="D227" s="6" t="str">
        <f t="shared" si="147"/>
        <v>XE65T10HD22U0  (65 gal)</v>
      </c>
      <c r="E227" s="6">
        <f t="shared" si="148"/>
        <v>192243</v>
      </c>
      <c r="F227" s="55">
        <f t="shared" si="152"/>
        <v>65</v>
      </c>
      <c r="G227" s="6" t="str">
        <f t="shared" si="149"/>
        <v>RheemHBDR2265</v>
      </c>
      <c r="H227" s="117">
        <f t="shared" si="132"/>
        <v>0</v>
      </c>
      <c r="I227" s="158" t="str">
        <f t="shared" si="150"/>
        <v>RheemXE65T10HD22U0</v>
      </c>
      <c r="J227" s="91" t="s">
        <v>192</v>
      </c>
      <c r="K227" s="32">
        <v>3</v>
      </c>
      <c r="L227" s="75">
        <f t="shared" si="133"/>
        <v>19</v>
      </c>
      <c r="M227" s="12" t="s">
        <v>88</v>
      </c>
      <c r="N227" s="62">
        <f t="shared" si="151"/>
        <v>22</v>
      </c>
      <c r="O227" s="62">
        <f t="shared" si="155"/>
        <v>192243</v>
      </c>
      <c r="P227" s="59" t="str">
        <f t="shared" si="153"/>
        <v>XE65T10HD22U0  (65 gal)</v>
      </c>
      <c r="Q227" s="157">
        <f>COUNTIF(P$59:P$414, P227)</f>
        <v>1</v>
      </c>
      <c r="R227" t="s">
        <v>243</v>
      </c>
      <c r="S227" s="14">
        <v>65</v>
      </c>
      <c r="T227" s="99" t="s">
        <v>225</v>
      </c>
      <c r="U227" s="80" t="s">
        <v>225</v>
      </c>
      <c r="V227" s="85" t="str">
        <f t="shared" si="131"/>
        <v>RheemHBDR2265</v>
      </c>
      <c r="W227" s="116">
        <v>0</v>
      </c>
      <c r="X227" s="46" t="s">
        <v>8</v>
      </c>
      <c r="Y227" s="47"/>
      <c r="Z227" s="44"/>
      <c r="AA227" s="128" t="str">
        <f t="shared" si="140"/>
        <v>2,     192243,   "XE65T10HD22U0  (65 gal)"</v>
      </c>
      <c r="AB227" s="130" t="str">
        <f t="shared" si="139"/>
        <v>Rheem</v>
      </c>
      <c r="AC227" s="6" t="s">
        <v>565</v>
      </c>
      <c r="AD227" s="155">
        <f>COUNTIF(AC$59:AC$414, AC227)</f>
        <v>1</v>
      </c>
      <c r="AE227" s="128" t="str">
        <f t="shared" si="141"/>
        <v xml:space="preserve">          case  XE65T10HD22U0  (65 gal)   :   "RheemXE65T10HD22U0"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3:1039" s="6" customFormat="1" ht="15" customHeight="1" x14ac:dyDescent="0.25">
      <c r="C228" s="6" t="str">
        <f t="shared" si="146"/>
        <v>Rheem</v>
      </c>
      <c r="D228" s="6" t="str">
        <f t="shared" si="147"/>
        <v>XE65T10HD50U1  (65 gal)</v>
      </c>
      <c r="E228" s="6">
        <f t="shared" si="148"/>
        <v>192340</v>
      </c>
      <c r="F228" s="55">
        <f t="shared" si="152"/>
        <v>65</v>
      </c>
      <c r="G228" s="6" t="str">
        <f t="shared" si="149"/>
        <v>RheemHBDR4565</v>
      </c>
      <c r="H228" s="117">
        <f t="shared" si="132"/>
        <v>0</v>
      </c>
      <c r="I228" s="158" t="str">
        <f t="shared" si="150"/>
        <v>RheemXE65T10HD50U1</v>
      </c>
      <c r="J228" s="91" t="s">
        <v>192</v>
      </c>
      <c r="K228" s="32">
        <v>3</v>
      </c>
      <c r="L228" s="75">
        <f t="shared" si="133"/>
        <v>19</v>
      </c>
      <c r="M228" s="12" t="s">
        <v>88</v>
      </c>
      <c r="N228" s="62">
        <f t="shared" si="151"/>
        <v>23</v>
      </c>
      <c r="O228" s="62">
        <f t="shared" si="155"/>
        <v>192340</v>
      </c>
      <c r="P228" s="59" t="str">
        <f t="shared" si="153"/>
        <v>XE65T10HD50U1  (65 gal)</v>
      </c>
      <c r="Q228" s="157">
        <f>COUNTIF(P$59:P$414, P228)</f>
        <v>1</v>
      </c>
      <c r="R228" t="s">
        <v>244</v>
      </c>
      <c r="S228" s="14">
        <v>65</v>
      </c>
      <c r="T228" s="99" t="s">
        <v>268</v>
      </c>
      <c r="U228" s="80" t="s">
        <v>268</v>
      </c>
      <c r="V228" s="85" t="str">
        <f t="shared" si="131"/>
        <v>RheemHBDR4565</v>
      </c>
      <c r="W228" s="116">
        <v>0</v>
      </c>
      <c r="X228" s="46" t="s">
        <v>8</v>
      </c>
      <c r="Y228" s="47"/>
      <c r="Z228" s="44"/>
      <c r="AA228" s="128" t="str">
        <f t="shared" si="140"/>
        <v>2,     192340,   "XE65T10HD50U1  (65 gal)"</v>
      </c>
      <c r="AB228" s="130" t="str">
        <f t="shared" si="139"/>
        <v>Rheem</v>
      </c>
      <c r="AC228" t="s">
        <v>880</v>
      </c>
      <c r="AD228" s="155">
        <f>COUNTIF(AC$59:AC$414, AC228)</f>
        <v>1</v>
      </c>
      <c r="AE228" s="128" t="str">
        <f t="shared" si="141"/>
        <v xml:space="preserve">          case  XE65T10HD50U1  (65 gal)   :   "RheemXE65T10HD50U1"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spans="3:1039" s="6" customFormat="1" ht="15" customHeight="1" x14ac:dyDescent="0.25">
      <c r="C229" s="6" t="str">
        <f t="shared" si="146"/>
        <v>Rheem</v>
      </c>
      <c r="D229" s="6" t="str">
        <f t="shared" si="147"/>
        <v>XE80T10HD22U0  (80 gal)</v>
      </c>
      <c r="E229" s="6">
        <f t="shared" si="148"/>
        <v>192444</v>
      </c>
      <c r="F229" s="55">
        <f t="shared" si="152"/>
        <v>80</v>
      </c>
      <c r="G229" s="6" t="str">
        <f t="shared" si="149"/>
        <v>RheemHBDR2280</v>
      </c>
      <c r="H229" s="117">
        <f t="shared" si="132"/>
        <v>0</v>
      </c>
      <c r="I229" s="158" t="str">
        <f t="shared" si="150"/>
        <v>RheemXE80T10HD22U0</v>
      </c>
      <c r="J229" s="91" t="s">
        <v>192</v>
      </c>
      <c r="K229" s="32">
        <v>3</v>
      </c>
      <c r="L229" s="75">
        <f t="shared" si="133"/>
        <v>19</v>
      </c>
      <c r="M229" s="12" t="s">
        <v>88</v>
      </c>
      <c r="N229" s="62">
        <f t="shared" si="151"/>
        <v>24</v>
      </c>
      <c r="O229" s="62">
        <f t="shared" si="155"/>
        <v>192444</v>
      </c>
      <c r="P229" s="59" t="str">
        <f t="shared" si="153"/>
        <v>XE80T10HD22U0  (80 gal)</v>
      </c>
      <c r="Q229" s="157">
        <f>COUNTIF(P$59:P$414, P229)</f>
        <v>1</v>
      </c>
      <c r="R229" t="s">
        <v>245</v>
      </c>
      <c r="S229" s="14">
        <v>80</v>
      </c>
      <c r="T229" s="99" t="s">
        <v>226</v>
      </c>
      <c r="U229" s="80" t="s">
        <v>226</v>
      </c>
      <c r="V229" s="85" t="str">
        <f t="shared" ref="V229:V292" si="156">VLOOKUP( U229, $R$2:$T$56, 3, FALSE )</f>
        <v>RheemHBDR2280</v>
      </c>
      <c r="W229" s="116">
        <v>0</v>
      </c>
      <c r="X229" s="46" t="s">
        <v>259</v>
      </c>
      <c r="Y229" s="47"/>
      <c r="Z229" s="44"/>
      <c r="AA229" s="128" t="str">
        <f t="shared" si="140"/>
        <v>2,     192444,   "XE80T10HD22U0  (80 gal)"</v>
      </c>
      <c r="AB229" s="130" t="str">
        <f t="shared" si="139"/>
        <v>Rheem</v>
      </c>
      <c r="AC229" s="6" t="s">
        <v>570</v>
      </c>
      <c r="AD229" s="155">
        <f>COUNTIF(AC$59:AC$414, AC229)</f>
        <v>1</v>
      </c>
      <c r="AE229" s="128" t="str">
        <f t="shared" si="141"/>
        <v xml:space="preserve">          case  XE80T10HD22U0  (80 gal)   :   "RheemXE80T10HD22U0"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spans="3:1039" s="6" customFormat="1" ht="15" customHeight="1" x14ac:dyDescent="0.25">
      <c r="C230" s="6" t="str">
        <f t="shared" si="146"/>
        <v>Rheem</v>
      </c>
      <c r="D230" s="6" t="str">
        <f t="shared" si="147"/>
        <v>XE80T10HD50U1  (80 gal)</v>
      </c>
      <c r="E230" s="6">
        <f t="shared" si="148"/>
        <v>192541</v>
      </c>
      <c r="F230" s="55">
        <f t="shared" si="152"/>
        <v>80</v>
      </c>
      <c r="G230" s="6" t="str">
        <f t="shared" si="149"/>
        <v>RheemHBDR4580</v>
      </c>
      <c r="H230" s="117">
        <f t="shared" si="132"/>
        <v>0</v>
      </c>
      <c r="I230" s="158" t="str">
        <f t="shared" si="150"/>
        <v>RheemXE80T10HD50U1</v>
      </c>
      <c r="J230" s="91" t="s">
        <v>192</v>
      </c>
      <c r="K230" s="32">
        <v>3</v>
      </c>
      <c r="L230" s="75">
        <f t="shared" si="133"/>
        <v>19</v>
      </c>
      <c r="M230" s="12" t="s">
        <v>88</v>
      </c>
      <c r="N230" s="62">
        <f t="shared" si="151"/>
        <v>25</v>
      </c>
      <c r="O230" s="62">
        <f t="shared" si="155"/>
        <v>192541</v>
      </c>
      <c r="P230" s="59" t="str">
        <f t="shared" si="153"/>
        <v>XE80T10HD50U1  (80 gal)</v>
      </c>
      <c r="Q230" s="157">
        <f>COUNTIF(P$59:P$414, P230)</f>
        <v>1</v>
      </c>
      <c r="R230" t="s">
        <v>246</v>
      </c>
      <c r="S230" s="14">
        <v>80</v>
      </c>
      <c r="T230" s="99" t="s">
        <v>269</v>
      </c>
      <c r="U230" s="80" t="s">
        <v>269</v>
      </c>
      <c r="V230" s="85" t="str">
        <f t="shared" si="156"/>
        <v>RheemHBDR4580</v>
      </c>
      <c r="W230" s="116">
        <v>0</v>
      </c>
      <c r="X230" s="46" t="s">
        <v>259</v>
      </c>
      <c r="Y230" s="47"/>
      <c r="Z230" s="44"/>
      <c r="AA230" s="128" t="str">
        <f t="shared" si="140"/>
        <v>2,     192541,   "XE80T10HD50U1  (80 gal)"</v>
      </c>
      <c r="AB230" s="130" t="str">
        <f t="shared" si="139"/>
        <v>Rheem</v>
      </c>
      <c r="AC230" t="s">
        <v>881</v>
      </c>
      <c r="AD230" s="155">
        <f>COUNTIF(AC$59:AC$414, AC230)</f>
        <v>1</v>
      </c>
      <c r="AE230" s="128" t="str">
        <f t="shared" si="141"/>
        <v xml:space="preserve">          case  XE80T10HD50U1  (80 gal)   :   "RheemXE80T10HD50U1"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3:1039" s="6" customFormat="1" ht="15" customHeight="1" x14ac:dyDescent="0.25">
      <c r="C231" s="6" t="str">
        <f t="shared" si="146"/>
        <v>Rheem</v>
      </c>
      <c r="D231" s="6" t="str">
        <f t="shared" si="147"/>
        <v>PROPH50 T2 RH350 D15  (50 gal)</v>
      </c>
      <c r="E231" s="6">
        <f t="shared" si="148"/>
        <v>192642</v>
      </c>
      <c r="F231" s="55">
        <f t="shared" si="152"/>
        <v>50</v>
      </c>
      <c r="G231" s="6" t="str">
        <f t="shared" si="149"/>
        <v>RheemHBDR2250</v>
      </c>
      <c r="H231" s="117">
        <f t="shared" si="132"/>
        <v>0</v>
      </c>
      <c r="I231" s="158" t="str">
        <f t="shared" si="150"/>
        <v>RheemPROPH50T2RH350D15</v>
      </c>
      <c r="J231" s="91" t="s">
        <v>192</v>
      </c>
      <c r="K231" s="32">
        <v>3</v>
      </c>
      <c r="L231" s="75">
        <f t="shared" si="133"/>
        <v>19</v>
      </c>
      <c r="M231" s="12" t="s">
        <v>88</v>
      </c>
      <c r="N231" s="62">
        <f t="shared" si="151"/>
        <v>26</v>
      </c>
      <c r="O231" s="62">
        <f t="shared" si="155"/>
        <v>192642</v>
      </c>
      <c r="P231" s="59" t="str">
        <f t="shared" si="153"/>
        <v>PROPH50 T2 RH350 D15  (50 gal)</v>
      </c>
      <c r="Q231" s="157">
        <f>COUNTIF(P$59:P$414, P231)</f>
        <v>1</v>
      </c>
      <c r="R231" t="s">
        <v>263</v>
      </c>
      <c r="S231" s="14">
        <v>50</v>
      </c>
      <c r="T231" s="99" t="s">
        <v>224</v>
      </c>
      <c r="U231" s="80" t="s">
        <v>224</v>
      </c>
      <c r="V231" s="85" t="str">
        <f t="shared" si="156"/>
        <v>RheemHBDR2250</v>
      </c>
      <c r="W231" s="116">
        <v>0</v>
      </c>
      <c r="X231" s="46" t="s">
        <v>8</v>
      </c>
      <c r="Y231" s="47"/>
      <c r="Z231" s="44"/>
      <c r="AA231" s="128" t="str">
        <f t="shared" si="140"/>
        <v>2,     192642,   "PROPH50 T2 RH350 D15  (50 gal)"</v>
      </c>
      <c r="AB231" s="130" t="str">
        <f t="shared" si="139"/>
        <v>Rheem</v>
      </c>
      <c r="AC231" s="132" t="s">
        <v>582</v>
      </c>
      <c r="AD231" s="155">
        <f>COUNTIF(AC$59:AC$414, AC231)</f>
        <v>1</v>
      </c>
      <c r="AE231" s="128" t="str">
        <f t="shared" si="141"/>
        <v xml:space="preserve">          case  PROPH50 T2 RH350 D15  (50 gal)   :   "RheemPROPH50T2RH350D15"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3:1039" s="6" customFormat="1" ht="15" customHeight="1" x14ac:dyDescent="0.25">
      <c r="C232" s="6" t="str">
        <f t="shared" si="146"/>
        <v>Rheem</v>
      </c>
      <c r="D232" s="6" t="str">
        <f t="shared" si="147"/>
        <v>PROPH50 T2 RH350 DCB  (50 gal)</v>
      </c>
      <c r="E232" s="6">
        <f t="shared" si="148"/>
        <v>192739</v>
      </c>
      <c r="F232" s="55">
        <f t="shared" si="152"/>
        <v>50</v>
      </c>
      <c r="G232" s="6" t="str">
        <f t="shared" si="149"/>
        <v>RheemHBDR4550</v>
      </c>
      <c r="H232" s="117">
        <f t="shared" si="132"/>
        <v>0</v>
      </c>
      <c r="I232" s="158" t="str">
        <f t="shared" si="150"/>
        <v>RheemPROPH50RH350DCB</v>
      </c>
      <c r="J232" s="91" t="s">
        <v>192</v>
      </c>
      <c r="K232" s="32">
        <v>3</v>
      </c>
      <c r="L232" s="75">
        <f t="shared" si="133"/>
        <v>19</v>
      </c>
      <c r="M232" s="12" t="s">
        <v>88</v>
      </c>
      <c r="N232" s="62">
        <f t="shared" si="151"/>
        <v>27</v>
      </c>
      <c r="O232" s="62">
        <f t="shared" si="155"/>
        <v>192739</v>
      </c>
      <c r="P232" s="59" t="str">
        <f t="shared" si="153"/>
        <v>PROPH50 T2 RH350 DCB  (50 gal)</v>
      </c>
      <c r="Q232" s="157">
        <f>COUNTIF(P$59:P$414, P232)</f>
        <v>1</v>
      </c>
      <c r="R232" t="s">
        <v>247</v>
      </c>
      <c r="S232" s="14">
        <v>50</v>
      </c>
      <c r="T232" s="99" t="s">
        <v>267</v>
      </c>
      <c r="U232" s="80" t="s">
        <v>267</v>
      </c>
      <c r="V232" s="85" t="str">
        <f t="shared" si="156"/>
        <v>RheemHBDR4550</v>
      </c>
      <c r="W232" s="116">
        <v>0</v>
      </c>
      <c r="X232" s="46" t="s">
        <v>8</v>
      </c>
      <c r="Y232" s="47"/>
      <c r="Z232" s="44"/>
      <c r="AA232" s="128" t="str">
        <f t="shared" si="140"/>
        <v>2,     192739,   "PROPH50 T2 RH350 DCB  (50 gal)"</v>
      </c>
      <c r="AB232" s="130" t="str">
        <f t="shared" si="139"/>
        <v>Rheem</v>
      </c>
      <c r="AC232" s="131" t="s">
        <v>533</v>
      </c>
      <c r="AD232" s="155">
        <f>COUNTIF(AC$59:AC$414, AC232)</f>
        <v>1</v>
      </c>
      <c r="AE232" s="128" t="str">
        <f t="shared" si="141"/>
        <v xml:space="preserve">          case  PROPH50 T2 RH350 DCB  (50 gal)   :   "RheemPROPH50RH350DCB"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3:1039" s="6" customFormat="1" ht="15" customHeight="1" x14ac:dyDescent="0.25">
      <c r="C233" s="6" t="str">
        <f t="shared" si="146"/>
        <v>Rheem</v>
      </c>
      <c r="D233" s="6" t="str">
        <f t="shared" si="147"/>
        <v>PROPH65 T2 RH350 D15  (65 gal)</v>
      </c>
      <c r="E233" s="6">
        <f t="shared" si="148"/>
        <v>192843</v>
      </c>
      <c r="F233" s="55">
        <f t="shared" si="152"/>
        <v>65</v>
      </c>
      <c r="G233" s="6" t="str">
        <f t="shared" si="149"/>
        <v>RheemHBDR2265</v>
      </c>
      <c r="H233" s="117">
        <f t="shared" si="132"/>
        <v>0</v>
      </c>
      <c r="I233" s="158" t="str">
        <f t="shared" si="150"/>
        <v>RheemPROPH65RH350D15</v>
      </c>
      <c r="J233" s="91" t="s">
        <v>192</v>
      </c>
      <c r="K233" s="32">
        <v>3</v>
      </c>
      <c r="L233" s="75">
        <f t="shared" si="133"/>
        <v>19</v>
      </c>
      <c r="M233" s="12" t="s">
        <v>88</v>
      </c>
      <c r="N233" s="62">
        <f t="shared" si="151"/>
        <v>28</v>
      </c>
      <c r="O233" s="62">
        <f t="shared" si="155"/>
        <v>192843</v>
      </c>
      <c r="P233" s="59" t="str">
        <f t="shared" si="153"/>
        <v>PROPH65 T2 RH350 D15  (65 gal)</v>
      </c>
      <c r="Q233" s="157">
        <f>COUNTIF(P$59:P$414, P233)</f>
        <v>1</v>
      </c>
      <c r="R233" t="s">
        <v>248</v>
      </c>
      <c r="S233" s="14">
        <v>65</v>
      </c>
      <c r="T233" s="99" t="s">
        <v>225</v>
      </c>
      <c r="U233" s="80" t="s">
        <v>225</v>
      </c>
      <c r="V233" s="85" t="str">
        <f t="shared" si="156"/>
        <v>RheemHBDR2265</v>
      </c>
      <c r="W233" s="116">
        <v>0</v>
      </c>
      <c r="X233" s="46" t="s">
        <v>8</v>
      </c>
      <c r="Y233" s="47"/>
      <c r="Z233" s="44"/>
      <c r="AA233" s="128" t="str">
        <f t="shared" si="140"/>
        <v>2,     192843,   "PROPH65 T2 RH350 D15  (65 gal)"</v>
      </c>
      <c r="AB233" s="130" t="str">
        <f t="shared" si="139"/>
        <v>Rheem</v>
      </c>
      <c r="AC233" s="131" t="s">
        <v>538</v>
      </c>
      <c r="AD233" s="155">
        <f>COUNTIF(AC$59:AC$414, AC233)</f>
        <v>1</v>
      </c>
      <c r="AE233" s="128" t="str">
        <f t="shared" si="141"/>
        <v xml:space="preserve">          case  PROPH65 T2 RH350 D15  (65 gal)   :   "RheemPROPH65RH350D15"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3:1039" s="6" customFormat="1" ht="15" customHeight="1" x14ac:dyDescent="0.25">
      <c r="C234" s="6" t="str">
        <f t="shared" si="146"/>
        <v>Rheem</v>
      </c>
      <c r="D234" s="6" t="str">
        <f t="shared" si="147"/>
        <v>PROPH65 T2 RH350 DCB  (65 gal)</v>
      </c>
      <c r="E234" s="6">
        <f t="shared" si="148"/>
        <v>192940</v>
      </c>
      <c r="F234" s="55">
        <f t="shared" si="152"/>
        <v>65</v>
      </c>
      <c r="G234" s="6" t="str">
        <f t="shared" si="149"/>
        <v>RheemHBDR4565</v>
      </c>
      <c r="H234" s="117">
        <f t="shared" si="132"/>
        <v>0</v>
      </c>
      <c r="I234" s="158" t="str">
        <f t="shared" si="150"/>
        <v>RheemPROPH65RH350DCB</v>
      </c>
      <c r="J234" s="91" t="s">
        <v>192</v>
      </c>
      <c r="K234" s="32">
        <v>3</v>
      </c>
      <c r="L234" s="75">
        <f t="shared" si="133"/>
        <v>19</v>
      </c>
      <c r="M234" s="12" t="s">
        <v>88</v>
      </c>
      <c r="N234" s="62">
        <f t="shared" si="151"/>
        <v>29</v>
      </c>
      <c r="O234" s="62">
        <f t="shared" si="155"/>
        <v>192940</v>
      </c>
      <c r="P234" s="59" t="str">
        <f t="shared" si="153"/>
        <v>PROPH65 T2 RH350 DCB  (65 gal)</v>
      </c>
      <c r="Q234" s="157">
        <f>COUNTIF(P$59:P$414, P234)</f>
        <v>1</v>
      </c>
      <c r="R234" t="s">
        <v>249</v>
      </c>
      <c r="S234" s="14">
        <v>65</v>
      </c>
      <c r="T234" s="99" t="s">
        <v>268</v>
      </c>
      <c r="U234" s="80" t="s">
        <v>268</v>
      </c>
      <c r="V234" s="85" t="str">
        <f t="shared" si="156"/>
        <v>RheemHBDR4565</v>
      </c>
      <c r="W234" s="116">
        <v>0</v>
      </c>
      <c r="X234" s="46" t="s">
        <v>8</v>
      </c>
      <c r="Y234" s="47"/>
      <c r="Z234" s="44"/>
      <c r="AA234" s="128" t="str">
        <f t="shared" si="140"/>
        <v>2,     192940,   "PROPH65 T2 RH350 DCB  (65 gal)"</v>
      </c>
      <c r="AB234" s="130" t="str">
        <f t="shared" si="139"/>
        <v>Rheem</v>
      </c>
      <c r="AC234" s="131" t="s">
        <v>540</v>
      </c>
      <c r="AD234" s="155">
        <f>COUNTIF(AC$59:AC$414, AC234)</f>
        <v>1</v>
      </c>
      <c r="AE234" s="128" t="str">
        <f t="shared" si="141"/>
        <v xml:space="preserve">          case  PROPH65 T2 RH350 DCB  (65 gal)   :   "RheemPROPH65RH350DCB"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3:1039" s="6" customFormat="1" ht="15" customHeight="1" x14ac:dyDescent="0.25">
      <c r="C235" s="6" t="str">
        <f t="shared" si="146"/>
        <v>Rheem</v>
      </c>
      <c r="D235" s="6" t="str">
        <f t="shared" si="147"/>
        <v>PROPH80 T2 RH350 D15  (80 gal)</v>
      </c>
      <c r="E235" s="6">
        <f t="shared" si="148"/>
        <v>193044</v>
      </c>
      <c r="F235" s="55">
        <f t="shared" si="152"/>
        <v>80</v>
      </c>
      <c r="G235" s="6" t="str">
        <f t="shared" si="149"/>
        <v>RheemHBDR2280</v>
      </c>
      <c r="H235" s="117">
        <f t="shared" si="132"/>
        <v>0</v>
      </c>
      <c r="I235" s="158" t="str">
        <f t="shared" si="150"/>
        <v>RheemPROPH80RH350D15</v>
      </c>
      <c r="J235" s="91" t="s">
        <v>192</v>
      </c>
      <c r="K235" s="32">
        <v>3</v>
      </c>
      <c r="L235" s="75">
        <f t="shared" si="133"/>
        <v>19</v>
      </c>
      <c r="M235" s="12" t="s">
        <v>88</v>
      </c>
      <c r="N235" s="62">
        <f t="shared" si="151"/>
        <v>30</v>
      </c>
      <c r="O235" s="62">
        <f t="shared" si="155"/>
        <v>193044</v>
      </c>
      <c r="P235" s="59" t="str">
        <f t="shared" si="153"/>
        <v>PROPH80 T2 RH350 D15  (80 gal)</v>
      </c>
      <c r="Q235" s="157">
        <f>COUNTIF(P$59:P$414, P235)</f>
        <v>1</v>
      </c>
      <c r="R235" t="s">
        <v>250</v>
      </c>
      <c r="S235" s="14">
        <v>80</v>
      </c>
      <c r="T235" s="99" t="s">
        <v>226</v>
      </c>
      <c r="U235" s="80" t="s">
        <v>226</v>
      </c>
      <c r="V235" s="85" t="str">
        <f t="shared" si="156"/>
        <v>RheemHBDR2280</v>
      </c>
      <c r="W235" s="116">
        <v>0</v>
      </c>
      <c r="X235" s="46" t="s">
        <v>259</v>
      </c>
      <c r="Y235" s="47"/>
      <c r="Z235" s="44"/>
      <c r="AA235" s="128" t="str">
        <f t="shared" si="140"/>
        <v>2,     193044,   "PROPH80 T2 RH350 D15  (80 gal)"</v>
      </c>
      <c r="AB235" s="130" t="str">
        <f t="shared" si="139"/>
        <v>Rheem</v>
      </c>
      <c r="AC235" s="131" t="s">
        <v>546</v>
      </c>
      <c r="AD235" s="155">
        <f>COUNTIF(AC$59:AC$414, AC235)</f>
        <v>1</v>
      </c>
      <c r="AE235" s="128" t="str">
        <f t="shared" si="141"/>
        <v xml:space="preserve">          case  PROPH80 T2 RH350 D15  (80 gal)   :   "RheemPROPH80RH350D15"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3:1039" s="6" customFormat="1" ht="15" customHeight="1" x14ac:dyDescent="0.25">
      <c r="C236" s="6" t="str">
        <f t="shared" si="146"/>
        <v>Rheem</v>
      </c>
      <c r="D236" s="6" t="str">
        <f t="shared" si="147"/>
        <v>PROPH80 T2 RH350 DCB  (80 gal)</v>
      </c>
      <c r="E236" s="6">
        <f t="shared" si="148"/>
        <v>193141</v>
      </c>
      <c r="F236" s="55">
        <f t="shared" si="152"/>
        <v>80</v>
      </c>
      <c r="G236" s="6" t="str">
        <f t="shared" si="149"/>
        <v>RheemHBDR4580</v>
      </c>
      <c r="H236" s="117">
        <f t="shared" si="132"/>
        <v>0</v>
      </c>
      <c r="I236" s="158" t="str">
        <f t="shared" si="150"/>
        <v>RheemPROPH80RH350DCB</v>
      </c>
      <c r="J236" s="91" t="s">
        <v>192</v>
      </c>
      <c r="K236" s="32">
        <v>3</v>
      </c>
      <c r="L236" s="75">
        <f t="shared" si="133"/>
        <v>19</v>
      </c>
      <c r="M236" s="12" t="s">
        <v>88</v>
      </c>
      <c r="N236" s="62">
        <f t="shared" si="151"/>
        <v>31</v>
      </c>
      <c r="O236" s="62">
        <f t="shared" si="155"/>
        <v>193141</v>
      </c>
      <c r="P236" s="59" t="str">
        <f t="shared" si="153"/>
        <v>PROPH80 T2 RH350 DCB  (80 gal)</v>
      </c>
      <c r="Q236" s="157">
        <f>COUNTIF(P$59:P$414, P236)</f>
        <v>1</v>
      </c>
      <c r="R236" t="s">
        <v>251</v>
      </c>
      <c r="S236" s="14">
        <v>80</v>
      </c>
      <c r="T236" s="99" t="s">
        <v>269</v>
      </c>
      <c r="U236" s="80" t="s">
        <v>269</v>
      </c>
      <c r="V236" s="85" t="str">
        <f t="shared" si="156"/>
        <v>RheemHBDR4580</v>
      </c>
      <c r="W236" s="116">
        <v>0</v>
      </c>
      <c r="X236" s="46" t="s">
        <v>259</v>
      </c>
      <c r="Y236" s="47"/>
      <c r="Z236" s="44"/>
      <c r="AA236" s="128" t="str">
        <f t="shared" si="140"/>
        <v>2,     193141,   "PROPH80 T2 RH350 DCB  (80 gal)"</v>
      </c>
      <c r="AB236" s="130" t="str">
        <f t="shared" si="139"/>
        <v>Rheem</v>
      </c>
      <c r="AC236" s="131" t="s">
        <v>548</v>
      </c>
      <c r="AD236" s="155">
        <f>COUNTIF(AC$59:AC$414, AC236)</f>
        <v>1</v>
      </c>
      <c r="AE236" s="128" t="str">
        <f t="shared" si="141"/>
        <v xml:space="preserve">          case  PROPH80 T2 RH350 DCB  (80 gal)   :   "RheemPROPH80RH350DCB"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3:1039" s="6" customFormat="1" ht="15" customHeight="1" x14ac:dyDescent="0.25">
      <c r="C237" s="148" t="str">
        <f t="shared" ref="C237:C256" si="157">M237</f>
        <v>Rheem</v>
      </c>
      <c r="D237" s="148" t="str">
        <f t="shared" ref="D237:D256" si="158">P237</f>
        <v>XE40T10H15U0  (40 gal)</v>
      </c>
      <c r="E237" s="148">
        <f t="shared" si="148"/>
        <v>196881</v>
      </c>
      <c r="F237" s="55">
        <f t="shared" si="152"/>
        <v>40</v>
      </c>
      <c r="G237" s="6" t="str">
        <f t="shared" ref="G237:G256" si="159">V237</f>
        <v>RheemPlugInDedicated40</v>
      </c>
      <c r="H237" s="117">
        <f t="shared" ref="H237:H256" si="160">W237</f>
        <v>0</v>
      </c>
      <c r="I237" s="158" t="str">
        <f t="shared" si="150"/>
        <v>RheemXE40T10H15U0</v>
      </c>
      <c r="J237" s="91" t="s">
        <v>192</v>
      </c>
      <c r="K237" s="32">
        <v>2</v>
      </c>
      <c r="L237" s="75">
        <f t="shared" ref="L237:L256" si="161">VLOOKUP( M237, $M$2:$N$21, 2, FALSE )</f>
        <v>19</v>
      </c>
      <c r="M237" s="146" t="s">
        <v>88</v>
      </c>
      <c r="N237" s="61">
        <v>68</v>
      </c>
      <c r="O237" s="62">
        <f t="shared" si="155"/>
        <v>196881</v>
      </c>
      <c r="P237" s="59" t="str">
        <f t="shared" si="153"/>
        <v>XE40T10H15U0  (40 gal)</v>
      </c>
      <c r="Q237" s="157">
        <f>COUNTIF(P$59:P$414, P237)</f>
        <v>1</v>
      </c>
      <c r="R237" s="145" t="s">
        <v>747</v>
      </c>
      <c r="S237" s="14">
        <v>40</v>
      </c>
      <c r="T237" s="99" t="s">
        <v>744</v>
      </c>
      <c r="U237" s="80" t="s">
        <v>744</v>
      </c>
      <c r="V237" s="85" t="str">
        <f t="shared" si="156"/>
        <v>RheemPlugInDedicated40</v>
      </c>
      <c r="W237" s="116">
        <v>0</v>
      </c>
      <c r="X237" s="46" t="s">
        <v>8</v>
      </c>
      <c r="Y237" s="47">
        <v>44760</v>
      </c>
      <c r="Z237" s="44" t="s">
        <v>88</v>
      </c>
      <c r="AA237" s="128" t="str">
        <f t="shared" si="140"/>
        <v>2,     196881,   "XE40T10H15U0  (40 gal)"</v>
      </c>
      <c r="AB237" s="130" t="str">
        <f t="shared" si="139"/>
        <v>Rheem</v>
      </c>
      <c r="AC237" s="145" t="s">
        <v>767</v>
      </c>
      <c r="AD237" s="155">
        <f>COUNTIF(AC$59:AC$414, AC237)</f>
        <v>1</v>
      </c>
      <c r="AE237" s="128" t="str">
        <f t="shared" si="141"/>
        <v xml:space="preserve">          case  XE40T10H15U0  (40 gal)   :   "RheemXE40T10H15U0"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3:1039" s="6" customFormat="1" ht="15" customHeight="1" x14ac:dyDescent="0.25">
      <c r="C238" s="148" t="str">
        <f t="shared" si="157"/>
        <v>Rheem</v>
      </c>
      <c r="D238" s="148" t="str">
        <f t="shared" si="158"/>
        <v>XE50T10H15U0  (50 gal)</v>
      </c>
      <c r="E238" s="148">
        <f t="shared" si="148"/>
        <v>196982</v>
      </c>
      <c r="F238" s="55">
        <f t="shared" si="152"/>
        <v>50</v>
      </c>
      <c r="G238" s="6" t="str">
        <f t="shared" si="159"/>
        <v>RheemPlugInDedicated50</v>
      </c>
      <c r="H238" s="117">
        <f t="shared" si="160"/>
        <v>0</v>
      </c>
      <c r="I238" s="158" t="str">
        <f t="shared" si="150"/>
        <v>RheemXE50T10H15U0</v>
      </c>
      <c r="J238" s="91" t="s">
        <v>192</v>
      </c>
      <c r="K238" s="32">
        <v>2</v>
      </c>
      <c r="L238" s="75">
        <f t="shared" si="161"/>
        <v>19</v>
      </c>
      <c r="M238" s="146" t="s">
        <v>88</v>
      </c>
      <c r="N238" s="62">
        <f t="shared" si="151"/>
        <v>69</v>
      </c>
      <c r="O238" s="62">
        <f t="shared" si="155"/>
        <v>196982</v>
      </c>
      <c r="P238" s="59" t="str">
        <f t="shared" si="153"/>
        <v>XE50T10H15U0  (50 gal)</v>
      </c>
      <c r="Q238" s="157">
        <f>COUNTIF(P$59:P$414, P238)</f>
        <v>1</v>
      </c>
      <c r="R238" s="145" t="s">
        <v>748</v>
      </c>
      <c r="S238" s="14">
        <v>50</v>
      </c>
      <c r="T238" s="99" t="s">
        <v>745</v>
      </c>
      <c r="U238" s="80" t="s">
        <v>745</v>
      </c>
      <c r="V238" s="85" t="str">
        <f t="shared" si="156"/>
        <v>RheemPlugInDedicated50</v>
      </c>
      <c r="W238" s="116">
        <v>0</v>
      </c>
      <c r="X238" s="46" t="s">
        <v>8</v>
      </c>
      <c r="Y238" s="47">
        <v>44760</v>
      </c>
      <c r="Z238" s="44" t="s">
        <v>88</v>
      </c>
      <c r="AA238" s="128" t="str">
        <f t="shared" si="140"/>
        <v>2,     196982,   "XE50T10H15U0  (50 gal)"</v>
      </c>
      <c r="AB238" s="130" t="str">
        <f t="shared" si="139"/>
        <v>Rheem</v>
      </c>
      <c r="AC238" s="145" t="s">
        <v>768</v>
      </c>
      <c r="AD238" s="155">
        <f>COUNTIF(AC$59:AC$414, AC238)</f>
        <v>1</v>
      </c>
      <c r="AE238" s="128" t="str">
        <f t="shared" si="141"/>
        <v xml:space="preserve">          case  XE50T10H15U0  (50 gal)   :   "RheemXE50T10H15U0"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3:1039" s="6" customFormat="1" ht="15" customHeight="1" x14ac:dyDescent="0.25">
      <c r="C239" s="148" t="str">
        <f t="shared" si="157"/>
        <v>Rheem</v>
      </c>
      <c r="D239" s="148" t="str">
        <f t="shared" si="158"/>
        <v>XE40T10HM00U0  (40 gal, JA13)</v>
      </c>
      <c r="E239" s="148">
        <f t="shared" si="148"/>
        <v>197077</v>
      </c>
      <c r="F239" s="55">
        <f t="shared" si="152"/>
        <v>40</v>
      </c>
      <c r="G239" s="6" t="str">
        <f t="shared" si="159"/>
        <v>RheemPlugInShared40</v>
      </c>
      <c r="H239" s="117">
        <f t="shared" si="160"/>
        <v>1</v>
      </c>
      <c r="I239" s="158" t="str">
        <f t="shared" si="150"/>
        <v>RheemXE40T10HM00U0</v>
      </c>
      <c r="J239" s="91" t="s">
        <v>192</v>
      </c>
      <c r="K239" s="32">
        <v>3</v>
      </c>
      <c r="L239" s="75">
        <f t="shared" si="161"/>
        <v>19</v>
      </c>
      <c r="M239" s="146" t="s">
        <v>88</v>
      </c>
      <c r="N239" s="62">
        <f t="shared" si="151"/>
        <v>70</v>
      </c>
      <c r="O239" s="62">
        <f t="shared" si="155"/>
        <v>197077</v>
      </c>
      <c r="P239" s="59" t="str">
        <f t="shared" si="153"/>
        <v>XE40T10HM00U0  (40 gal, JA13)</v>
      </c>
      <c r="Q239" s="157">
        <f>COUNTIF(P$59:P$414, P239)</f>
        <v>1</v>
      </c>
      <c r="R239" s="145" t="s">
        <v>749</v>
      </c>
      <c r="S239" s="14">
        <v>40</v>
      </c>
      <c r="T239" s="99" t="s">
        <v>740</v>
      </c>
      <c r="U239" s="80" t="s">
        <v>740</v>
      </c>
      <c r="V239" s="85" t="str">
        <f t="shared" si="156"/>
        <v>RheemPlugInShared40</v>
      </c>
      <c r="W239" s="116">
        <v>1</v>
      </c>
      <c r="X239" s="46" t="s">
        <v>8</v>
      </c>
      <c r="Y239" s="47">
        <v>44760</v>
      </c>
      <c r="Z239" s="44" t="s">
        <v>88</v>
      </c>
      <c r="AA239" s="128" t="str">
        <f t="shared" si="140"/>
        <v>2,     197077,   "XE40T10HM00U0  (40 gal, JA13)"</v>
      </c>
      <c r="AB239" s="130" t="str">
        <f t="shared" si="139"/>
        <v>Rheem</v>
      </c>
      <c r="AC239" s="147" t="s">
        <v>769</v>
      </c>
      <c r="AD239" s="155">
        <f>COUNTIF(AC$59:AC$414, AC239)</f>
        <v>1</v>
      </c>
      <c r="AE239" s="128" t="str">
        <f t="shared" si="141"/>
        <v xml:space="preserve">          case  XE40T10HM00U0  (40 gal, JA13)   :   "RheemXE40T10HM00U0"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</row>
    <row r="240" spans="3:1039" s="6" customFormat="1" ht="15" customHeight="1" x14ac:dyDescent="0.25">
      <c r="C240" s="148" t="str">
        <f t="shared" si="157"/>
        <v>Rheem</v>
      </c>
      <c r="D240" s="148" t="str">
        <f t="shared" si="158"/>
        <v>XE40T10HMS00U0  (40 gal, JA13)</v>
      </c>
      <c r="E240" s="148">
        <f t="shared" si="148"/>
        <v>197177</v>
      </c>
      <c r="F240" s="55">
        <f t="shared" ref="F240:F256" si="162">S240</f>
        <v>40</v>
      </c>
      <c r="G240" s="6" t="str">
        <f t="shared" si="159"/>
        <v>RheemPlugInShared40</v>
      </c>
      <c r="H240" s="117">
        <f t="shared" si="160"/>
        <v>1</v>
      </c>
      <c r="I240" s="158" t="str">
        <f t="shared" si="150"/>
        <v>RheemXE40T10HMS00U0</v>
      </c>
      <c r="J240" s="91" t="s">
        <v>192</v>
      </c>
      <c r="K240" s="32">
        <v>3</v>
      </c>
      <c r="L240" s="75">
        <f t="shared" si="161"/>
        <v>19</v>
      </c>
      <c r="M240" s="146" t="s">
        <v>88</v>
      </c>
      <c r="N240" s="62">
        <f t="shared" si="151"/>
        <v>71</v>
      </c>
      <c r="O240" s="62">
        <f t="shared" si="155"/>
        <v>197177</v>
      </c>
      <c r="P240" s="59" t="str">
        <f t="shared" si="153"/>
        <v>XE40T10HMS00U0  (40 gal, JA13)</v>
      </c>
      <c r="Q240" s="157">
        <f>COUNTIF(P$59:P$414, P240)</f>
        <v>1</v>
      </c>
      <c r="R240" s="145" t="s">
        <v>750</v>
      </c>
      <c r="S240" s="14">
        <v>40</v>
      </c>
      <c r="T240" s="99" t="s">
        <v>740</v>
      </c>
      <c r="U240" s="80" t="s">
        <v>740</v>
      </c>
      <c r="V240" s="85" t="str">
        <f t="shared" si="156"/>
        <v>RheemPlugInShared40</v>
      </c>
      <c r="W240" s="116">
        <v>1</v>
      </c>
      <c r="X240" s="46" t="s">
        <v>8</v>
      </c>
      <c r="Y240" s="47">
        <v>44760</v>
      </c>
      <c r="Z240" s="44" t="s">
        <v>88</v>
      </c>
      <c r="AA240" s="128" t="str">
        <f t="shared" si="140"/>
        <v>2,     197177,   "XE40T10HMS00U0  (40 gal, JA13)"</v>
      </c>
      <c r="AB240" s="130" t="str">
        <f t="shared" si="139"/>
        <v>Rheem</v>
      </c>
      <c r="AC240" s="147" t="s">
        <v>770</v>
      </c>
      <c r="AD240" s="155">
        <f>COUNTIF(AC$59:AC$414, AC240)</f>
        <v>1</v>
      </c>
      <c r="AE240" s="128" t="str">
        <f t="shared" si="141"/>
        <v xml:space="preserve">          case  XE40T10HMS00U0  (40 gal, JA13)   :   "RheemXE40T10HMS00U0"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  <c r="AMK240"/>
      <c r="AML240"/>
      <c r="AMM240"/>
      <c r="AMN240"/>
      <c r="AMO240"/>
      <c r="AMP240"/>
      <c r="AMQ240"/>
      <c r="AMR240"/>
      <c r="AMS240"/>
      <c r="AMT240"/>
      <c r="AMU240"/>
      <c r="AMV240"/>
      <c r="AMW240"/>
      <c r="AMX240"/>
      <c r="AMY240"/>
    </row>
    <row r="241" spans="3:1039" s="6" customFormat="1" ht="15" customHeight="1" x14ac:dyDescent="0.25">
      <c r="C241" s="148" t="str">
        <f t="shared" si="157"/>
        <v>Rheem</v>
      </c>
      <c r="D241" s="148" t="str">
        <f t="shared" si="158"/>
        <v>XE50T10HM00U0  (50 gal, JA13)</v>
      </c>
      <c r="E241" s="148">
        <f t="shared" si="148"/>
        <v>197278</v>
      </c>
      <c r="F241" s="55">
        <f t="shared" si="162"/>
        <v>50</v>
      </c>
      <c r="G241" s="6" t="str">
        <f t="shared" si="159"/>
        <v>RheemPlugInShared50</v>
      </c>
      <c r="H241" s="117">
        <f t="shared" si="160"/>
        <v>1</v>
      </c>
      <c r="I241" s="158" t="str">
        <f t="shared" si="150"/>
        <v>RheemXE50T10HM00U0</v>
      </c>
      <c r="J241" s="91" t="s">
        <v>192</v>
      </c>
      <c r="K241" s="32">
        <v>3</v>
      </c>
      <c r="L241" s="75">
        <f t="shared" si="161"/>
        <v>19</v>
      </c>
      <c r="M241" s="146" t="s">
        <v>88</v>
      </c>
      <c r="N241" s="62">
        <f t="shared" si="151"/>
        <v>72</v>
      </c>
      <c r="O241" s="62">
        <f t="shared" si="155"/>
        <v>197278</v>
      </c>
      <c r="P241" s="59" t="str">
        <f t="shared" si="153"/>
        <v>XE50T10HM00U0  (50 gal, JA13)</v>
      </c>
      <c r="Q241" s="157">
        <f>COUNTIF(P$59:P$414, P241)</f>
        <v>1</v>
      </c>
      <c r="R241" s="145" t="s">
        <v>751</v>
      </c>
      <c r="S241" s="14">
        <v>50</v>
      </c>
      <c r="T241" s="99" t="s">
        <v>741</v>
      </c>
      <c r="U241" s="80" t="s">
        <v>741</v>
      </c>
      <c r="V241" s="85" t="str">
        <f t="shared" si="156"/>
        <v>RheemPlugInShared50</v>
      </c>
      <c r="W241" s="116">
        <v>1</v>
      </c>
      <c r="X241" s="46" t="s">
        <v>8</v>
      </c>
      <c r="Y241" s="47">
        <v>44760</v>
      </c>
      <c r="Z241" s="44" t="s">
        <v>88</v>
      </c>
      <c r="AA241" s="128" t="str">
        <f t="shared" si="140"/>
        <v>2,     197278,   "XE50T10HM00U0  (50 gal, JA13)"</v>
      </c>
      <c r="AB241" s="130" t="str">
        <f t="shared" si="139"/>
        <v>Rheem</v>
      </c>
      <c r="AC241" s="147" t="s">
        <v>771</v>
      </c>
      <c r="AD241" s="155">
        <f>COUNTIF(AC$59:AC$414, AC241)</f>
        <v>1</v>
      </c>
      <c r="AE241" s="128" t="str">
        <f t="shared" si="141"/>
        <v xml:space="preserve">          case  XE50T10HM00U0  (50 gal, JA13)   :   "RheemXE50T10HM00U0"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3:1039" s="6" customFormat="1" ht="15" customHeight="1" x14ac:dyDescent="0.25">
      <c r="C242" s="148" t="str">
        <f t="shared" si="157"/>
        <v>Rheem</v>
      </c>
      <c r="D242" s="148" t="str">
        <f t="shared" si="158"/>
        <v>XE50T10HMS00U0  (50 gal, JA13)</v>
      </c>
      <c r="E242" s="148">
        <f t="shared" si="148"/>
        <v>197378</v>
      </c>
      <c r="F242" s="55">
        <f t="shared" si="162"/>
        <v>50</v>
      </c>
      <c r="G242" s="6" t="str">
        <f t="shared" si="159"/>
        <v>RheemPlugInShared50</v>
      </c>
      <c r="H242" s="117">
        <f t="shared" si="160"/>
        <v>1</v>
      </c>
      <c r="I242" s="158" t="str">
        <f t="shared" si="150"/>
        <v>RheemXE50T10HMS00U0</v>
      </c>
      <c r="J242" s="91" t="s">
        <v>192</v>
      </c>
      <c r="K242" s="32">
        <v>3</v>
      </c>
      <c r="L242" s="75">
        <f t="shared" si="161"/>
        <v>19</v>
      </c>
      <c r="M242" s="146" t="s">
        <v>88</v>
      </c>
      <c r="N242" s="62">
        <f t="shared" si="151"/>
        <v>73</v>
      </c>
      <c r="O242" s="62">
        <f t="shared" si="155"/>
        <v>197378</v>
      </c>
      <c r="P242" s="59" t="str">
        <f t="shared" si="153"/>
        <v>XE50T10HMS00U0  (50 gal, JA13)</v>
      </c>
      <c r="Q242" s="157">
        <f>COUNTIF(P$59:P$414, P242)</f>
        <v>1</v>
      </c>
      <c r="R242" s="145" t="s">
        <v>752</v>
      </c>
      <c r="S242" s="14">
        <v>50</v>
      </c>
      <c r="T242" s="99" t="s">
        <v>741</v>
      </c>
      <c r="U242" s="80" t="s">
        <v>741</v>
      </c>
      <c r="V242" s="85" t="str">
        <f t="shared" si="156"/>
        <v>RheemPlugInShared50</v>
      </c>
      <c r="W242" s="116">
        <v>1</v>
      </c>
      <c r="X242" s="46" t="s">
        <v>8</v>
      </c>
      <c r="Y242" s="47">
        <v>44760</v>
      </c>
      <c r="Z242" s="44" t="s">
        <v>88</v>
      </c>
      <c r="AA242" s="128" t="str">
        <f t="shared" si="140"/>
        <v>2,     197378,   "XE50T10HMS00U0  (50 gal, JA13)"</v>
      </c>
      <c r="AB242" s="130" t="str">
        <f t="shared" si="139"/>
        <v>Rheem</v>
      </c>
      <c r="AC242" s="147" t="s">
        <v>772</v>
      </c>
      <c r="AD242" s="155">
        <f>COUNTIF(AC$59:AC$414, AC242)</f>
        <v>1</v>
      </c>
      <c r="AE242" s="128" t="str">
        <f t="shared" si="141"/>
        <v xml:space="preserve">          case  XE50T10HMS00U0  (50 gal, JA13)   :   "RheemXE50T10HMS00U0"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  <c r="AMK242"/>
      <c r="AML242"/>
      <c r="AMM242"/>
      <c r="AMN242"/>
      <c r="AMO242"/>
      <c r="AMP242"/>
      <c r="AMQ242"/>
      <c r="AMR242"/>
      <c r="AMS242"/>
      <c r="AMT242"/>
      <c r="AMU242"/>
      <c r="AMV242"/>
      <c r="AMW242"/>
      <c r="AMX242"/>
      <c r="AMY242"/>
    </row>
    <row r="243" spans="3:1039" s="6" customFormat="1" ht="15" customHeight="1" x14ac:dyDescent="0.25">
      <c r="C243" s="148" t="str">
        <f t="shared" si="157"/>
        <v>Rheem</v>
      </c>
      <c r="D243" s="148" t="str">
        <f t="shared" si="158"/>
        <v>XE65T10HM00U0  (65 gal, JA13)</v>
      </c>
      <c r="E243" s="148">
        <f t="shared" si="148"/>
        <v>197479</v>
      </c>
      <c r="F243" s="55">
        <f t="shared" si="162"/>
        <v>65</v>
      </c>
      <c r="G243" s="6" t="str">
        <f t="shared" si="159"/>
        <v>RheemPlugInShared65</v>
      </c>
      <c r="H243" s="117">
        <f t="shared" si="160"/>
        <v>1</v>
      </c>
      <c r="I243" s="158" t="str">
        <f t="shared" si="150"/>
        <v>RheemXE65T10HM00U0</v>
      </c>
      <c r="J243" s="91" t="s">
        <v>192</v>
      </c>
      <c r="K243" s="32">
        <v>3</v>
      </c>
      <c r="L243" s="75">
        <f t="shared" si="161"/>
        <v>19</v>
      </c>
      <c r="M243" s="146" t="s">
        <v>88</v>
      </c>
      <c r="N243" s="62">
        <f t="shared" si="151"/>
        <v>74</v>
      </c>
      <c r="O243" s="62">
        <f t="shared" si="155"/>
        <v>197479</v>
      </c>
      <c r="P243" s="59" t="str">
        <f t="shared" ref="P243:P256" si="163">R243 &amp; "  (" &amp; S243 &amp; " gal" &amp; IF(W243&gt;0, ", JA13)", ")")</f>
        <v>XE65T10HM00U0  (65 gal, JA13)</v>
      </c>
      <c r="Q243" s="157">
        <f>COUNTIF(P$59:P$414, P243)</f>
        <v>1</v>
      </c>
      <c r="R243" s="145" t="s">
        <v>753</v>
      </c>
      <c r="S243" s="14">
        <v>65</v>
      </c>
      <c r="T243" s="99" t="s">
        <v>742</v>
      </c>
      <c r="U243" s="80" t="s">
        <v>742</v>
      </c>
      <c r="V243" s="85" t="str">
        <f t="shared" si="156"/>
        <v>RheemPlugInShared65</v>
      </c>
      <c r="W243" s="116">
        <v>1</v>
      </c>
      <c r="X243" s="46">
        <v>3</v>
      </c>
      <c r="Y243" s="47">
        <v>44760</v>
      </c>
      <c r="Z243" s="44" t="s">
        <v>88</v>
      </c>
      <c r="AA243" s="128" t="str">
        <f t="shared" si="140"/>
        <v>2,     197479,   "XE65T10HM00U0  (65 gal, JA13)"</v>
      </c>
      <c r="AB243" s="130" t="str">
        <f t="shared" si="139"/>
        <v>Rheem</v>
      </c>
      <c r="AC243" s="145" t="s">
        <v>773</v>
      </c>
      <c r="AD243" s="155">
        <f>COUNTIF(AC$59:AC$414, AC243)</f>
        <v>1</v>
      </c>
      <c r="AE243" s="128" t="str">
        <f t="shared" si="141"/>
        <v xml:space="preserve">          case  XE65T10HM00U0  (65 gal, JA13)   :   "RheemXE65T10HM00U0"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  <c r="AMM243"/>
      <c r="AMN243"/>
      <c r="AMO243"/>
      <c r="AMP243"/>
      <c r="AMQ243"/>
      <c r="AMR243"/>
      <c r="AMS243"/>
      <c r="AMT243"/>
      <c r="AMU243"/>
      <c r="AMV243"/>
      <c r="AMW243"/>
      <c r="AMX243"/>
      <c r="AMY243"/>
    </row>
    <row r="244" spans="3:1039" s="6" customFormat="1" ht="15" customHeight="1" x14ac:dyDescent="0.25">
      <c r="C244" s="148" t="str">
        <f t="shared" si="157"/>
        <v>Rheem</v>
      </c>
      <c r="D244" s="148" t="str">
        <f t="shared" si="158"/>
        <v>XE65T10HMS00U0  (65 gal, JA13)</v>
      </c>
      <c r="E244" s="148">
        <f t="shared" si="148"/>
        <v>197579</v>
      </c>
      <c r="F244" s="55">
        <f t="shared" si="162"/>
        <v>65</v>
      </c>
      <c r="G244" s="6" t="str">
        <f t="shared" si="159"/>
        <v>RheemPlugInShared65</v>
      </c>
      <c r="H244" s="117">
        <f t="shared" si="160"/>
        <v>1</v>
      </c>
      <c r="I244" s="158" t="str">
        <f t="shared" si="150"/>
        <v>RheemXE65T10HMS00U0</v>
      </c>
      <c r="J244" s="91" t="s">
        <v>192</v>
      </c>
      <c r="K244" s="32">
        <v>3</v>
      </c>
      <c r="L244" s="75">
        <f t="shared" si="161"/>
        <v>19</v>
      </c>
      <c r="M244" s="146" t="s">
        <v>88</v>
      </c>
      <c r="N244" s="62">
        <f t="shared" si="151"/>
        <v>75</v>
      </c>
      <c r="O244" s="62">
        <f t="shared" si="155"/>
        <v>197579</v>
      </c>
      <c r="P244" s="59" t="str">
        <f t="shared" si="163"/>
        <v>XE65T10HMS00U0  (65 gal, JA13)</v>
      </c>
      <c r="Q244" s="157">
        <f>COUNTIF(P$59:P$414, P244)</f>
        <v>1</v>
      </c>
      <c r="R244" s="145" t="s">
        <v>754</v>
      </c>
      <c r="S244" s="14">
        <v>65</v>
      </c>
      <c r="T244" s="99" t="s">
        <v>742</v>
      </c>
      <c r="U244" s="80" t="s">
        <v>742</v>
      </c>
      <c r="V244" s="85" t="str">
        <f t="shared" si="156"/>
        <v>RheemPlugInShared65</v>
      </c>
      <c r="W244" s="116">
        <v>1</v>
      </c>
      <c r="X244" s="46">
        <v>3</v>
      </c>
      <c r="Y244" s="47">
        <v>44760</v>
      </c>
      <c r="Z244" s="44" t="s">
        <v>88</v>
      </c>
      <c r="AA244" s="128" t="str">
        <f t="shared" si="140"/>
        <v>2,     197579,   "XE65T10HMS00U0  (65 gal, JA13)"</v>
      </c>
      <c r="AB244" s="130" t="str">
        <f t="shared" si="139"/>
        <v>Rheem</v>
      </c>
      <c r="AC244" s="145" t="s">
        <v>774</v>
      </c>
      <c r="AD244" s="155">
        <f>COUNTIF(AC$59:AC$414, AC244)</f>
        <v>1</v>
      </c>
      <c r="AE244" s="128" t="str">
        <f t="shared" si="141"/>
        <v xml:space="preserve">          case  XE65T10HMS00U0  (65 gal, JA13)   :   "RheemXE65T10HMS00U0"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3:1039" s="6" customFormat="1" ht="15" customHeight="1" x14ac:dyDescent="0.25">
      <c r="C245" s="148" t="str">
        <f t="shared" si="157"/>
        <v>Rheem</v>
      </c>
      <c r="D245" s="148" t="str">
        <f t="shared" si="158"/>
        <v>XE80T10HM00U0  (80 gal, JA13)</v>
      </c>
      <c r="E245" s="148">
        <f t="shared" si="148"/>
        <v>197680</v>
      </c>
      <c r="F245" s="55">
        <f t="shared" si="162"/>
        <v>80</v>
      </c>
      <c r="G245" s="6" t="str">
        <f t="shared" si="159"/>
        <v>RheemPlugInShared80</v>
      </c>
      <c r="H245" s="117">
        <f t="shared" si="160"/>
        <v>1</v>
      </c>
      <c r="I245" s="158" t="str">
        <f t="shared" si="150"/>
        <v>RheemXE80T10HM00U0</v>
      </c>
      <c r="J245" s="91" t="s">
        <v>192</v>
      </c>
      <c r="K245" s="32">
        <v>3</v>
      </c>
      <c r="L245" s="75">
        <f t="shared" si="161"/>
        <v>19</v>
      </c>
      <c r="M245" s="146" t="s">
        <v>88</v>
      </c>
      <c r="N245" s="62">
        <f t="shared" si="151"/>
        <v>76</v>
      </c>
      <c r="O245" s="62">
        <f t="shared" si="155"/>
        <v>197680</v>
      </c>
      <c r="P245" s="59" t="str">
        <f t="shared" si="163"/>
        <v>XE80T10HM00U0  (80 gal, JA13)</v>
      </c>
      <c r="Q245" s="157">
        <f>COUNTIF(P$59:P$414, P245)</f>
        <v>1</v>
      </c>
      <c r="R245" s="145" t="s">
        <v>755</v>
      </c>
      <c r="S245" s="14">
        <v>80</v>
      </c>
      <c r="T245" s="99" t="s">
        <v>743</v>
      </c>
      <c r="U245" s="80" t="s">
        <v>743</v>
      </c>
      <c r="V245" s="85" t="str">
        <f t="shared" si="156"/>
        <v>RheemPlugInShared80</v>
      </c>
      <c r="W245" s="116">
        <v>1</v>
      </c>
      <c r="X245" s="46" t="s">
        <v>13</v>
      </c>
      <c r="Y245" s="47">
        <v>44760</v>
      </c>
      <c r="Z245" s="44" t="s">
        <v>88</v>
      </c>
      <c r="AA245" s="128" t="str">
        <f t="shared" si="140"/>
        <v>2,     197680,   "XE80T10HM00U0  (80 gal, JA13)"</v>
      </c>
      <c r="AB245" s="130" t="str">
        <f t="shared" si="139"/>
        <v>Rheem</v>
      </c>
      <c r="AC245" s="148" t="s">
        <v>775</v>
      </c>
      <c r="AD245" s="155">
        <f>COUNTIF(AC$59:AC$414, AC245)</f>
        <v>1</v>
      </c>
      <c r="AE245" s="128" t="str">
        <f t="shared" si="141"/>
        <v xml:space="preserve">          case  XE80T10HM00U0  (80 gal, JA13)   :   "RheemXE80T10HM00U0"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3:1039" s="6" customFormat="1" ht="15" customHeight="1" x14ac:dyDescent="0.25">
      <c r="C246" s="148" t="str">
        <f t="shared" si="157"/>
        <v>Rheem</v>
      </c>
      <c r="D246" s="148" t="str">
        <f t="shared" si="158"/>
        <v>XE80T10HMS00U0  (80 gal, JA13)</v>
      </c>
      <c r="E246" s="148">
        <f t="shared" si="148"/>
        <v>197780</v>
      </c>
      <c r="F246" s="55">
        <f t="shared" si="162"/>
        <v>80</v>
      </c>
      <c r="G246" s="6" t="str">
        <f t="shared" si="159"/>
        <v>RheemPlugInShared80</v>
      </c>
      <c r="H246" s="117">
        <f t="shared" si="160"/>
        <v>1</v>
      </c>
      <c r="I246" s="158" t="str">
        <f t="shared" si="150"/>
        <v>RheemXE80T10HMS00U0</v>
      </c>
      <c r="J246" s="91" t="s">
        <v>192</v>
      </c>
      <c r="K246" s="32">
        <v>3</v>
      </c>
      <c r="L246" s="75">
        <f t="shared" si="161"/>
        <v>19</v>
      </c>
      <c r="M246" s="146" t="s">
        <v>88</v>
      </c>
      <c r="N246" s="62">
        <f t="shared" si="151"/>
        <v>77</v>
      </c>
      <c r="O246" s="62">
        <f t="shared" si="155"/>
        <v>197780</v>
      </c>
      <c r="P246" s="59" t="str">
        <f t="shared" si="163"/>
        <v>XE80T10HMS00U0  (80 gal, JA13)</v>
      </c>
      <c r="Q246" s="157">
        <f>COUNTIF(P$59:P$414, P246)</f>
        <v>1</v>
      </c>
      <c r="R246" s="145" t="s">
        <v>756</v>
      </c>
      <c r="S246" s="14">
        <v>80</v>
      </c>
      <c r="T246" s="99" t="s">
        <v>743</v>
      </c>
      <c r="U246" s="80" t="s">
        <v>743</v>
      </c>
      <c r="V246" s="85" t="str">
        <f t="shared" si="156"/>
        <v>RheemPlugInShared80</v>
      </c>
      <c r="W246" s="116">
        <v>1</v>
      </c>
      <c r="X246" s="46" t="s">
        <v>13</v>
      </c>
      <c r="Y246" s="47">
        <v>44760</v>
      </c>
      <c r="Z246" s="44" t="s">
        <v>88</v>
      </c>
      <c r="AA246" s="128" t="str">
        <f t="shared" si="140"/>
        <v>2,     197780,   "XE80T10HMS00U0  (80 gal, JA13)"</v>
      </c>
      <c r="AB246" s="130" t="str">
        <f t="shared" si="139"/>
        <v>Rheem</v>
      </c>
      <c r="AC246" s="145" t="s">
        <v>776</v>
      </c>
      <c r="AD246" s="155">
        <f>COUNTIF(AC$59:AC$414, AC246)</f>
        <v>1</v>
      </c>
      <c r="AE246" s="128" t="str">
        <f t="shared" si="141"/>
        <v xml:space="preserve">          case  XE80T10HMS00U0  (80 gal, JA13)   :   "RheemXE80T10HMS00U0"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  <c r="AMK246"/>
      <c r="AML246"/>
      <c r="AMM246"/>
      <c r="AMN246"/>
      <c r="AMO246"/>
      <c r="AMP246"/>
      <c r="AMQ246"/>
      <c r="AMR246"/>
      <c r="AMS246"/>
      <c r="AMT246"/>
      <c r="AMU246"/>
      <c r="AMV246"/>
      <c r="AMW246"/>
      <c r="AMX246"/>
      <c r="AMY246"/>
    </row>
    <row r="247" spans="3:1039" s="6" customFormat="1" ht="15" customHeight="1" x14ac:dyDescent="0.25">
      <c r="C247" s="148" t="str">
        <f t="shared" si="157"/>
        <v>Rheem</v>
      </c>
      <c r="D247" s="148" t="str">
        <f t="shared" si="158"/>
        <v>PROPH40 T0 RH120  (40 gal)</v>
      </c>
      <c r="E247" s="148">
        <f t="shared" si="148"/>
        <v>197881</v>
      </c>
      <c r="F247" s="55">
        <f t="shared" si="162"/>
        <v>40</v>
      </c>
      <c r="G247" s="6" t="str">
        <f t="shared" si="159"/>
        <v>RheemPlugInDedicated40</v>
      </c>
      <c r="H247" s="117">
        <f t="shared" si="160"/>
        <v>0</v>
      </c>
      <c r="I247" s="158" t="str">
        <f t="shared" si="150"/>
        <v>RheemPROPH40T0RH120</v>
      </c>
      <c r="J247" s="91" t="s">
        <v>192</v>
      </c>
      <c r="K247" s="32">
        <v>2</v>
      </c>
      <c r="L247" s="75">
        <f t="shared" si="161"/>
        <v>19</v>
      </c>
      <c r="M247" s="146" t="s">
        <v>88</v>
      </c>
      <c r="N247" s="62">
        <f t="shared" si="151"/>
        <v>78</v>
      </c>
      <c r="O247" s="62">
        <f t="shared" si="155"/>
        <v>197881</v>
      </c>
      <c r="P247" s="59" t="str">
        <f t="shared" si="163"/>
        <v>PROPH40 T0 RH120  (40 gal)</v>
      </c>
      <c r="Q247" s="157">
        <f>COUNTIF(P$59:P$414, P247)</f>
        <v>1</v>
      </c>
      <c r="R247" s="145" t="s">
        <v>757</v>
      </c>
      <c r="S247" s="14">
        <v>40</v>
      </c>
      <c r="T247" s="99" t="s">
        <v>744</v>
      </c>
      <c r="U247" s="80" t="s">
        <v>744</v>
      </c>
      <c r="V247" s="85" t="str">
        <f t="shared" si="156"/>
        <v>RheemPlugInDedicated40</v>
      </c>
      <c r="W247" s="116">
        <v>0</v>
      </c>
      <c r="X247" s="46" t="s">
        <v>8</v>
      </c>
      <c r="Y247" s="47">
        <v>44760</v>
      </c>
      <c r="Z247" s="44" t="s">
        <v>88</v>
      </c>
      <c r="AA247" s="128" t="str">
        <f t="shared" si="140"/>
        <v>2,     197881,   "PROPH40 T0 RH120  (40 gal)"</v>
      </c>
      <c r="AB247" s="130" t="str">
        <f t="shared" si="139"/>
        <v>Rheem</v>
      </c>
      <c r="AC247" s="145" t="s">
        <v>777</v>
      </c>
      <c r="AD247" s="155">
        <f>COUNTIF(AC$59:AC$414, AC247)</f>
        <v>1</v>
      </c>
      <c r="AE247" s="128" t="str">
        <f t="shared" si="141"/>
        <v xml:space="preserve">          case  PROPH40 T0 RH120  (40 gal)   :   "RheemPROPH40T0RH120"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  <c r="AMK247"/>
      <c r="AML247"/>
      <c r="AMM247"/>
      <c r="AMN247"/>
      <c r="AMO247"/>
      <c r="AMP247"/>
      <c r="AMQ247"/>
      <c r="AMR247"/>
      <c r="AMS247"/>
      <c r="AMT247"/>
      <c r="AMU247"/>
      <c r="AMV247"/>
      <c r="AMW247"/>
      <c r="AMX247"/>
      <c r="AMY247"/>
    </row>
    <row r="248" spans="3:1039" s="6" customFormat="1" ht="15" customHeight="1" x14ac:dyDescent="0.25">
      <c r="C248" s="148" t="str">
        <f t="shared" si="157"/>
        <v>Rheem</v>
      </c>
      <c r="D248" s="148" t="str">
        <f t="shared" si="158"/>
        <v>PROPH50 T0 RH120  (50 gal)</v>
      </c>
      <c r="E248" s="148">
        <f t="shared" si="148"/>
        <v>197982</v>
      </c>
      <c r="F248" s="55">
        <f t="shared" si="162"/>
        <v>50</v>
      </c>
      <c r="G248" s="6" t="str">
        <f t="shared" si="159"/>
        <v>RheemPlugInDedicated50</v>
      </c>
      <c r="H248" s="117">
        <f t="shared" si="160"/>
        <v>0</v>
      </c>
      <c r="I248" s="158" t="str">
        <f t="shared" si="150"/>
        <v>RheemPROPH50T0RH120</v>
      </c>
      <c r="J248" s="91" t="s">
        <v>192</v>
      </c>
      <c r="K248" s="32">
        <v>2</v>
      </c>
      <c r="L248" s="75">
        <f t="shared" si="161"/>
        <v>19</v>
      </c>
      <c r="M248" s="146" t="s">
        <v>88</v>
      </c>
      <c r="N248" s="62">
        <f t="shared" si="151"/>
        <v>79</v>
      </c>
      <c r="O248" s="62">
        <f t="shared" si="155"/>
        <v>197982</v>
      </c>
      <c r="P248" s="59" t="str">
        <f t="shared" si="163"/>
        <v>PROPH50 T0 RH120  (50 gal)</v>
      </c>
      <c r="Q248" s="157">
        <f>COUNTIF(P$59:P$414, P248)</f>
        <v>1</v>
      </c>
      <c r="R248" s="145" t="s">
        <v>758</v>
      </c>
      <c r="S248" s="14">
        <v>50</v>
      </c>
      <c r="T248" s="99" t="s">
        <v>745</v>
      </c>
      <c r="U248" s="80" t="s">
        <v>745</v>
      </c>
      <c r="V248" s="85" t="str">
        <f t="shared" si="156"/>
        <v>RheemPlugInDedicated50</v>
      </c>
      <c r="W248" s="116">
        <v>0</v>
      </c>
      <c r="X248" s="46" t="s">
        <v>8</v>
      </c>
      <c r="Y248" s="47">
        <v>44760</v>
      </c>
      <c r="Z248" s="44" t="s">
        <v>88</v>
      </c>
      <c r="AA248" s="128" t="str">
        <f t="shared" si="140"/>
        <v>2,     197982,   "PROPH50 T0 RH120  (50 gal)"</v>
      </c>
      <c r="AB248" s="130" t="str">
        <f t="shared" si="139"/>
        <v>Rheem</v>
      </c>
      <c r="AC248" s="145" t="s">
        <v>778</v>
      </c>
      <c r="AD248" s="155">
        <f>COUNTIF(AC$59:AC$414, AC248)</f>
        <v>1</v>
      </c>
      <c r="AE248" s="128" t="str">
        <f t="shared" si="141"/>
        <v xml:space="preserve">          case  PROPH50 T0 RH120  (50 gal)   :   "RheemPROPH50T0RH120"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3:1039" s="6" customFormat="1" ht="15" customHeight="1" x14ac:dyDescent="0.25">
      <c r="C249" s="148" t="str">
        <f t="shared" si="157"/>
        <v>Rheem</v>
      </c>
      <c r="D249" s="148" t="str">
        <f t="shared" si="158"/>
        <v>PROPH40 T0 RH120-M  (40 gal, JA13)</v>
      </c>
      <c r="E249" s="148">
        <f t="shared" si="148"/>
        <v>198077</v>
      </c>
      <c r="F249" s="55">
        <f t="shared" si="162"/>
        <v>40</v>
      </c>
      <c r="G249" s="6" t="str">
        <f t="shared" si="159"/>
        <v>RheemPlugInShared40</v>
      </c>
      <c r="H249" s="117">
        <f t="shared" si="160"/>
        <v>1</v>
      </c>
      <c r="I249" s="158" t="str">
        <f t="shared" si="150"/>
        <v>RheemPROPH40T0RH120M</v>
      </c>
      <c r="J249" s="91" t="s">
        <v>192</v>
      </c>
      <c r="K249" s="32">
        <v>3</v>
      </c>
      <c r="L249" s="75">
        <f t="shared" si="161"/>
        <v>19</v>
      </c>
      <c r="M249" s="146" t="s">
        <v>88</v>
      </c>
      <c r="N249" s="62">
        <f t="shared" si="151"/>
        <v>80</v>
      </c>
      <c r="O249" s="62">
        <f t="shared" si="155"/>
        <v>198077</v>
      </c>
      <c r="P249" s="59" t="str">
        <f t="shared" si="163"/>
        <v>PROPH40 T0 RH120-M  (40 gal, JA13)</v>
      </c>
      <c r="Q249" s="157">
        <f>COUNTIF(P$59:P$414, P249)</f>
        <v>1</v>
      </c>
      <c r="R249" s="145" t="s">
        <v>759</v>
      </c>
      <c r="S249" s="14">
        <v>40</v>
      </c>
      <c r="T249" s="99" t="s">
        <v>740</v>
      </c>
      <c r="U249" s="80" t="s">
        <v>740</v>
      </c>
      <c r="V249" s="85" t="str">
        <f t="shared" si="156"/>
        <v>RheemPlugInShared40</v>
      </c>
      <c r="W249" s="116">
        <v>1</v>
      </c>
      <c r="X249" s="46" t="s">
        <v>8</v>
      </c>
      <c r="Y249" s="47">
        <v>44760</v>
      </c>
      <c r="Z249" s="44" t="s">
        <v>88</v>
      </c>
      <c r="AA249" s="128" t="str">
        <f t="shared" si="140"/>
        <v>2,     198077,   "PROPH40 T0 RH120-M  (40 gal, JA13)"</v>
      </c>
      <c r="AB249" s="130" t="str">
        <f t="shared" si="139"/>
        <v>Rheem</v>
      </c>
      <c r="AC249" s="148" t="s">
        <v>779</v>
      </c>
      <c r="AD249" s="155">
        <f>COUNTIF(AC$59:AC$414, AC249)</f>
        <v>1</v>
      </c>
      <c r="AE249" s="128" t="str">
        <f t="shared" si="141"/>
        <v xml:space="preserve">          case  PROPH40 T0 RH120-M  (40 gal, JA13)   :   "RheemPROPH40T0RH120M"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3:1039" s="6" customFormat="1" ht="15" customHeight="1" x14ac:dyDescent="0.25">
      <c r="C250" s="148" t="str">
        <f t="shared" si="157"/>
        <v>Rheem</v>
      </c>
      <c r="D250" s="148" t="str">
        <f t="shared" si="158"/>
        <v>PROPH40 T0 RH120-MSO  (40 gal, JA13)</v>
      </c>
      <c r="E250" s="148">
        <f t="shared" si="148"/>
        <v>198177</v>
      </c>
      <c r="F250" s="55">
        <f t="shared" si="162"/>
        <v>40</v>
      </c>
      <c r="G250" s="6" t="str">
        <f t="shared" si="159"/>
        <v>RheemPlugInShared40</v>
      </c>
      <c r="H250" s="117">
        <f t="shared" si="160"/>
        <v>1</v>
      </c>
      <c r="I250" s="158" t="str">
        <f t="shared" si="150"/>
        <v>RheemPROPH40T0RH120MSO</v>
      </c>
      <c r="J250" s="91" t="s">
        <v>192</v>
      </c>
      <c r="K250" s="32">
        <v>3</v>
      </c>
      <c r="L250" s="75">
        <f t="shared" si="161"/>
        <v>19</v>
      </c>
      <c r="M250" s="146" t="s">
        <v>88</v>
      </c>
      <c r="N250" s="62">
        <f t="shared" si="151"/>
        <v>81</v>
      </c>
      <c r="O250" s="62">
        <f t="shared" ref="O250" si="164" xml:space="preserve"> (L250*10000) + (N250*100) + VLOOKUP( U250, $R$2:$T$56, 2, FALSE )</f>
        <v>198177</v>
      </c>
      <c r="P250" s="59" t="str">
        <f t="shared" si="163"/>
        <v>PROPH40 T0 RH120-MSO  (40 gal, JA13)</v>
      </c>
      <c r="Q250" s="157">
        <f>COUNTIF(P$59:P$414, P250)</f>
        <v>1</v>
      </c>
      <c r="R250" s="145" t="s">
        <v>760</v>
      </c>
      <c r="S250" s="14">
        <v>40</v>
      </c>
      <c r="T250" s="99" t="s">
        <v>740</v>
      </c>
      <c r="U250" s="80" t="s">
        <v>740</v>
      </c>
      <c r="V250" s="85" t="str">
        <f t="shared" si="156"/>
        <v>RheemPlugInShared40</v>
      </c>
      <c r="W250" s="116">
        <v>1</v>
      </c>
      <c r="X250" s="46" t="s">
        <v>8</v>
      </c>
      <c r="Y250" s="47">
        <v>44760</v>
      </c>
      <c r="Z250" s="44"/>
      <c r="AA250" s="128" t="str">
        <f t="shared" si="140"/>
        <v>2,     198177,   "PROPH40 T0 RH120-MSO  (40 gal, JA13)"</v>
      </c>
      <c r="AB250" s="130" t="str">
        <f t="shared" si="139"/>
        <v>Rheem</v>
      </c>
      <c r="AC250" s="145" t="s">
        <v>780</v>
      </c>
      <c r="AD250" s="155">
        <f>COUNTIF(AC$59:AC$414, AC250)</f>
        <v>1</v>
      </c>
      <c r="AE250" s="128" t="str">
        <f t="shared" si="141"/>
        <v xml:space="preserve">          case  PROPH40 T0 RH120-MSO  (40 gal, JA13)   :   "RheemPROPH40T0RH120MSO"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3:1039" s="6" customFormat="1" ht="15" customHeight="1" x14ac:dyDescent="0.25">
      <c r="C251" s="148" t="str">
        <f t="shared" si="157"/>
        <v>Rheem</v>
      </c>
      <c r="D251" s="148" t="str">
        <f t="shared" si="158"/>
        <v>PROPH50 T0 RH120-M  (50 gal, JA13)</v>
      </c>
      <c r="E251" s="148">
        <f t="shared" si="148"/>
        <v>198278</v>
      </c>
      <c r="F251" s="55">
        <f t="shared" si="162"/>
        <v>50</v>
      </c>
      <c r="G251" s="6" t="str">
        <f t="shared" si="159"/>
        <v>RheemPlugInShared50</v>
      </c>
      <c r="H251" s="117">
        <f t="shared" si="160"/>
        <v>1</v>
      </c>
      <c r="I251" s="158" t="str">
        <f t="shared" si="150"/>
        <v>RheemPROPH50T0RH120M</v>
      </c>
      <c r="J251" s="91" t="s">
        <v>192</v>
      </c>
      <c r="K251" s="32">
        <v>3</v>
      </c>
      <c r="L251" s="75">
        <f t="shared" si="161"/>
        <v>19</v>
      </c>
      <c r="M251" s="146" t="s">
        <v>88</v>
      </c>
      <c r="N251" s="62">
        <f t="shared" si="151"/>
        <v>82</v>
      </c>
      <c r="O251" s="62">
        <f t="shared" ref="O251:O282" si="165" xml:space="preserve"> (L251*10000) + (N251*100) + VLOOKUP( U251, $R$2:$T$56, 2, FALSE )</f>
        <v>198278</v>
      </c>
      <c r="P251" s="59" t="str">
        <f t="shared" si="163"/>
        <v>PROPH50 T0 RH120-M  (50 gal, JA13)</v>
      </c>
      <c r="Q251" s="157">
        <f>COUNTIF(P$59:P$414, P251)</f>
        <v>1</v>
      </c>
      <c r="R251" s="145" t="s">
        <v>761</v>
      </c>
      <c r="S251" s="14">
        <v>50</v>
      </c>
      <c r="T251" s="99" t="s">
        <v>741</v>
      </c>
      <c r="U251" s="80" t="s">
        <v>741</v>
      </c>
      <c r="V251" s="85" t="str">
        <f t="shared" si="156"/>
        <v>RheemPlugInShared50</v>
      </c>
      <c r="W251" s="116">
        <v>1</v>
      </c>
      <c r="X251" s="46" t="s">
        <v>8</v>
      </c>
      <c r="Y251" s="47">
        <v>44760</v>
      </c>
      <c r="Z251" s="44"/>
      <c r="AA251" s="128" t="str">
        <f t="shared" si="140"/>
        <v>2,     198278,   "PROPH50 T0 RH120-M  (50 gal, JA13)"</v>
      </c>
      <c r="AB251" s="130" t="str">
        <f t="shared" si="139"/>
        <v>Rheem</v>
      </c>
      <c r="AC251" s="147" t="s">
        <v>781</v>
      </c>
      <c r="AD251" s="155">
        <f>COUNTIF(AC$59:AC$414, AC251)</f>
        <v>1</v>
      </c>
      <c r="AE251" s="128" t="str">
        <f t="shared" si="141"/>
        <v xml:space="preserve">          case  PROPH50 T0 RH120-M  (50 gal, JA13)   :   "RheemPROPH50T0RH120M"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3:1039" s="6" customFormat="1" ht="15" customHeight="1" x14ac:dyDescent="0.25">
      <c r="C252" s="148" t="str">
        <f t="shared" si="157"/>
        <v>Rheem</v>
      </c>
      <c r="D252" s="148" t="str">
        <f t="shared" si="158"/>
        <v>PROPH50 T0 RH120-MSO  (50 gal, JA13)</v>
      </c>
      <c r="E252" s="148">
        <f t="shared" si="148"/>
        <v>198378</v>
      </c>
      <c r="F252" s="55">
        <f t="shared" si="162"/>
        <v>50</v>
      </c>
      <c r="G252" s="6" t="str">
        <f t="shared" si="159"/>
        <v>RheemPlugInShared50</v>
      </c>
      <c r="H252" s="117">
        <f t="shared" si="160"/>
        <v>1</v>
      </c>
      <c r="I252" s="158" t="str">
        <f t="shared" si="150"/>
        <v>RheemPROPH50T0RH120MSO</v>
      </c>
      <c r="J252" s="91" t="s">
        <v>192</v>
      </c>
      <c r="K252" s="32">
        <v>3</v>
      </c>
      <c r="L252" s="75">
        <f t="shared" si="161"/>
        <v>19</v>
      </c>
      <c r="M252" s="146" t="s">
        <v>88</v>
      </c>
      <c r="N252" s="62">
        <f t="shared" si="151"/>
        <v>83</v>
      </c>
      <c r="O252" s="62">
        <f t="shared" si="165"/>
        <v>198378</v>
      </c>
      <c r="P252" s="59" t="str">
        <f t="shared" si="163"/>
        <v>PROPH50 T0 RH120-MSO  (50 gal, JA13)</v>
      </c>
      <c r="Q252" s="157">
        <f>COUNTIF(P$59:P$414, P252)</f>
        <v>1</v>
      </c>
      <c r="R252" s="145" t="s">
        <v>762</v>
      </c>
      <c r="S252" s="14">
        <v>50</v>
      </c>
      <c r="T252" s="99" t="s">
        <v>741</v>
      </c>
      <c r="U252" s="80" t="s">
        <v>741</v>
      </c>
      <c r="V252" s="85" t="str">
        <f t="shared" si="156"/>
        <v>RheemPlugInShared50</v>
      </c>
      <c r="W252" s="116">
        <v>1</v>
      </c>
      <c r="X252" s="46" t="s">
        <v>8</v>
      </c>
      <c r="Y252" s="47">
        <v>44760</v>
      </c>
      <c r="Z252" s="44"/>
      <c r="AA252" s="128" t="str">
        <f t="shared" si="140"/>
        <v>2,     198378,   "PROPH50 T0 RH120-MSO  (50 gal, JA13)"</v>
      </c>
      <c r="AB252" s="130" t="str">
        <f t="shared" si="139"/>
        <v>Rheem</v>
      </c>
      <c r="AC252" s="147" t="s">
        <v>782</v>
      </c>
      <c r="AD252" s="155">
        <f>COUNTIF(AC$59:AC$414, AC252)</f>
        <v>1</v>
      </c>
      <c r="AE252" s="128" t="str">
        <f t="shared" si="141"/>
        <v xml:space="preserve">          case  PROPH50 T0 RH120-MSO  (50 gal, JA13)   :   "RheemPROPH50T0RH120MSO"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3:1039" s="6" customFormat="1" ht="15" customHeight="1" x14ac:dyDescent="0.25">
      <c r="C253" s="148" t="str">
        <f t="shared" si="157"/>
        <v>Rheem</v>
      </c>
      <c r="D253" s="148" t="str">
        <f t="shared" si="158"/>
        <v>PROPH65 T0 RH120-M  (65 gal, JA13)</v>
      </c>
      <c r="E253" s="148">
        <f t="shared" si="148"/>
        <v>198479</v>
      </c>
      <c r="F253" s="55">
        <f t="shared" si="162"/>
        <v>65</v>
      </c>
      <c r="G253" s="6" t="str">
        <f t="shared" si="159"/>
        <v>RheemPlugInShared65</v>
      </c>
      <c r="H253" s="117">
        <f t="shared" si="160"/>
        <v>1</v>
      </c>
      <c r="I253" s="158" t="str">
        <f t="shared" si="150"/>
        <v>RheemPROPH65T0RH120M</v>
      </c>
      <c r="J253" s="91" t="s">
        <v>192</v>
      </c>
      <c r="K253" s="32">
        <v>3</v>
      </c>
      <c r="L253" s="75">
        <f t="shared" si="161"/>
        <v>19</v>
      </c>
      <c r="M253" s="146" t="s">
        <v>88</v>
      </c>
      <c r="N253" s="62">
        <f t="shared" si="151"/>
        <v>84</v>
      </c>
      <c r="O253" s="62">
        <f t="shared" si="165"/>
        <v>198479</v>
      </c>
      <c r="P253" s="59" t="str">
        <f t="shared" si="163"/>
        <v>PROPH65 T0 RH120-M  (65 gal, JA13)</v>
      </c>
      <c r="Q253" s="157">
        <f>COUNTIF(P$59:P$414, P253)</f>
        <v>1</v>
      </c>
      <c r="R253" s="145" t="s">
        <v>763</v>
      </c>
      <c r="S253" s="14">
        <v>65</v>
      </c>
      <c r="T253" s="99" t="s">
        <v>742</v>
      </c>
      <c r="U253" s="80" t="s">
        <v>742</v>
      </c>
      <c r="V253" s="85" t="str">
        <f t="shared" si="156"/>
        <v>RheemPlugInShared65</v>
      </c>
      <c r="W253" s="116">
        <v>1</v>
      </c>
      <c r="X253" s="46">
        <v>3</v>
      </c>
      <c r="Y253" s="47">
        <v>44760</v>
      </c>
      <c r="Z253" s="44"/>
      <c r="AA253" s="128" t="str">
        <f t="shared" si="140"/>
        <v>2,     198479,   "PROPH65 T0 RH120-M  (65 gal, JA13)"</v>
      </c>
      <c r="AB253" s="130" t="str">
        <f t="shared" si="139"/>
        <v>Rheem</v>
      </c>
      <c r="AC253" s="147" t="s">
        <v>783</v>
      </c>
      <c r="AD253" s="155">
        <f>COUNTIF(AC$59:AC$414, AC253)</f>
        <v>1</v>
      </c>
      <c r="AE253" s="128" t="str">
        <f t="shared" si="141"/>
        <v xml:space="preserve">          case  PROPH65 T0 RH120-M  (65 gal, JA13)   :   "RheemPROPH65T0RH120M"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3:1039" s="6" customFormat="1" ht="15" customHeight="1" x14ac:dyDescent="0.25">
      <c r="C254" s="148" t="str">
        <f t="shared" si="157"/>
        <v>Rheem</v>
      </c>
      <c r="D254" s="148" t="str">
        <f t="shared" si="158"/>
        <v>PROPH65 T0 RH120-MSO  (65 gal, JA13)</v>
      </c>
      <c r="E254" s="148">
        <f t="shared" si="148"/>
        <v>198579</v>
      </c>
      <c r="F254" s="55">
        <f t="shared" si="162"/>
        <v>65</v>
      </c>
      <c r="G254" s="6" t="str">
        <f t="shared" si="159"/>
        <v>RheemPlugInShared65</v>
      </c>
      <c r="H254" s="117">
        <f t="shared" si="160"/>
        <v>1</v>
      </c>
      <c r="I254" s="158" t="str">
        <f t="shared" si="150"/>
        <v>RheemPROPH65T0RH120MSO</v>
      </c>
      <c r="J254" s="91" t="s">
        <v>192</v>
      </c>
      <c r="K254" s="32">
        <v>3</v>
      </c>
      <c r="L254" s="75">
        <f t="shared" si="161"/>
        <v>19</v>
      </c>
      <c r="M254" s="146" t="s">
        <v>88</v>
      </c>
      <c r="N254" s="62">
        <f t="shared" si="151"/>
        <v>85</v>
      </c>
      <c r="O254" s="62">
        <f t="shared" si="165"/>
        <v>198579</v>
      </c>
      <c r="P254" s="59" t="str">
        <f t="shared" si="163"/>
        <v>PROPH65 T0 RH120-MSO  (65 gal, JA13)</v>
      </c>
      <c r="Q254" s="157">
        <f>COUNTIF(P$59:P$414, P254)</f>
        <v>1</v>
      </c>
      <c r="R254" s="145" t="s">
        <v>764</v>
      </c>
      <c r="S254" s="14">
        <v>65</v>
      </c>
      <c r="T254" s="99" t="s">
        <v>742</v>
      </c>
      <c r="U254" s="80" t="s">
        <v>742</v>
      </c>
      <c r="V254" s="85" t="str">
        <f t="shared" si="156"/>
        <v>RheemPlugInShared65</v>
      </c>
      <c r="W254" s="116">
        <v>1</v>
      </c>
      <c r="X254" s="46">
        <v>3</v>
      </c>
      <c r="Y254" s="47">
        <v>44760</v>
      </c>
      <c r="Z254" s="44"/>
      <c r="AA254" s="128" t="str">
        <f t="shared" ref="AA254:AA317" si="166">"2,     "&amp;E254&amp;",   """&amp;P254&amp;""""</f>
        <v>2,     198579,   "PROPH65 T0 RH120-MSO  (65 gal, JA13)"</v>
      </c>
      <c r="AB254" s="130" t="str">
        <f t="shared" si="139"/>
        <v>Rheem</v>
      </c>
      <c r="AC254" s="147" t="s">
        <v>784</v>
      </c>
      <c r="AD254" s="155">
        <f>COUNTIF(AC$59:AC$414, AC254)</f>
        <v>1</v>
      </c>
      <c r="AE254" s="128" t="str">
        <f t="shared" ref="AE254:AE317" si="167">"          case  "&amp;D254&amp;"   :   """&amp;AC254&amp;""""</f>
        <v xml:space="preserve">          case  PROPH65 T0 RH120-MSO  (65 gal, JA13)   :   "RheemPROPH65T0RH120MSO"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3:1039" s="6" customFormat="1" ht="15" customHeight="1" x14ac:dyDescent="0.25">
      <c r="C255" s="148" t="str">
        <f t="shared" si="157"/>
        <v>Rheem</v>
      </c>
      <c r="D255" s="148" t="str">
        <f t="shared" si="158"/>
        <v>PROPH80 T0 RH120-M  (80 gal, JA13)</v>
      </c>
      <c r="E255" s="148">
        <f t="shared" si="148"/>
        <v>198680</v>
      </c>
      <c r="F255" s="55">
        <f t="shared" si="162"/>
        <v>80</v>
      </c>
      <c r="G255" s="6" t="str">
        <f t="shared" si="159"/>
        <v>RheemPlugInShared80</v>
      </c>
      <c r="H255" s="117">
        <f t="shared" si="160"/>
        <v>1</v>
      </c>
      <c r="I255" s="158" t="str">
        <f t="shared" si="150"/>
        <v>RheemPROPH80T0RH120M</v>
      </c>
      <c r="J255" s="91" t="s">
        <v>192</v>
      </c>
      <c r="K255" s="32">
        <v>3</v>
      </c>
      <c r="L255" s="75">
        <f t="shared" si="161"/>
        <v>19</v>
      </c>
      <c r="M255" s="146" t="s">
        <v>88</v>
      </c>
      <c r="N255" s="62">
        <f t="shared" si="151"/>
        <v>86</v>
      </c>
      <c r="O255" s="62">
        <f t="shared" si="165"/>
        <v>198680</v>
      </c>
      <c r="P255" s="59" t="str">
        <f t="shared" si="163"/>
        <v>PROPH80 T0 RH120-M  (80 gal, JA13)</v>
      </c>
      <c r="Q255" s="157">
        <f>COUNTIF(P$59:P$414, P255)</f>
        <v>1</v>
      </c>
      <c r="R255" s="145" t="s">
        <v>765</v>
      </c>
      <c r="S255" s="14">
        <v>80</v>
      </c>
      <c r="T255" s="99" t="s">
        <v>743</v>
      </c>
      <c r="U255" s="80" t="s">
        <v>743</v>
      </c>
      <c r="V255" s="85" t="str">
        <f t="shared" si="156"/>
        <v>RheemPlugInShared80</v>
      </c>
      <c r="W255" s="116">
        <v>1</v>
      </c>
      <c r="X255" s="46" t="s">
        <v>13</v>
      </c>
      <c r="Y255" s="47">
        <v>44760</v>
      </c>
      <c r="Z255" s="44"/>
      <c r="AA255" s="128" t="str">
        <f t="shared" si="166"/>
        <v>2,     198680,   "PROPH80 T0 RH120-M  (80 gal, JA13)"</v>
      </c>
      <c r="AB255" s="130" t="str">
        <f t="shared" si="139"/>
        <v>Rheem</v>
      </c>
      <c r="AC255" s="147" t="s">
        <v>785</v>
      </c>
      <c r="AD255" s="155">
        <f>COUNTIF(AC$59:AC$414, AC255)</f>
        <v>1</v>
      </c>
      <c r="AE255" s="128" t="str">
        <f t="shared" si="167"/>
        <v xml:space="preserve">          case  PROPH80 T0 RH120-M  (80 gal, JA13)   :   "RheemPROPH80T0RH120M"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3:1039" s="6" customFormat="1" ht="15" customHeight="1" x14ac:dyDescent="0.25">
      <c r="C256" s="148" t="str">
        <f t="shared" si="157"/>
        <v>Rheem</v>
      </c>
      <c r="D256" s="148" t="str">
        <f t="shared" si="158"/>
        <v>PROPH80 T0 RH120-MSO  (80 gal, JA13)</v>
      </c>
      <c r="E256" s="148">
        <f t="shared" si="148"/>
        <v>198780</v>
      </c>
      <c r="F256" s="55">
        <f t="shared" si="162"/>
        <v>80</v>
      </c>
      <c r="G256" s="6" t="str">
        <f t="shared" si="159"/>
        <v>RheemPlugInShared80</v>
      </c>
      <c r="H256" s="117">
        <f t="shared" si="160"/>
        <v>1</v>
      </c>
      <c r="I256" s="158" t="str">
        <f t="shared" si="150"/>
        <v>RheemPROPH80T0RH120MSO</v>
      </c>
      <c r="J256" s="91" t="s">
        <v>192</v>
      </c>
      <c r="K256" s="32">
        <v>3</v>
      </c>
      <c r="L256" s="75">
        <f t="shared" si="161"/>
        <v>19</v>
      </c>
      <c r="M256" s="146" t="s">
        <v>88</v>
      </c>
      <c r="N256" s="62">
        <f t="shared" si="151"/>
        <v>87</v>
      </c>
      <c r="O256" s="62">
        <f t="shared" si="165"/>
        <v>198780</v>
      </c>
      <c r="P256" s="59" t="str">
        <f t="shared" si="163"/>
        <v>PROPH80 T0 RH120-MSO  (80 gal, JA13)</v>
      </c>
      <c r="Q256" s="157">
        <f>COUNTIF(P$59:P$414, P256)</f>
        <v>1</v>
      </c>
      <c r="R256" s="145" t="s">
        <v>766</v>
      </c>
      <c r="S256" s="14">
        <v>80</v>
      </c>
      <c r="T256" s="99" t="s">
        <v>743</v>
      </c>
      <c r="U256" s="80" t="s">
        <v>743</v>
      </c>
      <c r="V256" s="85" t="str">
        <f t="shared" si="156"/>
        <v>RheemPlugInShared80</v>
      </c>
      <c r="W256" s="116">
        <v>1</v>
      </c>
      <c r="X256" s="46" t="s">
        <v>13</v>
      </c>
      <c r="Y256" s="47">
        <v>44760</v>
      </c>
      <c r="Z256" s="44"/>
      <c r="AA256" s="128" t="str">
        <f t="shared" si="166"/>
        <v>2,     198780,   "PROPH80 T0 RH120-MSO  (80 gal, JA13)"</v>
      </c>
      <c r="AB256" s="130" t="str">
        <f t="shared" si="139"/>
        <v>Rheem</v>
      </c>
      <c r="AC256" s="147" t="s">
        <v>786</v>
      </c>
      <c r="AD256" s="155">
        <f>COUNTIF(AC$59:AC$414, AC256)</f>
        <v>1</v>
      </c>
      <c r="AE256" s="128" t="str">
        <f t="shared" si="167"/>
        <v xml:space="preserve">          case  PROPH80 T0 RH120-MSO  (80 gal, JA13)   :   "RheemPROPH80T0RH120MSO"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3:48" s="6" customFormat="1" ht="15" customHeight="1" x14ac:dyDescent="0.25">
      <c r="C257" s="121" t="str">
        <f t="shared" si="146"/>
        <v>Rheem Canada</v>
      </c>
      <c r="D257" s="121" t="str">
        <f t="shared" si="147"/>
        <v>CPROPH40 T2 RH375-15  (40 gal)</v>
      </c>
      <c r="E257" s="121">
        <f t="shared" si="148"/>
        <v>280159</v>
      </c>
      <c r="F257" s="55">
        <f t="shared" si="152"/>
        <v>40</v>
      </c>
      <c r="G257" s="6" t="str">
        <f t="shared" si="149"/>
        <v>Rheem2020Prem40</v>
      </c>
      <c r="H257" s="117">
        <f t="shared" ref="H257:H294" si="168">W257</f>
        <v>0</v>
      </c>
      <c r="I257" s="158" t="str">
        <f t="shared" si="150"/>
        <v>RheemCanCPROPH40T2RH37515</v>
      </c>
      <c r="J257" s="91" t="s">
        <v>192</v>
      </c>
      <c r="K257" s="32">
        <v>4</v>
      </c>
      <c r="L257" s="75">
        <f t="shared" si="133"/>
        <v>28</v>
      </c>
      <c r="M257" s="12" t="s">
        <v>355</v>
      </c>
      <c r="N257" s="61">
        <v>1</v>
      </c>
      <c r="O257" s="62">
        <f t="shared" si="165"/>
        <v>280159</v>
      </c>
      <c r="P257" s="59" t="str">
        <f t="shared" si="153"/>
        <v>CPROPH40 T2 RH375-15  (40 gal)</v>
      </c>
      <c r="Q257" s="157">
        <f>COUNTIF(P$59:P$414, P257)</f>
        <v>1</v>
      </c>
      <c r="R257" s="10" t="s">
        <v>398</v>
      </c>
      <c r="S257" s="11">
        <v>40</v>
      </c>
      <c r="T257" s="30"/>
      <c r="U257" s="80" t="s">
        <v>281</v>
      </c>
      <c r="V257" s="85" t="str">
        <f t="shared" si="156"/>
        <v>Rheem2020Prem40</v>
      </c>
      <c r="W257" s="116">
        <v>0</v>
      </c>
      <c r="X257" s="42">
        <v>2</v>
      </c>
      <c r="Y257" s="43">
        <v>44127</v>
      </c>
      <c r="Z257" s="44"/>
      <c r="AA257" s="128" t="str">
        <f t="shared" si="166"/>
        <v>2,     280159,   "CPROPH40 T2 RH375-15  (40 gal)"</v>
      </c>
      <c r="AB257" s="129" t="s">
        <v>437</v>
      </c>
      <c r="AC257" s="132" t="s">
        <v>583</v>
      </c>
      <c r="AD257" s="155">
        <f>COUNTIF(AC$59:AC$414, AC257)</f>
        <v>1</v>
      </c>
      <c r="AE257" s="128" t="str">
        <f t="shared" si="167"/>
        <v xml:space="preserve">          case  CPROPH40 T2 RH375-15  (40 gal)   :   "RheemCanCPROPH40T2RH37515"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3:48" s="6" customFormat="1" ht="15" customHeight="1" x14ac:dyDescent="0.25">
      <c r="C258" s="121" t="str">
        <f t="shared" si="146"/>
        <v>Rheem Canada</v>
      </c>
      <c r="D258" s="121" t="str">
        <f t="shared" si="147"/>
        <v>CPROPH50 T2 RH375-15  (50 gal)</v>
      </c>
      <c r="E258" s="121">
        <f t="shared" si="148"/>
        <v>280260</v>
      </c>
      <c r="F258" s="55">
        <f t="shared" si="152"/>
        <v>50</v>
      </c>
      <c r="G258" s="6" t="str">
        <f t="shared" si="149"/>
        <v>Rheem2020Prem50</v>
      </c>
      <c r="H258" s="117">
        <f t="shared" si="168"/>
        <v>0</v>
      </c>
      <c r="I258" s="158" t="str">
        <f t="shared" si="150"/>
        <v>RheemCanCPROPH50T2RH37515</v>
      </c>
      <c r="J258" s="91" t="s">
        <v>192</v>
      </c>
      <c r="K258" s="32">
        <v>4</v>
      </c>
      <c r="L258" s="75">
        <f t="shared" si="133"/>
        <v>28</v>
      </c>
      <c r="M258" s="12" t="s">
        <v>355</v>
      </c>
      <c r="N258" s="62">
        <f t="shared" ref="N258:N281" si="169">N257+1</f>
        <v>2</v>
      </c>
      <c r="O258" s="62">
        <f t="shared" si="165"/>
        <v>280260</v>
      </c>
      <c r="P258" s="59" t="str">
        <f t="shared" si="153"/>
        <v>CPROPH50 T2 RH375-15  (50 gal)</v>
      </c>
      <c r="Q258" s="157">
        <f>COUNTIF(P$59:P$414, P258)</f>
        <v>1</v>
      </c>
      <c r="R258" s="10" t="s">
        <v>375</v>
      </c>
      <c r="S258" s="11">
        <v>50</v>
      </c>
      <c r="T258" s="30"/>
      <c r="U258" s="80" t="s">
        <v>282</v>
      </c>
      <c r="V258" s="85" t="str">
        <f t="shared" si="156"/>
        <v>Rheem2020Prem50</v>
      </c>
      <c r="W258" s="116">
        <v>0</v>
      </c>
      <c r="X258" s="42" t="s">
        <v>8</v>
      </c>
      <c r="Y258" s="43">
        <v>44127</v>
      </c>
      <c r="Z258" s="44"/>
      <c r="AA258" s="128" t="str">
        <f t="shared" si="166"/>
        <v>2,     280260,   "CPROPH50 T2 RH375-15  (50 gal)"</v>
      </c>
      <c r="AB258" s="130" t="str">
        <f t="shared" si="139"/>
        <v>RheemCan</v>
      </c>
      <c r="AC258" s="132" t="s">
        <v>584</v>
      </c>
      <c r="AD258" s="155">
        <f>COUNTIF(AC$59:AC$414, AC258)</f>
        <v>1</v>
      </c>
      <c r="AE258" s="128" t="str">
        <f t="shared" si="167"/>
        <v xml:space="preserve">          case  CPROPH50 T2 RH375-15  (50 gal)   :   "RheemCanCPROPH50T2RH37515"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3:48" s="6" customFormat="1" ht="15" customHeight="1" x14ac:dyDescent="0.25">
      <c r="C259" s="121" t="str">
        <f t="shared" si="146"/>
        <v>Rheem Canada</v>
      </c>
      <c r="D259" s="121" t="str">
        <f t="shared" si="147"/>
        <v>CPROPH65 T2 RH375-15  (65 gal)</v>
      </c>
      <c r="E259" s="121">
        <f t="shared" si="148"/>
        <v>280361</v>
      </c>
      <c r="F259" s="55">
        <f t="shared" si="152"/>
        <v>65</v>
      </c>
      <c r="G259" s="6" t="str">
        <f t="shared" si="149"/>
        <v>Rheem2020Prem65</v>
      </c>
      <c r="H259" s="117">
        <f t="shared" si="168"/>
        <v>0</v>
      </c>
      <c r="I259" s="158" t="str">
        <f t="shared" si="150"/>
        <v>RheemCanCPROPH65T2RH37515</v>
      </c>
      <c r="J259" s="91" t="s">
        <v>192</v>
      </c>
      <c r="K259" s="32">
        <v>4</v>
      </c>
      <c r="L259" s="75">
        <f t="shared" si="133"/>
        <v>28</v>
      </c>
      <c r="M259" s="12" t="s">
        <v>355</v>
      </c>
      <c r="N259" s="62">
        <f t="shared" si="169"/>
        <v>3</v>
      </c>
      <c r="O259" s="62">
        <f t="shared" si="165"/>
        <v>280361</v>
      </c>
      <c r="P259" s="59" t="str">
        <f t="shared" si="153"/>
        <v>CPROPH65 T2 RH375-15  (65 gal)</v>
      </c>
      <c r="Q259" s="157">
        <f>COUNTIF(P$59:P$414, P259)</f>
        <v>1</v>
      </c>
      <c r="R259" s="10" t="s">
        <v>376</v>
      </c>
      <c r="S259" s="11">
        <v>65</v>
      </c>
      <c r="T259" s="30"/>
      <c r="U259" s="80" t="s">
        <v>283</v>
      </c>
      <c r="V259" s="85" t="str">
        <f t="shared" si="156"/>
        <v>Rheem2020Prem65</v>
      </c>
      <c r="W259" s="116">
        <v>0</v>
      </c>
      <c r="X259" s="42" t="s">
        <v>8</v>
      </c>
      <c r="Y259" s="43">
        <v>44127</v>
      </c>
      <c r="Z259" s="44"/>
      <c r="AA259" s="128" t="str">
        <f t="shared" si="166"/>
        <v>2,     280361,   "CPROPH65 T2 RH375-15  (65 gal)"</v>
      </c>
      <c r="AB259" s="130" t="str">
        <f t="shared" si="139"/>
        <v>RheemCan</v>
      </c>
      <c r="AC259" s="132" t="s">
        <v>585</v>
      </c>
      <c r="AD259" s="155">
        <f>COUNTIF(AC$59:AC$414, AC259)</f>
        <v>1</v>
      </c>
      <c r="AE259" s="128" t="str">
        <f t="shared" si="167"/>
        <v xml:space="preserve">          case  CPROPH65 T2 RH375-15  (65 gal)   :   "RheemCanCPROPH65T2RH37515"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3:48" s="6" customFormat="1" ht="15" customHeight="1" x14ac:dyDescent="0.25">
      <c r="C260" s="121" t="str">
        <f t="shared" si="146"/>
        <v>Rheem Canada</v>
      </c>
      <c r="D260" s="121" t="str">
        <f t="shared" si="147"/>
        <v>CPROPH80 T2 RH375-15  (80 gal)</v>
      </c>
      <c r="E260" s="121">
        <f t="shared" si="148"/>
        <v>280462</v>
      </c>
      <c r="F260" s="55">
        <f t="shared" si="152"/>
        <v>80</v>
      </c>
      <c r="G260" s="6" t="str">
        <f t="shared" si="149"/>
        <v>Rheem2020Prem80</v>
      </c>
      <c r="H260" s="117">
        <f t="shared" si="168"/>
        <v>0</v>
      </c>
      <c r="I260" s="158" t="str">
        <f t="shared" si="150"/>
        <v>RheemCanCPROPH80T2RH37515</v>
      </c>
      <c r="J260" s="91" t="s">
        <v>192</v>
      </c>
      <c r="K260" s="32">
        <v>4</v>
      </c>
      <c r="L260" s="75">
        <f t="shared" si="133"/>
        <v>28</v>
      </c>
      <c r="M260" s="12" t="s">
        <v>355</v>
      </c>
      <c r="N260" s="62">
        <f t="shared" si="169"/>
        <v>4</v>
      </c>
      <c r="O260" s="62">
        <f t="shared" si="165"/>
        <v>280462</v>
      </c>
      <c r="P260" s="59" t="str">
        <f t="shared" si="153"/>
        <v>CPROPH80 T2 RH375-15  (80 gal)</v>
      </c>
      <c r="Q260" s="157">
        <f>COUNTIF(P$59:P$414, P260)</f>
        <v>1</v>
      </c>
      <c r="R260" s="10" t="s">
        <v>377</v>
      </c>
      <c r="S260" s="11">
        <v>80</v>
      </c>
      <c r="T260" s="30"/>
      <c r="U260" s="80" t="s">
        <v>284</v>
      </c>
      <c r="V260" s="85" t="str">
        <f t="shared" si="156"/>
        <v>Rheem2020Prem80</v>
      </c>
      <c r="W260" s="116">
        <v>0</v>
      </c>
      <c r="X260" s="42">
        <v>4</v>
      </c>
      <c r="Y260" s="43">
        <v>44127</v>
      </c>
      <c r="Z260" s="44"/>
      <c r="AA260" s="128" t="str">
        <f t="shared" si="166"/>
        <v>2,     280462,   "CPROPH80 T2 RH375-15  (80 gal)"</v>
      </c>
      <c r="AB260" s="130" t="str">
        <f t="shared" si="139"/>
        <v>RheemCan</v>
      </c>
      <c r="AC260" s="132" t="s">
        <v>586</v>
      </c>
      <c r="AD260" s="155">
        <f>COUNTIF(AC$59:AC$414, AC260)</f>
        <v>1</v>
      </c>
      <c r="AE260" s="128" t="str">
        <f t="shared" si="167"/>
        <v xml:space="preserve">          case  CPROPH80 T2 RH375-15  (80 gal)   :   "RheemCanCPROPH80T2RH37515"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3:48" s="6" customFormat="1" ht="15" customHeight="1" x14ac:dyDescent="0.25">
      <c r="C261" s="121" t="str">
        <f t="shared" si="146"/>
        <v>Rheem Canada</v>
      </c>
      <c r="D261" s="121" t="str">
        <f t="shared" si="147"/>
        <v>CPROPH40 T2 RH375-30  (40 gal)</v>
      </c>
      <c r="E261" s="121">
        <f t="shared" si="148"/>
        <v>280559</v>
      </c>
      <c r="F261" s="55">
        <f t="shared" si="152"/>
        <v>40</v>
      </c>
      <c r="G261" s="6" t="str">
        <f t="shared" si="149"/>
        <v>Rheem2020Prem40</v>
      </c>
      <c r="H261" s="117">
        <f t="shared" si="168"/>
        <v>0</v>
      </c>
      <c r="I261" s="158" t="str">
        <f t="shared" si="150"/>
        <v>RheemCanCPROPH40T2RH37530</v>
      </c>
      <c r="J261" s="91" t="s">
        <v>192</v>
      </c>
      <c r="K261" s="32">
        <v>4</v>
      </c>
      <c r="L261" s="75">
        <f t="shared" si="133"/>
        <v>28</v>
      </c>
      <c r="M261" s="12" t="s">
        <v>355</v>
      </c>
      <c r="N261" s="62">
        <f t="shared" si="169"/>
        <v>5</v>
      </c>
      <c r="O261" s="62">
        <f t="shared" si="165"/>
        <v>280559</v>
      </c>
      <c r="P261" s="59" t="str">
        <f t="shared" si="153"/>
        <v>CPROPH40 T2 RH375-30  (40 gal)</v>
      </c>
      <c r="Q261" s="157">
        <f>COUNTIF(P$59:P$414, P261)</f>
        <v>1</v>
      </c>
      <c r="R261" s="10" t="s">
        <v>378</v>
      </c>
      <c r="S261" s="11">
        <v>40</v>
      </c>
      <c r="T261" s="30"/>
      <c r="U261" s="80" t="s">
        <v>281</v>
      </c>
      <c r="V261" s="85" t="str">
        <f t="shared" si="156"/>
        <v>Rheem2020Prem40</v>
      </c>
      <c r="W261" s="116">
        <v>0</v>
      </c>
      <c r="X261" s="42">
        <v>2</v>
      </c>
      <c r="Y261" s="43">
        <v>44127</v>
      </c>
      <c r="Z261" s="44"/>
      <c r="AA261" s="128" t="str">
        <f t="shared" si="166"/>
        <v>2,     280559,   "CPROPH40 T2 RH375-30  (40 gal)"</v>
      </c>
      <c r="AB261" s="130" t="str">
        <f t="shared" si="139"/>
        <v>RheemCan</v>
      </c>
      <c r="AC261" s="132" t="s">
        <v>587</v>
      </c>
      <c r="AD261" s="155">
        <f>COUNTIF(AC$59:AC$414, AC261)</f>
        <v>1</v>
      </c>
      <c r="AE261" s="128" t="str">
        <f t="shared" si="167"/>
        <v xml:space="preserve">          case  CPROPH40 T2 RH375-30  (40 gal)   :   "RheemCanCPROPH40T2RH37530"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3:48" s="6" customFormat="1" ht="15" customHeight="1" x14ac:dyDescent="0.25">
      <c r="C262" s="121" t="str">
        <f t="shared" si="146"/>
        <v>Rheem Canada</v>
      </c>
      <c r="D262" s="121" t="str">
        <f t="shared" si="147"/>
        <v>CPROPH50 T2 RH375-30  (50 gal)</v>
      </c>
      <c r="E262" s="121">
        <f t="shared" si="148"/>
        <v>280660</v>
      </c>
      <c r="F262" s="55">
        <f t="shared" si="152"/>
        <v>50</v>
      </c>
      <c r="G262" s="6" t="str">
        <f t="shared" si="149"/>
        <v>Rheem2020Prem50</v>
      </c>
      <c r="H262" s="117">
        <f t="shared" si="168"/>
        <v>0</v>
      </c>
      <c r="I262" s="158" t="str">
        <f t="shared" si="150"/>
        <v>RheemCanCPROPH50T2RH37530</v>
      </c>
      <c r="J262" s="91" t="s">
        <v>192</v>
      </c>
      <c r="K262" s="32">
        <v>4</v>
      </c>
      <c r="L262" s="75">
        <f t="shared" si="133"/>
        <v>28</v>
      </c>
      <c r="M262" s="12" t="s">
        <v>355</v>
      </c>
      <c r="N262" s="62">
        <f t="shared" si="169"/>
        <v>6</v>
      </c>
      <c r="O262" s="62">
        <f t="shared" si="165"/>
        <v>280660</v>
      </c>
      <c r="P262" s="59" t="str">
        <f t="shared" si="153"/>
        <v>CPROPH50 T2 RH375-30  (50 gal)</v>
      </c>
      <c r="Q262" s="157">
        <f>COUNTIF(P$59:P$414, P262)</f>
        <v>1</v>
      </c>
      <c r="R262" s="10" t="s">
        <v>379</v>
      </c>
      <c r="S262" s="11">
        <v>50</v>
      </c>
      <c r="T262" s="30"/>
      <c r="U262" s="80" t="s">
        <v>282</v>
      </c>
      <c r="V262" s="85" t="str">
        <f t="shared" si="156"/>
        <v>Rheem2020Prem50</v>
      </c>
      <c r="W262" s="116">
        <v>0</v>
      </c>
      <c r="X262" s="42" t="s">
        <v>8</v>
      </c>
      <c r="Y262" s="43">
        <v>44127</v>
      </c>
      <c r="Z262" s="44"/>
      <c r="AA262" s="128" t="str">
        <f t="shared" si="166"/>
        <v>2,     280660,   "CPROPH50 T2 RH375-30  (50 gal)"</v>
      </c>
      <c r="AB262" s="130" t="str">
        <f t="shared" ref="AB262:AB335" si="170">AB261</f>
        <v>RheemCan</v>
      </c>
      <c r="AC262" s="132" t="s">
        <v>588</v>
      </c>
      <c r="AD262" s="155">
        <f>COUNTIF(AC$59:AC$414, AC262)</f>
        <v>1</v>
      </c>
      <c r="AE262" s="128" t="str">
        <f t="shared" si="167"/>
        <v xml:space="preserve">          case  CPROPH50 T2 RH375-30  (50 gal)   :   "RheemCanCPROPH50T2RH37530"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3:48" s="6" customFormat="1" ht="15" customHeight="1" x14ac:dyDescent="0.25">
      <c r="C263" s="121" t="str">
        <f t="shared" si="146"/>
        <v>Rheem Canada</v>
      </c>
      <c r="D263" s="121" t="str">
        <f t="shared" si="147"/>
        <v>CPROPH65 T2 RH375-30  (65 gal)</v>
      </c>
      <c r="E263" s="121">
        <f t="shared" si="148"/>
        <v>280761</v>
      </c>
      <c r="F263" s="55">
        <f t="shared" si="152"/>
        <v>65</v>
      </c>
      <c r="G263" s="6" t="str">
        <f t="shared" si="149"/>
        <v>Rheem2020Prem65</v>
      </c>
      <c r="H263" s="117">
        <f t="shared" si="168"/>
        <v>0</v>
      </c>
      <c r="I263" s="158" t="str">
        <f t="shared" si="150"/>
        <v>RheemCanCPROPH65T2RH37530</v>
      </c>
      <c r="J263" s="91" t="s">
        <v>192</v>
      </c>
      <c r="K263" s="32">
        <v>4</v>
      </c>
      <c r="L263" s="75">
        <f t="shared" si="133"/>
        <v>28</v>
      </c>
      <c r="M263" s="12" t="s">
        <v>355</v>
      </c>
      <c r="N263" s="62">
        <f t="shared" si="169"/>
        <v>7</v>
      </c>
      <c r="O263" s="62">
        <f t="shared" si="165"/>
        <v>280761</v>
      </c>
      <c r="P263" s="59" t="str">
        <f t="shared" si="153"/>
        <v>CPROPH65 T2 RH375-30  (65 gal)</v>
      </c>
      <c r="Q263" s="157">
        <f>COUNTIF(P$59:P$414, P263)</f>
        <v>1</v>
      </c>
      <c r="R263" s="10" t="s">
        <v>380</v>
      </c>
      <c r="S263" s="11">
        <v>65</v>
      </c>
      <c r="T263" s="30"/>
      <c r="U263" s="80" t="s">
        <v>283</v>
      </c>
      <c r="V263" s="85" t="str">
        <f t="shared" si="156"/>
        <v>Rheem2020Prem65</v>
      </c>
      <c r="W263" s="116">
        <v>0</v>
      </c>
      <c r="X263" s="42" t="s">
        <v>8</v>
      </c>
      <c r="Y263" s="43">
        <v>44127</v>
      </c>
      <c r="Z263" s="44"/>
      <c r="AA263" s="128" t="str">
        <f t="shared" si="166"/>
        <v>2,     280761,   "CPROPH65 T2 RH375-30  (65 gal)"</v>
      </c>
      <c r="AB263" s="130" t="str">
        <f t="shared" si="170"/>
        <v>RheemCan</v>
      </c>
      <c r="AC263" s="132" t="s">
        <v>589</v>
      </c>
      <c r="AD263" s="155">
        <f>COUNTIF(AC$59:AC$414, AC263)</f>
        <v>1</v>
      </c>
      <c r="AE263" s="128" t="str">
        <f t="shared" si="167"/>
        <v xml:space="preserve">          case  CPROPH65 T2 RH375-30  (65 gal)   :   "RheemCanCPROPH65T2RH37530"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3:48" s="6" customFormat="1" ht="15" customHeight="1" x14ac:dyDescent="0.25">
      <c r="C264" s="121" t="str">
        <f t="shared" si="146"/>
        <v>Rheem Canada</v>
      </c>
      <c r="D264" s="121" t="str">
        <f t="shared" si="147"/>
        <v>CPROPH80 T2 RH375-30  (80 gal)</v>
      </c>
      <c r="E264" s="121">
        <f t="shared" si="148"/>
        <v>280862</v>
      </c>
      <c r="F264" s="55">
        <f t="shared" si="152"/>
        <v>80</v>
      </c>
      <c r="G264" s="6" t="str">
        <f t="shared" si="149"/>
        <v>Rheem2020Prem80</v>
      </c>
      <c r="H264" s="117">
        <f t="shared" si="168"/>
        <v>0</v>
      </c>
      <c r="I264" s="158" t="str">
        <f t="shared" si="150"/>
        <v>RheemCanCPROPH80T2RH37530</v>
      </c>
      <c r="J264" s="91" t="s">
        <v>192</v>
      </c>
      <c r="K264" s="32">
        <v>4</v>
      </c>
      <c r="L264" s="75">
        <f t="shared" si="133"/>
        <v>28</v>
      </c>
      <c r="M264" s="12" t="s">
        <v>355</v>
      </c>
      <c r="N264" s="62">
        <f t="shared" si="169"/>
        <v>8</v>
      </c>
      <c r="O264" s="62">
        <f t="shared" si="165"/>
        <v>280862</v>
      </c>
      <c r="P264" s="59" t="str">
        <f t="shared" si="153"/>
        <v>CPROPH80 T2 RH375-30  (80 gal)</v>
      </c>
      <c r="Q264" s="157">
        <f>COUNTIF(P$59:P$414, P264)</f>
        <v>1</v>
      </c>
      <c r="R264" s="10" t="s">
        <v>381</v>
      </c>
      <c r="S264" s="11">
        <v>80</v>
      </c>
      <c r="T264" s="30"/>
      <c r="U264" s="80" t="s">
        <v>284</v>
      </c>
      <c r="V264" s="85" t="str">
        <f t="shared" si="156"/>
        <v>Rheem2020Prem80</v>
      </c>
      <c r="W264" s="116">
        <v>0</v>
      </c>
      <c r="X264" s="42">
        <v>4</v>
      </c>
      <c r="Y264" s="43">
        <v>44127</v>
      </c>
      <c r="Z264" s="44"/>
      <c r="AA264" s="128" t="str">
        <f t="shared" si="166"/>
        <v>2,     280862,   "CPROPH80 T2 RH375-30  (80 gal)"</v>
      </c>
      <c r="AB264" s="130" t="str">
        <f t="shared" si="170"/>
        <v>RheemCan</v>
      </c>
      <c r="AC264" s="132" t="s">
        <v>590</v>
      </c>
      <c r="AD264" s="155">
        <f>COUNTIF(AC$59:AC$414, AC264)</f>
        <v>1</v>
      </c>
      <c r="AE264" s="128" t="str">
        <f t="shared" si="167"/>
        <v xml:space="preserve">          case  CPROPH80 T2 RH375-30  (80 gal)   :   "RheemCanCPROPH80T2RH37530"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3:48" s="6" customFormat="1" ht="15" customHeight="1" x14ac:dyDescent="0.25">
      <c r="C265" s="121" t="str">
        <f t="shared" si="146"/>
        <v>Rheem Canada</v>
      </c>
      <c r="D265" s="121" t="str">
        <f t="shared" si="147"/>
        <v>CPROPH40 T2 RH375-SO  (40 gal)</v>
      </c>
      <c r="E265" s="121">
        <f t="shared" si="148"/>
        <v>280959</v>
      </c>
      <c r="F265" s="55">
        <f t="shared" si="152"/>
        <v>40</v>
      </c>
      <c r="G265" s="6" t="str">
        <f t="shared" si="149"/>
        <v>Rheem2020Prem40</v>
      </c>
      <c r="H265" s="117">
        <f t="shared" si="168"/>
        <v>0</v>
      </c>
      <c r="I265" s="158" t="str">
        <f t="shared" si="150"/>
        <v>RheemCanCPROPH40T2RH375SO</v>
      </c>
      <c r="J265" s="91" t="s">
        <v>192</v>
      </c>
      <c r="K265" s="32">
        <v>4</v>
      </c>
      <c r="L265" s="75">
        <f t="shared" si="133"/>
        <v>28</v>
      </c>
      <c r="M265" s="12" t="s">
        <v>355</v>
      </c>
      <c r="N265" s="62">
        <f t="shared" si="169"/>
        <v>9</v>
      </c>
      <c r="O265" s="62">
        <f t="shared" si="165"/>
        <v>280959</v>
      </c>
      <c r="P265" s="59" t="str">
        <f t="shared" si="153"/>
        <v>CPROPH40 T2 RH375-SO  (40 gal)</v>
      </c>
      <c r="Q265" s="157">
        <f>COUNTIF(P$59:P$414, P265)</f>
        <v>1</v>
      </c>
      <c r="R265" s="10" t="s">
        <v>382</v>
      </c>
      <c r="S265" s="11">
        <v>40</v>
      </c>
      <c r="T265" s="30"/>
      <c r="U265" s="80" t="s">
        <v>281</v>
      </c>
      <c r="V265" s="85" t="str">
        <f t="shared" si="156"/>
        <v>Rheem2020Prem40</v>
      </c>
      <c r="W265" s="116">
        <v>0</v>
      </c>
      <c r="X265" s="42">
        <v>2</v>
      </c>
      <c r="Y265" s="43">
        <v>44127</v>
      </c>
      <c r="Z265" s="44"/>
      <c r="AA265" s="128" t="str">
        <f t="shared" si="166"/>
        <v>2,     280959,   "CPROPH40 T2 RH375-SO  (40 gal)"</v>
      </c>
      <c r="AB265" s="130" t="str">
        <f t="shared" si="170"/>
        <v>RheemCan</v>
      </c>
      <c r="AC265" s="132" t="s">
        <v>591</v>
      </c>
      <c r="AD265" s="155">
        <f>COUNTIF(AC$59:AC$414, AC265)</f>
        <v>1</v>
      </c>
      <c r="AE265" s="128" t="str">
        <f t="shared" si="167"/>
        <v xml:space="preserve">          case  CPROPH40 T2 RH375-SO  (40 gal)   :   "RheemCanCPROPH40T2RH375SO"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3:48" s="6" customFormat="1" ht="15" customHeight="1" x14ac:dyDescent="0.25">
      <c r="C266" s="121" t="str">
        <f t="shared" si="146"/>
        <v>Rheem Canada</v>
      </c>
      <c r="D266" s="121" t="str">
        <f t="shared" si="147"/>
        <v>CPROPH50 T2 RH375-SO  (50 gal)</v>
      </c>
      <c r="E266" s="121">
        <f t="shared" si="148"/>
        <v>281060</v>
      </c>
      <c r="F266" s="55">
        <f t="shared" si="152"/>
        <v>50</v>
      </c>
      <c r="G266" s="6" t="str">
        <f t="shared" si="149"/>
        <v>Rheem2020Prem50</v>
      </c>
      <c r="H266" s="117">
        <f t="shared" si="168"/>
        <v>0</v>
      </c>
      <c r="I266" s="158" t="str">
        <f t="shared" si="150"/>
        <v>RheemCanCPROPH50T2RH375SO</v>
      </c>
      <c r="J266" s="91" t="s">
        <v>192</v>
      </c>
      <c r="K266" s="32">
        <v>4</v>
      </c>
      <c r="L266" s="75">
        <f t="shared" si="133"/>
        <v>28</v>
      </c>
      <c r="M266" s="12" t="s">
        <v>355</v>
      </c>
      <c r="N266" s="62">
        <f t="shared" si="169"/>
        <v>10</v>
      </c>
      <c r="O266" s="62">
        <f t="shared" si="165"/>
        <v>281060</v>
      </c>
      <c r="P266" s="59" t="str">
        <f t="shared" si="153"/>
        <v>CPROPH50 T2 RH375-SO  (50 gal)</v>
      </c>
      <c r="Q266" s="157">
        <f>COUNTIF(P$59:P$414, P266)</f>
        <v>1</v>
      </c>
      <c r="R266" s="10" t="s">
        <v>383</v>
      </c>
      <c r="S266" s="11">
        <v>50</v>
      </c>
      <c r="T266" s="30"/>
      <c r="U266" s="80" t="s">
        <v>282</v>
      </c>
      <c r="V266" s="85" t="str">
        <f t="shared" si="156"/>
        <v>Rheem2020Prem50</v>
      </c>
      <c r="W266" s="116">
        <v>0</v>
      </c>
      <c r="X266" s="42" t="s">
        <v>8</v>
      </c>
      <c r="Y266" s="43">
        <v>44127</v>
      </c>
      <c r="Z266" s="44"/>
      <c r="AA266" s="128" t="str">
        <f t="shared" si="166"/>
        <v>2,     281060,   "CPROPH50 T2 RH375-SO  (50 gal)"</v>
      </c>
      <c r="AB266" s="130" t="str">
        <f t="shared" si="170"/>
        <v>RheemCan</v>
      </c>
      <c r="AC266" s="132" t="s">
        <v>604</v>
      </c>
      <c r="AD266" s="155">
        <f>COUNTIF(AC$59:AC$414, AC266)</f>
        <v>1</v>
      </c>
      <c r="AE266" s="128" t="str">
        <f t="shared" si="167"/>
        <v xml:space="preserve">          case  CPROPH50 T2 RH375-SO  (50 gal)   :   "RheemCanCPROPH50T2RH375SO"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3:48" s="6" customFormat="1" ht="15" customHeight="1" x14ac:dyDescent="0.25">
      <c r="C267" s="121" t="str">
        <f t="shared" si="146"/>
        <v>Rheem Canada</v>
      </c>
      <c r="D267" s="121" t="str">
        <f t="shared" si="147"/>
        <v>CPROPH65 T2 RH375-SO  (65 gal)</v>
      </c>
      <c r="E267" s="121">
        <f t="shared" si="148"/>
        <v>281161</v>
      </c>
      <c r="F267" s="55">
        <f t="shared" si="152"/>
        <v>65</v>
      </c>
      <c r="G267" s="6" t="str">
        <f t="shared" si="149"/>
        <v>Rheem2020Prem65</v>
      </c>
      <c r="H267" s="117">
        <f t="shared" si="168"/>
        <v>0</v>
      </c>
      <c r="I267" s="158" t="str">
        <f t="shared" si="150"/>
        <v>RheemCanCPROPH65T2RH375SO</v>
      </c>
      <c r="J267" s="91" t="s">
        <v>192</v>
      </c>
      <c r="K267" s="32">
        <v>4</v>
      </c>
      <c r="L267" s="75">
        <f t="shared" si="133"/>
        <v>28</v>
      </c>
      <c r="M267" s="12" t="s">
        <v>355</v>
      </c>
      <c r="N267" s="62">
        <f t="shared" si="169"/>
        <v>11</v>
      </c>
      <c r="O267" s="62">
        <f t="shared" si="165"/>
        <v>281161</v>
      </c>
      <c r="P267" s="59" t="str">
        <f t="shared" si="153"/>
        <v>CPROPH65 T2 RH375-SO  (65 gal)</v>
      </c>
      <c r="Q267" s="157">
        <f>COUNTIF(P$59:P$414, P267)</f>
        <v>1</v>
      </c>
      <c r="R267" s="10" t="s">
        <v>384</v>
      </c>
      <c r="S267" s="11">
        <v>65</v>
      </c>
      <c r="T267" s="30"/>
      <c r="U267" s="80" t="s">
        <v>283</v>
      </c>
      <c r="V267" s="85" t="str">
        <f t="shared" si="156"/>
        <v>Rheem2020Prem65</v>
      </c>
      <c r="W267" s="116">
        <v>0</v>
      </c>
      <c r="X267" s="42" t="s">
        <v>8</v>
      </c>
      <c r="Y267" s="43">
        <v>44127</v>
      </c>
      <c r="Z267" s="44"/>
      <c r="AA267" s="128" t="str">
        <f t="shared" si="166"/>
        <v>2,     281161,   "CPROPH65 T2 RH375-SO  (65 gal)"</v>
      </c>
      <c r="AB267" s="130" t="str">
        <f t="shared" si="170"/>
        <v>RheemCan</v>
      </c>
      <c r="AC267" s="132" t="s">
        <v>605</v>
      </c>
      <c r="AD267" s="155">
        <f>COUNTIF(AC$59:AC$414, AC267)</f>
        <v>1</v>
      </c>
      <c r="AE267" s="128" t="str">
        <f t="shared" si="167"/>
        <v xml:space="preserve">          case  CPROPH65 T2 RH375-SO  (65 gal)   :   "RheemCanCPROPH65T2RH375SO"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3:48" s="6" customFormat="1" ht="15" customHeight="1" x14ac:dyDescent="0.25">
      <c r="C268" s="121" t="str">
        <f t="shared" si="146"/>
        <v>Rheem Canada</v>
      </c>
      <c r="D268" s="121" t="str">
        <f t="shared" si="147"/>
        <v>CPROPH80 T2 RH375-SO  (80 gal)</v>
      </c>
      <c r="E268" s="121">
        <f t="shared" si="148"/>
        <v>281262</v>
      </c>
      <c r="F268" s="55">
        <f t="shared" si="152"/>
        <v>80</v>
      </c>
      <c r="G268" s="6" t="str">
        <f t="shared" si="149"/>
        <v>Rheem2020Prem80</v>
      </c>
      <c r="H268" s="117">
        <f t="shared" si="168"/>
        <v>0</v>
      </c>
      <c r="I268" s="158" t="str">
        <f t="shared" si="150"/>
        <v>RheemCanCPROPH80T2RH375SO</v>
      </c>
      <c r="J268" s="91" t="s">
        <v>192</v>
      </c>
      <c r="K268" s="32">
        <v>4</v>
      </c>
      <c r="L268" s="75">
        <f t="shared" si="133"/>
        <v>28</v>
      </c>
      <c r="M268" s="12" t="s">
        <v>355</v>
      </c>
      <c r="N268" s="62">
        <f t="shared" si="169"/>
        <v>12</v>
      </c>
      <c r="O268" s="62">
        <f t="shared" si="165"/>
        <v>281262</v>
      </c>
      <c r="P268" s="59" t="str">
        <f t="shared" si="153"/>
        <v>CPROPH80 T2 RH375-SO  (80 gal)</v>
      </c>
      <c r="Q268" s="157">
        <f>COUNTIF(P$59:P$414, P268)</f>
        <v>1</v>
      </c>
      <c r="R268" s="10" t="s">
        <v>385</v>
      </c>
      <c r="S268" s="11">
        <v>80</v>
      </c>
      <c r="T268" s="30"/>
      <c r="U268" s="80" t="s">
        <v>284</v>
      </c>
      <c r="V268" s="85" t="str">
        <f t="shared" si="156"/>
        <v>Rheem2020Prem80</v>
      </c>
      <c r="W268" s="116">
        <v>0</v>
      </c>
      <c r="X268" s="42">
        <v>4</v>
      </c>
      <c r="Y268" s="43">
        <v>44127</v>
      </c>
      <c r="Z268" s="44"/>
      <c r="AA268" s="128" t="str">
        <f t="shared" si="166"/>
        <v>2,     281262,   "CPROPH80 T2 RH375-SO  (80 gal)"</v>
      </c>
      <c r="AB268" s="130" t="str">
        <f t="shared" si="170"/>
        <v>RheemCan</v>
      </c>
      <c r="AC268" s="132" t="s">
        <v>606</v>
      </c>
      <c r="AD268" s="155">
        <f>COUNTIF(AC$59:AC$414, AC268)</f>
        <v>1</v>
      </c>
      <c r="AE268" s="128" t="str">
        <f t="shared" si="167"/>
        <v xml:space="preserve">          case  CPROPH80 T2 RH375-SO  (80 gal)   :   "RheemCanCPROPH80T2RH375SO"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3:48" s="6" customFormat="1" ht="15" customHeight="1" x14ac:dyDescent="0.25">
      <c r="C269" s="121" t="str">
        <f t="shared" si="146"/>
        <v>Rheem Canada</v>
      </c>
      <c r="D269" s="121" t="str">
        <f t="shared" si="147"/>
        <v>CXE40T10H22UO  (40 gal)</v>
      </c>
      <c r="E269" s="121">
        <f t="shared" si="148"/>
        <v>281359</v>
      </c>
      <c r="F269" s="55">
        <f t="shared" si="152"/>
        <v>40</v>
      </c>
      <c r="G269" s="6" t="str">
        <f t="shared" si="149"/>
        <v>Rheem2020Prem40</v>
      </c>
      <c r="H269" s="117">
        <f t="shared" si="168"/>
        <v>0</v>
      </c>
      <c r="I269" s="158" t="str">
        <f t="shared" si="150"/>
        <v>RheemCanCXE40T10H22UO</v>
      </c>
      <c r="J269" s="91" t="s">
        <v>192</v>
      </c>
      <c r="K269" s="32">
        <v>4</v>
      </c>
      <c r="L269" s="75">
        <f t="shared" si="133"/>
        <v>28</v>
      </c>
      <c r="M269" s="12" t="s">
        <v>355</v>
      </c>
      <c r="N269" s="62">
        <f t="shared" si="169"/>
        <v>13</v>
      </c>
      <c r="O269" s="62">
        <f t="shared" si="165"/>
        <v>281359</v>
      </c>
      <c r="P269" s="59" t="str">
        <f t="shared" si="153"/>
        <v>CXE40T10H22UO  (40 gal)</v>
      </c>
      <c r="Q269" s="157">
        <f>COUNTIF(P$59:P$414, P269)</f>
        <v>1</v>
      </c>
      <c r="R269" s="10" t="s">
        <v>356</v>
      </c>
      <c r="S269" s="11">
        <v>40</v>
      </c>
      <c r="T269" s="30"/>
      <c r="U269" s="80" t="s">
        <v>281</v>
      </c>
      <c r="V269" s="85" t="str">
        <f t="shared" si="156"/>
        <v>Rheem2020Prem40</v>
      </c>
      <c r="W269" s="116">
        <v>0</v>
      </c>
      <c r="X269" s="42">
        <v>2</v>
      </c>
      <c r="Y269" s="43">
        <v>44127</v>
      </c>
      <c r="Z269" s="44"/>
      <c r="AA269" s="128" t="str">
        <f t="shared" si="166"/>
        <v>2,     281359,   "CXE40T10H22UO  (40 gal)"</v>
      </c>
      <c r="AB269" s="130" t="str">
        <f t="shared" si="170"/>
        <v>RheemCan</v>
      </c>
      <c r="AC269" s="132" t="s">
        <v>592</v>
      </c>
      <c r="AD269" s="155">
        <f>COUNTIF(AC$59:AC$414, AC269)</f>
        <v>1</v>
      </c>
      <c r="AE269" s="128" t="str">
        <f t="shared" si="167"/>
        <v xml:space="preserve">          case  CXE40T10H22UO  (40 gal)   :   "RheemCanCXE40T10H22UO"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3:48" s="6" customFormat="1" ht="15" customHeight="1" x14ac:dyDescent="0.25">
      <c r="C270" s="121" t="str">
        <f t="shared" si="146"/>
        <v>Rheem Canada</v>
      </c>
      <c r="D270" s="121" t="str">
        <f t="shared" si="147"/>
        <v>CXE50T10H22UO  (50 gal)</v>
      </c>
      <c r="E270" s="121">
        <f t="shared" ref="E270:E333" si="171">O270</f>
        <v>281460</v>
      </c>
      <c r="F270" s="55">
        <f t="shared" si="152"/>
        <v>50</v>
      </c>
      <c r="G270" s="6" t="str">
        <f t="shared" si="149"/>
        <v>Rheem2020Prem50</v>
      </c>
      <c r="H270" s="117">
        <f t="shared" si="168"/>
        <v>0</v>
      </c>
      <c r="I270" s="158" t="str">
        <f t="shared" ref="I270:I333" si="172">AC270</f>
        <v>RheemCanCXE50T10H22UO</v>
      </c>
      <c r="J270" s="91" t="s">
        <v>192</v>
      </c>
      <c r="K270" s="32">
        <v>4</v>
      </c>
      <c r="L270" s="75">
        <f t="shared" si="133"/>
        <v>28</v>
      </c>
      <c r="M270" s="12" t="s">
        <v>355</v>
      </c>
      <c r="N270" s="62">
        <f t="shared" si="169"/>
        <v>14</v>
      </c>
      <c r="O270" s="62">
        <f t="shared" si="165"/>
        <v>281460</v>
      </c>
      <c r="P270" s="59" t="str">
        <f t="shared" si="153"/>
        <v>CXE50T10H22UO  (50 gal)</v>
      </c>
      <c r="Q270" s="157">
        <f>COUNTIF(P$59:P$414, P270)</f>
        <v>1</v>
      </c>
      <c r="R270" s="10" t="s">
        <v>386</v>
      </c>
      <c r="S270" s="11">
        <v>50</v>
      </c>
      <c r="T270" s="30"/>
      <c r="U270" s="80" t="s">
        <v>282</v>
      </c>
      <c r="V270" s="85" t="str">
        <f t="shared" si="156"/>
        <v>Rheem2020Prem50</v>
      </c>
      <c r="W270" s="116">
        <v>0</v>
      </c>
      <c r="X270" s="42" t="s">
        <v>8</v>
      </c>
      <c r="Y270" s="43">
        <v>44127</v>
      </c>
      <c r="Z270" s="44"/>
      <c r="AA270" s="128" t="str">
        <f t="shared" si="166"/>
        <v>2,     281460,   "CXE50T10H22UO  (50 gal)"</v>
      </c>
      <c r="AB270" s="130" t="str">
        <f t="shared" si="170"/>
        <v>RheemCan</v>
      </c>
      <c r="AC270" s="132" t="s">
        <v>593</v>
      </c>
      <c r="AD270" s="155">
        <f>COUNTIF(AC$59:AC$414, AC270)</f>
        <v>1</v>
      </c>
      <c r="AE270" s="128" t="str">
        <f t="shared" si="167"/>
        <v xml:space="preserve">          case  CXE50T10H22UO  (50 gal)   :   "RheemCanCXE50T10H22UO"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3:48" s="6" customFormat="1" ht="15" customHeight="1" x14ac:dyDescent="0.25">
      <c r="C271" s="121" t="str">
        <f t="shared" si="146"/>
        <v>Rheem Canada</v>
      </c>
      <c r="D271" s="121" t="str">
        <f t="shared" si="147"/>
        <v>CXE65T10H22UO  (65 gal)</v>
      </c>
      <c r="E271" s="121">
        <f t="shared" si="171"/>
        <v>281561</v>
      </c>
      <c r="F271" s="55">
        <f t="shared" si="152"/>
        <v>65</v>
      </c>
      <c r="G271" s="6" t="str">
        <f t="shared" si="149"/>
        <v>Rheem2020Prem65</v>
      </c>
      <c r="H271" s="117">
        <f t="shared" si="168"/>
        <v>0</v>
      </c>
      <c r="I271" s="158" t="str">
        <f t="shared" si="172"/>
        <v>RheemCanCXE65T10H22UO</v>
      </c>
      <c r="J271" s="91" t="s">
        <v>192</v>
      </c>
      <c r="K271" s="32">
        <v>4</v>
      </c>
      <c r="L271" s="75">
        <f t="shared" si="133"/>
        <v>28</v>
      </c>
      <c r="M271" s="12" t="s">
        <v>355</v>
      </c>
      <c r="N271" s="62">
        <f t="shared" si="169"/>
        <v>15</v>
      </c>
      <c r="O271" s="62">
        <f t="shared" si="165"/>
        <v>281561</v>
      </c>
      <c r="P271" s="59" t="str">
        <f t="shared" si="153"/>
        <v>CXE65T10H22UO  (65 gal)</v>
      </c>
      <c r="Q271" s="157">
        <f>COUNTIF(P$59:P$414, P271)</f>
        <v>1</v>
      </c>
      <c r="R271" s="10" t="s">
        <v>387</v>
      </c>
      <c r="S271" s="11">
        <v>65</v>
      </c>
      <c r="T271" s="30"/>
      <c r="U271" s="80" t="s">
        <v>283</v>
      </c>
      <c r="V271" s="85" t="str">
        <f t="shared" si="156"/>
        <v>Rheem2020Prem65</v>
      </c>
      <c r="W271" s="116">
        <v>0</v>
      </c>
      <c r="X271" s="42" t="s">
        <v>8</v>
      </c>
      <c r="Y271" s="43">
        <v>44127</v>
      </c>
      <c r="Z271" s="44"/>
      <c r="AA271" s="128" t="str">
        <f t="shared" si="166"/>
        <v>2,     281561,   "CXE65T10H22UO  (65 gal)"</v>
      </c>
      <c r="AB271" s="130" t="str">
        <f t="shared" si="170"/>
        <v>RheemCan</v>
      </c>
      <c r="AC271" s="132" t="s">
        <v>594</v>
      </c>
      <c r="AD271" s="155">
        <f>COUNTIF(AC$59:AC$414, AC271)</f>
        <v>1</v>
      </c>
      <c r="AE271" s="128" t="str">
        <f t="shared" si="167"/>
        <v xml:space="preserve">          case  CXE65T10H22UO  (65 gal)   :   "RheemCanCXE65T10H22UO"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3:48" s="6" customFormat="1" ht="15" customHeight="1" x14ac:dyDescent="0.25">
      <c r="C272" s="121" t="str">
        <f t="shared" si="146"/>
        <v>Rheem Canada</v>
      </c>
      <c r="D272" s="121" t="str">
        <f t="shared" si="147"/>
        <v>CXE80T10H22UO  (80 gal)</v>
      </c>
      <c r="E272" s="121">
        <f t="shared" si="171"/>
        <v>281662</v>
      </c>
      <c r="F272" s="55">
        <f t="shared" si="152"/>
        <v>80</v>
      </c>
      <c r="G272" s="6" t="str">
        <f t="shared" si="149"/>
        <v>Rheem2020Prem80</v>
      </c>
      <c r="H272" s="117">
        <f t="shared" si="168"/>
        <v>0</v>
      </c>
      <c r="I272" s="158" t="str">
        <f t="shared" si="172"/>
        <v>RheemCanCXE80T10H22UO</v>
      </c>
      <c r="J272" s="91" t="s">
        <v>192</v>
      </c>
      <c r="K272" s="32">
        <v>4</v>
      </c>
      <c r="L272" s="75">
        <f t="shared" si="133"/>
        <v>28</v>
      </c>
      <c r="M272" s="12" t="s">
        <v>355</v>
      </c>
      <c r="N272" s="62">
        <f t="shared" si="169"/>
        <v>16</v>
      </c>
      <c r="O272" s="62">
        <f t="shared" si="165"/>
        <v>281662</v>
      </c>
      <c r="P272" s="59" t="str">
        <f t="shared" si="153"/>
        <v>CXE80T10H22UO  (80 gal)</v>
      </c>
      <c r="Q272" s="157">
        <f>COUNTIF(P$59:P$414, P272)</f>
        <v>1</v>
      </c>
      <c r="R272" s="10" t="s">
        <v>388</v>
      </c>
      <c r="S272" s="11">
        <v>80</v>
      </c>
      <c r="T272" s="30"/>
      <c r="U272" s="80" t="s">
        <v>284</v>
      </c>
      <c r="V272" s="85" t="str">
        <f t="shared" si="156"/>
        <v>Rheem2020Prem80</v>
      </c>
      <c r="W272" s="116">
        <v>0</v>
      </c>
      <c r="X272" s="42">
        <v>4</v>
      </c>
      <c r="Y272" s="43">
        <v>44127</v>
      </c>
      <c r="Z272" s="44"/>
      <c r="AA272" s="128" t="str">
        <f t="shared" si="166"/>
        <v>2,     281662,   "CXE80T10H22UO  (80 gal)"</v>
      </c>
      <c r="AB272" s="130" t="str">
        <f t="shared" si="170"/>
        <v>RheemCan</v>
      </c>
      <c r="AC272" s="132" t="s">
        <v>595</v>
      </c>
      <c r="AD272" s="155">
        <f>COUNTIF(AC$59:AC$414, AC272)</f>
        <v>1</v>
      </c>
      <c r="AE272" s="128" t="str">
        <f t="shared" si="167"/>
        <v xml:space="preserve">          case  CXE80T10H22UO  (80 gal)   :   "RheemCanCXE80T10H22UO"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3:48" s="6" customFormat="1" ht="15" customHeight="1" x14ac:dyDescent="0.25">
      <c r="C273" s="121" t="str">
        <f t="shared" si="146"/>
        <v>Rheem Canada</v>
      </c>
      <c r="D273" s="121" t="str">
        <f t="shared" si="147"/>
        <v>CXE40T10H45UO  (40 gal)</v>
      </c>
      <c r="E273" s="121">
        <f t="shared" si="171"/>
        <v>281759</v>
      </c>
      <c r="F273" s="55">
        <f t="shared" si="152"/>
        <v>40</v>
      </c>
      <c r="G273" s="6" t="str">
        <f t="shared" si="149"/>
        <v>Rheem2020Prem40</v>
      </c>
      <c r="H273" s="117">
        <f t="shared" si="168"/>
        <v>0</v>
      </c>
      <c r="I273" s="158" t="str">
        <f t="shared" si="172"/>
        <v>RheemCanCXE40T10H45UO</v>
      </c>
      <c r="J273" s="91" t="s">
        <v>192</v>
      </c>
      <c r="K273" s="32">
        <v>4</v>
      </c>
      <c r="L273" s="75">
        <f t="shared" si="133"/>
        <v>28</v>
      </c>
      <c r="M273" s="12" t="s">
        <v>355</v>
      </c>
      <c r="N273" s="62">
        <f t="shared" si="169"/>
        <v>17</v>
      </c>
      <c r="O273" s="62">
        <f t="shared" si="165"/>
        <v>281759</v>
      </c>
      <c r="P273" s="59" t="str">
        <f t="shared" si="153"/>
        <v>CXE40T10H45UO  (40 gal)</v>
      </c>
      <c r="Q273" s="157">
        <f>COUNTIF(P$59:P$414, P273)</f>
        <v>1</v>
      </c>
      <c r="R273" s="10" t="s">
        <v>389</v>
      </c>
      <c r="S273" s="11">
        <v>40</v>
      </c>
      <c r="T273" s="30"/>
      <c r="U273" s="80" t="s">
        <v>281</v>
      </c>
      <c r="V273" s="85" t="str">
        <f t="shared" si="156"/>
        <v>Rheem2020Prem40</v>
      </c>
      <c r="W273" s="116">
        <v>0</v>
      </c>
      <c r="X273" s="42">
        <v>2</v>
      </c>
      <c r="Y273" s="43">
        <v>44127</v>
      </c>
      <c r="Z273" s="44"/>
      <c r="AA273" s="128" t="str">
        <f t="shared" si="166"/>
        <v>2,     281759,   "CXE40T10H45UO  (40 gal)"</v>
      </c>
      <c r="AB273" s="130" t="str">
        <f t="shared" si="170"/>
        <v>RheemCan</v>
      </c>
      <c r="AC273" s="132" t="s">
        <v>596</v>
      </c>
      <c r="AD273" s="155">
        <f>COUNTIF(AC$59:AC$414, AC273)</f>
        <v>1</v>
      </c>
      <c r="AE273" s="128" t="str">
        <f t="shared" si="167"/>
        <v xml:space="preserve">          case  CXE40T10H45UO  (40 gal)   :   "RheemCanCXE40T10H45UO"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3:48" s="6" customFormat="1" ht="15" customHeight="1" x14ac:dyDescent="0.25">
      <c r="C274" s="121" t="str">
        <f t="shared" si="146"/>
        <v>Rheem Canada</v>
      </c>
      <c r="D274" s="121" t="str">
        <f t="shared" si="147"/>
        <v>CXE50T10H45UO  (50 gal)</v>
      </c>
      <c r="E274" s="121">
        <f t="shared" si="171"/>
        <v>281860</v>
      </c>
      <c r="F274" s="55">
        <f t="shared" si="152"/>
        <v>50</v>
      </c>
      <c r="G274" s="6" t="str">
        <f t="shared" si="149"/>
        <v>Rheem2020Prem50</v>
      </c>
      <c r="H274" s="117">
        <f t="shared" si="168"/>
        <v>0</v>
      </c>
      <c r="I274" s="158" t="str">
        <f t="shared" si="172"/>
        <v>RheemCanCXE50T10H45UO</v>
      </c>
      <c r="J274" s="91" t="s">
        <v>192</v>
      </c>
      <c r="K274" s="32">
        <v>4</v>
      </c>
      <c r="L274" s="75">
        <f t="shared" si="133"/>
        <v>28</v>
      </c>
      <c r="M274" s="12" t="s">
        <v>355</v>
      </c>
      <c r="N274" s="62">
        <f t="shared" si="169"/>
        <v>18</v>
      </c>
      <c r="O274" s="62">
        <f t="shared" si="165"/>
        <v>281860</v>
      </c>
      <c r="P274" s="59" t="str">
        <f t="shared" si="153"/>
        <v>CXE50T10H45UO  (50 gal)</v>
      </c>
      <c r="Q274" s="157">
        <f>COUNTIF(P$59:P$414, P274)</f>
        <v>1</v>
      </c>
      <c r="R274" s="10" t="s">
        <v>390</v>
      </c>
      <c r="S274" s="11">
        <v>50</v>
      </c>
      <c r="T274" s="30"/>
      <c r="U274" s="80" t="s">
        <v>282</v>
      </c>
      <c r="V274" s="85" t="str">
        <f t="shared" si="156"/>
        <v>Rheem2020Prem50</v>
      </c>
      <c r="W274" s="116">
        <v>0</v>
      </c>
      <c r="X274" s="42" t="s">
        <v>8</v>
      </c>
      <c r="Y274" s="43">
        <v>44127</v>
      </c>
      <c r="Z274" s="44"/>
      <c r="AA274" s="128" t="str">
        <f t="shared" si="166"/>
        <v>2,     281860,   "CXE50T10H45UO  (50 gal)"</v>
      </c>
      <c r="AB274" s="130" t="str">
        <f t="shared" si="170"/>
        <v>RheemCan</v>
      </c>
      <c r="AC274" s="132" t="s">
        <v>597</v>
      </c>
      <c r="AD274" s="155">
        <f>COUNTIF(AC$59:AC$414, AC274)</f>
        <v>1</v>
      </c>
      <c r="AE274" s="128" t="str">
        <f t="shared" si="167"/>
        <v xml:space="preserve">          case  CXE50T10H45UO  (50 gal)   :   "RheemCanCXE50T10H45UO"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3:48" s="6" customFormat="1" ht="15" customHeight="1" x14ac:dyDescent="0.25">
      <c r="C275" s="121" t="str">
        <f t="shared" si="146"/>
        <v>Rheem Canada</v>
      </c>
      <c r="D275" s="121" t="str">
        <f t="shared" si="147"/>
        <v>CXE65T10H45UO  (65 gal)</v>
      </c>
      <c r="E275" s="121">
        <f t="shared" si="171"/>
        <v>281961</v>
      </c>
      <c r="F275" s="55">
        <f t="shared" si="152"/>
        <v>65</v>
      </c>
      <c r="G275" s="6" t="str">
        <f t="shared" si="149"/>
        <v>Rheem2020Prem65</v>
      </c>
      <c r="H275" s="117">
        <f t="shared" si="168"/>
        <v>0</v>
      </c>
      <c r="I275" s="158" t="str">
        <f t="shared" si="172"/>
        <v>RheemCanCXE65T10H45UO</v>
      </c>
      <c r="J275" s="91" t="s">
        <v>192</v>
      </c>
      <c r="K275" s="32">
        <v>4</v>
      </c>
      <c r="L275" s="75">
        <f t="shared" si="133"/>
        <v>28</v>
      </c>
      <c r="M275" s="12" t="s">
        <v>355</v>
      </c>
      <c r="N275" s="62">
        <f t="shared" si="169"/>
        <v>19</v>
      </c>
      <c r="O275" s="62">
        <f t="shared" si="165"/>
        <v>281961</v>
      </c>
      <c r="P275" s="59" t="str">
        <f t="shared" si="153"/>
        <v>CXE65T10H45UO  (65 gal)</v>
      </c>
      <c r="Q275" s="157">
        <f>COUNTIF(P$59:P$414, P275)</f>
        <v>1</v>
      </c>
      <c r="R275" s="10" t="s">
        <v>391</v>
      </c>
      <c r="S275" s="11">
        <v>65</v>
      </c>
      <c r="T275" s="30"/>
      <c r="U275" s="80" t="s">
        <v>283</v>
      </c>
      <c r="V275" s="85" t="str">
        <f t="shared" si="156"/>
        <v>Rheem2020Prem65</v>
      </c>
      <c r="W275" s="116">
        <v>0</v>
      </c>
      <c r="X275" s="42" t="s">
        <v>8</v>
      </c>
      <c r="Y275" s="43">
        <v>44127</v>
      </c>
      <c r="Z275" s="44"/>
      <c r="AA275" s="128" t="str">
        <f t="shared" si="166"/>
        <v>2,     281961,   "CXE65T10H45UO  (65 gal)"</v>
      </c>
      <c r="AB275" s="130" t="str">
        <f t="shared" si="170"/>
        <v>RheemCan</v>
      </c>
      <c r="AC275" s="132" t="s">
        <v>598</v>
      </c>
      <c r="AD275" s="155">
        <f>COUNTIF(AC$59:AC$414, AC275)</f>
        <v>1</v>
      </c>
      <c r="AE275" s="128" t="str">
        <f t="shared" si="167"/>
        <v xml:space="preserve">          case  CXE65T10H45UO  (65 gal)   :   "RheemCanCXE65T10H45UO"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3:48" s="6" customFormat="1" ht="15" customHeight="1" x14ac:dyDescent="0.25">
      <c r="C276" s="121" t="str">
        <f t="shared" si="146"/>
        <v>Rheem Canada</v>
      </c>
      <c r="D276" s="121" t="str">
        <f t="shared" si="147"/>
        <v>CXE80T10H45UO  (80 gal)</v>
      </c>
      <c r="E276" s="121">
        <f t="shared" si="171"/>
        <v>282062</v>
      </c>
      <c r="F276" s="55">
        <f t="shared" si="152"/>
        <v>80</v>
      </c>
      <c r="G276" s="6" t="str">
        <f t="shared" si="149"/>
        <v>Rheem2020Prem80</v>
      </c>
      <c r="H276" s="117">
        <f t="shared" si="168"/>
        <v>0</v>
      </c>
      <c r="I276" s="158" t="str">
        <f t="shared" si="172"/>
        <v>RheemCanCXE80T10H45UO</v>
      </c>
      <c r="J276" s="91" t="s">
        <v>192</v>
      </c>
      <c r="K276" s="32">
        <v>4</v>
      </c>
      <c r="L276" s="75">
        <f t="shared" si="133"/>
        <v>28</v>
      </c>
      <c r="M276" s="12" t="s">
        <v>355</v>
      </c>
      <c r="N276" s="62">
        <f t="shared" si="169"/>
        <v>20</v>
      </c>
      <c r="O276" s="62">
        <f t="shared" si="165"/>
        <v>282062</v>
      </c>
      <c r="P276" s="59" t="str">
        <f t="shared" si="153"/>
        <v>CXE80T10H45UO  (80 gal)</v>
      </c>
      <c r="Q276" s="157">
        <f>COUNTIF(P$59:P$414, P276)</f>
        <v>1</v>
      </c>
      <c r="R276" s="10" t="s">
        <v>392</v>
      </c>
      <c r="S276" s="11">
        <v>80</v>
      </c>
      <c r="T276" s="30"/>
      <c r="U276" s="80" t="s">
        <v>284</v>
      </c>
      <c r="V276" s="85" t="str">
        <f t="shared" si="156"/>
        <v>Rheem2020Prem80</v>
      </c>
      <c r="W276" s="116">
        <v>0</v>
      </c>
      <c r="X276" s="42">
        <v>4</v>
      </c>
      <c r="Y276" s="43">
        <v>44127</v>
      </c>
      <c r="Z276" s="44"/>
      <c r="AA276" s="128" t="str">
        <f t="shared" si="166"/>
        <v>2,     282062,   "CXE80T10H45UO  (80 gal)"</v>
      </c>
      <c r="AB276" s="130" t="str">
        <f t="shared" si="170"/>
        <v>RheemCan</v>
      </c>
      <c r="AC276" s="132" t="s">
        <v>599</v>
      </c>
      <c r="AD276" s="155">
        <f>COUNTIF(AC$59:AC$414, AC276)</f>
        <v>1</v>
      </c>
      <c r="AE276" s="128" t="str">
        <f t="shared" si="167"/>
        <v xml:space="preserve">          case  CXE80T10H45UO  (80 gal)   :   "RheemCanCXE80T10H45UO"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3:48" s="6" customFormat="1" ht="15" customHeight="1" x14ac:dyDescent="0.25">
      <c r="C277" s="121" t="str">
        <f t="shared" si="146"/>
        <v>Rheem Canada</v>
      </c>
      <c r="D277" s="121" t="str">
        <f t="shared" si="147"/>
        <v>CXE40T10HS45UO  (40 gal)</v>
      </c>
      <c r="E277" s="121">
        <f t="shared" si="171"/>
        <v>282159</v>
      </c>
      <c r="F277" s="55">
        <f t="shared" si="152"/>
        <v>40</v>
      </c>
      <c r="G277" s="6" t="str">
        <f t="shared" si="149"/>
        <v>Rheem2020Prem40</v>
      </c>
      <c r="H277" s="117">
        <f t="shared" si="168"/>
        <v>0</v>
      </c>
      <c r="I277" s="158" t="str">
        <f t="shared" si="172"/>
        <v>RheemCanCXE40T10HS45UO</v>
      </c>
      <c r="J277" s="91" t="s">
        <v>192</v>
      </c>
      <c r="K277" s="32">
        <v>4</v>
      </c>
      <c r="L277" s="75">
        <f t="shared" si="133"/>
        <v>28</v>
      </c>
      <c r="M277" s="12" t="s">
        <v>355</v>
      </c>
      <c r="N277" s="62">
        <f t="shared" si="169"/>
        <v>21</v>
      </c>
      <c r="O277" s="62">
        <f t="shared" si="165"/>
        <v>282159</v>
      </c>
      <c r="P277" s="59" t="str">
        <f t="shared" si="153"/>
        <v>CXE40T10HS45UO  (40 gal)</v>
      </c>
      <c r="Q277" s="157">
        <f>COUNTIF(P$59:P$414, P277)</f>
        <v>1</v>
      </c>
      <c r="R277" s="10" t="s">
        <v>357</v>
      </c>
      <c r="S277" s="11">
        <v>40</v>
      </c>
      <c r="T277" s="30"/>
      <c r="U277" s="80" t="s">
        <v>281</v>
      </c>
      <c r="V277" s="85" t="str">
        <f t="shared" si="156"/>
        <v>Rheem2020Prem40</v>
      </c>
      <c r="W277" s="116">
        <v>0</v>
      </c>
      <c r="X277" s="42">
        <v>2</v>
      </c>
      <c r="Y277" s="43">
        <v>44127</v>
      </c>
      <c r="Z277" s="44"/>
      <c r="AA277" s="128" t="str">
        <f t="shared" si="166"/>
        <v>2,     282159,   "CXE40T10HS45UO  (40 gal)"</v>
      </c>
      <c r="AB277" s="130" t="str">
        <f t="shared" si="170"/>
        <v>RheemCan</v>
      </c>
      <c r="AC277" s="132" t="s">
        <v>600</v>
      </c>
      <c r="AD277" s="155">
        <f>COUNTIF(AC$59:AC$414, AC277)</f>
        <v>1</v>
      </c>
      <c r="AE277" s="128" t="str">
        <f t="shared" si="167"/>
        <v xml:space="preserve">          case  CXE40T10HS45UO  (40 gal)   :   "RheemCanCXE40T10HS45UO"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3:48" s="6" customFormat="1" ht="15" customHeight="1" x14ac:dyDescent="0.25">
      <c r="C278" s="121" t="str">
        <f t="shared" si="146"/>
        <v>Rheem Canada</v>
      </c>
      <c r="D278" s="121" t="str">
        <f t="shared" si="147"/>
        <v>CXE50T10HS45UO  (50 gal)</v>
      </c>
      <c r="E278" s="121">
        <f t="shared" si="171"/>
        <v>282260</v>
      </c>
      <c r="F278" s="55">
        <f t="shared" si="152"/>
        <v>50</v>
      </c>
      <c r="G278" s="6" t="str">
        <f t="shared" si="149"/>
        <v>Rheem2020Prem50</v>
      </c>
      <c r="H278" s="117">
        <f t="shared" si="168"/>
        <v>0</v>
      </c>
      <c r="I278" s="158" t="str">
        <f t="shared" si="172"/>
        <v>RheemCanCXE50T10HS45UO</v>
      </c>
      <c r="J278" s="91" t="s">
        <v>192</v>
      </c>
      <c r="K278" s="32">
        <v>4</v>
      </c>
      <c r="L278" s="75">
        <f t="shared" si="133"/>
        <v>28</v>
      </c>
      <c r="M278" s="12" t="s">
        <v>355</v>
      </c>
      <c r="N278" s="62">
        <f t="shared" si="169"/>
        <v>22</v>
      </c>
      <c r="O278" s="62">
        <f t="shared" si="165"/>
        <v>282260</v>
      </c>
      <c r="P278" s="59" t="str">
        <f t="shared" si="153"/>
        <v>CXE50T10HS45UO  (50 gal)</v>
      </c>
      <c r="Q278" s="157">
        <f>COUNTIF(P$59:P$414, P278)</f>
        <v>1</v>
      </c>
      <c r="R278" s="10" t="s">
        <v>393</v>
      </c>
      <c r="S278" s="11">
        <v>50</v>
      </c>
      <c r="T278" s="30"/>
      <c r="U278" s="80" t="s">
        <v>282</v>
      </c>
      <c r="V278" s="85" t="str">
        <f t="shared" si="156"/>
        <v>Rheem2020Prem50</v>
      </c>
      <c r="W278" s="116">
        <v>0</v>
      </c>
      <c r="X278" s="42" t="s">
        <v>8</v>
      </c>
      <c r="Y278" s="43">
        <v>44127</v>
      </c>
      <c r="Z278" s="44"/>
      <c r="AA278" s="128" t="str">
        <f t="shared" si="166"/>
        <v>2,     282260,   "CXE50T10HS45UO  (50 gal)"</v>
      </c>
      <c r="AB278" s="130" t="str">
        <f t="shared" si="170"/>
        <v>RheemCan</v>
      </c>
      <c r="AC278" s="132" t="s">
        <v>601</v>
      </c>
      <c r="AD278" s="155">
        <f>COUNTIF(AC$59:AC$414, AC278)</f>
        <v>1</v>
      </c>
      <c r="AE278" s="128" t="str">
        <f t="shared" si="167"/>
        <v xml:space="preserve">          case  CXE50T10HS45UO  (50 gal)   :   "RheemCanCXE50T10HS45UO"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3:48" s="6" customFormat="1" ht="15" customHeight="1" x14ac:dyDescent="0.25">
      <c r="C279" s="121" t="str">
        <f t="shared" si="146"/>
        <v>Rheem Canada</v>
      </c>
      <c r="D279" s="121" t="str">
        <f t="shared" si="147"/>
        <v>CXE65T10HS45UO  (65 gal)</v>
      </c>
      <c r="E279" s="121">
        <f t="shared" si="171"/>
        <v>282361</v>
      </c>
      <c r="F279" s="55">
        <f t="shared" si="152"/>
        <v>65</v>
      </c>
      <c r="G279" s="6" t="str">
        <f t="shared" si="149"/>
        <v>Rheem2020Prem65</v>
      </c>
      <c r="H279" s="117">
        <f t="shared" si="168"/>
        <v>0</v>
      </c>
      <c r="I279" s="158" t="str">
        <f t="shared" si="172"/>
        <v>RheemCanCXE65T10HS45UO</v>
      </c>
      <c r="J279" s="91" t="s">
        <v>192</v>
      </c>
      <c r="K279" s="32">
        <v>4</v>
      </c>
      <c r="L279" s="75">
        <f t="shared" si="133"/>
        <v>28</v>
      </c>
      <c r="M279" s="12" t="s">
        <v>355</v>
      </c>
      <c r="N279" s="62">
        <f t="shared" si="169"/>
        <v>23</v>
      </c>
      <c r="O279" s="62">
        <f t="shared" si="165"/>
        <v>282361</v>
      </c>
      <c r="P279" s="59" t="str">
        <f t="shared" si="153"/>
        <v>CXE65T10HS45UO  (65 gal)</v>
      </c>
      <c r="Q279" s="157">
        <f>COUNTIF(P$59:P$414, P279)</f>
        <v>1</v>
      </c>
      <c r="R279" s="10" t="s">
        <v>394</v>
      </c>
      <c r="S279" s="11">
        <v>65</v>
      </c>
      <c r="T279" s="30"/>
      <c r="U279" s="80" t="s">
        <v>283</v>
      </c>
      <c r="V279" s="85" t="str">
        <f t="shared" si="156"/>
        <v>Rheem2020Prem65</v>
      </c>
      <c r="W279" s="116">
        <v>0</v>
      </c>
      <c r="X279" s="42" t="s">
        <v>8</v>
      </c>
      <c r="Y279" s="43">
        <v>44127</v>
      </c>
      <c r="Z279" s="44"/>
      <c r="AA279" s="128" t="str">
        <f t="shared" si="166"/>
        <v>2,     282361,   "CXE65T10HS45UO  (65 gal)"</v>
      </c>
      <c r="AB279" s="130" t="str">
        <f t="shared" si="170"/>
        <v>RheemCan</v>
      </c>
      <c r="AC279" s="132" t="s">
        <v>602</v>
      </c>
      <c r="AD279" s="155">
        <f>COUNTIF(AC$59:AC$414, AC279)</f>
        <v>1</v>
      </c>
      <c r="AE279" s="128" t="str">
        <f t="shared" si="167"/>
        <v xml:space="preserve">          case  CXE65T10HS45UO  (65 gal)   :   "RheemCanCXE65T10HS45UO"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3:48" s="6" customFormat="1" ht="15" customHeight="1" x14ac:dyDescent="0.25">
      <c r="C280" s="121" t="str">
        <f t="shared" si="146"/>
        <v>Rheem Canada</v>
      </c>
      <c r="D280" s="121" t="str">
        <f t="shared" si="147"/>
        <v>CXE80T10HS45UO  (80 gal)</v>
      </c>
      <c r="E280" s="121">
        <f t="shared" si="171"/>
        <v>282462</v>
      </c>
      <c r="F280" s="55">
        <f t="shared" si="152"/>
        <v>80</v>
      </c>
      <c r="G280" s="6" t="str">
        <f t="shared" si="149"/>
        <v>Rheem2020Prem80</v>
      </c>
      <c r="H280" s="117">
        <f t="shared" si="168"/>
        <v>0</v>
      </c>
      <c r="I280" s="158" t="str">
        <f t="shared" si="172"/>
        <v>RheemCanCXE80T10HS45UO</v>
      </c>
      <c r="J280" s="91" t="s">
        <v>192</v>
      </c>
      <c r="K280" s="32">
        <v>4</v>
      </c>
      <c r="L280" s="75">
        <f t="shared" si="133"/>
        <v>28</v>
      </c>
      <c r="M280" s="12" t="s">
        <v>355</v>
      </c>
      <c r="N280" s="62">
        <f t="shared" si="169"/>
        <v>24</v>
      </c>
      <c r="O280" s="62">
        <f t="shared" si="165"/>
        <v>282462</v>
      </c>
      <c r="P280" s="59" t="str">
        <f t="shared" si="153"/>
        <v>CXE80T10HS45UO  (80 gal)</v>
      </c>
      <c r="Q280" s="157">
        <f>COUNTIF(P$59:P$414, P280)</f>
        <v>1</v>
      </c>
      <c r="R280" s="10" t="s">
        <v>395</v>
      </c>
      <c r="S280" s="11">
        <v>80</v>
      </c>
      <c r="T280" s="30"/>
      <c r="U280" s="80" t="s">
        <v>284</v>
      </c>
      <c r="V280" s="85" t="str">
        <f t="shared" si="156"/>
        <v>Rheem2020Prem80</v>
      </c>
      <c r="W280" s="116">
        <v>0</v>
      </c>
      <c r="X280" s="42">
        <v>4</v>
      </c>
      <c r="Y280" s="43">
        <v>44127</v>
      </c>
      <c r="Z280" s="44"/>
      <c r="AA280" s="128" t="str">
        <f t="shared" si="166"/>
        <v>2,     282462,   "CXE80T10HS45UO  (80 gal)"</v>
      </c>
      <c r="AB280" s="130" t="str">
        <f t="shared" si="170"/>
        <v>RheemCan</v>
      </c>
      <c r="AC280" s="132" t="s">
        <v>603</v>
      </c>
      <c r="AD280" s="155">
        <f>COUNTIF(AC$59:AC$414, AC280)</f>
        <v>1</v>
      </c>
      <c r="AE280" s="128" t="str">
        <f t="shared" si="167"/>
        <v xml:space="preserve">          case  CXE80T10HS45UO  (80 gal)   :   "RheemCanCXE80T10HS45UO"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3:48" s="6" customFormat="1" ht="15" customHeight="1" x14ac:dyDescent="0.25">
      <c r="C281" s="121" t="str">
        <f t="shared" si="146"/>
        <v>Rheem Canada</v>
      </c>
      <c r="D281" s="121" t="str">
        <f t="shared" si="147"/>
        <v>CPRO H40 T2 RH310BM  (40 gal)</v>
      </c>
      <c r="E281" s="121">
        <f t="shared" si="171"/>
        <v>282563</v>
      </c>
      <c r="F281" s="55">
        <f t="shared" si="152"/>
        <v>40</v>
      </c>
      <c r="G281" s="6" t="str">
        <f t="shared" si="149"/>
        <v>Rheem2020Build40</v>
      </c>
      <c r="H281" s="117">
        <f t="shared" si="168"/>
        <v>0</v>
      </c>
      <c r="I281" s="158" t="str">
        <f t="shared" si="172"/>
        <v>RheemCanCPROH40T2RH310BM</v>
      </c>
      <c r="J281" s="91" t="s">
        <v>192</v>
      </c>
      <c r="K281" s="32">
        <v>3</v>
      </c>
      <c r="L281" s="75">
        <f t="shared" si="133"/>
        <v>28</v>
      </c>
      <c r="M281" s="12" t="s">
        <v>355</v>
      </c>
      <c r="N281" s="62">
        <f t="shared" si="169"/>
        <v>25</v>
      </c>
      <c r="O281" s="62">
        <f t="shared" si="165"/>
        <v>282563</v>
      </c>
      <c r="P281" s="59" t="str">
        <f t="shared" si="153"/>
        <v>CPRO H40 T2 RH310BM  (40 gal)</v>
      </c>
      <c r="Q281" s="157">
        <f>COUNTIF(P$59:P$414, P281)</f>
        <v>1</v>
      </c>
      <c r="R281" s="10" t="s">
        <v>396</v>
      </c>
      <c r="S281" s="11">
        <v>40</v>
      </c>
      <c r="T281" s="30"/>
      <c r="U281" s="80" t="s">
        <v>285</v>
      </c>
      <c r="V281" s="85" t="str">
        <f t="shared" si="156"/>
        <v>Rheem2020Build40</v>
      </c>
      <c r="W281" s="116">
        <v>0</v>
      </c>
      <c r="X281" s="42">
        <v>2</v>
      </c>
      <c r="Y281" s="43">
        <v>44127</v>
      </c>
      <c r="Z281" s="44"/>
      <c r="AA281" s="128" t="str">
        <f t="shared" si="166"/>
        <v>2,     282563,   "CPRO H40 T2 RH310BM  (40 gal)"</v>
      </c>
      <c r="AB281" s="130" t="str">
        <f t="shared" si="170"/>
        <v>RheemCan</v>
      </c>
      <c r="AC281" s="132" t="s">
        <v>607</v>
      </c>
      <c r="AD281" s="155">
        <f>COUNTIF(AC$59:AC$414, AC281)</f>
        <v>1</v>
      </c>
      <c r="AE281" s="128" t="str">
        <f t="shared" si="167"/>
        <v xml:space="preserve">          case  CPRO H40 T2 RH310BM  (40 gal)   :   "RheemCanCPROH40T2RH310BM"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3:48" s="6" customFormat="1" ht="15" customHeight="1" x14ac:dyDescent="0.25">
      <c r="C282" s="121" t="str">
        <f t="shared" si="146"/>
        <v>Rheem Canada</v>
      </c>
      <c r="D282" s="121" t="str">
        <f t="shared" si="147"/>
        <v>CPRO H50 T2 RH310BM  (50 gal)</v>
      </c>
      <c r="E282" s="121">
        <f t="shared" si="171"/>
        <v>282664</v>
      </c>
      <c r="F282" s="55">
        <f t="shared" si="152"/>
        <v>50</v>
      </c>
      <c r="G282" s="6" t="str">
        <f t="shared" si="149"/>
        <v>Rheem2020Build50</v>
      </c>
      <c r="H282" s="117">
        <f t="shared" si="168"/>
        <v>0</v>
      </c>
      <c r="I282" s="158" t="str">
        <f t="shared" si="172"/>
        <v>RheemCanCPROH50T2RH310BM</v>
      </c>
      <c r="J282" s="91" t="s">
        <v>192</v>
      </c>
      <c r="K282" s="32">
        <v>3</v>
      </c>
      <c r="L282" s="75">
        <f t="shared" si="133"/>
        <v>28</v>
      </c>
      <c r="M282" s="12" t="s">
        <v>355</v>
      </c>
      <c r="N282" s="62">
        <f t="shared" ref="N282:N284" si="173">N281+1</f>
        <v>26</v>
      </c>
      <c r="O282" s="62">
        <f t="shared" si="165"/>
        <v>282664</v>
      </c>
      <c r="P282" s="59" t="str">
        <f t="shared" si="153"/>
        <v>CPRO H50 T2 RH310BM  (50 gal)</v>
      </c>
      <c r="Q282" s="157">
        <f>COUNTIF(P$59:P$414, P282)</f>
        <v>1</v>
      </c>
      <c r="R282" s="10" t="s">
        <v>368</v>
      </c>
      <c r="S282" s="11">
        <v>50</v>
      </c>
      <c r="T282" s="30"/>
      <c r="U282" s="80" t="s">
        <v>286</v>
      </c>
      <c r="V282" s="85" t="str">
        <f t="shared" si="156"/>
        <v>Rheem2020Build50</v>
      </c>
      <c r="W282" s="116">
        <v>0</v>
      </c>
      <c r="X282" s="42" t="s">
        <v>8</v>
      </c>
      <c r="Y282" s="43">
        <v>44127</v>
      </c>
      <c r="Z282" s="44"/>
      <c r="AA282" s="128" t="str">
        <f t="shared" si="166"/>
        <v>2,     282664,   "CPRO H50 T2 RH310BM  (50 gal)"</v>
      </c>
      <c r="AB282" s="130" t="str">
        <f t="shared" si="170"/>
        <v>RheemCan</v>
      </c>
      <c r="AC282" s="132" t="s">
        <v>608</v>
      </c>
      <c r="AD282" s="155">
        <f>COUNTIF(AC$59:AC$414, AC282)</f>
        <v>1</v>
      </c>
      <c r="AE282" s="128" t="str">
        <f t="shared" si="167"/>
        <v xml:space="preserve">          case  CPRO H50 T2 RH310BM  (50 gal)   :   "RheemCanCPROH50T2RH310BM"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3:48" s="6" customFormat="1" ht="15" customHeight="1" x14ac:dyDescent="0.25">
      <c r="C283" s="121" t="str">
        <f t="shared" si="146"/>
        <v>Rheem Canada</v>
      </c>
      <c r="D283" s="121" t="str">
        <f t="shared" si="147"/>
        <v>CPRO H65 T2 RH310BM  (65 gal)</v>
      </c>
      <c r="E283" s="121">
        <f t="shared" si="171"/>
        <v>282765</v>
      </c>
      <c r="F283" s="55">
        <f t="shared" si="152"/>
        <v>65</v>
      </c>
      <c r="G283" s="6" t="str">
        <f t="shared" si="149"/>
        <v>Rheem2020Build65</v>
      </c>
      <c r="H283" s="117">
        <f t="shared" si="168"/>
        <v>0</v>
      </c>
      <c r="I283" s="158" t="str">
        <f t="shared" si="172"/>
        <v>RheemCanCPROH65T2RH310BM</v>
      </c>
      <c r="J283" s="91" t="s">
        <v>192</v>
      </c>
      <c r="K283" s="32">
        <v>3</v>
      </c>
      <c r="L283" s="75">
        <f t="shared" si="133"/>
        <v>28</v>
      </c>
      <c r="M283" s="12" t="s">
        <v>355</v>
      </c>
      <c r="N283" s="62">
        <f t="shared" si="173"/>
        <v>27</v>
      </c>
      <c r="O283" s="62">
        <f t="shared" ref="O283:O314" si="174" xml:space="preserve"> (L283*10000) + (N283*100) + VLOOKUP( U283, $R$2:$T$56, 2, FALSE )</f>
        <v>282765</v>
      </c>
      <c r="P283" s="59" t="str">
        <f t="shared" si="153"/>
        <v>CPRO H65 T2 RH310BM  (65 gal)</v>
      </c>
      <c r="Q283" s="157">
        <f>COUNTIF(P$59:P$414, P283)</f>
        <v>1</v>
      </c>
      <c r="R283" s="10" t="s">
        <v>369</v>
      </c>
      <c r="S283" s="11">
        <v>65</v>
      </c>
      <c r="T283" s="30"/>
      <c r="U283" s="80" t="s">
        <v>287</v>
      </c>
      <c r="V283" s="85" t="str">
        <f t="shared" si="156"/>
        <v>Rheem2020Build65</v>
      </c>
      <c r="W283" s="116">
        <v>0</v>
      </c>
      <c r="X283" s="42" t="s">
        <v>8</v>
      </c>
      <c r="Y283" s="43">
        <v>44127</v>
      </c>
      <c r="Z283" s="44"/>
      <c r="AA283" s="128" t="str">
        <f t="shared" si="166"/>
        <v>2,     282765,   "CPRO H65 T2 RH310BM  (65 gal)"</v>
      </c>
      <c r="AB283" s="130" t="str">
        <f t="shared" si="170"/>
        <v>RheemCan</v>
      </c>
      <c r="AC283" s="132" t="s">
        <v>609</v>
      </c>
      <c r="AD283" s="155">
        <f>COUNTIF(AC$59:AC$414, AC283)</f>
        <v>1</v>
      </c>
      <c r="AE283" s="128" t="str">
        <f t="shared" si="167"/>
        <v xml:space="preserve">          case  CPRO H65 T2 RH310BM  (65 gal)   :   "RheemCanCPROH65T2RH310BM"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</row>
    <row r="284" spans="3:48" s="6" customFormat="1" ht="15" customHeight="1" x14ac:dyDescent="0.25">
      <c r="C284" s="121" t="str">
        <f t="shared" si="146"/>
        <v>Rheem Canada</v>
      </c>
      <c r="D284" s="121" t="str">
        <f t="shared" si="147"/>
        <v>CPRO H80 T2 RH310BM  (80 gal)</v>
      </c>
      <c r="E284" s="121">
        <f t="shared" si="171"/>
        <v>282866</v>
      </c>
      <c r="F284" s="55">
        <f t="shared" si="152"/>
        <v>80</v>
      </c>
      <c r="G284" s="6" t="str">
        <f t="shared" si="149"/>
        <v>Rheem2020Build80</v>
      </c>
      <c r="H284" s="117">
        <f t="shared" si="168"/>
        <v>0</v>
      </c>
      <c r="I284" s="158" t="str">
        <f t="shared" si="172"/>
        <v>RheemCanCPROH80T2RH310BM</v>
      </c>
      <c r="J284" s="91" t="s">
        <v>192</v>
      </c>
      <c r="K284" s="32">
        <v>3</v>
      </c>
      <c r="L284" s="75">
        <f t="shared" si="133"/>
        <v>28</v>
      </c>
      <c r="M284" s="12" t="s">
        <v>355</v>
      </c>
      <c r="N284" s="62">
        <f t="shared" si="173"/>
        <v>28</v>
      </c>
      <c r="O284" s="62">
        <f t="shared" si="174"/>
        <v>282866</v>
      </c>
      <c r="P284" s="59" t="str">
        <f t="shared" si="153"/>
        <v>CPRO H80 T2 RH310BM  (80 gal)</v>
      </c>
      <c r="Q284" s="157">
        <f>COUNTIF(P$59:P$414, P284)</f>
        <v>1</v>
      </c>
      <c r="R284" s="10" t="s">
        <v>397</v>
      </c>
      <c r="S284" s="11">
        <v>80</v>
      </c>
      <c r="T284" s="30"/>
      <c r="U284" s="80" t="s">
        <v>288</v>
      </c>
      <c r="V284" s="85" t="str">
        <f t="shared" si="156"/>
        <v>Rheem2020Build80</v>
      </c>
      <c r="W284" s="116">
        <v>0</v>
      </c>
      <c r="X284" s="42" t="s">
        <v>13</v>
      </c>
      <c r="Y284" s="43">
        <v>44127</v>
      </c>
      <c r="Z284" s="44"/>
      <c r="AA284" s="128" t="str">
        <f t="shared" si="166"/>
        <v>2,     282866,   "CPRO H80 T2 RH310BM  (80 gal)"</v>
      </c>
      <c r="AB284" s="130" t="str">
        <f t="shared" si="170"/>
        <v>RheemCan</v>
      </c>
      <c r="AC284" s="132" t="s">
        <v>610</v>
      </c>
      <c r="AD284" s="155">
        <f>COUNTIF(AC$59:AC$414, AC284)</f>
        <v>1</v>
      </c>
      <c r="AE284" s="128" t="str">
        <f t="shared" si="167"/>
        <v xml:space="preserve">          case  CPRO H80 T2 RH310BM  (80 gal)   :   "RheemCanCPROH80T2RH310BM"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</row>
    <row r="285" spans="3:48" s="6" customFormat="1" ht="15" customHeight="1" x14ac:dyDescent="0.25">
      <c r="C285" s="148" t="str">
        <f t="shared" ref="C285:C294" si="175">M285</f>
        <v>Richmond</v>
      </c>
      <c r="D285" s="148" t="str">
        <f t="shared" ref="D285:D294" si="176">P285</f>
        <v>10E40-HP120  (40 gal)</v>
      </c>
      <c r="E285" s="148">
        <f t="shared" si="171"/>
        <v>202281</v>
      </c>
      <c r="F285" s="55">
        <f t="shared" ref="F285:F294" si="177">S285</f>
        <v>40</v>
      </c>
      <c r="G285" s="6" t="str">
        <f t="shared" ref="G285:G294" si="178">V285</f>
        <v>RheemPlugInDedicated40</v>
      </c>
      <c r="H285" s="117">
        <f t="shared" si="168"/>
        <v>0</v>
      </c>
      <c r="I285" s="158" t="str">
        <f t="shared" si="172"/>
        <v>Richmond10E40HP120</v>
      </c>
      <c r="J285" s="91" t="s">
        <v>192</v>
      </c>
      <c r="K285" s="32">
        <v>2</v>
      </c>
      <c r="L285" s="75">
        <f t="shared" ref="L285:L294" si="179">VLOOKUP( M285, $M$2:$N$21, 2, FALSE )</f>
        <v>20</v>
      </c>
      <c r="M285" s="12" t="s">
        <v>95</v>
      </c>
      <c r="N285" s="61">
        <v>22</v>
      </c>
      <c r="O285" s="62">
        <f t="shared" si="174"/>
        <v>202281</v>
      </c>
      <c r="P285" s="59" t="str">
        <f t="shared" ref="P285:P294" si="180">R285 &amp; "  (" &amp; S285 &amp; " gal" &amp; IF(W285&gt;0, ", JA13)", ")")</f>
        <v>10E40-HP120  (40 gal)</v>
      </c>
      <c r="Q285" s="157">
        <f>COUNTIF(P$59:P$414, P285)</f>
        <v>1</v>
      </c>
      <c r="R285" s="145" t="s">
        <v>787</v>
      </c>
      <c r="S285" s="14">
        <v>40</v>
      </c>
      <c r="T285" s="99"/>
      <c r="U285" s="80" t="s">
        <v>744</v>
      </c>
      <c r="V285" s="85" t="str">
        <f t="shared" si="156"/>
        <v>RheemPlugInDedicated40</v>
      </c>
      <c r="W285" s="118">
        <v>0</v>
      </c>
      <c r="X285" s="46" t="s">
        <v>8</v>
      </c>
      <c r="Y285" s="47">
        <v>44760</v>
      </c>
      <c r="Z285" s="44"/>
      <c r="AA285" s="128" t="str">
        <f t="shared" si="166"/>
        <v>2,     202281,   "10E40-HP120  (40 gal)"</v>
      </c>
      <c r="AB285" s="129" t="str">
        <f>M285</f>
        <v>Richmond</v>
      </c>
      <c r="AC285" s="145" t="s">
        <v>797</v>
      </c>
      <c r="AD285" s="155">
        <f>COUNTIF(AC$59:AC$414, AC285)</f>
        <v>1</v>
      </c>
      <c r="AE285" s="128" t="str">
        <f t="shared" si="167"/>
        <v xml:space="preserve">          case  10E40-HP120  (40 gal)   :   "Richmond10E40HP120"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3:48" s="6" customFormat="1" ht="15" customHeight="1" x14ac:dyDescent="0.25">
      <c r="C286" s="148" t="str">
        <f t="shared" si="175"/>
        <v>Richmond</v>
      </c>
      <c r="D286" s="148" t="str">
        <f t="shared" si="176"/>
        <v>10E50-HP120  (50 gal)</v>
      </c>
      <c r="E286" s="148">
        <f t="shared" si="171"/>
        <v>202382</v>
      </c>
      <c r="F286" s="55">
        <f t="shared" si="177"/>
        <v>50</v>
      </c>
      <c r="G286" s="6" t="str">
        <f t="shared" si="178"/>
        <v>RheemPlugInDedicated50</v>
      </c>
      <c r="H286" s="117">
        <f t="shared" si="168"/>
        <v>0</v>
      </c>
      <c r="I286" s="158" t="str">
        <f t="shared" si="172"/>
        <v>Richmond10E50HP120</v>
      </c>
      <c r="J286" s="91" t="s">
        <v>192</v>
      </c>
      <c r="K286" s="32">
        <v>2</v>
      </c>
      <c r="L286" s="75">
        <f t="shared" si="179"/>
        <v>20</v>
      </c>
      <c r="M286" s="12" t="s">
        <v>95</v>
      </c>
      <c r="N286" s="62">
        <f t="shared" ref="N286:N294" si="181">N285+1</f>
        <v>23</v>
      </c>
      <c r="O286" s="62">
        <f t="shared" si="174"/>
        <v>202382</v>
      </c>
      <c r="P286" s="59" t="str">
        <f t="shared" si="180"/>
        <v>10E50-HP120  (50 gal)</v>
      </c>
      <c r="Q286" s="157">
        <f>COUNTIF(P$59:P$414, P286)</f>
        <v>1</v>
      </c>
      <c r="R286" s="145" t="s">
        <v>788</v>
      </c>
      <c r="S286" s="14">
        <v>50</v>
      </c>
      <c r="T286" s="99"/>
      <c r="U286" s="80" t="s">
        <v>745</v>
      </c>
      <c r="V286" s="85" t="str">
        <f t="shared" si="156"/>
        <v>RheemPlugInDedicated50</v>
      </c>
      <c r="W286" s="118">
        <v>0</v>
      </c>
      <c r="X286" s="46" t="s">
        <v>8</v>
      </c>
      <c r="Y286" s="47">
        <v>44760</v>
      </c>
      <c r="Z286" s="44"/>
      <c r="AA286" s="128" t="str">
        <f t="shared" si="166"/>
        <v>2,     202382,   "10E50-HP120  (50 gal)"</v>
      </c>
      <c r="AB286" s="130" t="str">
        <f t="shared" si="170"/>
        <v>Richmond</v>
      </c>
      <c r="AC286" s="145" t="s">
        <v>798</v>
      </c>
      <c r="AD286" s="155">
        <f>COUNTIF(AC$59:AC$414, AC286)</f>
        <v>1</v>
      </c>
      <c r="AE286" s="128" t="str">
        <f t="shared" si="167"/>
        <v xml:space="preserve">          case  10E50-HP120  (50 gal)   :   "Richmond10E50HP120"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3:48" s="6" customFormat="1" ht="15" customHeight="1" x14ac:dyDescent="0.25">
      <c r="C287" s="148" t="str">
        <f t="shared" si="175"/>
        <v>Richmond</v>
      </c>
      <c r="D287" s="148" t="str">
        <f t="shared" si="176"/>
        <v>10E40-HP120M  (40 gal, JA13)</v>
      </c>
      <c r="E287" s="148">
        <f t="shared" si="171"/>
        <v>202477</v>
      </c>
      <c r="F287" s="55">
        <f t="shared" si="177"/>
        <v>40</v>
      </c>
      <c r="G287" s="6" t="str">
        <f t="shared" si="178"/>
        <v>RheemPlugInShared40</v>
      </c>
      <c r="H287" s="117">
        <f t="shared" si="168"/>
        <v>1</v>
      </c>
      <c r="I287" s="158" t="str">
        <f t="shared" si="172"/>
        <v>Richmond10E40HP120M</v>
      </c>
      <c r="J287" s="91" t="s">
        <v>192</v>
      </c>
      <c r="K287" s="32">
        <v>3</v>
      </c>
      <c r="L287" s="75">
        <f t="shared" si="179"/>
        <v>20</v>
      </c>
      <c r="M287" s="12" t="s">
        <v>95</v>
      </c>
      <c r="N287" s="62">
        <f t="shared" si="181"/>
        <v>24</v>
      </c>
      <c r="O287" s="62">
        <f t="shared" si="174"/>
        <v>202477</v>
      </c>
      <c r="P287" s="59" t="str">
        <f t="shared" si="180"/>
        <v>10E40-HP120M  (40 gal, JA13)</v>
      </c>
      <c r="Q287" s="157">
        <f>COUNTIF(P$59:P$414, P287)</f>
        <v>1</v>
      </c>
      <c r="R287" s="145" t="s">
        <v>789</v>
      </c>
      <c r="S287" s="14">
        <v>40</v>
      </c>
      <c r="T287" s="99"/>
      <c r="U287" s="80" t="s">
        <v>740</v>
      </c>
      <c r="V287" s="85" t="str">
        <f t="shared" si="156"/>
        <v>RheemPlugInShared40</v>
      </c>
      <c r="W287" s="118">
        <v>1</v>
      </c>
      <c r="X287" s="46" t="s">
        <v>8</v>
      </c>
      <c r="Y287" s="47">
        <v>44760</v>
      </c>
      <c r="Z287" s="44"/>
      <c r="AA287" s="128" t="str">
        <f t="shared" si="166"/>
        <v>2,     202477,   "10E40-HP120M  (40 gal, JA13)"</v>
      </c>
      <c r="AB287" s="130" t="str">
        <f t="shared" si="170"/>
        <v>Richmond</v>
      </c>
      <c r="AC287" s="145" t="s">
        <v>799</v>
      </c>
      <c r="AD287" s="155">
        <f>COUNTIF(AC$59:AC$414, AC287)</f>
        <v>1</v>
      </c>
      <c r="AE287" s="128" t="str">
        <f t="shared" si="167"/>
        <v xml:space="preserve">          case  10E40-HP120M  (40 gal, JA13)   :   "Richmond10E40HP120M"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3:48" s="6" customFormat="1" ht="15" customHeight="1" x14ac:dyDescent="0.25">
      <c r="C288" s="148" t="str">
        <f t="shared" si="175"/>
        <v>Richmond</v>
      </c>
      <c r="D288" s="148" t="str">
        <f t="shared" si="176"/>
        <v>10E40-HP120MS  (40 gal, JA13)</v>
      </c>
      <c r="E288" s="148">
        <f t="shared" si="171"/>
        <v>202577</v>
      </c>
      <c r="F288" s="55">
        <f t="shared" si="177"/>
        <v>40</v>
      </c>
      <c r="G288" s="6" t="str">
        <f t="shared" si="178"/>
        <v>RheemPlugInShared40</v>
      </c>
      <c r="H288" s="117">
        <f t="shared" si="168"/>
        <v>1</v>
      </c>
      <c r="I288" s="158" t="str">
        <f t="shared" si="172"/>
        <v>Richmond10E40HP120MS</v>
      </c>
      <c r="J288" s="91" t="s">
        <v>192</v>
      </c>
      <c r="K288" s="32">
        <v>3</v>
      </c>
      <c r="L288" s="75">
        <f t="shared" si="179"/>
        <v>20</v>
      </c>
      <c r="M288" s="12" t="s">
        <v>95</v>
      </c>
      <c r="N288" s="62">
        <f t="shared" si="181"/>
        <v>25</v>
      </c>
      <c r="O288" s="62">
        <f t="shared" si="174"/>
        <v>202577</v>
      </c>
      <c r="P288" s="59" t="str">
        <f t="shared" si="180"/>
        <v>10E40-HP120MS  (40 gal, JA13)</v>
      </c>
      <c r="Q288" s="157">
        <f>COUNTIF(P$59:P$414, P288)</f>
        <v>1</v>
      </c>
      <c r="R288" s="145" t="s">
        <v>790</v>
      </c>
      <c r="S288" s="14">
        <v>40</v>
      </c>
      <c r="T288" s="99"/>
      <c r="U288" s="80" t="s">
        <v>740</v>
      </c>
      <c r="V288" s="85" t="str">
        <f t="shared" si="156"/>
        <v>RheemPlugInShared40</v>
      </c>
      <c r="W288" s="118">
        <v>1</v>
      </c>
      <c r="X288" s="46" t="s">
        <v>8</v>
      </c>
      <c r="Y288" s="47">
        <v>44760</v>
      </c>
      <c r="Z288" s="44"/>
      <c r="AA288" s="128" t="str">
        <f t="shared" si="166"/>
        <v>2,     202577,   "10E40-HP120MS  (40 gal, JA13)"</v>
      </c>
      <c r="AB288" s="130" t="str">
        <f t="shared" si="170"/>
        <v>Richmond</v>
      </c>
      <c r="AC288" s="145" t="s">
        <v>800</v>
      </c>
      <c r="AD288" s="155">
        <f>COUNTIF(AC$59:AC$414, AC288)</f>
        <v>1</v>
      </c>
      <c r="AE288" s="128" t="str">
        <f t="shared" si="167"/>
        <v xml:space="preserve">          case  10E40-HP120MS  (40 gal, JA13)   :   "Richmond10E40HP120MS"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3:48" s="6" customFormat="1" ht="15" customHeight="1" x14ac:dyDescent="0.25">
      <c r="C289" s="148" t="str">
        <f t="shared" si="175"/>
        <v>Richmond</v>
      </c>
      <c r="D289" s="148" t="str">
        <f t="shared" si="176"/>
        <v>10E50-HP120M  (50 gal, JA13)</v>
      </c>
      <c r="E289" s="148">
        <f t="shared" si="171"/>
        <v>202678</v>
      </c>
      <c r="F289" s="55">
        <f t="shared" si="177"/>
        <v>50</v>
      </c>
      <c r="G289" s="6" t="str">
        <f t="shared" si="178"/>
        <v>RheemPlugInShared50</v>
      </c>
      <c r="H289" s="117">
        <f t="shared" si="168"/>
        <v>1</v>
      </c>
      <c r="I289" s="158" t="str">
        <f t="shared" si="172"/>
        <v>Richmond10E50HP120M</v>
      </c>
      <c r="J289" s="91" t="s">
        <v>192</v>
      </c>
      <c r="K289" s="32">
        <v>3</v>
      </c>
      <c r="L289" s="75">
        <f t="shared" si="179"/>
        <v>20</v>
      </c>
      <c r="M289" s="12" t="s">
        <v>95</v>
      </c>
      <c r="N289" s="62">
        <f t="shared" si="181"/>
        <v>26</v>
      </c>
      <c r="O289" s="62">
        <f t="shared" si="174"/>
        <v>202678</v>
      </c>
      <c r="P289" s="59" t="str">
        <f t="shared" si="180"/>
        <v>10E50-HP120M  (50 gal, JA13)</v>
      </c>
      <c r="Q289" s="157">
        <f>COUNTIF(P$59:P$414, P289)</f>
        <v>1</v>
      </c>
      <c r="R289" s="145" t="s">
        <v>791</v>
      </c>
      <c r="S289" s="14">
        <v>50</v>
      </c>
      <c r="T289" s="99"/>
      <c r="U289" s="80" t="s">
        <v>741</v>
      </c>
      <c r="V289" s="85" t="str">
        <f t="shared" si="156"/>
        <v>RheemPlugInShared50</v>
      </c>
      <c r="W289" s="118">
        <v>1</v>
      </c>
      <c r="X289" s="46" t="s">
        <v>8</v>
      </c>
      <c r="Y289" s="47">
        <v>44760</v>
      </c>
      <c r="Z289" s="44"/>
      <c r="AA289" s="128" t="str">
        <f t="shared" si="166"/>
        <v>2,     202678,   "10E50-HP120M  (50 gal, JA13)"</v>
      </c>
      <c r="AB289" s="130" t="str">
        <f t="shared" si="170"/>
        <v>Richmond</v>
      </c>
      <c r="AC289" s="145" t="s">
        <v>801</v>
      </c>
      <c r="AD289" s="155">
        <f>COUNTIF(AC$59:AC$414, AC289)</f>
        <v>1</v>
      </c>
      <c r="AE289" s="128" t="str">
        <f t="shared" si="167"/>
        <v xml:space="preserve">          case  10E50-HP120M  (50 gal, JA13)   :   "Richmond10E50HP120M"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3:48" s="6" customFormat="1" ht="15" customHeight="1" x14ac:dyDescent="0.25">
      <c r="C290" s="148" t="str">
        <f t="shared" si="175"/>
        <v>Richmond</v>
      </c>
      <c r="D290" s="148" t="str">
        <f t="shared" si="176"/>
        <v>10E50-HP120MS  (50 gal, JA13)</v>
      </c>
      <c r="E290" s="148">
        <f t="shared" si="171"/>
        <v>202778</v>
      </c>
      <c r="F290" s="55">
        <f t="shared" si="177"/>
        <v>50</v>
      </c>
      <c r="G290" s="6" t="str">
        <f t="shared" si="178"/>
        <v>RheemPlugInShared50</v>
      </c>
      <c r="H290" s="117">
        <f t="shared" si="168"/>
        <v>1</v>
      </c>
      <c r="I290" s="158" t="str">
        <f t="shared" si="172"/>
        <v>Richmond10E50HP120MS</v>
      </c>
      <c r="J290" s="91" t="s">
        <v>192</v>
      </c>
      <c r="K290" s="32">
        <v>3</v>
      </c>
      <c r="L290" s="75">
        <f t="shared" si="179"/>
        <v>20</v>
      </c>
      <c r="M290" s="12" t="s">
        <v>95</v>
      </c>
      <c r="N290" s="62">
        <f t="shared" si="181"/>
        <v>27</v>
      </c>
      <c r="O290" s="62">
        <f t="shared" si="174"/>
        <v>202778</v>
      </c>
      <c r="P290" s="59" t="str">
        <f t="shared" si="180"/>
        <v>10E50-HP120MS  (50 gal, JA13)</v>
      </c>
      <c r="Q290" s="157">
        <f>COUNTIF(P$59:P$414, P290)</f>
        <v>1</v>
      </c>
      <c r="R290" s="145" t="s">
        <v>792</v>
      </c>
      <c r="S290" s="14">
        <v>50</v>
      </c>
      <c r="T290" s="99"/>
      <c r="U290" s="80" t="s">
        <v>741</v>
      </c>
      <c r="V290" s="85" t="str">
        <f t="shared" si="156"/>
        <v>RheemPlugInShared50</v>
      </c>
      <c r="W290" s="118">
        <v>1</v>
      </c>
      <c r="X290" s="46" t="s">
        <v>8</v>
      </c>
      <c r="Y290" s="47">
        <v>44760</v>
      </c>
      <c r="Z290" s="44"/>
      <c r="AA290" s="128" t="str">
        <f t="shared" si="166"/>
        <v>2,     202778,   "10E50-HP120MS  (50 gal, JA13)"</v>
      </c>
      <c r="AB290" s="130" t="str">
        <f t="shared" si="170"/>
        <v>Richmond</v>
      </c>
      <c r="AC290" s="145" t="s">
        <v>802</v>
      </c>
      <c r="AD290" s="155">
        <f>COUNTIF(AC$59:AC$414, AC290)</f>
        <v>1</v>
      </c>
      <c r="AE290" s="128" t="str">
        <f t="shared" si="167"/>
        <v xml:space="preserve">          case  10E50-HP120MS  (50 gal, JA13)   :   "Richmond10E50HP120MS"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3:48" s="6" customFormat="1" ht="15" customHeight="1" x14ac:dyDescent="0.25">
      <c r="C291" s="148" t="str">
        <f t="shared" si="175"/>
        <v>Richmond</v>
      </c>
      <c r="D291" s="148" t="str">
        <f t="shared" si="176"/>
        <v>10E65-HP120M  (65 gal, JA13)</v>
      </c>
      <c r="E291" s="148">
        <f t="shared" si="171"/>
        <v>202879</v>
      </c>
      <c r="F291" s="55">
        <f t="shared" si="177"/>
        <v>65</v>
      </c>
      <c r="G291" s="6" t="str">
        <f t="shared" si="178"/>
        <v>RheemPlugInShared65</v>
      </c>
      <c r="H291" s="117">
        <f t="shared" si="168"/>
        <v>1</v>
      </c>
      <c r="I291" s="158" t="str">
        <f t="shared" si="172"/>
        <v>Richmond10E65HP120M</v>
      </c>
      <c r="J291" s="91" t="s">
        <v>192</v>
      </c>
      <c r="K291" s="32">
        <v>3</v>
      </c>
      <c r="L291" s="75">
        <f t="shared" si="179"/>
        <v>20</v>
      </c>
      <c r="M291" s="12" t="s">
        <v>95</v>
      </c>
      <c r="N291" s="62">
        <f t="shared" si="181"/>
        <v>28</v>
      </c>
      <c r="O291" s="62">
        <f t="shared" si="174"/>
        <v>202879</v>
      </c>
      <c r="P291" s="59" t="str">
        <f t="shared" si="180"/>
        <v>10E65-HP120M  (65 gal, JA13)</v>
      </c>
      <c r="Q291" s="157">
        <f>COUNTIF(P$59:P$414, P291)</f>
        <v>1</v>
      </c>
      <c r="R291" s="145" t="s">
        <v>793</v>
      </c>
      <c r="S291" s="14">
        <v>65</v>
      </c>
      <c r="T291" s="99"/>
      <c r="U291" s="80" t="s">
        <v>742</v>
      </c>
      <c r="V291" s="85" t="str">
        <f t="shared" si="156"/>
        <v>RheemPlugInShared65</v>
      </c>
      <c r="W291" s="118">
        <v>1</v>
      </c>
      <c r="X291" s="46">
        <v>3</v>
      </c>
      <c r="Y291" s="47">
        <v>44760</v>
      </c>
      <c r="Z291" s="44"/>
      <c r="AA291" s="128" t="str">
        <f t="shared" si="166"/>
        <v>2,     202879,   "10E65-HP120M  (65 gal, JA13)"</v>
      </c>
      <c r="AB291" s="130" t="str">
        <f t="shared" si="170"/>
        <v>Richmond</v>
      </c>
      <c r="AC291" s="145" t="s">
        <v>803</v>
      </c>
      <c r="AD291" s="155">
        <f>COUNTIF(AC$59:AC$414, AC291)</f>
        <v>1</v>
      </c>
      <c r="AE291" s="128" t="str">
        <f t="shared" si="167"/>
        <v xml:space="preserve">          case  10E65-HP120M  (65 gal, JA13)   :   "Richmond10E65HP120M"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3:48" s="6" customFormat="1" ht="15" customHeight="1" x14ac:dyDescent="0.25">
      <c r="C292" s="148" t="str">
        <f t="shared" si="175"/>
        <v>Richmond</v>
      </c>
      <c r="D292" s="148" t="str">
        <f t="shared" si="176"/>
        <v>10E65-HP120MS  (65 gal, JA13)</v>
      </c>
      <c r="E292" s="148">
        <f t="shared" si="171"/>
        <v>202979</v>
      </c>
      <c r="F292" s="55">
        <f t="shared" si="177"/>
        <v>65</v>
      </c>
      <c r="G292" s="6" t="str">
        <f t="shared" si="178"/>
        <v>RheemPlugInShared65</v>
      </c>
      <c r="H292" s="117">
        <f t="shared" si="168"/>
        <v>1</v>
      </c>
      <c r="I292" s="158" t="str">
        <f t="shared" si="172"/>
        <v>Richmond10E65HP120MS</v>
      </c>
      <c r="J292" s="91" t="s">
        <v>192</v>
      </c>
      <c r="K292" s="32">
        <v>3</v>
      </c>
      <c r="L292" s="75">
        <f t="shared" si="179"/>
        <v>20</v>
      </c>
      <c r="M292" s="12" t="s">
        <v>95</v>
      </c>
      <c r="N292" s="62">
        <f t="shared" si="181"/>
        <v>29</v>
      </c>
      <c r="O292" s="62">
        <f t="shared" si="174"/>
        <v>202979</v>
      </c>
      <c r="P292" s="59" t="str">
        <f t="shared" si="180"/>
        <v>10E65-HP120MS  (65 gal, JA13)</v>
      </c>
      <c r="Q292" s="157">
        <f>COUNTIF(P$59:P$414, P292)</f>
        <v>1</v>
      </c>
      <c r="R292" s="145" t="s">
        <v>794</v>
      </c>
      <c r="S292" s="14">
        <v>65</v>
      </c>
      <c r="T292" s="99"/>
      <c r="U292" s="80" t="s">
        <v>742</v>
      </c>
      <c r="V292" s="85" t="str">
        <f t="shared" si="156"/>
        <v>RheemPlugInShared65</v>
      </c>
      <c r="W292" s="118">
        <v>1</v>
      </c>
      <c r="X292" s="46">
        <v>3</v>
      </c>
      <c r="Y292" s="47">
        <v>44760</v>
      </c>
      <c r="Z292" s="44"/>
      <c r="AA292" s="128" t="str">
        <f t="shared" si="166"/>
        <v>2,     202979,   "10E65-HP120MS  (65 gal, JA13)"</v>
      </c>
      <c r="AB292" s="130" t="str">
        <f t="shared" si="170"/>
        <v>Richmond</v>
      </c>
      <c r="AC292" s="145" t="s">
        <v>804</v>
      </c>
      <c r="AD292" s="155">
        <f>COUNTIF(AC$59:AC$414, AC292)</f>
        <v>1</v>
      </c>
      <c r="AE292" s="128" t="str">
        <f t="shared" si="167"/>
        <v xml:space="preserve">          case  10E65-HP120MS  (65 gal, JA13)   :   "Richmond10E65HP120MS"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3:48" s="6" customFormat="1" ht="15" customHeight="1" x14ac:dyDescent="0.25">
      <c r="C293" s="148" t="str">
        <f t="shared" si="175"/>
        <v>Richmond</v>
      </c>
      <c r="D293" s="148" t="str">
        <f t="shared" si="176"/>
        <v>10E80-HP120M  (80 gal, JA13)</v>
      </c>
      <c r="E293" s="148">
        <f t="shared" si="171"/>
        <v>203080</v>
      </c>
      <c r="F293" s="55">
        <f t="shared" si="177"/>
        <v>80</v>
      </c>
      <c r="G293" s="6" t="str">
        <f t="shared" si="178"/>
        <v>RheemPlugInShared80</v>
      </c>
      <c r="H293" s="117">
        <f t="shared" si="168"/>
        <v>1</v>
      </c>
      <c r="I293" s="158" t="str">
        <f t="shared" si="172"/>
        <v>Richmond10E80HP120M</v>
      </c>
      <c r="J293" s="91" t="s">
        <v>192</v>
      </c>
      <c r="K293" s="32">
        <v>3</v>
      </c>
      <c r="L293" s="75">
        <f t="shared" si="179"/>
        <v>20</v>
      </c>
      <c r="M293" s="12" t="s">
        <v>95</v>
      </c>
      <c r="N293" s="62">
        <f t="shared" si="181"/>
        <v>30</v>
      </c>
      <c r="O293" s="62">
        <f t="shared" si="174"/>
        <v>203080</v>
      </c>
      <c r="P293" s="59" t="str">
        <f t="shared" si="180"/>
        <v>10E80-HP120M  (80 gal, JA13)</v>
      </c>
      <c r="Q293" s="157">
        <f>COUNTIF(P$59:P$414, P293)</f>
        <v>1</v>
      </c>
      <c r="R293" s="145" t="s">
        <v>795</v>
      </c>
      <c r="S293" s="14">
        <v>80</v>
      </c>
      <c r="T293" s="99"/>
      <c r="U293" s="80" t="s">
        <v>743</v>
      </c>
      <c r="V293" s="85" t="str">
        <f t="shared" ref="V293:V356" si="182">VLOOKUP( U293, $R$2:$T$56, 3, FALSE )</f>
        <v>RheemPlugInShared80</v>
      </c>
      <c r="W293" s="118">
        <v>1</v>
      </c>
      <c r="X293" s="46" t="s">
        <v>13</v>
      </c>
      <c r="Y293" s="47">
        <v>44760</v>
      </c>
      <c r="Z293" s="44"/>
      <c r="AA293" s="128" t="str">
        <f t="shared" si="166"/>
        <v>2,     203080,   "10E80-HP120M  (80 gal, JA13)"</v>
      </c>
      <c r="AB293" s="130" t="str">
        <f t="shared" si="170"/>
        <v>Richmond</v>
      </c>
      <c r="AC293" s="145" t="s">
        <v>805</v>
      </c>
      <c r="AD293" s="155">
        <f>COUNTIF(AC$59:AC$414, AC293)</f>
        <v>1</v>
      </c>
      <c r="AE293" s="128" t="str">
        <f t="shared" si="167"/>
        <v xml:space="preserve">          case  10E80-HP120M  (80 gal, JA13)   :   "Richmond10E80HP120M"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3:48" s="6" customFormat="1" ht="15" customHeight="1" x14ac:dyDescent="0.25">
      <c r="C294" s="148" t="str">
        <f t="shared" si="175"/>
        <v>Richmond</v>
      </c>
      <c r="D294" s="148" t="str">
        <f t="shared" si="176"/>
        <v>10E80-HP120MS  (80 gal, JA13)</v>
      </c>
      <c r="E294" s="148">
        <f t="shared" si="171"/>
        <v>203180</v>
      </c>
      <c r="F294" s="55">
        <f t="shared" si="177"/>
        <v>80</v>
      </c>
      <c r="G294" s="6" t="str">
        <f t="shared" si="178"/>
        <v>RheemPlugInShared80</v>
      </c>
      <c r="H294" s="117">
        <f t="shared" si="168"/>
        <v>1</v>
      </c>
      <c r="I294" s="158" t="str">
        <f t="shared" si="172"/>
        <v>Richmond10E80HP120MS</v>
      </c>
      <c r="J294" s="91" t="s">
        <v>192</v>
      </c>
      <c r="K294" s="32">
        <v>3</v>
      </c>
      <c r="L294" s="75">
        <f t="shared" si="179"/>
        <v>20</v>
      </c>
      <c r="M294" s="12" t="s">
        <v>95</v>
      </c>
      <c r="N294" s="62">
        <f t="shared" si="181"/>
        <v>31</v>
      </c>
      <c r="O294" s="62">
        <f t="shared" si="174"/>
        <v>203180</v>
      </c>
      <c r="P294" s="59" t="str">
        <f t="shared" si="180"/>
        <v>10E80-HP120MS  (80 gal, JA13)</v>
      </c>
      <c r="Q294" s="157">
        <f>COUNTIF(P$59:P$414, P294)</f>
        <v>1</v>
      </c>
      <c r="R294" s="145" t="s">
        <v>796</v>
      </c>
      <c r="S294" s="14">
        <v>80</v>
      </c>
      <c r="T294" s="99"/>
      <c r="U294" s="80" t="s">
        <v>743</v>
      </c>
      <c r="V294" s="85" t="str">
        <f t="shared" si="182"/>
        <v>RheemPlugInShared80</v>
      </c>
      <c r="W294" s="118">
        <v>1</v>
      </c>
      <c r="X294" s="46" t="s">
        <v>13</v>
      </c>
      <c r="Y294" s="47">
        <v>44760</v>
      </c>
      <c r="Z294" s="44"/>
      <c r="AA294" s="128" t="str">
        <f t="shared" si="166"/>
        <v>2,     203180,   "10E80-HP120MS  (80 gal, JA13)"</v>
      </c>
      <c r="AB294" s="130" t="str">
        <f t="shared" si="170"/>
        <v>Richmond</v>
      </c>
      <c r="AC294" s="145" t="s">
        <v>806</v>
      </c>
      <c r="AD294" s="155">
        <f>COUNTIF(AC$59:AC$414, AC294)</f>
        <v>1</v>
      </c>
      <c r="AE294" s="128" t="str">
        <f t="shared" si="167"/>
        <v xml:space="preserve">          case  10E80-HP120MS  (80 gal, JA13)   :   "Richmond10E80HP120MS"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3:48" s="6" customFormat="1" ht="15" customHeight="1" x14ac:dyDescent="0.25">
      <c r="C295" s="106" t="str">
        <f t="shared" si="146"/>
        <v>Richmond</v>
      </c>
      <c r="D295" s="106" t="str">
        <f t="shared" si="147"/>
        <v>10E40-HP515  (40 gal, JA13)</v>
      </c>
      <c r="E295" s="106">
        <f t="shared" si="171"/>
        <v>201059</v>
      </c>
      <c r="F295" s="55">
        <f t="shared" si="152"/>
        <v>40</v>
      </c>
      <c r="G295" s="6" t="str">
        <f t="shared" si="149"/>
        <v>Rheem2020Prem40</v>
      </c>
      <c r="H295" s="117">
        <f t="shared" si="132"/>
        <v>1</v>
      </c>
      <c r="I295" s="158" t="str">
        <f t="shared" si="172"/>
        <v>Richmond10E40HP515</v>
      </c>
      <c r="J295" s="91" t="s">
        <v>192</v>
      </c>
      <c r="K295" s="32">
        <v>4</v>
      </c>
      <c r="L295" s="75">
        <f t="shared" si="133"/>
        <v>20</v>
      </c>
      <c r="M295" s="12" t="s">
        <v>95</v>
      </c>
      <c r="N295" s="61">
        <v>10</v>
      </c>
      <c r="O295" s="62">
        <f t="shared" si="174"/>
        <v>201059</v>
      </c>
      <c r="P295" s="59" t="str">
        <f t="shared" si="153"/>
        <v>10E40-HP515  (40 gal, JA13)</v>
      </c>
      <c r="Q295" s="157">
        <f>COUNTIF(P$59:P$414, P295)</f>
        <v>1</v>
      </c>
      <c r="R295" t="s">
        <v>299</v>
      </c>
      <c r="S295" s="14">
        <v>40</v>
      </c>
      <c r="T295" s="99"/>
      <c r="U295" s="80" t="s">
        <v>281</v>
      </c>
      <c r="V295" s="85" t="str">
        <f t="shared" si="182"/>
        <v>Rheem2020Prem40</v>
      </c>
      <c r="W295" s="118">
        <v>1</v>
      </c>
      <c r="X295" s="46">
        <v>2</v>
      </c>
      <c r="Y295" s="47">
        <v>43944</v>
      </c>
      <c r="Z295" s="44"/>
      <c r="AA295" s="128" t="str">
        <f t="shared" si="166"/>
        <v>2,     201059,   "10E40-HP515  (40 gal, JA13)"</v>
      </c>
      <c r="AB295" s="129" t="str">
        <f>M295</f>
        <v>Richmond</v>
      </c>
      <c r="AC295" s="131" t="s">
        <v>611</v>
      </c>
      <c r="AD295" s="155">
        <f>COUNTIF(AC$59:AC$414, AC295)</f>
        <v>1</v>
      </c>
      <c r="AE295" s="128" t="str">
        <f t="shared" si="167"/>
        <v xml:space="preserve">          case  10E40-HP515  (40 gal, JA13)   :   "Richmond10E40HP515"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3:48" s="6" customFormat="1" ht="15" customHeight="1" x14ac:dyDescent="0.25">
      <c r="C296" s="106" t="str">
        <f t="shared" si="146"/>
        <v>Richmond</v>
      </c>
      <c r="D296" s="106" t="str">
        <f t="shared" si="147"/>
        <v>10E50-HP515  (50 gal, JA13)</v>
      </c>
      <c r="E296" s="106">
        <f t="shared" si="171"/>
        <v>201160</v>
      </c>
      <c r="F296" s="55">
        <f t="shared" si="152"/>
        <v>50</v>
      </c>
      <c r="G296" s="6" t="str">
        <f t="shared" si="149"/>
        <v>Rheem2020Prem50</v>
      </c>
      <c r="H296" s="117">
        <f t="shared" si="132"/>
        <v>1</v>
      </c>
      <c r="I296" s="158" t="str">
        <f t="shared" si="172"/>
        <v>Richmond10E50HP515</v>
      </c>
      <c r="J296" s="91" t="s">
        <v>192</v>
      </c>
      <c r="K296" s="32">
        <v>4</v>
      </c>
      <c r="L296" s="75">
        <f t="shared" si="133"/>
        <v>20</v>
      </c>
      <c r="M296" s="12" t="s">
        <v>95</v>
      </c>
      <c r="N296" s="62">
        <f t="shared" ref="N296:N306" si="183">N295+1</f>
        <v>11</v>
      </c>
      <c r="O296" s="62">
        <f t="shared" si="174"/>
        <v>201160</v>
      </c>
      <c r="P296" s="59" t="str">
        <f t="shared" si="153"/>
        <v>10E50-HP515  (50 gal, JA13)</v>
      </c>
      <c r="Q296" s="157">
        <f>COUNTIF(P$59:P$414, P296)</f>
        <v>1</v>
      </c>
      <c r="R296" t="s">
        <v>300</v>
      </c>
      <c r="S296" s="14">
        <v>50</v>
      </c>
      <c r="T296" s="99"/>
      <c r="U296" s="80" t="s">
        <v>282</v>
      </c>
      <c r="V296" s="85" t="str">
        <f t="shared" si="182"/>
        <v>Rheem2020Prem50</v>
      </c>
      <c r="W296" s="118">
        <v>1</v>
      </c>
      <c r="X296" s="46" t="s">
        <v>8</v>
      </c>
      <c r="Y296" s="47">
        <v>43944</v>
      </c>
      <c r="Z296" s="44"/>
      <c r="AA296" s="128" t="str">
        <f t="shared" si="166"/>
        <v>2,     201160,   "10E50-HP515  (50 gal, JA13)"</v>
      </c>
      <c r="AB296" s="130" t="str">
        <f t="shared" si="170"/>
        <v>Richmond</v>
      </c>
      <c r="AC296" s="131" t="s">
        <v>616</v>
      </c>
      <c r="AD296" s="155">
        <f>COUNTIF(AC$59:AC$414, AC296)</f>
        <v>1</v>
      </c>
      <c r="AE296" s="128" t="str">
        <f t="shared" si="167"/>
        <v xml:space="preserve">          case  10E50-HP515  (50 gal, JA13)   :   "Richmond10E50HP515"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3:48" s="6" customFormat="1" ht="15" customHeight="1" x14ac:dyDescent="0.25">
      <c r="C297" s="106" t="str">
        <f t="shared" si="146"/>
        <v>Richmond</v>
      </c>
      <c r="D297" s="106" t="str">
        <f t="shared" si="147"/>
        <v>10E65-HP515  (65 gal, JA13)</v>
      </c>
      <c r="E297" s="106">
        <f t="shared" si="171"/>
        <v>201261</v>
      </c>
      <c r="F297" s="55">
        <f t="shared" ref="F297:F306" si="184">S297</f>
        <v>65</v>
      </c>
      <c r="G297" s="6" t="str">
        <f t="shared" si="149"/>
        <v>Rheem2020Prem65</v>
      </c>
      <c r="H297" s="117">
        <f t="shared" si="132"/>
        <v>1</v>
      </c>
      <c r="I297" s="158" t="str">
        <f t="shared" si="172"/>
        <v>Richmond10E65HP515</v>
      </c>
      <c r="J297" s="91" t="s">
        <v>192</v>
      </c>
      <c r="K297" s="32">
        <v>4</v>
      </c>
      <c r="L297" s="75">
        <f t="shared" si="133"/>
        <v>20</v>
      </c>
      <c r="M297" s="12" t="s">
        <v>95</v>
      </c>
      <c r="N297" s="62">
        <f t="shared" si="183"/>
        <v>12</v>
      </c>
      <c r="O297" s="62">
        <f t="shared" si="174"/>
        <v>201261</v>
      </c>
      <c r="P297" s="59" t="str">
        <f t="shared" si="153"/>
        <v>10E65-HP515  (65 gal, JA13)</v>
      </c>
      <c r="Q297" s="157">
        <f>COUNTIF(P$59:P$414, P297)</f>
        <v>1</v>
      </c>
      <c r="R297" t="s">
        <v>301</v>
      </c>
      <c r="S297" s="14">
        <v>65</v>
      </c>
      <c r="T297" s="99"/>
      <c r="U297" s="80" t="s">
        <v>283</v>
      </c>
      <c r="V297" s="85" t="str">
        <f t="shared" si="182"/>
        <v>Rheem2020Prem65</v>
      </c>
      <c r="W297" s="118">
        <v>1</v>
      </c>
      <c r="X297" s="46" t="s">
        <v>8</v>
      </c>
      <c r="Y297" s="47">
        <v>43944</v>
      </c>
      <c r="Z297" s="44"/>
      <c r="AA297" s="128" t="str">
        <f t="shared" si="166"/>
        <v>2,     201261,   "10E65-HP515  (65 gal, JA13)"</v>
      </c>
      <c r="AB297" s="130" t="str">
        <f t="shared" si="170"/>
        <v>Richmond</v>
      </c>
      <c r="AC297" s="131" t="s">
        <v>621</v>
      </c>
      <c r="AD297" s="155">
        <f>COUNTIF(AC$59:AC$414, AC297)</f>
        <v>1</v>
      </c>
      <c r="AE297" s="128" t="str">
        <f t="shared" si="167"/>
        <v xml:space="preserve">          case  10E65-HP515  (65 gal, JA13)   :   "Richmond10E65HP515"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3:48" s="6" customFormat="1" ht="15" customHeight="1" x14ac:dyDescent="0.25">
      <c r="C298" s="106" t="str">
        <f t="shared" si="146"/>
        <v>Richmond</v>
      </c>
      <c r="D298" s="106" t="str">
        <f t="shared" si="147"/>
        <v>10E80-HP515  (80 gal, JA13)</v>
      </c>
      <c r="E298" s="106">
        <f t="shared" si="171"/>
        <v>201362</v>
      </c>
      <c r="F298" s="55">
        <f t="shared" si="184"/>
        <v>80</v>
      </c>
      <c r="G298" s="6" t="str">
        <f t="shared" si="149"/>
        <v>Rheem2020Prem80</v>
      </c>
      <c r="H298" s="117">
        <f t="shared" si="132"/>
        <v>1</v>
      </c>
      <c r="I298" s="158" t="str">
        <f t="shared" si="172"/>
        <v>Richmond10E80HP515</v>
      </c>
      <c r="J298" s="91" t="s">
        <v>192</v>
      </c>
      <c r="K298" s="32">
        <v>4</v>
      </c>
      <c r="L298" s="75">
        <f t="shared" si="133"/>
        <v>20</v>
      </c>
      <c r="M298" s="12" t="s">
        <v>95</v>
      </c>
      <c r="N298" s="62">
        <f t="shared" si="183"/>
        <v>13</v>
      </c>
      <c r="O298" s="62">
        <f t="shared" si="174"/>
        <v>201362</v>
      </c>
      <c r="P298" s="59" t="str">
        <f t="shared" si="153"/>
        <v>10E80-HP515  (80 gal, JA13)</v>
      </c>
      <c r="Q298" s="157">
        <f>COUNTIF(P$59:P$414, P298)</f>
        <v>1</v>
      </c>
      <c r="R298" t="s">
        <v>302</v>
      </c>
      <c r="S298" s="14">
        <v>80</v>
      </c>
      <c r="T298" s="99"/>
      <c r="U298" s="80" t="s">
        <v>284</v>
      </c>
      <c r="V298" s="85" t="str">
        <f t="shared" si="182"/>
        <v>Rheem2020Prem80</v>
      </c>
      <c r="W298" s="118">
        <v>1</v>
      </c>
      <c r="X298" s="46">
        <v>4</v>
      </c>
      <c r="Y298" s="47">
        <v>43944</v>
      </c>
      <c r="Z298" s="44"/>
      <c r="AA298" s="128" t="str">
        <f t="shared" si="166"/>
        <v>2,     201362,   "10E80-HP515  (80 gal, JA13)"</v>
      </c>
      <c r="AB298" s="130" t="str">
        <f t="shared" si="170"/>
        <v>Richmond</v>
      </c>
      <c r="AC298" s="131" t="s">
        <v>626</v>
      </c>
      <c r="AD298" s="155">
        <f>COUNTIF(AC$59:AC$414, AC298)</f>
        <v>1</v>
      </c>
      <c r="AE298" s="128" t="str">
        <f t="shared" si="167"/>
        <v xml:space="preserve">          case  10E80-HP515  (80 gal, JA13)   :   "Richmond10E80HP515"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3:48" s="6" customFormat="1" ht="15" customHeight="1" x14ac:dyDescent="0.25">
      <c r="C299" s="106" t="str">
        <f t="shared" si="146"/>
        <v>Richmond</v>
      </c>
      <c r="D299" s="106" t="str">
        <f t="shared" si="147"/>
        <v>10E40-HP530  (40 gal, JA13)</v>
      </c>
      <c r="E299" s="106">
        <f t="shared" si="171"/>
        <v>201459</v>
      </c>
      <c r="F299" s="55">
        <f t="shared" si="184"/>
        <v>40</v>
      </c>
      <c r="G299" s="6" t="str">
        <f t="shared" si="149"/>
        <v>Rheem2020Prem40</v>
      </c>
      <c r="H299" s="117">
        <f t="shared" ref="H299:H386" si="185">W299</f>
        <v>1</v>
      </c>
      <c r="I299" s="158" t="str">
        <f t="shared" si="172"/>
        <v>Richmond10E40HP530</v>
      </c>
      <c r="J299" s="91" t="s">
        <v>192</v>
      </c>
      <c r="K299" s="32">
        <v>4</v>
      </c>
      <c r="L299" s="75">
        <f t="shared" ref="L299:L386" si="186">VLOOKUP( M299, $M$2:$N$21, 2, FALSE )</f>
        <v>20</v>
      </c>
      <c r="M299" s="12" t="s">
        <v>95</v>
      </c>
      <c r="N299" s="62">
        <f t="shared" si="183"/>
        <v>14</v>
      </c>
      <c r="O299" s="62">
        <f t="shared" si="174"/>
        <v>201459</v>
      </c>
      <c r="P299" s="59" t="str">
        <f t="shared" si="153"/>
        <v>10E40-HP530  (40 gal, JA13)</v>
      </c>
      <c r="Q299" s="157">
        <f>COUNTIF(P$59:P$414, P299)</f>
        <v>1</v>
      </c>
      <c r="R299" t="s">
        <v>303</v>
      </c>
      <c r="S299" s="14">
        <v>40</v>
      </c>
      <c r="T299" s="99"/>
      <c r="U299" s="80" t="s">
        <v>281</v>
      </c>
      <c r="V299" s="85" t="str">
        <f t="shared" si="182"/>
        <v>Rheem2020Prem40</v>
      </c>
      <c r="W299" s="118">
        <v>1</v>
      </c>
      <c r="X299" s="46">
        <v>2</v>
      </c>
      <c r="Y299" s="47">
        <v>43944</v>
      </c>
      <c r="Z299" s="44"/>
      <c r="AA299" s="128" t="str">
        <f t="shared" si="166"/>
        <v>2,     201459,   "10E40-HP530  (40 gal, JA13)"</v>
      </c>
      <c r="AB299" s="130" t="str">
        <f t="shared" si="170"/>
        <v>Richmond</v>
      </c>
      <c r="AC299" s="131" t="s">
        <v>612</v>
      </c>
      <c r="AD299" s="155">
        <f>COUNTIF(AC$59:AC$414, AC299)</f>
        <v>1</v>
      </c>
      <c r="AE299" s="128" t="str">
        <f t="shared" si="167"/>
        <v xml:space="preserve">          case  10E40-HP530  (40 gal, JA13)   :   "Richmond10E40HP530"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3:48" s="6" customFormat="1" ht="15" customHeight="1" x14ac:dyDescent="0.25">
      <c r="C300" s="106" t="str">
        <f t="shared" ref="C300:C376" si="187">M300</f>
        <v>Richmond</v>
      </c>
      <c r="D300" s="106" t="str">
        <f t="shared" ref="D300:D376" si="188">P300</f>
        <v>10E50-HP530  (50 gal, JA13)</v>
      </c>
      <c r="E300" s="106">
        <f t="shared" si="171"/>
        <v>201560</v>
      </c>
      <c r="F300" s="55">
        <f t="shared" si="184"/>
        <v>50</v>
      </c>
      <c r="G300" s="6" t="str">
        <f t="shared" ref="G300:G376" si="189">V300</f>
        <v>Rheem2020Prem50</v>
      </c>
      <c r="H300" s="117">
        <f t="shared" si="185"/>
        <v>1</v>
      </c>
      <c r="I300" s="158" t="str">
        <f t="shared" si="172"/>
        <v>Richmond10E50HP530</v>
      </c>
      <c r="J300" s="91" t="s">
        <v>192</v>
      </c>
      <c r="K300" s="32">
        <v>4</v>
      </c>
      <c r="L300" s="75">
        <f t="shared" si="186"/>
        <v>20</v>
      </c>
      <c r="M300" s="12" t="s">
        <v>95</v>
      </c>
      <c r="N300" s="62">
        <f t="shared" si="183"/>
        <v>15</v>
      </c>
      <c r="O300" s="62">
        <f t="shared" si="174"/>
        <v>201560</v>
      </c>
      <c r="P300" s="59" t="str">
        <f t="shared" si="153"/>
        <v>10E50-HP530  (50 gal, JA13)</v>
      </c>
      <c r="Q300" s="157">
        <f>COUNTIF(P$59:P$414, P300)</f>
        <v>1</v>
      </c>
      <c r="R300" t="s">
        <v>304</v>
      </c>
      <c r="S300" s="14">
        <v>50</v>
      </c>
      <c r="T300" s="99"/>
      <c r="U300" s="80" t="s">
        <v>282</v>
      </c>
      <c r="V300" s="85" t="str">
        <f t="shared" si="182"/>
        <v>Rheem2020Prem50</v>
      </c>
      <c r="W300" s="118">
        <v>1</v>
      </c>
      <c r="X300" s="46" t="s">
        <v>8</v>
      </c>
      <c r="Y300" s="47">
        <v>43944</v>
      </c>
      <c r="Z300" s="44"/>
      <c r="AA300" s="128" t="str">
        <f t="shared" si="166"/>
        <v>2,     201560,   "10E50-HP530  (50 gal, JA13)"</v>
      </c>
      <c r="AB300" s="130" t="str">
        <f t="shared" si="170"/>
        <v>Richmond</v>
      </c>
      <c r="AC300" s="131" t="s">
        <v>617</v>
      </c>
      <c r="AD300" s="155">
        <f>COUNTIF(AC$59:AC$414, AC300)</f>
        <v>1</v>
      </c>
      <c r="AE300" s="128" t="str">
        <f t="shared" si="167"/>
        <v xml:space="preserve">          case  10E50-HP530  (50 gal, JA13)   :   "Richmond10E50HP530"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3:48" s="6" customFormat="1" ht="15" customHeight="1" x14ac:dyDescent="0.25">
      <c r="C301" s="106" t="str">
        <f t="shared" si="187"/>
        <v>Richmond</v>
      </c>
      <c r="D301" s="106" t="str">
        <f t="shared" si="188"/>
        <v>10E65-HP530  (65 gal, JA13)</v>
      </c>
      <c r="E301" s="106">
        <f t="shared" si="171"/>
        <v>201661</v>
      </c>
      <c r="F301" s="55">
        <f t="shared" si="184"/>
        <v>65</v>
      </c>
      <c r="G301" s="6" t="str">
        <f t="shared" si="189"/>
        <v>Rheem2020Prem65</v>
      </c>
      <c r="H301" s="117">
        <f t="shared" si="185"/>
        <v>1</v>
      </c>
      <c r="I301" s="158" t="str">
        <f t="shared" si="172"/>
        <v>Richmond10E65HP530</v>
      </c>
      <c r="J301" s="91" t="s">
        <v>192</v>
      </c>
      <c r="K301" s="32">
        <v>4</v>
      </c>
      <c r="L301" s="75">
        <f t="shared" si="186"/>
        <v>20</v>
      </c>
      <c r="M301" s="12" t="s">
        <v>95</v>
      </c>
      <c r="N301" s="62">
        <f t="shared" si="183"/>
        <v>16</v>
      </c>
      <c r="O301" s="62">
        <f t="shared" si="174"/>
        <v>201661</v>
      </c>
      <c r="P301" s="59" t="str">
        <f t="shared" si="153"/>
        <v>10E65-HP530  (65 gal, JA13)</v>
      </c>
      <c r="Q301" s="157">
        <f>COUNTIF(P$59:P$414, P301)</f>
        <v>1</v>
      </c>
      <c r="R301" t="s">
        <v>305</v>
      </c>
      <c r="S301" s="14">
        <v>65</v>
      </c>
      <c r="T301" s="99"/>
      <c r="U301" s="80" t="s">
        <v>283</v>
      </c>
      <c r="V301" s="85" t="str">
        <f t="shared" si="182"/>
        <v>Rheem2020Prem65</v>
      </c>
      <c r="W301" s="118">
        <v>1</v>
      </c>
      <c r="X301" s="46" t="s">
        <v>8</v>
      </c>
      <c r="Y301" s="47">
        <v>43944</v>
      </c>
      <c r="Z301" s="44"/>
      <c r="AA301" s="128" t="str">
        <f t="shared" si="166"/>
        <v>2,     201661,   "10E65-HP530  (65 gal, JA13)"</v>
      </c>
      <c r="AB301" s="130" t="str">
        <f t="shared" si="170"/>
        <v>Richmond</v>
      </c>
      <c r="AC301" s="131" t="s">
        <v>622</v>
      </c>
      <c r="AD301" s="155">
        <f>COUNTIF(AC$59:AC$414, AC301)</f>
        <v>1</v>
      </c>
      <c r="AE301" s="128" t="str">
        <f t="shared" si="167"/>
        <v xml:space="preserve">          case  10E65-HP530  (65 gal, JA13)   :   "Richmond10E65HP530"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</row>
    <row r="302" spans="3:48" s="6" customFormat="1" ht="15" customHeight="1" x14ac:dyDescent="0.25">
      <c r="C302" s="106" t="str">
        <f t="shared" si="187"/>
        <v>Richmond</v>
      </c>
      <c r="D302" s="106" t="str">
        <f t="shared" si="188"/>
        <v>10E80-HP530  (80 gal, JA13)</v>
      </c>
      <c r="E302" s="106">
        <f t="shared" si="171"/>
        <v>201762</v>
      </c>
      <c r="F302" s="55">
        <f t="shared" si="184"/>
        <v>80</v>
      </c>
      <c r="G302" s="6" t="str">
        <f t="shared" si="189"/>
        <v>Rheem2020Prem80</v>
      </c>
      <c r="H302" s="117">
        <f t="shared" si="185"/>
        <v>1</v>
      </c>
      <c r="I302" s="158" t="str">
        <f t="shared" si="172"/>
        <v>Richmond10E80HP530</v>
      </c>
      <c r="J302" s="91" t="s">
        <v>192</v>
      </c>
      <c r="K302" s="32">
        <v>4</v>
      </c>
      <c r="L302" s="75">
        <f t="shared" si="186"/>
        <v>20</v>
      </c>
      <c r="M302" s="12" t="s">
        <v>95</v>
      </c>
      <c r="N302" s="62">
        <f t="shared" si="183"/>
        <v>17</v>
      </c>
      <c r="O302" s="62">
        <f t="shared" si="174"/>
        <v>201762</v>
      </c>
      <c r="P302" s="59" t="str">
        <f t="shared" si="153"/>
        <v>10E80-HP530  (80 gal, JA13)</v>
      </c>
      <c r="Q302" s="157">
        <f>COUNTIF(P$59:P$414, P302)</f>
        <v>1</v>
      </c>
      <c r="R302" t="s">
        <v>306</v>
      </c>
      <c r="S302" s="14">
        <v>80</v>
      </c>
      <c r="T302" s="99"/>
      <c r="U302" s="80" t="s">
        <v>284</v>
      </c>
      <c r="V302" s="85" t="str">
        <f t="shared" si="182"/>
        <v>Rheem2020Prem80</v>
      </c>
      <c r="W302" s="118">
        <v>1</v>
      </c>
      <c r="X302" s="46">
        <v>4</v>
      </c>
      <c r="Y302" s="47">
        <v>43944</v>
      </c>
      <c r="Z302" s="44"/>
      <c r="AA302" s="128" t="str">
        <f t="shared" si="166"/>
        <v>2,     201762,   "10E80-HP530  (80 gal, JA13)"</v>
      </c>
      <c r="AB302" s="130" t="str">
        <f t="shared" si="170"/>
        <v>Richmond</v>
      </c>
      <c r="AC302" s="131" t="s">
        <v>627</v>
      </c>
      <c r="AD302" s="155">
        <f>COUNTIF(AC$59:AC$414, AC302)</f>
        <v>1</v>
      </c>
      <c r="AE302" s="128" t="str">
        <f t="shared" si="167"/>
        <v xml:space="preserve">          case  10E80-HP530  (80 gal, JA13)   :   "Richmond10E80HP530"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3:48" s="6" customFormat="1" ht="15" customHeight="1" x14ac:dyDescent="0.25">
      <c r="C303" s="106" t="str">
        <f t="shared" si="187"/>
        <v>Richmond</v>
      </c>
      <c r="D303" s="106" t="str">
        <f t="shared" si="188"/>
        <v>10E40-HP5S30  (40 gal, JA13)</v>
      </c>
      <c r="E303" s="106">
        <f t="shared" si="171"/>
        <v>201859</v>
      </c>
      <c r="F303" s="55">
        <f t="shared" si="184"/>
        <v>40</v>
      </c>
      <c r="G303" s="6" t="str">
        <f t="shared" si="189"/>
        <v>Rheem2020Prem40</v>
      </c>
      <c r="H303" s="117">
        <f t="shared" si="185"/>
        <v>1</v>
      </c>
      <c r="I303" s="158" t="str">
        <f t="shared" si="172"/>
        <v>Richmond10E40HP5S30</v>
      </c>
      <c r="J303" s="91" t="s">
        <v>192</v>
      </c>
      <c r="K303" s="32">
        <v>4</v>
      </c>
      <c r="L303" s="75">
        <f t="shared" si="186"/>
        <v>20</v>
      </c>
      <c r="M303" s="12" t="s">
        <v>95</v>
      </c>
      <c r="N303" s="62">
        <f t="shared" si="183"/>
        <v>18</v>
      </c>
      <c r="O303" s="62">
        <f t="shared" si="174"/>
        <v>201859</v>
      </c>
      <c r="P303" s="59" t="str">
        <f t="shared" si="153"/>
        <v>10E40-HP5S30  (40 gal, JA13)</v>
      </c>
      <c r="Q303" s="157">
        <f>COUNTIF(P$59:P$414, P303)</f>
        <v>1</v>
      </c>
      <c r="R303" t="s">
        <v>307</v>
      </c>
      <c r="S303" s="14">
        <v>40</v>
      </c>
      <c r="T303" s="99"/>
      <c r="U303" s="80" t="s">
        <v>281</v>
      </c>
      <c r="V303" s="85" t="str">
        <f t="shared" si="182"/>
        <v>Rheem2020Prem40</v>
      </c>
      <c r="W303" s="118">
        <v>1</v>
      </c>
      <c r="X303" s="46">
        <v>2</v>
      </c>
      <c r="Y303" s="47">
        <v>43944</v>
      </c>
      <c r="Z303" s="44"/>
      <c r="AA303" s="128" t="str">
        <f t="shared" si="166"/>
        <v>2,     201859,   "10E40-HP5S30  (40 gal, JA13)"</v>
      </c>
      <c r="AB303" s="130" t="str">
        <f t="shared" si="170"/>
        <v>Richmond</v>
      </c>
      <c r="AC303" s="131" t="s">
        <v>613</v>
      </c>
      <c r="AD303" s="155">
        <f>COUNTIF(AC$59:AC$414, AC303)</f>
        <v>1</v>
      </c>
      <c r="AE303" s="128" t="str">
        <f t="shared" si="167"/>
        <v xml:space="preserve">          case  10E40-HP5S30  (40 gal, JA13)   :   "Richmond10E40HP5S30"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3:48" s="6" customFormat="1" ht="15" customHeight="1" x14ac:dyDescent="0.25">
      <c r="C304" s="106" t="str">
        <f t="shared" si="187"/>
        <v>Richmond</v>
      </c>
      <c r="D304" s="106" t="str">
        <f t="shared" si="188"/>
        <v>10E50-HP5S30  (50 gal, JA13)</v>
      </c>
      <c r="E304" s="106">
        <f t="shared" si="171"/>
        <v>201960</v>
      </c>
      <c r="F304" s="55">
        <f t="shared" si="184"/>
        <v>50</v>
      </c>
      <c r="G304" s="6" t="str">
        <f t="shared" si="189"/>
        <v>Rheem2020Prem50</v>
      </c>
      <c r="H304" s="117">
        <f t="shared" si="185"/>
        <v>1</v>
      </c>
      <c r="I304" s="158" t="str">
        <f t="shared" si="172"/>
        <v>Richmond10E50HP5S30</v>
      </c>
      <c r="J304" s="91" t="s">
        <v>192</v>
      </c>
      <c r="K304" s="32">
        <v>4</v>
      </c>
      <c r="L304" s="75">
        <f t="shared" si="186"/>
        <v>20</v>
      </c>
      <c r="M304" s="12" t="s">
        <v>95</v>
      </c>
      <c r="N304" s="62">
        <f t="shared" si="183"/>
        <v>19</v>
      </c>
      <c r="O304" s="62">
        <f t="shared" si="174"/>
        <v>201960</v>
      </c>
      <c r="P304" s="59" t="str">
        <f t="shared" si="153"/>
        <v>10E50-HP5S30  (50 gal, JA13)</v>
      </c>
      <c r="Q304" s="157">
        <f>COUNTIF(P$59:P$414, P304)</f>
        <v>1</v>
      </c>
      <c r="R304" t="s">
        <v>308</v>
      </c>
      <c r="S304" s="14">
        <v>50</v>
      </c>
      <c r="T304" s="99"/>
      <c r="U304" s="80" t="s">
        <v>282</v>
      </c>
      <c r="V304" s="85" t="str">
        <f t="shared" si="182"/>
        <v>Rheem2020Prem50</v>
      </c>
      <c r="W304" s="118">
        <v>1</v>
      </c>
      <c r="X304" s="46" t="s">
        <v>8</v>
      </c>
      <c r="Y304" s="47">
        <v>43944</v>
      </c>
      <c r="Z304" s="44"/>
      <c r="AA304" s="128" t="str">
        <f t="shared" si="166"/>
        <v>2,     201960,   "10E50-HP5S30  (50 gal, JA13)"</v>
      </c>
      <c r="AB304" s="130" t="str">
        <f t="shared" si="170"/>
        <v>Richmond</v>
      </c>
      <c r="AC304" s="131" t="s">
        <v>618</v>
      </c>
      <c r="AD304" s="155">
        <f>COUNTIF(AC$59:AC$414, AC304)</f>
        <v>1</v>
      </c>
      <c r="AE304" s="128" t="str">
        <f t="shared" si="167"/>
        <v xml:space="preserve">          case  10E50-HP5S30  (50 gal, JA13)   :   "Richmond10E50HP5S30"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</row>
    <row r="305" spans="3:1039" s="6" customFormat="1" ht="15" customHeight="1" x14ac:dyDescent="0.25">
      <c r="C305" s="106" t="str">
        <f t="shared" si="187"/>
        <v>Richmond</v>
      </c>
      <c r="D305" s="106" t="str">
        <f t="shared" si="188"/>
        <v>10E65-HP5S30  (65 gal, JA13)</v>
      </c>
      <c r="E305" s="106">
        <f t="shared" si="171"/>
        <v>202061</v>
      </c>
      <c r="F305" s="55">
        <f t="shared" si="184"/>
        <v>65</v>
      </c>
      <c r="G305" s="6" t="str">
        <f t="shared" si="189"/>
        <v>Rheem2020Prem65</v>
      </c>
      <c r="H305" s="117">
        <f t="shared" si="185"/>
        <v>1</v>
      </c>
      <c r="I305" s="158" t="str">
        <f t="shared" si="172"/>
        <v>Richmond10E65HP5S30</v>
      </c>
      <c r="J305" s="91" t="s">
        <v>192</v>
      </c>
      <c r="K305" s="32">
        <v>4</v>
      </c>
      <c r="L305" s="75">
        <f t="shared" si="186"/>
        <v>20</v>
      </c>
      <c r="M305" s="12" t="s">
        <v>95</v>
      </c>
      <c r="N305" s="62">
        <f t="shared" si="183"/>
        <v>20</v>
      </c>
      <c r="O305" s="62">
        <f t="shared" si="174"/>
        <v>202061</v>
      </c>
      <c r="P305" s="59" t="str">
        <f t="shared" si="153"/>
        <v>10E65-HP5S30  (65 gal, JA13)</v>
      </c>
      <c r="Q305" s="157">
        <f>COUNTIF(P$59:P$414, P305)</f>
        <v>1</v>
      </c>
      <c r="R305" t="s">
        <v>309</v>
      </c>
      <c r="S305" s="14">
        <v>65</v>
      </c>
      <c r="T305" s="99"/>
      <c r="U305" s="80" t="s">
        <v>283</v>
      </c>
      <c r="V305" s="85" t="str">
        <f t="shared" si="182"/>
        <v>Rheem2020Prem65</v>
      </c>
      <c r="W305" s="118">
        <v>1</v>
      </c>
      <c r="X305" s="46" t="s">
        <v>8</v>
      </c>
      <c r="Y305" s="47">
        <v>43944</v>
      </c>
      <c r="Z305" s="44"/>
      <c r="AA305" s="128" t="str">
        <f t="shared" si="166"/>
        <v>2,     202061,   "10E65-HP5S30  (65 gal, JA13)"</v>
      </c>
      <c r="AB305" s="130" t="str">
        <f t="shared" si="170"/>
        <v>Richmond</v>
      </c>
      <c r="AC305" s="131" t="s">
        <v>623</v>
      </c>
      <c r="AD305" s="155">
        <f>COUNTIF(AC$59:AC$414, AC305)</f>
        <v>1</v>
      </c>
      <c r="AE305" s="128" t="str">
        <f t="shared" si="167"/>
        <v xml:space="preserve">          case  10E65-HP5S30  (65 gal, JA13)   :   "Richmond10E65HP5S30"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</row>
    <row r="306" spans="3:1039" s="6" customFormat="1" ht="15" customHeight="1" x14ac:dyDescent="0.25">
      <c r="C306" s="106" t="str">
        <f t="shared" si="187"/>
        <v>Richmond</v>
      </c>
      <c r="D306" s="106" t="str">
        <f t="shared" si="188"/>
        <v>10E80-HP5S30  (80 gal, JA13)</v>
      </c>
      <c r="E306" s="106">
        <f t="shared" si="171"/>
        <v>202162</v>
      </c>
      <c r="F306" s="55">
        <f t="shared" si="184"/>
        <v>80</v>
      </c>
      <c r="G306" s="6" t="str">
        <f t="shared" si="189"/>
        <v>Rheem2020Prem80</v>
      </c>
      <c r="H306" s="117">
        <f t="shared" si="185"/>
        <v>1</v>
      </c>
      <c r="I306" s="158" t="str">
        <f t="shared" si="172"/>
        <v>Richmond10E80HP5S30</v>
      </c>
      <c r="J306" s="91" t="s">
        <v>192</v>
      </c>
      <c r="K306" s="32">
        <v>4</v>
      </c>
      <c r="L306" s="75">
        <f t="shared" si="186"/>
        <v>20</v>
      </c>
      <c r="M306" s="12" t="s">
        <v>95</v>
      </c>
      <c r="N306" s="62">
        <f t="shared" si="183"/>
        <v>21</v>
      </c>
      <c r="O306" s="62">
        <f t="shared" si="174"/>
        <v>202162</v>
      </c>
      <c r="P306" s="59" t="str">
        <f t="shared" ref="P306:P382" si="190">R306 &amp; "  (" &amp; S306 &amp; " gal" &amp; IF(W306&gt;0, ", JA13)", ")")</f>
        <v>10E80-HP5S30  (80 gal, JA13)</v>
      </c>
      <c r="Q306" s="157">
        <f>COUNTIF(P$59:P$414, P306)</f>
        <v>1</v>
      </c>
      <c r="R306" t="s">
        <v>310</v>
      </c>
      <c r="S306" s="14">
        <v>80</v>
      </c>
      <c r="T306" s="99"/>
      <c r="U306" s="80" t="s">
        <v>284</v>
      </c>
      <c r="V306" s="85" t="str">
        <f t="shared" si="182"/>
        <v>Rheem2020Prem80</v>
      </c>
      <c r="W306" s="118">
        <v>1</v>
      </c>
      <c r="X306" s="46">
        <v>4</v>
      </c>
      <c r="Y306" s="47">
        <v>43944</v>
      </c>
      <c r="Z306" s="44"/>
      <c r="AA306" s="128" t="str">
        <f t="shared" si="166"/>
        <v>2,     202162,   "10E80-HP5S30  (80 gal, JA13)"</v>
      </c>
      <c r="AB306" s="130" t="str">
        <f t="shared" si="170"/>
        <v>Richmond</v>
      </c>
      <c r="AC306" s="131" t="s">
        <v>628</v>
      </c>
      <c r="AD306" s="155">
        <f>COUNTIF(AC$59:AC$414, AC306)</f>
        <v>1</v>
      </c>
      <c r="AE306" s="128" t="str">
        <f t="shared" si="167"/>
        <v xml:space="preserve">          case  10E80-HP5S30  (80 gal, JA13)   :   "Richmond10E80HP5S30"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</row>
    <row r="307" spans="3:1039" s="6" customFormat="1" ht="15" customHeight="1" x14ac:dyDescent="0.25">
      <c r="C307" s="6" t="str">
        <f t="shared" si="187"/>
        <v>Richmond</v>
      </c>
      <c r="D307" s="6" t="str">
        <f t="shared" si="188"/>
        <v>10E50-HP4D  (50 gal)</v>
      </c>
      <c r="E307" s="6">
        <f t="shared" si="171"/>
        <v>200139</v>
      </c>
      <c r="F307" s="55">
        <f t="shared" si="152"/>
        <v>50</v>
      </c>
      <c r="G307" s="6" t="str">
        <f t="shared" si="189"/>
        <v>RheemHBDR4550</v>
      </c>
      <c r="H307" s="117">
        <f t="shared" si="185"/>
        <v>0</v>
      </c>
      <c r="I307" s="158" t="str">
        <f t="shared" si="172"/>
        <v>Richmond10E50HP4D</v>
      </c>
      <c r="J307" s="91" t="s">
        <v>192</v>
      </c>
      <c r="K307" s="32">
        <v>3</v>
      </c>
      <c r="L307" s="75">
        <f t="shared" si="186"/>
        <v>20</v>
      </c>
      <c r="M307" s="12" t="s">
        <v>95</v>
      </c>
      <c r="N307" s="61">
        <v>1</v>
      </c>
      <c r="O307" s="62">
        <f t="shared" si="174"/>
        <v>200139</v>
      </c>
      <c r="P307" s="59" t="str">
        <f t="shared" si="190"/>
        <v>10E50-HP4D  (50 gal)</v>
      </c>
      <c r="Q307" s="157">
        <f>COUNTIF(P$59:P$414, P307)</f>
        <v>1</v>
      </c>
      <c r="R307" s="13" t="s">
        <v>131</v>
      </c>
      <c r="S307" s="14">
        <v>50</v>
      </c>
      <c r="T307" s="99" t="s">
        <v>267</v>
      </c>
      <c r="U307" s="80" t="s">
        <v>267</v>
      </c>
      <c r="V307" s="85" t="str">
        <f t="shared" si="182"/>
        <v>RheemHBDR4550</v>
      </c>
      <c r="W307" s="116">
        <v>0</v>
      </c>
      <c r="X307" s="46" t="str">
        <f>[1]ESTAR_to_AWHS!I61</f>
        <v>2-3</v>
      </c>
      <c r="Y307" s="47">
        <f>[1]ESTAR_to_AWHS!J61</f>
        <v>42667</v>
      </c>
      <c r="Z307" s="44" t="s">
        <v>88</v>
      </c>
      <c r="AA307" s="128" t="str">
        <f t="shared" si="166"/>
        <v>2,     200139,   "10E50-HP4D  (50 gal)"</v>
      </c>
      <c r="AB307" s="130" t="str">
        <f t="shared" si="170"/>
        <v>Richmond</v>
      </c>
      <c r="AC307" s="131" t="s">
        <v>614</v>
      </c>
      <c r="AD307" s="155">
        <f>COUNTIF(AC$59:AC$414, AC307)</f>
        <v>1</v>
      </c>
      <c r="AE307" s="128" t="str">
        <f t="shared" si="167"/>
        <v xml:space="preserve">          case  10E50-HP4D  (50 gal)   :   "Richmond10E50HP4D"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/>
      <c r="MZ307"/>
      <c r="NA307"/>
      <c r="NB307"/>
      <c r="NC307"/>
      <c r="ND307"/>
      <c r="NE307"/>
      <c r="NF307"/>
      <c r="NG307"/>
      <c r="NH307"/>
      <c r="NI307"/>
      <c r="NJ307"/>
      <c r="NK307"/>
      <c r="NL307"/>
      <c r="NM307"/>
      <c r="NN307"/>
      <c r="NO307"/>
      <c r="NP307"/>
      <c r="NQ307"/>
      <c r="NR307"/>
      <c r="NS307"/>
      <c r="NT307"/>
      <c r="NU307"/>
      <c r="NV307"/>
      <c r="NW307"/>
      <c r="NX307"/>
      <c r="NY307"/>
      <c r="NZ307"/>
      <c r="OA307"/>
      <c r="OB307"/>
      <c r="OC307"/>
      <c r="OD307"/>
      <c r="OE307"/>
      <c r="OF307"/>
      <c r="OG307"/>
      <c r="OH307"/>
      <c r="OI307"/>
      <c r="OJ307"/>
      <c r="OK307"/>
      <c r="OL307"/>
      <c r="OM307"/>
      <c r="ON307"/>
      <c r="OO307"/>
      <c r="OP307"/>
      <c r="OQ307"/>
      <c r="OR307"/>
      <c r="OS307"/>
      <c r="OT307"/>
      <c r="OU307"/>
      <c r="OV307"/>
      <c r="OW307"/>
      <c r="OX307"/>
      <c r="OY307"/>
      <c r="OZ307"/>
      <c r="PA307"/>
      <c r="PB307"/>
      <c r="PC307"/>
      <c r="PD307"/>
      <c r="PE307"/>
      <c r="PF307"/>
      <c r="PG307"/>
      <c r="PH307"/>
      <c r="PI307"/>
      <c r="PJ307"/>
      <c r="PK307"/>
      <c r="PL307"/>
      <c r="PM307"/>
      <c r="PN307"/>
      <c r="PO307"/>
      <c r="PP307"/>
      <c r="PQ307"/>
      <c r="PR307"/>
      <c r="PS307"/>
      <c r="PT307"/>
      <c r="PU307"/>
      <c r="PV307"/>
      <c r="PW307"/>
      <c r="PX307"/>
      <c r="PY307"/>
      <c r="PZ307"/>
      <c r="QA307"/>
      <c r="QB307"/>
      <c r="QC307"/>
      <c r="QD307"/>
      <c r="QE307"/>
      <c r="QF307"/>
      <c r="QG307"/>
      <c r="QH307"/>
      <c r="QI307"/>
      <c r="QJ307"/>
      <c r="QK307"/>
      <c r="QL307"/>
      <c r="QM307"/>
      <c r="QN307"/>
      <c r="QO307"/>
      <c r="QP307"/>
      <c r="QQ307"/>
      <c r="QR307"/>
      <c r="QS307"/>
      <c r="QT307"/>
      <c r="QU307"/>
      <c r="QV307"/>
      <c r="QW307"/>
      <c r="QX307"/>
      <c r="QY307"/>
      <c r="QZ307"/>
      <c r="RA307"/>
      <c r="RB307"/>
      <c r="RC307"/>
      <c r="RD307"/>
      <c r="RE307"/>
      <c r="RF307"/>
      <c r="RG307"/>
      <c r="RH307"/>
      <c r="RI307"/>
      <c r="RJ307"/>
      <c r="RK307"/>
      <c r="RL307"/>
      <c r="RM307"/>
      <c r="RN307"/>
      <c r="RO307"/>
      <c r="RP307"/>
      <c r="RQ307"/>
      <c r="RR307"/>
      <c r="RS307"/>
      <c r="RT307"/>
      <c r="RU307"/>
      <c r="RV307"/>
      <c r="RW307"/>
      <c r="RX307"/>
      <c r="RY307"/>
      <c r="RZ307"/>
      <c r="SA307"/>
      <c r="SB307"/>
      <c r="SC307"/>
      <c r="SD307"/>
      <c r="SE307"/>
      <c r="SF307"/>
      <c r="SG307"/>
      <c r="SH307"/>
      <c r="SI307"/>
      <c r="SJ307"/>
      <c r="SK307"/>
      <c r="SL307"/>
      <c r="SM307"/>
      <c r="SN307"/>
      <c r="SO307"/>
      <c r="SP307"/>
      <c r="SQ307"/>
      <c r="SR307"/>
      <c r="SS307"/>
      <c r="ST307"/>
      <c r="SU307"/>
      <c r="SV307"/>
      <c r="SW307"/>
      <c r="SX307"/>
      <c r="SY307"/>
      <c r="SZ307"/>
      <c r="TA307"/>
      <c r="TB307"/>
      <c r="TC307"/>
      <c r="TD307"/>
      <c r="TE307"/>
      <c r="TF307"/>
      <c r="TG307"/>
      <c r="TH307"/>
      <c r="TI307"/>
      <c r="TJ307"/>
      <c r="TK307"/>
      <c r="TL307"/>
      <c r="TM307"/>
      <c r="TN307"/>
      <c r="TO307"/>
      <c r="TP307"/>
      <c r="TQ307"/>
      <c r="TR307"/>
      <c r="TS307"/>
      <c r="TT307"/>
      <c r="TU307"/>
      <c r="TV307"/>
      <c r="TW307"/>
      <c r="TX307"/>
      <c r="TY307"/>
      <c r="TZ307"/>
      <c r="UA307"/>
      <c r="UB307"/>
      <c r="UC307"/>
      <c r="UD307"/>
      <c r="UE307"/>
      <c r="UF307"/>
      <c r="UG307"/>
      <c r="UH307"/>
      <c r="UI307"/>
      <c r="UJ307"/>
      <c r="UK307"/>
      <c r="UL307"/>
      <c r="UM307"/>
      <c r="UN307"/>
      <c r="UO307"/>
      <c r="UP307"/>
      <c r="UQ307"/>
      <c r="UR307"/>
      <c r="US307"/>
      <c r="UT307"/>
      <c r="UU307"/>
      <c r="UV307"/>
      <c r="UW307"/>
      <c r="UX307"/>
      <c r="UY307"/>
      <c r="UZ307"/>
      <c r="VA307"/>
      <c r="VB307"/>
      <c r="VC307"/>
      <c r="VD307"/>
      <c r="VE307"/>
      <c r="VF307"/>
      <c r="VG307"/>
      <c r="VH307"/>
      <c r="VI307"/>
      <c r="VJ307"/>
      <c r="VK307"/>
      <c r="VL307"/>
      <c r="VM307"/>
      <c r="VN307"/>
      <c r="VO307"/>
      <c r="VP307"/>
      <c r="VQ307"/>
      <c r="VR307"/>
      <c r="VS307"/>
      <c r="VT307"/>
      <c r="VU307"/>
      <c r="VV307"/>
      <c r="VW307"/>
      <c r="VX307"/>
      <c r="VY307"/>
      <c r="VZ307"/>
      <c r="WA307"/>
      <c r="WB307"/>
      <c r="WC307"/>
      <c r="WD307"/>
      <c r="WE307"/>
      <c r="WF307"/>
      <c r="WG307"/>
      <c r="WH307"/>
      <c r="WI307"/>
      <c r="WJ307"/>
      <c r="WK307"/>
      <c r="WL307"/>
      <c r="WM307"/>
      <c r="WN307"/>
      <c r="WO307"/>
      <c r="WP307"/>
      <c r="WQ307"/>
      <c r="WR307"/>
      <c r="WS307"/>
      <c r="WT307"/>
      <c r="WU307"/>
      <c r="WV307"/>
      <c r="WW307"/>
      <c r="WX307"/>
      <c r="WY307"/>
      <c r="WZ307"/>
      <c r="XA307"/>
      <c r="XB307"/>
      <c r="XC307"/>
      <c r="XD307"/>
      <c r="XE307"/>
      <c r="XF307"/>
      <c r="XG307"/>
      <c r="XH307"/>
      <c r="XI307"/>
      <c r="XJ307"/>
      <c r="XK307"/>
      <c r="XL307"/>
      <c r="XM307"/>
      <c r="XN307"/>
      <c r="XO307"/>
      <c r="XP307"/>
      <c r="XQ307"/>
      <c r="XR307"/>
      <c r="XS307"/>
      <c r="XT307"/>
      <c r="XU307"/>
      <c r="XV307"/>
      <c r="XW307"/>
      <c r="XX307"/>
      <c r="XY307"/>
      <c r="XZ307"/>
      <c r="YA307"/>
      <c r="YB307"/>
      <c r="YC307"/>
      <c r="YD307"/>
      <c r="YE307"/>
      <c r="YF307"/>
      <c r="YG307"/>
      <c r="YH307"/>
      <c r="YI307"/>
      <c r="YJ307"/>
      <c r="YK307"/>
      <c r="YL307"/>
      <c r="YM307"/>
      <c r="YN307"/>
      <c r="YO307"/>
      <c r="YP307"/>
      <c r="YQ307"/>
      <c r="YR307"/>
      <c r="YS307"/>
      <c r="YT307"/>
      <c r="YU307"/>
      <c r="YV307"/>
      <c r="YW307"/>
      <c r="YX307"/>
      <c r="YY307"/>
      <c r="YZ307"/>
      <c r="ZA307"/>
      <c r="ZB307"/>
      <c r="ZC307"/>
      <c r="ZD307"/>
      <c r="ZE307"/>
      <c r="ZF307"/>
      <c r="ZG307"/>
      <c r="ZH307"/>
      <c r="ZI307"/>
      <c r="ZJ307"/>
      <c r="ZK307"/>
      <c r="ZL307"/>
      <c r="ZM307"/>
      <c r="ZN307"/>
      <c r="ZO307"/>
      <c r="ZP307"/>
      <c r="ZQ307"/>
      <c r="ZR307"/>
      <c r="ZS307"/>
      <c r="ZT307"/>
      <c r="ZU307"/>
      <c r="ZV307"/>
      <c r="ZW307"/>
      <c r="ZX307"/>
      <c r="ZY307"/>
      <c r="ZZ307"/>
      <c r="AAA307"/>
      <c r="AAB307"/>
      <c r="AAC307"/>
      <c r="AAD307"/>
      <c r="AAE307"/>
      <c r="AAF307"/>
      <c r="AAG307"/>
      <c r="AAH307"/>
      <c r="AAI307"/>
      <c r="AAJ307"/>
      <c r="AAK307"/>
      <c r="AAL307"/>
      <c r="AAM307"/>
      <c r="AAN307"/>
      <c r="AAO307"/>
      <c r="AAP307"/>
      <c r="AAQ307"/>
      <c r="AAR307"/>
      <c r="AAS307"/>
      <c r="AAT307"/>
      <c r="AAU307"/>
      <c r="AAV307"/>
      <c r="AAW307"/>
      <c r="AAX307"/>
      <c r="AAY307"/>
      <c r="AAZ307"/>
      <c r="ABA307"/>
      <c r="ABB307"/>
      <c r="ABC307"/>
      <c r="ABD307"/>
      <c r="ABE307"/>
      <c r="ABF307"/>
      <c r="ABG307"/>
      <c r="ABH307"/>
      <c r="ABI307"/>
      <c r="ABJ307"/>
      <c r="ABK307"/>
      <c r="ABL307"/>
      <c r="ABM307"/>
      <c r="ABN307"/>
      <c r="ABO307"/>
      <c r="ABP307"/>
      <c r="ABQ307"/>
      <c r="ABR307"/>
      <c r="ABS307"/>
      <c r="ABT307"/>
      <c r="ABU307"/>
      <c r="ABV307"/>
      <c r="ABW307"/>
      <c r="ABX307"/>
      <c r="ABY307"/>
      <c r="ABZ307"/>
      <c r="ACA307"/>
      <c r="ACB307"/>
      <c r="ACC307"/>
      <c r="ACD307"/>
      <c r="ACE307"/>
      <c r="ACF307"/>
      <c r="ACG307"/>
      <c r="ACH307"/>
      <c r="ACI307"/>
      <c r="ACJ307"/>
      <c r="ACK307"/>
      <c r="ACL307"/>
      <c r="ACM307"/>
      <c r="ACN307"/>
      <c r="ACO307"/>
      <c r="ACP307"/>
      <c r="ACQ307"/>
      <c r="ACR307"/>
      <c r="ACS307"/>
      <c r="ACT307"/>
      <c r="ACU307"/>
      <c r="ACV307"/>
      <c r="ACW307"/>
      <c r="ACX307"/>
      <c r="ACY307"/>
      <c r="ACZ307"/>
      <c r="ADA307"/>
      <c r="ADB307"/>
      <c r="ADC307"/>
      <c r="ADD307"/>
      <c r="ADE307"/>
      <c r="ADF307"/>
      <c r="ADG307"/>
      <c r="ADH307"/>
      <c r="ADI307"/>
      <c r="ADJ307"/>
      <c r="ADK307"/>
      <c r="ADL307"/>
      <c r="ADM307"/>
      <c r="ADN307"/>
      <c r="ADO307"/>
      <c r="ADP307"/>
      <c r="ADQ307"/>
      <c r="ADR307"/>
      <c r="ADS307"/>
      <c r="ADT307"/>
      <c r="ADU307"/>
      <c r="ADV307"/>
      <c r="ADW307"/>
      <c r="ADX307"/>
      <c r="ADY307"/>
      <c r="ADZ307"/>
      <c r="AEA307"/>
      <c r="AEB307"/>
      <c r="AEC307"/>
      <c r="AED307"/>
      <c r="AEE307"/>
      <c r="AEF307"/>
      <c r="AEG307"/>
      <c r="AEH307"/>
      <c r="AEI307"/>
      <c r="AEJ307"/>
      <c r="AEK307"/>
      <c r="AEL307"/>
      <c r="AEM307"/>
      <c r="AEN307"/>
      <c r="AEO307"/>
      <c r="AEP307"/>
      <c r="AEQ307"/>
      <c r="AER307"/>
      <c r="AES307"/>
      <c r="AET307"/>
      <c r="AEU307"/>
      <c r="AEV307"/>
      <c r="AEW307"/>
      <c r="AEX307"/>
      <c r="AEY307"/>
      <c r="AEZ307"/>
      <c r="AFA307"/>
      <c r="AFB307"/>
      <c r="AFC307"/>
      <c r="AFD307"/>
      <c r="AFE307"/>
      <c r="AFF307"/>
      <c r="AFG307"/>
      <c r="AFH307"/>
      <c r="AFI307"/>
      <c r="AFJ307"/>
      <c r="AFK307"/>
      <c r="AFL307"/>
      <c r="AFM307"/>
      <c r="AFN307"/>
      <c r="AFO307"/>
      <c r="AFP307"/>
      <c r="AFQ307"/>
      <c r="AFR307"/>
      <c r="AFS307"/>
      <c r="AFT307"/>
      <c r="AFU307"/>
      <c r="AFV307"/>
      <c r="AFW307"/>
      <c r="AFX307"/>
      <c r="AFY307"/>
      <c r="AFZ307"/>
      <c r="AGA307"/>
      <c r="AGB307"/>
      <c r="AGC307"/>
      <c r="AGD307"/>
      <c r="AGE307"/>
      <c r="AGF307"/>
      <c r="AGG307"/>
      <c r="AGH307"/>
      <c r="AGI307"/>
      <c r="AGJ307"/>
      <c r="AGK307"/>
      <c r="AGL307"/>
      <c r="AGM307"/>
      <c r="AGN307"/>
      <c r="AGO307"/>
      <c r="AGP307"/>
      <c r="AGQ307"/>
      <c r="AGR307"/>
      <c r="AGS307"/>
      <c r="AGT307"/>
      <c r="AGU307"/>
      <c r="AGV307"/>
      <c r="AGW307"/>
      <c r="AGX307"/>
      <c r="AGY307"/>
      <c r="AGZ307"/>
      <c r="AHA307"/>
      <c r="AHB307"/>
      <c r="AHC307"/>
      <c r="AHD307"/>
      <c r="AHE307"/>
      <c r="AHF307"/>
      <c r="AHG307"/>
      <c r="AHH307"/>
      <c r="AHI307"/>
      <c r="AHJ307"/>
      <c r="AHK307"/>
      <c r="AHL307"/>
      <c r="AHM307"/>
      <c r="AHN307"/>
      <c r="AHO307"/>
      <c r="AHP307"/>
      <c r="AHQ307"/>
      <c r="AHR307"/>
      <c r="AHS307"/>
      <c r="AHT307"/>
      <c r="AHU307"/>
      <c r="AHV307"/>
      <c r="AHW307"/>
      <c r="AHX307"/>
      <c r="AHY307"/>
      <c r="AHZ307"/>
      <c r="AIA307"/>
      <c r="AIB307"/>
      <c r="AIC307"/>
      <c r="AID307"/>
      <c r="AIE307"/>
      <c r="AIF307"/>
      <c r="AIG307"/>
      <c r="AIH307"/>
      <c r="AII307"/>
      <c r="AIJ307"/>
      <c r="AIK307"/>
      <c r="AIL307"/>
      <c r="AIM307"/>
      <c r="AIN307"/>
      <c r="AIO307"/>
      <c r="AIP307"/>
      <c r="AIQ307"/>
      <c r="AIR307"/>
      <c r="AIS307"/>
      <c r="AIT307"/>
      <c r="AIU307"/>
      <c r="AIV307"/>
      <c r="AIW307"/>
      <c r="AIX307"/>
      <c r="AIY307"/>
      <c r="AIZ307"/>
      <c r="AJA307"/>
      <c r="AJB307"/>
      <c r="AJC307"/>
      <c r="AJD307"/>
      <c r="AJE307"/>
      <c r="AJF307"/>
      <c r="AJG307"/>
      <c r="AJH307"/>
      <c r="AJI307"/>
      <c r="AJJ307"/>
      <c r="AJK307"/>
      <c r="AJL307"/>
      <c r="AJM307"/>
      <c r="AJN307"/>
      <c r="AJO307"/>
      <c r="AJP307"/>
      <c r="AJQ307"/>
      <c r="AJR307"/>
      <c r="AJS307"/>
      <c r="AJT307"/>
      <c r="AJU307"/>
      <c r="AJV307"/>
      <c r="AJW307"/>
      <c r="AJX307"/>
      <c r="AJY307"/>
      <c r="AJZ307"/>
      <c r="AKA307"/>
      <c r="AKB307"/>
      <c r="AKC307"/>
      <c r="AKD307"/>
      <c r="AKE307"/>
      <c r="AKF307"/>
      <c r="AKG307"/>
      <c r="AKH307"/>
      <c r="AKI307"/>
      <c r="AKJ307"/>
      <c r="AKK307"/>
      <c r="AKL307"/>
      <c r="AKM307"/>
      <c r="AKN307"/>
      <c r="AKO307"/>
      <c r="AKP307"/>
      <c r="AKQ307"/>
      <c r="AKR307"/>
      <c r="AKS307"/>
      <c r="AKT307"/>
      <c r="AKU307"/>
      <c r="AKV307"/>
      <c r="AKW307"/>
      <c r="AKX307"/>
      <c r="AKY307"/>
      <c r="AKZ307"/>
      <c r="ALA307"/>
      <c r="ALB307"/>
      <c r="ALC307"/>
      <c r="ALD307"/>
      <c r="ALE307"/>
      <c r="ALF307"/>
      <c r="ALG307"/>
      <c r="ALH307"/>
      <c r="ALI307"/>
      <c r="ALJ307"/>
      <c r="ALK307"/>
      <c r="ALL307"/>
      <c r="ALM307"/>
      <c r="ALN307"/>
      <c r="ALO307"/>
      <c r="ALP307"/>
      <c r="ALQ307"/>
      <c r="ALR307"/>
      <c r="ALS307"/>
      <c r="ALT307"/>
      <c r="ALU307"/>
      <c r="ALV307"/>
      <c r="ALW307"/>
      <c r="ALX307"/>
      <c r="ALY307"/>
      <c r="ALZ307"/>
      <c r="AMA307"/>
      <c r="AMB307"/>
      <c r="AMC307"/>
      <c r="AMD307"/>
      <c r="AME307"/>
      <c r="AMF307"/>
      <c r="AMG307"/>
      <c r="AMH307"/>
      <c r="AMI307"/>
      <c r="AMJ307"/>
      <c r="AMK307"/>
      <c r="AML307"/>
      <c r="AMM307"/>
      <c r="AMN307"/>
      <c r="AMO307"/>
      <c r="AMP307"/>
      <c r="AMQ307"/>
      <c r="AMR307"/>
      <c r="AMS307"/>
      <c r="AMT307"/>
      <c r="AMU307"/>
      <c r="AMV307"/>
      <c r="AMW307"/>
      <c r="AMX307"/>
      <c r="AMY307"/>
    </row>
    <row r="308" spans="3:1039" s="6" customFormat="1" ht="15" customHeight="1" x14ac:dyDescent="0.25">
      <c r="C308" s="6" t="str">
        <f t="shared" si="187"/>
        <v>Richmond</v>
      </c>
      <c r="D308" s="6" t="str">
        <f t="shared" si="188"/>
        <v>10E65-HP4D  (65 gal)</v>
      </c>
      <c r="E308" s="6">
        <f t="shared" si="171"/>
        <v>200240</v>
      </c>
      <c r="F308" s="55">
        <f t="shared" si="152"/>
        <v>65</v>
      </c>
      <c r="G308" s="6" t="str">
        <f t="shared" si="189"/>
        <v>RheemHBDR4565</v>
      </c>
      <c r="H308" s="117">
        <f t="shared" si="185"/>
        <v>0</v>
      </c>
      <c r="I308" s="158" t="str">
        <f t="shared" si="172"/>
        <v>Richmond10E65HP4D</v>
      </c>
      <c r="J308" s="91" t="s">
        <v>192</v>
      </c>
      <c r="K308" s="32">
        <v>3</v>
      </c>
      <c r="L308" s="75">
        <f t="shared" si="186"/>
        <v>20</v>
      </c>
      <c r="M308" s="12" t="s">
        <v>95</v>
      </c>
      <c r="N308" s="62">
        <f t="shared" ref="N308:N315" si="191">N307+1</f>
        <v>2</v>
      </c>
      <c r="O308" s="62">
        <f t="shared" si="174"/>
        <v>200240</v>
      </c>
      <c r="P308" s="59" t="str">
        <f t="shared" si="190"/>
        <v>10E65-HP4D  (65 gal)</v>
      </c>
      <c r="Q308" s="157">
        <f>COUNTIF(P$59:P$414, P308)</f>
        <v>1</v>
      </c>
      <c r="R308" s="13" t="s">
        <v>132</v>
      </c>
      <c r="S308" s="14">
        <v>65</v>
      </c>
      <c r="T308" s="99" t="s">
        <v>268</v>
      </c>
      <c r="U308" s="80" t="s">
        <v>268</v>
      </c>
      <c r="V308" s="85" t="str">
        <f t="shared" si="182"/>
        <v>RheemHBDR4565</v>
      </c>
      <c r="W308" s="116">
        <v>0</v>
      </c>
      <c r="X308" s="46" t="str">
        <f>[1]ESTAR_to_AWHS!I62</f>
        <v>2-3</v>
      </c>
      <c r="Y308" s="47">
        <f>[1]ESTAR_to_AWHS!J62</f>
        <v>42667</v>
      </c>
      <c r="Z308" s="44" t="s">
        <v>88</v>
      </c>
      <c r="AA308" s="128" t="str">
        <f t="shared" si="166"/>
        <v>2,     200240,   "10E65-HP4D  (65 gal)"</v>
      </c>
      <c r="AB308" s="130" t="str">
        <f t="shared" si="170"/>
        <v>Richmond</v>
      </c>
      <c r="AC308" s="131" t="s">
        <v>619</v>
      </c>
      <c r="AD308" s="155">
        <f>COUNTIF(AC$59:AC$414, AC308)</f>
        <v>1</v>
      </c>
      <c r="AE308" s="128" t="str">
        <f t="shared" si="167"/>
        <v xml:space="preserve">          case  10E65-HP4D  (65 gal)   :   "Richmond10E65HP4D"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H308"/>
      <c r="NI308"/>
      <c r="NJ308"/>
      <c r="NK308"/>
      <c r="NL308"/>
      <c r="NM308"/>
      <c r="NN308"/>
      <c r="NO308"/>
      <c r="NP308"/>
      <c r="NQ308"/>
      <c r="NR308"/>
      <c r="NS308"/>
      <c r="NT308"/>
      <c r="NU308"/>
      <c r="NV308"/>
      <c r="NW308"/>
      <c r="NX308"/>
      <c r="NY308"/>
      <c r="NZ308"/>
      <c r="OA308"/>
      <c r="OB308"/>
      <c r="OC308"/>
      <c r="OD308"/>
      <c r="OE308"/>
      <c r="OF308"/>
      <c r="OG308"/>
      <c r="OH308"/>
      <c r="OI308"/>
      <c r="OJ308"/>
      <c r="OK308"/>
      <c r="OL308"/>
      <c r="OM308"/>
      <c r="ON308"/>
      <c r="OO308"/>
      <c r="OP308"/>
      <c r="OQ308"/>
      <c r="OR308"/>
      <c r="OS308"/>
      <c r="OT308"/>
      <c r="OU308"/>
      <c r="OV308"/>
      <c r="OW308"/>
      <c r="OX308"/>
      <c r="OY308"/>
      <c r="OZ308"/>
      <c r="PA308"/>
      <c r="PB308"/>
      <c r="PC308"/>
      <c r="PD308"/>
      <c r="PE308"/>
      <c r="PF308"/>
      <c r="PG308"/>
      <c r="PH308"/>
      <c r="PI308"/>
      <c r="PJ308"/>
      <c r="PK308"/>
      <c r="PL308"/>
      <c r="PM308"/>
      <c r="PN308"/>
      <c r="PO308"/>
      <c r="PP308"/>
      <c r="PQ308"/>
      <c r="PR308"/>
      <c r="PS308"/>
      <c r="PT308"/>
      <c r="PU308"/>
      <c r="PV308"/>
      <c r="PW308"/>
      <c r="PX308"/>
      <c r="PY308"/>
      <c r="PZ308"/>
      <c r="QA308"/>
      <c r="QB308"/>
      <c r="QC308"/>
      <c r="QD308"/>
      <c r="QE308"/>
      <c r="QF308"/>
      <c r="QG308"/>
      <c r="QH308"/>
      <c r="QI308"/>
      <c r="QJ308"/>
      <c r="QK308"/>
      <c r="QL308"/>
      <c r="QM308"/>
      <c r="QN308"/>
      <c r="QO308"/>
      <c r="QP308"/>
      <c r="QQ308"/>
      <c r="QR308"/>
      <c r="QS308"/>
      <c r="QT308"/>
      <c r="QU308"/>
      <c r="QV308"/>
      <c r="QW308"/>
      <c r="QX308"/>
      <c r="QY308"/>
      <c r="QZ308"/>
      <c r="RA308"/>
      <c r="RB308"/>
      <c r="RC308"/>
      <c r="RD308"/>
      <c r="RE308"/>
      <c r="RF308"/>
      <c r="RG308"/>
      <c r="RH308"/>
      <c r="RI308"/>
      <c r="RJ308"/>
      <c r="RK308"/>
      <c r="RL308"/>
      <c r="RM308"/>
      <c r="RN308"/>
      <c r="RO308"/>
      <c r="RP308"/>
      <c r="RQ308"/>
      <c r="RR308"/>
      <c r="RS308"/>
      <c r="RT308"/>
      <c r="RU308"/>
      <c r="RV308"/>
      <c r="RW308"/>
      <c r="RX308"/>
      <c r="RY308"/>
      <c r="RZ308"/>
      <c r="SA308"/>
      <c r="SB308"/>
      <c r="SC308"/>
      <c r="SD308"/>
      <c r="SE308"/>
      <c r="SF308"/>
      <c r="SG308"/>
      <c r="SH308"/>
      <c r="SI308"/>
      <c r="SJ308"/>
      <c r="SK308"/>
      <c r="SL308"/>
      <c r="SM308"/>
      <c r="SN308"/>
      <c r="SO308"/>
      <c r="SP308"/>
      <c r="SQ308"/>
      <c r="SR308"/>
      <c r="SS308"/>
      <c r="ST308"/>
      <c r="SU308"/>
      <c r="SV308"/>
      <c r="SW308"/>
      <c r="SX308"/>
      <c r="SY308"/>
      <c r="SZ308"/>
      <c r="TA308"/>
      <c r="TB308"/>
      <c r="TC308"/>
      <c r="TD308"/>
      <c r="TE308"/>
      <c r="TF308"/>
      <c r="TG308"/>
      <c r="TH308"/>
      <c r="TI308"/>
      <c r="TJ308"/>
      <c r="TK308"/>
      <c r="TL308"/>
      <c r="TM308"/>
      <c r="TN308"/>
      <c r="TO308"/>
      <c r="TP308"/>
      <c r="TQ308"/>
      <c r="TR308"/>
      <c r="TS308"/>
      <c r="TT308"/>
      <c r="TU308"/>
      <c r="TV308"/>
      <c r="TW308"/>
      <c r="TX308"/>
      <c r="TY308"/>
      <c r="TZ308"/>
      <c r="UA308"/>
      <c r="UB308"/>
      <c r="UC308"/>
      <c r="UD308"/>
      <c r="UE308"/>
      <c r="UF308"/>
      <c r="UG308"/>
      <c r="UH308"/>
      <c r="UI308"/>
      <c r="UJ308"/>
      <c r="UK308"/>
      <c r="UL308"/>
      <c r="UM308"/>
      <c r="UN308"/>
      <c r="UO308"/>
      <c r="UP308"/>
      <c r="UQ308"/>
      <c r="UR308"/>
      <c r="US308"/>
      <c r="UT308"/>
      <c r="UU308"/>
      <c r="UV308"/>
      <c r="UW308"/>
      <c r="UX308"/>
      <c r="UY308"/>
      <c r="UZ308"/>
      <c r="VA308"/>
      <c r="VB308"/>
      <c r="VC308"/>
      <c r="VD308"/>
      <c r="VE308"/>
      <c r="VF308"/>
      <c r="VG308"/>
      <c r="VH308"/>
      <c r="VI308"/>
      <c r="VJ308"/>
      <c r="VK308"/>
      <c r="VL308"/>
      <c r="VM308"/>
      <c r="VN308"/>
      <c r="VO308"/>
      <c r="VP308"/>
      <c r="VQ308"/>
      <c r="VR308"/>
      <c r="VS308"/>
      <c r="VT308"/>
      <c r="VU308"/>
      <c r="VV308"/>
      <c r="VW308"/>
      <c r="VX308"/>
      <c r="VY308"/>
      <c r="VZ308"/>
      <c r="WA308"/>
      <c r="WB308"/>
      <c r="WC308"/>
      <c r="WD308"/>
      <c r="WE308"/>
      <c r="WF308"/>
      <c r="WG308"/>
      <c r="WH308"/>
      <c r="WI308"/>
      <c r="WJ308"/>
      <c r="WK308"/>
      <c r="WL308"/>
      <c r="WM308"/>
      <c r="WN308"/>
      <c r="WO308"/>
      <c r="WP308"/>
      <c r="WQ308"/>
      <c r="WR308"/>
      <c r="WS308"/>
      <c r="WT308"/>
      <c r="WU308"/>
      <c r="WV308"/>
      <c r="WW308"/>
      <c r="WX308"/>
      <c r="WY308"/>
      <c r="WZ308"/>
      <c r="XA308"/>
      <c r="XB308"/>
      <c r="XC308"/>
      <c r="XD308"/>
      <c r="XE308"/>
      <c r="XF308"/>
      <c r="XG308"/>
      <c r="XH308"/>
      <c r="XI308"/>
      <c r="XJ308"/>
      <c r="XK308"/>
      <c r="XL308"/>
      <c r="XM308"/>
      <c r="XN308"/>
      <c r="XO308"/>
      <c r="XP308"/>
      <c r="XQ308"/>
      <c r="XR308"/>
      <c r="XS308"/>
      <c r="XT308"/>
      <c r="XU308"/>
      <c r="XV308"/>
      <c r="XW308"/>
      <c r="XX308"/>
      <c r="XY308"/>
      <c r="XZ308"/>
      <c r="YA308"/>
      <c r="YB308"/>
      <c r="YC308"/>
      <c r="YD308"/>
      <c r="YE308"/>
      <c r="YF308"/>
      <c r="YG308"/>
      <c r="YH308"/>
      <c r="YI308"/>
      <c r="YJ308"/>
      <c r="YK308"/>
      <c r="YL308"/>
      <c r="YM308"/>
      <c r="YN308"/>
      <c r="YO308"/>
      <c r="YP308"/>
      <c r="YQ308"/>
      <c r="YR308"/>
      <c r="YS308"/>
      <c r="YT308"/>
      <c r="YU308"/>
      <c r="YV308"/>
      <c r="YW308"/>
      <c r="YX308"/>
      <c r="YY308"/>
      <c r="YZ308"/>
      <c r="ZA308"/>
      <c r="ZB308"/>
      <c r="ZC308"/>
      <c r="ZD308"/>
      <c r="ZE308"/>
      <c r="ZF308"/>
      <c r="ZG308"/>
      <c r="ZH308"/>
      <c r="ZI308"/>
      <c r="ZJ308"/>
      <c r="ZK308"/>
      <c r="ZL308"/>
      <c r="ZM308"/>
      <c r="ZN308"/>
      <c r="ZO308"/>
      <c r="ZP308"/>
      <c r="ZQ308"/>
      <c r="ZR308"/>
      <c r="ZS308"/>
      <c r="ZT308"/>
      <c r="ZU308"/>
      <c r="ZV308"/>
      <c r="ZW308"/>
      <c r="ZX308"/>
      <c r="ZY308"/>
      <c r="ZZ308"/>
      <c r="AAA308"/>
      <c r="AAB308"/>
      <c r="AAC308"/>
      <c r="AAD308"/>
      <c r="AAE308"/>
      <c r="AAF308"/>
      <c r="AAG308"/>
      <c r="AAH308"/>
      <c r="AAI308"/>
      <c r="AAJ308"/>
      <c r="AAK308"/>
      <c r="AAL308"/>
      <c r="AAM308"/>
      <c r="AAN308"/>
      <c r="AAO308"/>
      <c r="AAP308"/>
      <c r="AAQ308"/>
      <c r="AAR308"/>
      <c r="AAS308"/>
      <c r="AAT308"/>
      <c r="AAU308"/>
      <c r="AAV308"/>
      <c r="AAW308"/>
      <c r="AAX308"/>
      <c r="AAY308"/>
      <c r="AAZ308"/>
      <c r="ABA308"/>
      <c r="ABB308"/>
      <c r="ABC308"/>
      <c r="ABD308"/>
      <c r="ABE308"/>
      <c r="ABF308"/>
      <c r="ABG308"/>
      <c r="ABH308"/>
      <c r="ABI308"/>
      <c r="ABJ308"/>
      <c r="ABK308"/>
      <c r="ABL308"/>
      <c r="ABM308"/>
      <c r="ABN308"/>
      <c r="ABO308"/>
      <c r="ABP308"/>
      <c r="ABQ308"/>
      <c r="ABR308"/>
      <c r="ABS308"/>
      <c r="ABT308"/>
      <c r="ABU308"/>
      <c r="ABV308"/>
      <c r="ABW308"/>
      <c r="ABX308"/>
      <c r="ABY308"/>
      <c r="ABZ308"/>
      <c r="ACA308"/>
      <c r="ACB308"/>
      <c r="ACC308"/>
      <c r="ACD308"/>
      <c r="ACE308"/>
      <c r="ACF308"/>
      <c r="ACG308"/>
      <c r="ACH308"/>
      <c r="ACI308"/>
      <c r="ACJ308"/>
      <c r="ACK308"/>
      <c r="ACL308"/>
      <c r="ACM308"/>
      <c r="ACN308"/>
      <c r="ACO308"/>
      <c r="ACP308"/>
      <c r="ACQ308"/>
      <c r="ACR308"/>
      <c r="ACS308"/>
      <c r="ACT308"/>
      <c r="ACU308"/>
      <c r="ACV308"/>
      <c r="ACW308"/>
      <c r="ACX308"/>
      <c r="ACY308"/>
      <c r="ACZ308"/>
      <c r="ADA308"/>
      <c r="ADB308"/>
      <c r="ADC308"/>
      <c r="ADD308"/>
      <c r="ADE308"/>
      <c r="ADF308"/>
      <c r="ADG308"/>
      <c r="ADH308"/>
      <c r="ADI308"/>
      <c r="ADJ308"/>
      <c r="ADK308"/>
      <c r="ADL308"/>
      <c r="ADM308"/>
      <c r="ADN308"/>
      <c r="ADO308"/>
      <c r="ADP308"/>
      <c r="ADQ308"/>
      <c r="ADR308"/>
      <c r="ADS308"/>
      <c r="ADT308"/>
      <c r="ADU308"/>
      <c r="ADV308"/>
      <c r="ADW308"/>
      <c r="ADX308"/>
      <c r="ADY308"/>
      <c r="ADZ308"/>
      <c r="AEA308"/>
      <c r="AEB308"/>
      <c r="AEC308"/>
      <c r="AED308"/>
      <c r="AEE308"/>
      <c r="AEF308"/>
      <c r="AEG308"/>
      <c r="AEH308"/>
      <c r="AEI308"/>
      <c r="AEJ308"/>
      <c r="AEK308"/>
      <c r="AEL308"/>
      <c r="AEM308"/>
      <c r="AEN308"/>
      <c r="AEO308"/>
      <c r="AEP308"/>
      <c r="AEQ308"/>
      <c r="AER308"/>
      <c r="AES308"/>
      <c r="AET308"/>
      <c r="AEU308"/>
      <c r="AEV308"/>
      <c r="AEW308"/>
      <c r="AEX308"/>
      <c r="AEY308"/>
      <c r="AEZ308"/>
      <c r="AFA308"/>
      <c r="AFB308"/>
      <c r="AFC308"/>
      <c r="AFD308"/>
      <c r="AFE308"/>
      <c r="AFF308"/>
      <c r="AFG308"/>
      <c r="AFH308"/>
      <c r="AFI308"/>
      <c r="AFJ308"/>
      <c r="AFK308"/>
      <c r="AFL308"/>
      <c r="AFM308"/>
      <c r="AFN308"/>
      <c r="AFO308"/>
      <c r="AFP308"/>
      <c r="AFQ308"/>
      <c r="AFR308"/>
      <c r="AFS308"/>
      <c r="AFT308"/>
      <c r="AFU308"/>
      <c r="AFV308"/>
      <c r="AFW308"/>
      <c r="AFX308"/>
      <c r="AFY308"/>
      <c r="AFZ308"/>
      <c r="AGA308"/>
      <c r="AGB308"/>
      <c r="AGC308"/>
      <c r="AGD308"/>
      <c r="AGE308"/>
      <c r="AGF308"/>
      <c r="AGG308"/>
      <c r="AGH308"/>
      <c r="AGI308"/>
      <c r="AGJ308"/>
      <c r="AGK308"/>
      <c r="AGL308"/>
      <c r="AGM308"/>
      <c r="AGN308"/>
      <c r="AGO308"/>
      <c r="AGP308"/>
      <c r="AGQ308"/>
      <c r="AGR308"/>
      <c r="AGS308"/>
      <c r="AGT308"/>
      <c r="AGU308"/>
      <c r="AGV308"/>
      <c r="AGW308"/>
      <c r="AGX308"/>
      <c r="AGY308"/>
      <c r="AGZ308"/>
      <c r="AHA308"/>
      <c r="AHB308"/>
      <c r="AHC308"/>
      <c r="AHD308"/>
      <c r="AHE308"/>
      <c r="AHF308"/>
      <c r="AHG308"/>
      <c r="AHH308"/>
      <c r="AHI308"/>
      <c r="AHJ308"/>
      <c r="AHK308"/>
      <c r="AHL308"/>
      <c r="AHM308"/>
      <c r="AHN308"/>
      <c r="AHO308"/>
      <c r="AHP308"/>
      <c r="AHQ308"/>
      <c r="AHR308"/>
      <c r="AHS308"/>
      <c r="AHT308"/>
      <c r="AHU308"/>
      <c r="AHV308"/>
      <c r="AHW308"/>
      <c r="AHX308"/>
      <c r="AHY308"/>
      <c r="AHZ308"/>
      <c r="AIA308"/>
      <c r="AIB308"/>
      <c r="AIC308"/>
      <c r="AID308"/>
      <c r="AIE308"/>
      <c r="AIF308"/>
      <c r="AIG308"/>
      <c r="AIH308"/>
      <c r="AII308"/>
      <c r="AIJ308"/>
      <c r="AIK308"/>
      <c r="AIL308"/>
      <c r="AIM308"/>
      <c r="AIN308"/>
      <c r="AIO308"/>
      <c r="AIP308"/>
      <c r="AIQ308"/>
      <c r="AIR308"/>
      <c r="AIS308"/>
      <c r="AIT308"/>
      <c r="AIU308"/>
      <c r="AIV308"/>
      <c r="AIW308"/>
      <c r="AIX308"/>
      <c r="AIY308"/>
      <c r="AIZ308"/>
      <c r="AJA308"/>
      <c r="AJB308"/>
      <c r="AJC308"/>
      <c r="AJD308"/>
      <c r="AJE308"/>
      <c r="AJF308"/>
      <c r="AJG308"/>
      <c r="AJH308"/>
      <c r="AJI308"/>
      <c r="AJJ308"/>
      <c r="AJK308"/>
      <c r="AJL308"/>
      <c r="AJM308"/>
      <c r="AJN308"/>
      <c r="AJO308"/>
      <c r="AJP308"/>
      <c r="AJQ308"/>
      <c r="AJR308"/>
      <c r="AJS308"/>
      <c r="AJT308"/>
      <c r="AJU308"/>
      <c r="AJV308"/>
      <c r="AJW308"/>
      <c r="AJX308"/>
      <c r="AJY308"/>
      <c r="AJZ308"/>
      <c r="AKA308"/>
      <c r="AKB308"/>
      <c r="AKC308"/>
      <c r="AKD308"/>
      <c r="AKE308"/>
      <c r="AKF308"/>
      <c r="AKG308"/>
      <c r="AKH308"/>
      <c r="AKI308"/>
      <c r="AKJ308"/>
      <c r="AKK308"/>
      <c r="AKL308"/>
      <c r="AKM308"/>
      <c r="AKN308"/>
      <c r="AKO308"/>
      <c r="AKP308"/>
      <c r="AKQ308"/>
      <c r="AKR308"/>
      <c r="AKS308"/>
      <c r="AKT308"/>
      <c r="AKU308"/>
      <c r="AKV308"/>
      <c r="AKW308"/>
      <c r="AKX308"/>
      <c r="AKY308"/>
      <c r="AKZ308"/>
      <c r="ALA308"/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  <c r="ALX308"/>
      <c r="ALY308"/>
      <c r="ALZ308"/>
      <c r="AMA308"/>
      <c r="AMB308"/>
      <c r="AMC308"/>
      <c r="AMD308"/>
      <c r="AME308"/>
      <c r="AMF308"/>
      <c r="AMG308"/>
      <c r="AMH308"/>
      <c r="AMI308"/>
      <c r="AMJ308"/>
      <c r="AMK308"/>
      <c r="AML308"/>
      <c r="AMM308"/>
      <c r="AMN308"/>
      <c r="AMO308"/>
      <c r="AMP308"/>
      <c r="AMQ308"/>
      <c r="AMR308"/>
      <c r="AMS308"/>
      <c r="AMT308"/>
      <c r="AMU308"/>
      <c r="AMV308"/>
      <c r="AMW308"/>
      <c r="AMX308"/>
      <c r="AMY308"/>
    </row>
    <row r="309" spans="3:1039" s="6" customFormat="1" ht="15" customHeight="1" x14ac:dyDescent="0.25">
      <c r="C309" s="6" t="str">
        <f t="shared" si="187"/>
        <v>Richmond</v>
      </c>
      <c r="D309" s="6" t="str">
        <f t="shared" si="188"/>
        <v>10E80-HP4D  (80 gal)</v>
      </c>
      <c r="E309" s="6">
        <f t="shared" si="171"/>
        <v>200341</v>
      </c>
      <c r="F309" s="55">
        <f t="shared" si="152"/>
        <v>80</v>
      </c>
      <c r="G309" s="6" t="str">
        <f t="shared" si="189"/>
        <v>RheemHBDR4580</v>
      </c>
      <c r="H309" s="117">
        <f t="shared" si="185"/>
        <v>0</v>
      </c>
      <c r="I309" s="158" t="str">
        <f t="shared" si="172"/>
        <v>Richmond10E80HP4D</v>
      </c>
      <c r="J309" s="91" t="s">
        <v>192</v>
      </c>
      <c r="K309" s="32">
        <v>3</v>
      </c>
      <c r="L309" s="75">
        <f t="shared" si="186"/>
        <v>20</v>
      </c>
      <c r="M309" s="12" t="s">
        <v>95</v>
      </c>
      <c r="N309" s="62">
        <f t="shared" si="191"/>
        <v>3</v>
      </c>
      <c r="O309" s="62">
        <f t="shared" si="174"/>
        <v>200341</v>
      </c>
      <c r="P309" s="59" t="str">
        <f t="shared" si="190"/>
        <v>10E80-HP4D  (80 gal)</v>
      </c>
      <c r="Q309" s="157">
        <f>COUNTIF(P$59:P$414, P309)</f>
        <v>1</v>
      </c>
      <c r="R309" s="13" t="s">
        <v>133</v>
      </c>
      <c r="S309" s="14">
        <v>80</v>
      </c>
      <c r="T309" s="99" t="s">
        <v>269</v>
      </c>
      <c r="U309" s="80" t="s">
        <v>269</v>
      </c>
      <c r="V309" s="85" t="str">
        <f t="shared" si="182"/>
        <v>RheemHBDR4580</v>
      </c>
      <c r="W309" s="116">
        <v>0</v>
      </c>
      <c r="X309" s="46">
        <f>[1]ESTAR_to_AWHS!I63</f>
        <v>4</v>
      </c>
      <c r="Y309" s="47">
        <f>[1]ESTAR_to_AWHS!J63</f>
        <v>42667</v>
      </c>
      <c r="Z309" s="44" t="s">
        <v>88</v>
      </c>
      <c r="AA309" s="128" t="str">
        <f t="shared" si="166"/>
        <v>2,     200341,   "10E80-HP4D  (80 gal)"</v>
      </c>
      <c r="AB309" s="130" t="str">
        <f t="shared" si="170"/>
        <v>Richmond</v>
      </c>
      <c r="AC309" s="131" t="s">
        <v>624</v>
      </c>
      <c r="AD309" s="155">
        <f>COUNTIF(AC$59:AC$414, AC309)</f>
        <v>1</v>
      </c>
      <c r="AE309" s="128" t="str">
        <f t="shared" si="167"/>
        <v xml:space="preserve">          case  10E80-HP4D  (80 gal)   :   "Richmond10E80HP4D"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/>
      <c r="MZ309"/>
      <c r="NA309"/>
      <c r="NB309"/>
      <c r="NC309"/>
      <c r="ND309"/>
      <c r="NE309"/>
      <c r="NF309"/>
      <c r="NG309"/>
      <c r="NH309"/>
      <c r="NI309"/>
      <c r="NJ309"/>
      <c r="NK309"/>
      <c r="NL309"/>
      <c r="NM309"/>
      <c r="NN309"/>
      <c r="NO309"/>
      <c r="NP309"/>
      <c r="NQ309"/>
      <c r="NR309"/>
      <c r="NS309"/>
      <c r="NT309"/>
      <c r="NU309"/>
      <c r="NV309"/>
      <c r="NW309"/>
      <c r="NX309"/>
      <c r="NY309"/>
      <c r="NZ309"/>
      <c r="OA309"/>
      <c r="OB309"/>
      <c r="OC309"/>
      <c r="OD309"/>
      <c r="OE309"/>
      <c r="OF309"/>
      <c r="OG309"/>
      <c r="OH309"/>
      <c r="OI309"/>
      <c r="OJ309"/>
      <c r="OK309"/>
      <c r="OL309"/>
      <c r="OM309"/>
      <c r="ON309"/>
      <c r="OO309"/>
      <c r="OP309"/>
      <c r="OQ309"/>
      <c r="OR309"/>
      <c r="OS309"/>
      <c r="OT309"/>
      <c r="OU309"/>
      <c r="OV309"/>
      <c r="OW309"/>
      <c r="OX309"/>
      <c r="OY309"/>
      <c r="OZ309"/>
      <c r="PA309"/>
      <c r="PB309"/>
      <c r="PC309"/>
      <c r="PD309"/>
      <c r="PE309"/>
      <c r="PF309"/>
      <c r="PG309"/>
      <c r="PH309"/>
      <c r="PI309"/>
      <c r="PJ309"/>
      <c r="PK309"/>
      <c r="PL309"/>
      <c r="PM309"/>
      <c r="PN309"/>
      <c r="PO309"/>
      <c r="PP309"/>
      <c r="PQ309"/>
      <c r="PR309"/>
      <c r="PS309"/>
      <c r="PT309"/>
      <c r="PU309"/>
      <c r="PV309"/>
      <c r="PW309"/>
      <c r="PX309"/>
      <c r="PY309"/>
      <c r="PZ309"/>
      <c r="QA309"/>
      <c r="QB309"/>
      <c r="QC309"/>
      <c r="QD309"/>
      <c r="QE309"/>
      <c r="QF309"/>
      <c r="QG309"/>
      <c r="QH309"/>
      <c r="QI309"/>
      <c r="QJ309"/>
      <c r="QK309"/>
      <c r="QL309"/>
      <c r="QM309"/>
      <c r="QN309"/>
      <c r="QO309"/>
      <c r="QP309"/>
      <c r="QQ309"/>
      <c r="QR309"/>
      <c r="QS309"/>
      <c r="QT309"/>
      <c r="QU309"/>
      <c r="QV309"/>
      <c r="QW309"/>
      <c r="QX309"/>
      <c r="QY309"/>
      <c r="QZ309"/>
      <c r="RA309"/>
      <c r="RB309"/>
      <c r="RC309"/>
      <c r="RD309"/>
      <c r="RE309"/>
      <c r="RF309"/>
      <c r="RG309"/>
      <c r="RH309"/>
      <c r="RI309"/>
      <c r="RJ309"/>
      <c r="RK309"/>
      <c r="RL309"/>
      <c r="RM309"/>
      <c r="RN309"/>
      <c r="RO309"/>
      <c r="RP309"/>
      <c r="RQ309"/>
      <c r="RR309"/>
      <c r="RS309"/>
      <c r="RT309"/>
      <c r="RU309"/>
      <c r="RV309"/>
      <c r="RW309"/>
      <c r="RX309"/>
      <c r="RY309"/>
      <c r="RZ309"/>
      <c r="SA309"/>
      <c r="SB309"/>
      <c r="SC309"/>
      <c r="SD309"/>
      <c r="SE309"/>
      <c r="SF309"/>
      <c r="SG309"/>
      <c r="SH309"/>
      <c r="SI309"/>
      <c r="SJ309"/>
      <c r="SK309"/>
      <c r="SL309"/>
      <c r="SM309"/>
      <c r="SN309"/>
      <c r="SO309"/>
      <c r="SP309"/>
      <c r="SQ309"/>
      <c r="SR309"/>
      <c r="SS309"/>
      <c r="ST309"/>
      <c r="SU309"/>
      <c r="SV309"/>
      <c r="SW309"/>
      <c r="SX309"/>
      <c r="SY309"/>
      <c r="SZ309"/>
      <c r="TA309"/>
      <c r="TB309"/>
      <c r="TC309"/>
      <c r="TD309"/>
      <c r="TE309"/>
      <c r="TF309"/>
      <c r="TG309"/>
      <c r="TH309"/>
      <c r="TI309"/>
      <c r="TJ309"/>
      <c r="TK309"/>
      <c r="TL309"/>
      <c r="TM309"/>
      <c r="TN309"/>
      <c r="TO309"/>
      <c r="TP309"/>
      <c r="TQ309"/>
      <c r="TR309"/>
      <c r="TS309"/>
      <c r="TT309"/>
      <c r="TU309"/>
      <c r="TV309"/>
      <c r="TW309"/>
      <c r="TX309"/>
      <c r="TY309"/>
      <c r="TZ309"/>
      <c r="UA309"/>
      <c r="UB309"/>
      <c r="UC309"/>
      <c r="UD309"/>
      <c r="UE309"/>
      <c r="UF309"/>
      <c r="UG309"/>
      <c r="UH309"/>
      <c r="UI309"/>
      <c r="UJ309"/>
      <c r="UK309"/>
      <c r="UL309"/>
      <c r="UM309"/>
      <c r="UN309"/>
      <c r="UO309"/>
      <c r="UP309"/>
      <c r="UQ309"/>
      <c r="UR309"/>
      <c r="US309"/>
      <c r="UT309"/>
      <c r="UU309"/>
      <c r="UV309"/>
      <c r="UW309"/>
      <c r="UX309"/>
      <c r="UY309"/>
      <c r="UZ309"/>
      <c r="VA309"/>
      <c r="VB309"/>
      <c r="VC309"/>
      <c r="VD309"/>
      <c r="VE309"/>
      <c r="VF309"/>
      <c r="VG309"/>
      <c r="VH309"/>
      <c r="VI309"/>
      <c r="VJ309"/>
      <c r="VK309"/>
      <c r="VL309"/>
      <c r="VM309"/>
      <c r="VN309"/>
      <c r="VO309"/>
      <c r="VP309"/>
      <c r="VQ309"/>
      <c r="VR309"/>
      <c r="VS309"/>
      <c r="VT309"/>
      <c r="VU309"/>
      <c r="VV309"/>
      <c r="VW309"/>
      <c r="VX309"/>
      <c r="VY309"/>
      <c r="VZ309"/>
      <c r="WA309"/>
      <c r="WB309"/>
      <c r="WC309"/>
      <c r="WD309"/>
      <c r="WE309"/>
      <c r="WF309"/>
      <c r="WG309"/>
      <c r="WH309"/>
      <c r="WI309"/>
      <c r="WJ309"/>
      <c r="WK309"/>
      <c r="WL309"/>
      <c r="WM309"/>
      <c r="WN309"/>
      <c r="WO309"/>
      <c r="WP309"/>
      <c r="WQ309"/>
      <c r="WR309"/>
      <c r="WS309"/>
      <c r="WT309"/>
      <c r="WU309"/>
      <c r="WV309"/>
      <c r="WW309"/>
      <c r="WX309"/>
      <c r="WY309"/>
      <c r="WZ309"/>
      <c r="XA309"/>
      <c r="XB309"/>
      <c r="XC309"/>
      <c r="XD309"/>
      <c r="XE309"/>
      <c r="XF309"/>
      <c r="XG309"/>
      <c r="XH309"/>
      <c r="XI309"/>
      <c r="XJ309"/>
      <c r="XK309"/>
      <c r="XL309"/>
      <c r="XM309"/>
      <c r="XN309"/>
      <c r="XO309"/>
      <c r="XP309"/>
      <c r="XQ309"/>
      <c r="XR309"/>
      <c r="XS309"/>
      <c r="XT309"/>
      <c r="XU309"/>
      <c r="XV309"/>
      <c r="XW309"/>
      <c r="XX309"/>
      <c r="XY309"/>
      <c r="XZ309"/>
      <c r="YA309"/>
      <c r="YB309"/>
      <c r="YC309"/>
      <c r="YD309"/>
      <c r="YE309"/>
      <c r="YF309"/>
      <c r="YG309"/>
      <c r="YH309"/>
      <c r="YI309"/>
      <c r="YJ309"/>
      <c r="YK309"/>
      <c r="YL309"/>
      <c r="YM309"/>
      <c r="YN309"/>
      <c r="YO309"/>
      <c r="YP309"/>
      <c r="YQ309"/>
      <c r="YR309"/>
      <c r="YS309"/>
      <c r="YT309"/>
      <c r="YU309"/>
      <c r="YV309"/>
      <c r="YW309"/>
      <c r="YX309"/>
      <c r="YY309"/>
      <c r="YZ309"/>
      <c r="ZA309"/>
      <c r="ZB309"/>
      <c r="ZC309"/>
      <c r="ZD309"/>
      <c r="ZE309"/>
      <c r="ZF309"/>
      <c r="ZG309"/>
      <c r="ZH309"/>
      <c r="ZI309"/>
      <c r="ZJ309"/>
      <c r="ZK309"/>
      <c r="ZL309"/>
      <c r="ZM309"/>
      <c r="ZN309"/>
      <c r="ZO309"/>
      <c r="ZP309"/>
      <c r="ZQ309"/>
      <c r="ZR309"/>
      <c r="ZS309"/>
      <c r="ZT309"/>
      <c r="ZU309"/>
      <c r="ZV309"/>
      <c r="ZW309"/>
      <c r="ZX309"/>
      <c r="ZY309"/>
      <c r="ZZ309"/>
      <c r="AAA309"/>
      <c r="AAB309"/>
      <c r="AAC309"/>
      <c r="AAD309"/>
      <c r="AAE309"/>
      <c r="AAF309"/>
      <c r="AAG309"/>
      <c r="AAH309"/>
      <c r="AAI309"/>
      <c r="AAJ309"/>
      <c r="AAK309"/>
      <c r="AAL309"/>
      <c r="AAM309"/>
      <c r="AAN309"/>
      <c r="AAO309"/>
      <c r="AAP309"/>
      <c r="AAQ309"/>
      <c r="AAR309"/>
      <c r="AAS309"/>
      <c r="AAT309"/>
      <c r="AAU309"/>
      <c r="AAV309"/>
      <c r="AAW309"/>
      <c r="AAX309"/>
      <c r="AAY309"/>
      <c r="AAZ309"/>
      <c r="ABA309"/>
      <c r="ABB309"/>
      <c r="ABC309"/>
      <c r="ABD309"/>
      <c r="ABE309"/>
      <c r="ABF309"/>
      <c r="ABG309"/>
      <c r="ABH309"/>
      <c r="ABI309"/>
      <c r="ABJ309"/>
      <c r="ABK309"/>
      <c r="ABL309"/>
      <c r="ABM309"/>
      <c r="ABN309"/>
      <c r="ABO309"/>
      <c r="ABP309"/>
      <c r="ABQ309"/>
      <c r="ABR309"/>
      <c r="ABS309"/>
      <c r="ABT309"/>
      <c r="ABU309"/>
      <c r="ABV309"/>
      <c r="ABW309"/>
      <c r="ABX309"/>
      <c r="ABY309"/>
      <c r="ABZ309"/>
      <c r="ACA309"/>
      <c r="ACB309"/>
      <c r="ACC309"/>
      <c r="ACD309"/>
      <c r="ACE309"/>
      <c r="ACF309"/>
      <c r="ACG309"/>
      <c r="ACH309"/>
      <c r="ACI309"/>
      <c r="ACJ309"/>
      <c r="ACK309"/>
      <c r="ACL309"/>
      <c r="ACM309"/>
      <c r="ACN309"/>
      <c r="ACO309"/>
      <c r="ACP309"/>
      <c r="ACQ309"/>
      <c r="ACR309"/>
      <c r="ACS309"/>
      <c r="ACT309"/>
      <c r="ACU309"/>
      <c r="ACV309"/>
      <c r="ACW309"/>
      <c r="ACX309"/>
      <c r="ACY309"/>
      <c r="ACZ309"/>
      <c r="ADA309"/>
      <c r="ADB309"/>
      <c r="ADC309"/>
      <c r="ADD309"/>
      <c r="ADE309"/>
      <c r="ADF309"/>
      <c r="ADG309"/>
      <c r="ADH309"/>
      <c r="ADI309"/>
      <c r="ADJ309"/>
      <c r="ADK309"/>
      <c r="ADL309"/>
      <c r="ADM309"/>
      <c r="ADN309"/>
      <c r="ADO309"/>
      <c r="ADP309"/>
      <c r="ADQ309"/>
      <c r="ADR309"/>
      <c r="ADS309"/>
      <c r="ADT309"/>
      <c r="ADU309"/>
      <c r="ADV309"/>
      <c r="ADW309"/>
      <c r="ADX309"/>
      <c r="ADY309"/>
      <c r="ADZ309"/>
      <c r="AEA309"/>
      <c r="AEB309"/>
      <c r="AEC309"/>
      <c r="AED309"/>
      <c r="AEE309"/>
      <c r="AEF309"/>
      <c r="AEG309"/>
      <c r="AEH309"/>
      <c r="AEI309"/>
      <c r="AEJ309"/>
      <c r="AEK309"/>
      <c r="AEL309"/>
      <c r="AEM309"/>
      <c r="AEN309"/>
      <c r="AEO309"/>
      <c r="AEP309"/>
      <c r="AEQ309"/>
      <c r="AER309"/>
      <c r="AES309"/>
      <c r="AET309"/>
      <c r="AEU309"/>
      <c r="AEV309"/>
      <c r="AEW309"/>
      <c r="AEX309"/>
      <c r="AEY309"/>
      <c r="AEZ309"/>
      <c r="AFA309"/>
      <c r="AFB309"/>
      <c r="AFC309"/>
      <c r="AFD309"/>
      <c r="AFE309"/>
      <c r="AFF309"/>
      <c r="AFG309"/>
      <c r="AFH309"/>
      <c r="AFI309"/>
      <c r="AFJ309"/>
      <c r="AFK309"/>
      <c r="AFL309"/>
      <c r="AFM309"/>
      <c r="AFN309"/>
      <c r="AFO309"/>
      <c r="AFP309"/>
      <c r="AFQ309"/>
      <c r="AFR309"/>
      <c r="AFS309"/>
      <c r="AFT309"/>
      <c r="AFU309"/>
      <c r="AFV309"/>
      <c r="AFW309"/>
      <c r="AFX309"/>
      <c r="AFY309"/>
      <c r="AFZ309"/>
      <c r="AGA309"/>
      <c r="AGB309"/>
      <c r="AGC309"/>
      <c r="AGD309"/>
      <c r="AGE309"/>
      <c r="AGF309"/>
      <c r="AGG309"/>
      <c r="AGH309"/>
      <c r="AGI309"/>
      <c r="AGJ309"/>
      <c r="AGK309"/>
      <c r="AGL309"/>
      <c r="AGM309"/>
      <c r="AGN309"/>
      <c r="AGO309"/>
      <c r="AGP309"/>
      <c r="AGQ309"/>
      <c r="AGR309"/>
      <c r="AGS309"/>
      <c r="AGT309"/>
      <c r="AGU309"/>
      <c r="AGV309"/>
      <c r="AGW309"/>
      <c r="AGX309"/>
      <c r="AGY309"/>
      <c r="AGZ309"/>
      <c r="AHA309"/>
      <c r="AHB309"/>
      <c r="AHC309"/>
      <c r="AHD309"/>
      <c r="AHE309"/>
      <c r="AHF309"/>
      <c r="AHG309"/>
      <c r="AHH309"/>
      <c r="AHI309"/>
      <c r="AHJ309"/>
      <c r="AHK309"/>
      <c r="AHL309"/>
      <c r="AHM309"/>
      <c r="AHN309"/>
      <c r="AHO309"/>
      <c r="AHP309"/>
      <c r="AHQ309"/>
      <c r="AHR309"/>
      <c r="AHS309"/>
      <c r="AHT309"/>
      <c r="AHU309"/>
      <c r="AHV309"/>
      <c r="AHW309"/>
      <c r="AHX309"/>
      <c r="AHY309"/>
      <c r="AHZ309"/>
      <c r="AIA309"/>
      <c r="AIB309"/>
      <c r="AIC309"/>
      <c r="AID309"/>
      <c r="AIE309"/>
      <c r="AIF309"/>
      <c r="AIG309"/>
      <c r="AIH309"/>
      <c r="AII309"/>
      <c r="AIJ309"/>
      <c r="AIK309"/>
      <c r="AIL309"/>
      <c r="AIM309"/>
      <c r="AIN309"/>
      <c r="AIO309"/>
      <c r="AIP309"/>
      <c r="AIQ309"/>
      <c r="AIR309"/>
      <c r="AIS309"/>
      <c r="AIT309"/>
      <c r="AIU309"/>
      <c r="AIV309"/>
      <c r="AIW309"/>
      <c r="AIX309"/>
      <c r="AIY309"/>
      <c r="AIZ309"/>
      <c r="AJA309"/>
      <c r="AJB309"/>
      <c r="AJC309"/>
      <c r="AJD309"/>
      <c r="AJE309"/>
      <c r="AJF309"/>
      <c r="AJG309"/>
      <c r="AJH309"/>
      <c r="AJI309"/>
      <c r="AJJ309"/>
      <c r="AJK309"/>
      <c r="AJL309"/>
      <c r="AJM309"/>
      <c r="AJN309"/>
      <c r="AJO309"/>
      <c r="AJP309"/>
      <c r="AJQ309"/>
      <c r="AJR309"/>
      <c r="AJS309"/>
      <c r="AJT309"/>
      <c r="AJU309"/>
      <c r="AJV309"/>
      <c r="AJW309"/>
      <c r="AJX309"/>
      <c r="AJY309"/>
      <c r="AJZ309"/>
      <c r="AKA309"/>
      <c r="AKB309"/>
      <c r="AKC309"/>
      <c r="AKD309"/>
      <c r="AKE309"/>
      <c r="AKF309"/>
      <c r="AKG309"/>
      <c r="AKH309"/>
      <c r="AKI309"/>
      <c r="AKJ309"/>
      <c r="AKK309"/>
      <c r="AKL309"/>
      <c r="AKM309"/>
      <c r="AKN309"/>
      <c r="AKO309"/>
      <c r="AKP309"/>
      <c r="AKQ309"/>
      <c r="AKR309"/>
      <c r="AKS309"/>
      <c r="AKT309"/>
      <c r="AKU309"/>
      <c r="AKV309"/>
      <c r="AKW309"/>
      <c r="AKX309"/>
      <c r="AKY309"/>
      <c r="AKZ309"/>
      <c r="ALA309"/>
      <c r="ALB309"/>
      <c r="ALC309"/>
      <c r="ALD309"/>
      <c r="ALE309"/>
      <c r="ALF309"/>
      <c r="ALG309"/>
      <c r="ALH309"/>
      <c r="ALI309"/>
      <c r="ALJ309"/>
      <c r="ALK309"/>
      <c r="ALL309"/>
      <c r="ALM309"/>
      <c r="ALN309"/>
      <c r="ALO309"/>
      <c r="ALP309"/>
      <c r="ALQ309"/>
      <c r="ALR309"/>
      <c r="ALS309"/>
      <c r="ALT309"/>
      <c r="ALU309"/>
      <c r="ALV309"/>
      <c r="ALW309"/>
      <c r="ALX309"/>
      <c r="ALY309"/>
      <c r="ALZ309"/>
      <c r="AMA309"/>
      <c r="AMB309"/>
      <c r="AMC309"/>
      <c r="AMD309"/>
      <c r="AME309"/>
      <c r="AMF309"/>
      <c r="AMG309"/>
      <c r="AMH309"/>
      <c r="AMI309"/>
      <c r="AMJ309"/>
      <c r="AMK309"/>
      <c r="AML309"/>
      <c r="AMM309"/>
      <c r="AMN309"/>
      <c r="AMO309"/>
      <c r="AMP309"/>
      <c r="AMQ309"/>
      <c r="AMR309"/>
      <c r="AMS309"/>
      <c r="AMT309"/>
      <c r="AMU309"/>
      <c r="AMV309"/>
      <c r="AMW309"/>
      <c r="AMX309"/>
      <c r="AMY309"/>
    </row>
    <row r="310" spans="3:1039" s="6" customFormat="1" ht="15" customHeight="1" x14ac:dyDescent="0.25">
      <c r="C310" s="6" t="str">
        <f t="shared" si="187"/>
        <v>Richmond</v>
      </c>
      <c r="D310" s="6" t="str">
        <f t="shared" si="188"/>
        <v>12E50-HP  (50 gal)</v>
      </c>
      <c r="E310" s="6">
        <f t="shared" si="171"/>
        <v>200421</v>
      </c>
      <c r="F310" s="55">
        <f t="shared" si="152"/>
        <v>50</v>
      </c>
      <c r="G310" s="6" t="str">
        <f t="shared" si="189"/>
        <v>RheemHB50</v>
      </c>
      <c r="H310" s="117">
        <f t="shared" si="185"/>
        <v>0</v>
      </c>
      <c r="I310" s="158" t="str">
        <f t="shared" si="172"/>
        <v>Richmond12E50HP</v>
      </c>
      <c r="J310" s="91" t="s">
        <v>192</v>
      </c>
      <c r="K310" s="32">
        <v>1</v>
      </c>
      <c r="L310" s="75">
        <f t="shared" si="186"/>
        <v>20</v>
      </c>
      <c r="M310" s="12" t="s">
        <v>95</v>
      </c>
      <c r="N310" s="62">
        <f t="shared" si="191"/>
        <v>4</v>
      </c>
      <c r="O310" s="62">
        <f t="shared" si="174"/>
        <v>200421</v>
      </c>
      <c r="P310" s="59" t="str">
        <f t="shared" si="190"/>
        <v>12E50-HP  (50 gal)</v>
      </c>
      <c r="Q310" s="157">
        <f>COUNTIF(P$59:P$414, P310)</f>
        <v>1</v>
      </c>
      <c r="R310" s="13" t="s">
        <v>145</v>
      </c>
      <c r="S310" s="14">
        <v>50</v>
      </c>
      <c r="T310" s="30" t="s">
        <v>91</v>
      </c>
      <c r="U310" s="80" t="s">
        <v>91</v>
      </c>
      <c r="V310" s="85" t="str">
        <f t="shared" si="182"/>
        <v>RheemHB50</v>
      </c>
      <c r="W310" s="116">
        <v>0</v>
      </c>
      <c r="X310" s="46" t="str">
        <f>[1]ESTAR_to_AWHS!I148</f>
        <v>1-2</v>
      </c>
      <c r="Y310" s="47">
        <f>[1]ESTAR_to_AWHS!J148</f>
        <v>42505</v>
      </c>
      <c r="Z310" s="44" t="s">
        <v>88</v>
      </c>
      <c r="AA310" s="128" t="str">
        <f t="shared" si="166"/>
        <v>2,     200421,   "12E50-HP  (50 gal)"</v>
      </c>
      <c r="AB310" s="130" t="str">
        <f t="shared" si="170"/>
        <v>Richmond</v>
      </c>
      <c r="AC310" s="131" t="s">
        <v>629</v>
      </c>
      <c r="AD310" s="155">
        <f>COUNTIF(AC$59:AC$414, AC310)</f>
        <v>1</v>
      </c>
      <c r="AE310" s="128" t="str">
        <f t="shared" si="167"/>
        <v xml:space="preserve">          case  12E50-HP  (50 gal)   :   "Richmond12E50HP"</v>
      </c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3:1039" s="6" customFormat="1" ht="15" customHeight="1" x14ac:dyDescent="0.25">
      <c r="C311" s="6" t="str">
        <f t="shared" si="187"/>
        <v>Richmond</v>
      </c>
      <c r="D311" s="6" t="str">
        <f t="shared" si="188"/>
        <v>12E80-HP  (80 gal)</v>
      </c>
      <c r="E311" s="6">
        <f t="shared" si="171"/>
        <v>200534</v>
      </c>
      <c r="F311" s="55">
        <f t="shared" si="152"/>
        <v>80</v>
      </c>
      <c r="G311" s="6" t="str">
        <f t="shared" si="189"/>
        <v>AOSmithSHPT80</v>
      </c>
      <c r="H311" s="117">
        <f t="shared" si="185"/>
        <v>0</v>
      </c>
      <c r="I311" s="158" t="str">
        <f t="shared" si="172"/>
        <v>Richmond12E80HP</v>
      </c>
      <c r="J311" s="91" t="s">
        <v>192</v>
      </c>
      <c r="K311" s="32">
        <v>1</v>
      </c>
      <c r="L311" s="75">
        <f t="shared" si="186"/>
        <v>20</v>
      </c>
      <c r="M311" s="12" t="s">
        <v>95</v>
      </c>
      <c r="N311" s="62">
        <f t="shared" si="191"/>
        <v>5</v>
      </c>
      <c r="O311" s="62">
        <f t="shared" si="174"/>
        <v>200534</v>
      </c>
      <c r="P311" s="59" t="str">
        <f t="shared" si="190"/>
        <v>12E80-HP  (80 gal)</v>
      </c>
      <c r="Q311" s="157">
        <f>COUNTIF(P$59:P$414, P311)</f>
        <v>1</v>
      </c>
      <c r="R311" s="13" t="s">
        <v>146</v>
      </c>
      <c r="S311" s="14">
        <v>80</v>
      </c>
      <c r="T311" s="100" t="s">
        <v>161</v>
      </c>
      <c r="U311" s="80" t="s">
        <v>161</v>
      </c>
      <c r="V311" s="85" t="str">
        <f t="shared" si="182"/>
        <v>AOSmithSHPT80</v>
      </c>
      <c r="W311" s="116">
        <v>0</v>
      </c>
      <c r="X311" s="46">
        <f>[1]ESTAR_to_AWHS!I149</f>
        <v>3</v>
      </c>
      <c r="Y311" s="47">
        <f>[1]ESTAR_to_AWHS!J149</f>
        <v>42505</v>
      </c>
      <c r="Z311" s="44" t="s">
        <v>88</v>
      </c>
      <c r="AA311" s="128" t="str">
        <f t="shared" si="166"/>
        <v>2,     200534,   "12E80-HP  (80 gal)"</v>
      </c>
      <c r="AB311" s="130" t="str">
        <f t="shared" si="170"/>
        <v>Richmond</v>
      </c>
      <c r="AC311" s="131" t="s">
        <v>630</v>
      </c>
      <c r="AD311" s="155">
        <f>COUNTIF(AC$59:AC$414, AC311)</f>
        <v>1</v>
      </c>
      <c r="AE311" s="128" t="str">
        <f t="shared" si="167"/>
        <v xml:space="preserve">          case  12E80-HP  (80 gal)   :   "Richmond12E80HP"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</row>
    <row r="312" spans="3:1039" s="6" customFormat="1" ht="15" customHeight="1" x14ac:dyDescent="0.25">
      <c r="C312" s="6" t="str">
        <f t="shared" si="187"/>
        <v>Richmond</v>
      </c>
      <c r="D312" s="6" t="str">
        <f t="shared" si="188"/>
        <v>HB50RM  (50 gal)</v>
      </c>
      <c r="E312" s="6">
        <f t="shared" si="171"/>
        <v>200621</v>
      </c>
      <c r="F312" s="55">
        <f t="shared" si="152"/>
        <v>50</v>
      </c>
      <c r="G312" s="6" t="str">
        <f t="shared" si="189"/>
        <v>RheemHB50</v>
      </c>
      <c r="H312" s="117">
        <f t="shared" si="185"/>
        <v>0</v>
      </c>
      <c r="I312" s="158" t="str">
        <f t="shared" si="172"/>
        <v>RichmondHB50RM</v>
      </c>
      <c r="J312" s="91" t="s">
        <v>192</v>
      </c>
      <c r="K312" s="32">
        <v>1</v>
      </c>
      <c r="L312" s="75">
        <f t="shared" si="186"/>
        <v>20</v>
      </c>
      <c r="M312" s="12" t="s">
        <v>95</v>
      </c>
      <c r="N312" s="62">
        <f t="shared" si="191"/>
        <v>6</v>
      </c>
      <c r="O312" s="62">
        <f t="shared" si="174"/>
        <v>200621</v>
      </c>
      <c r="P312" s="59" t="str">
        <f t="shared" si="190"/>
        <v>HB50RM  (50 gal)</v>
      </c>
      <c r="Q312" s="157">
        <f>COUNTIF(P$59:P$414, P312)</f>
        <v>1</v>
      </c>
      <c r="R312" s="13" t="s">
        <v>147</v>
      </c>
      <c r="S312" s="14">
        <v>50</v>
      </c>
      <c r="T312" s="30" t="s">
        <v>91</v>
      </c>
      <c r="U312" s="80" t="s">
        <v>91</v>
      </c>
      <c r="V312" s="85" t="str">
        <f t="shared" si="182"/>
        <v>RheemHB50</v>
      </c>
      <c r="W312" s="116">
        <v>0</v>
      </c>
      <c r="X312" s="46">
        <f>[1]ESTAR_to_AWHS!I150</f>
        <v>3</v>
      </c>
      <c r="Y312" s="47">
        <f>[1]ESTAR_to_AWHS!J150</f>
        <v>42402</v>
      </c>
      <c r="Z312" s="44" t="s">
        <v>88</v>
      </c>
      <c r="AA312" s="128" t="str">
        <f t="shared" si="166"/>
        <v>2,     200621,   "HB50RM  (50 gal)"</v>
      </c>
      <c r="AB312" s="130" t="str">
        <f t="shared" si="170"/>
        <v>Richmond</v>
      </c>
      <c r="AC312" s="131" t="s">
        <v>631</v>
      </c>
      <c r="AD312" s="155">
        <f>COUNTIF(AC$59:AC$414, AC312)</f>
        <v>1</v>
      </c>
      <c r="AE312" s="128" t="str">
        <f t="shared" si="167"/>
        <v xml:space="preserve">          case  HB50RM  (50 gal)   :   "RichmondHB50RM"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</row>
    <row r="313" spans="3:1039" s="6" customFormat="1" ht="15" customHeight="1" x14ac:dyDescent="0.25">
      <c r="C313" s="6" t="str">
        <f t="shared" si="187"/>
        <v>Richmond</v>
      </c>
      <c r="D313" s="6" t="str">
        <f t="shared" si="188"/>
        <v>10E50-HP4D15  (50 gal)</v>
      </c>
      <c r="E313" s="6">
        <f t="shared" si="171"/>
        <v>200742</v>
      </c>
      <c r="F313" s="55">
        <f t="shared" si="152"/>
        <v>50</v>
      </c>
      <c r="G313" s="6" t="str">
        <f t="shared" si="189"/>
        <v>RheemHBDR2250</v>
      </c>
      <c r="H313" s="117">
        <f t="shared" si="185"/>
        <v>0</v>
      </c>
      <c r="I313" s="158" t="str">
        <f t="shared" si="172"/>
        <v>Richmond10E50HP4D15</v>
      </c>
      <c r="J313" s="91" t="s">
        <v>192</v>
      </c>
      <c r="K313" s="32">
        <v>3</v>
      </c>
      <c r="L313" s="75">
        <f t="shared" si="186"/>
        <v>20</v>
      </c>
      <c r="M313" s="12" t="s">
        <v>95</v>
      </c>
      <c r="N313" s="62">
        <f t="shared" si="191"/>
        <v>7</v>
      </c>
      <c r="O313" s="62">
        <f t="shared" si="174"/>
        <v>200742</v>
      </c>
      <c r="P313" s="59" t="str">
        <f t="shared" si="190"/>
        <v>10E50-HP4D15  (50 gal)</v>
      </c>
      <c r="Q313" s="157">
        <f>COUNTIF(P$59:P$414, P313)</f>
        <v>1</v>
      </c>
      <c r="R313" s="13" t="s">
        <v>261</v>
      </c>
      <c r="S313" s="14">
        <v>50</v>
      </c>
      <c r="T313" s="99" t="s">
        <v>224</v>
      </c>
      <c r="U313" s="80" t="s">
        <v>224</v>
      </c>
      <c r="V313" s="85" t="str">
        <f t="shared" si="182"/>
        <v>RheemHBDR2250</v>
      </c>
      <c r="W313" s="116">
        <v>0</v>
      </c>
      <c r="X313" s="46" t="s">
        <v>8</v>
      </c>
      <c r="Y313" s="47"/>
      <c r="Z313" s="44"/>
      <c r="AA313" s="128" t="str">
        <f t="shared" si="166"/>
        <v>2,     200742,   "10E50-HP4D15  (50 gal)"</v>
      </c>
      <c r="AB313" s="130" t="str">
        <f t="shared" si="170"/>
        <v>Richmond</v>
      </c>
      <c r="AC313" s="131" t="s">
        <v>615</v>
      </c>
      <c r="AD313" s="155">
        <f>COUNTIF(AC$59:AC$414, AC313)</f>
        <v>1</v>
      </c>
      <c r="AE313" s="128" t="str">
        <f t="shared" si="167"/>
        <v xml:space="preserve">          case  10E50-HP4D15  (50 gal)   :   "Richmond10E50HP4D15"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</row>
    <row r="314" spans="3:1039" s="6" customFormat="1" ht="15" customHeight="1" x14ac:dyDescent="0.25">
      <c r="C314" s="6" t="str">
        <f t="shared" si="187"/>
        <v>Richmond</v>
      </c>
      <c r="D314" s="6" t="str">
        <f t="shared" si="188"/>
        <v>10E65-HP4D15  (65 gal)</v>
      </c>
      <c r="E314" s="6">
        <f t="shared" si="171"/>
        <v>200843</v>
      </c>
      <c r="F314" s="55">
        <f t="shared" si="152"/>
        <v>65</v>
      </c>
      <c r="G314" s="6" t="str">
        <f t="shared" si="189"/>
        <v>RheemHBDR2265</v>
      </c>
      <c r="H314" s="117">
        <f t="shared" si="185"/>
        <v>0</v>
      </c>
      <c r="I314" s="158" t="str">
        <f t="shared" si="172"/>
        <v>Richmond10E65HP4D15</v>
      </c>
      <c r="J314" s="91" t="s">
        <v>192</v>
      </c>
      <c r="K314" s="32">
        <v>3</v>
      </c>
      <c r="L314" s="75">
        <f t="shared" si="186"/>
        <v>20</v>
      </c>
      <c r="M314" s="12" t="s">
        <v>95</v>
      </c>
      <c r="N314" s="62">
        <f t="shared" si="191"/>
        <v>8</v>
      </c>
      <c r="O314" s="62">
        <f t="shared" si="174"/>
        <v>200843</v>
      </c>
      <c r="P314" s="59" t="str">
        <f t="shared" si="190"/>
        <v>10E65-HP4D15  (65 gal)</v>
      </c>
      <c r="Q314" s="157">
        <f>COUNTIF(P$59:P$414, P314)</f>
        <v>1</v>
      </c>
      <c r="R314" s="13" t="s">
        <v>252</v>
      </c>
      <c r="S314" s="14">
        <v>65</v>
      </c>
      <c r="T314" s="99" t="s">
        <v>225</v>
      </c>
      <c r="U314" s="80" t="s">
        <v>225</v>
      </c>
      <c r="V314" s="85" t="str">
        <f t="shared" si="182"/>
        <v>RheemHBDR2265</v>
      </c>
      <c r="W314" s="116">
        <v>0</v>
      </c>
      <c r="X314" s="46" t="s">
        <v>8</v>
      </c>
      <c r="Y314" s="47"/>
      <c r="Z314" s="44"/>
      <c r="AA314" s="128" t="str">
        <f t="shared" si="166"/>
        <v>2,     200843,   "10E65-HP4D15  (65 gal)"</v>
      </c>
      <c r="AB314" s="130" t="str">
        <f t="shared" si="170"/>
        <v>Richmond</v>
      </c>
      <c r="AC314" s="131" t="s">
        <v>620</v>
      </c>
      <c r="AD314" s="155">
        <f>COUNTIF(AC$59:AC$414, AC314)</f>
        <v>1</v>
      </c>
      <c r="AE314" s="128" t="str">
        <f t="shared" si="167"/>
        <v xml:space="preserve">          case  10E65-HP4D15  (65 gal)   :   "Richmond10E65HP4D15"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3:1039" s="6" customFormat="1" ht="15" customHeight="1" x14ac:dyDescent="0.25">
      <c r="C315" s="6" t="str">
        <f t="shared" si="187"/>
        <v>Richmond</v>
      </c>
      <c r="D315" s="6" t="str">
        <f t="shared" si="188"/>
        <v>10E80-HP4D15  (80 gal)</v>
      </c>
      <c r="E315" s="6">
        <f t="shared" si="171"/>
        <v>200944</v>
      </c>
      <c r="F315" s="55">
        <f t="shared" si="152"/>
        <v>80</v>
      </c>
      <c r="G315" s="6" t="str">
        <f t="shared" si="189"/>
        <v>RheemHBDR2280</v>
      </c>
      <c r="H315" s="117">
        <f t="shared" si="185"/>
        <v>0</v>
      </c>
      <c r="I315" s="158" t="str">
        <f t="shared" si="172"/>
        <v>Richmond10E80HP4D15</v>
      </c>
      <c r="J315" s="91" t="s">
        <v>192</v>
      </c>
      <c r="K315" s="32">
        <v>3</v>
      </c>
      <c r="L315" s="75">
        <f t="shared" si="186"/>
        <v>20</v>
      </c>
      <c r="M315" s="12" t="s">
        <v>95</v>
      </c>
      <c r="N315" s="62">
        <f t="shared" si="191"/>
        <v>9</v>
      </c>
      <c r="O315" s="62">
        <f t="shared" ref="O315:O346" si="192" xml:space="preserve"> (L315*10000) + (N315*100) + VLOOKUP( U315, $R$2:$T$56, 2, FALSE )</f>
        <v>200944</v>
      </c>
      <c r="P315" s="59" t="str">
        <f t="shared" si="190"/>
        <v>10E80-HP4D15  (80 gal)</v>
      </c>
      <c r="Q315" s="157">
        <f>COUNTIF(P$59:P$414, P315)</f>
        <v>1</v>
      </c>
      <c r="R315" s="13" t="s">
        <v>253</v>
      </c>
      <c r="S315" s="14">
        <v>80</v>
      </c>
      <c r="T315" s="99" t="s">
        <v>226</v>
      </c>
      <c r="U315" s="80" t="s">
        <v>226</v>
      </c>
      <c r="V315" s="85" t="str">
        <f t="shared" si="182"/>
        <v>RheemHBDR2280</v>
      </c>
      <c r="W315" s="116">
        <v>0</v>
      </c>
      <c r="X315" s="46" t="s">
        <v>259</v>
      </c>
      <c r="Y315" s="47"/>
      <c r="Z315" s="44"/>
      <c r="AA315" s="128" t="str">
        <f t="shared" si="166"/>
        <v>2,     200944,   "10E80-HP4D15  (80 gal)"</v>
      </c>
      <c r="AB315" s="130" t="str">
        <f t="shared" si="170"/>
        <v>Richmond</v>
      </c>
      <c r="AC315" s="131" t="s">
        <v>625</v>
      </c>
      <c r="AD315" s="155">
        <f>COUNTIF(AC$59:AC$414, AC315)</f>
        <v>1</v>
      </c>
      <c r="AE315" s="128" t="str">
        <f t="shared" si="167"/>
        <v xml:space="preserve">          case  10E80-HP4D15  (80 gal)   :   "Richmond10E80HP4D15"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3:1039" s="6" customFormat="1" ht="15" customHeight="1" x14ac:dyDescent="0.25">
      <c r="C316" s="121" t="str">
        <f t="shared" si="187"/>
        <v>Ruud</v>
      </c>
      <c r="D316" s="121" t="str">
        <f t="shared" si="188"/>
        <v>HPLD40-1RU  (40 gal)</v>
      </c>
      <c r="E316" s="121">
        <f t="shared" si="171"/>
        <v>213359</v>
      </c>
      <c r="F316" s="55">
        <f t="shared" si="152"/>
        <v>40</v>
      </c>
      <c r="G316" s="6" t="str">
        <f t="shared" si="189"/>
        <v>Rheem2020Prem40</v>
      </c>
      <c r="H316" s="117">
        <f t="shared" ref="H316:H319" si="193">W316</f>
        <v>0</v>
      </c>
      <c r="I316" s="158" t="str">
        <f t="shared" si="172"/>
        <v>RuudHPLD401RU</v>
      </c>
      <c r="J316" s="91" t="s">
        <v>192</v>
      </c>
      <c r="K316" s="32">
        <v>4</v>
      </c>
      <c r="L316" s="75">
        <f t="shared" si="186"/>
        <v>21</v>
      </c>
      <c r="M316" s="12" t="s">
        <v>96</v>
      </c>
      <c r="N316" s="61">
        <v>33</v>
      </c>
      <c r="O316" s="62">
        <f t="shared" si="192"/>
        <v>213359</v>
      </c>
      <c r="P316" s="59" t="str">
        <f t="shared" si="190"/>
        <v>HPLD40-1RU  (40 gal)</v>
      </c>
      <c r="Q316" s="157">
        <f>COUNTIF(P$59:P$414, P316)</f>
        <v>1</v>
      </c>
      <c r="R316" s="13" t="s">
        <v>421</v>
      </c>
      <c r="S316" s="14">
        <v>40</v>
      </c>
      <c r="T316" s="99"/>
      <c r="U316" s="80" t="s">
        <v>281</v>
      </c>
      <c r="V316" s="85" t="str">
        <f t="shared" si="182"/>
        <v>Rheem2020Prem40</v>
      </c>
      <c r="W316" s="116">
        <v>0</v>
      </c>
      <c r="X316" s="107">
        <v>2</v>
      </c>
      <c r="Y316" s="108">
        <v>44127</v>
      </c>
      <c r="Z316" s="109"/>
      <c r="AA316" s="128" t="str">
        <f t="shared" si="166"/>
        <v>2,     213359,   "HPLD40-1RU  (40 gal)"</v>
      </c>
      <c r="AB316" s="129" t="str">
        <f>M316</f>
        <v>Ruud</v>
      </c>
      <c r="AC316" s="132" t="s">
        <v>632</v>
      </c>
      <c r="AD316" s="155">
        <f>COUNTIF(AC$59:AC$414, AC316)</f>
        <v>1</v>
      </c>
      <c r="AE316" s="128" t="str">
        <f t="shared" si="167"/>
        <v xml:space="preserve">          case  HPLD40-1RU  (40 gal)   :   "RuudHPLD401RU"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</row>
    <row r="317" spans="3:1039" s="6" customFormat="1" ht="15" customHeight="1" x14ac:dyDescent="0.25">
      <c r="C317" s="121" t="str">
        <f t="shared" si="187"/>
        <v>Ruud</v>
      </c>
      <c r="D317" s="121" t="str">
        <f t="shared" si="188"/>
        <v>HPLD50-1RU  (50 gal)</v>
      </c>
      <c r="E317" s="121">
        <f t="shared" si="171"/>
        <v>213460</v>
      </c>
      <c r="F317" s="55">
        <f t="shared" si="152"/>
        <v>50</v>
      </c>
      <c r="G317" s="6" t="str">
        <f t="shared" si="189"/>
        <v>Rheem2020Prem50</v>
      </c>
      <c r="H317" s="117">
        <f t="shared" si="193"/>
        <v>0</v>
      </c>
      <c r="I317" s="158" t="str">
        <f t="shared" si="172"/>
        <v>RuudHPLD501RU</v>
      </c>
      <c r="J317" s="91" t="s">
        <v>192</v>
      </c>
      <c r="K317" s="32">
        <v>4</v>
      </c>
      <c r="L317" s="75">
        <f t="shared" si="186"/>
        <v>21</v>
      </c>
      <c r="M317" s="12" t="s">
        <v>96</v>
      </c>
      <c r="N317" s="62">
        <f t="shared" ref="N317:N319" si="194">N316+1</f>
        <v>34</v>
      </c>
      <c r="O317" s="62">
        <f t="shared" si="192"/>
        <v>213460</v>
      </c>
      <c r="P317" s="59" t="str">
        <f t="shared" si="190"/>
        <v>HPLD50-1RU  (50 gal)</v>
      </c>
      <c r="Q317" s="157">
        <f>COUNTIF(P$59:P$414, P317)</f>
        <v>1</v>
      </c>
      <c r="R317" s="13" t="s">
        <v>422</v>
      </c>
      <c r="S317" s="14">
        <v>50</v>
      </c>
      <c r="T317" s="99"/>
      <c r="U317" s="80" t="s">
        <v>282</v>
      </c>
      <c r="V317" s="85" t="str">
        <f t="shared" si="182"/>
        <v>Rheem2020Prem50</v>
      </c>
      <c r="W317" s="116">
        <v>0</v>
      </c>
      <c r="X317" s="46" t="s">
        <v>8</v>
      </c>
      <c r="Y317" s="47">
        <v>44127</v>
      </c>
      <c r="Z317" s="44"/>
      <c r="AA317" s="128" t="str">
        <f t="shared" si="166"/>
        <v>2,     213460,   "HPLD50-1RU  (50 gal)"</v>
      </c>
      <c r="AB317" s="130" t="str">
        <f t="shared" si="170"/>
        <v>Ruud</v>
      </c>
      <c r="AC317" s="132" t="s">
        <v>633</v>
      </c>
      <c r="AD317" s="155">
        <f>COUNTIF(AC$59:AC$414, AC317)</f>
        <v>1</v>
      </c>
      <c r="AE317" s="128" t="str">
        <f t="shared" si="167"/>
        <v xml:space="preserve">          case  HPLD50-1RU  (50 gal)   :   "RuudHPLD501RU"</v>
      </c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</row>
    <row r="318" spans="3:1039" s="6" customFormat="1" ht="15" customHeight="1" x14ac:dyDescent="0.25">
      <c r="C318" s="121" t="str">
        <f t="shared" si="187"/>
        <v>Ruud</v>
      </c>
      <c r="D318" s="121" t="str">
        <f t="shared" si="188"/>
        <v>HPLD65-1RU  (65 gal)</v>
      </c>
      <c r="E318" s="121">
        <f t="shared" si="171"/>
        <v>213561</v>
      </c>
      <c r="F318" s="55">
        <f t="shared" si="152"/>
        <v>65</v>
      </c>
      <c r="G318" s="6" t="str">
        <f t="shared" si="189"/>
        <v>Rheem2020Prem65</v>
      </c>
      <c r="H318" s="117">
        <f t="shared" si="193"/>
        <v>0</v>
      </c>
      <c r="I318" s="158" t="str">
        <f t="shared" si="172"/>
        <v>RuudHPLD651RU</v>
      </c>
      <c r="J318" s="91" t="s">
        <v>192</v>
      </c>
      <c r="K318" s="32">
        <v>4</v>
      </c>
      <c r="L318" s="75">
        <f t="shared" si="186"/>
        <v>21</v>
      </c>
      <c r="M318" s="12" t="s">
        <v>96</v>
      </c>
      <c r="N318" s="62">
        <f t="shared" si="194"/>
        <v>35</v>
      </c>
      <c r="O318" s="62">
        <f t="shared" si="192"/>
        <v>213561</v>
      </c>
      <c r="P318" s="59" t="str">
        <f t="shared" si="190"/>
        <v>HPLD65-1RU  (65 gal)</v>
      </c>
      <c r="Q318" s="157">
        <f>COUNTIF(P$59:P$414, P318)</f>
        <v>1</v>
      </c>
      <c r="R318" s="13" t="s">
        <v>423</v>
      </c>
      <c r="S318" s="14">
        <v>65</v>
      </c>
      <c r="T318" s="99"/>
      <c r="U318" s="80" t="s">
        <v>283</v>
      </c>
      <c r="V318" s="85" t="str">
        <f t="shared" si="182"/>
        <v>Rheem2020Prem65</v>
      </c>
      <c r="W318" s="116">
        <v>0</v>
      </c>
      <c r="X318" s="46" t="s">
        <v>8</v>
      </c>
      <c r="Y318" s="47">
        <v>44127</v>
      </c>
      <c r="Z318" s="44"/>
      <c r="AA318" s="128" t="str">
        <f t="shared" ref="AA318:AA381" si="195">"2,     "&amp;E318&amp;",   """&amp;P318&amp;""""</f>
        <v>2,     213561,   "HPLD65-1RU  (65 gal)"</v>
      </c>
      <c r="AB318" s="130" t="str">
        <f t="shared" si="170"/>
        <v>Ruud</v>
      </c>
      <c r="AC318" s="132" t="s">
        <v>634</v>
      </c>
      <c r="AD318" s="155">
        <f>COUNTIF(AC$59:AC$414, AC318)</f>
        <v>1</v>
      </c>
      <c r="AE318" s="128" t="str">
        <f t="shared" ref="AE318:AE381" si="196">"          case  "&amp;D318&amp;"   :   """&amp;AC318&amp;""""</f>
        <v xml:space="preserve">          case  HPLD65-1RU  (65 gal)   :   "RuudHPLD651RU"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</row>
    <row r="319" spans="3:1039" s="6" customFormat="1" ht="15" customHeight="1" x14ac:dyDescent="0.25">
      <c r="C319" s="121" t="str">
        <f t="shared" si="187"/>
        <v>Ruud</v>
      </c>
      <c r="D319" s="121" t="str">
        <f t="shared" si="188"/>
        <v>HPLD80-1RU  (80 gal)</v>
      </c>
      <c r="E319" s="121">
        <f t="shared" si="171"/>
        <v>213662</v>
      </c>
      <c r="F319" s="55">
        <f t="shared" si="152"/>
        <v>80</v>
      </c>
      <c r="G319" s="6" t="str">
        <f t="shared" si="189"/>
        <v>Rheem2020Prem80</v>
      </c>
      <c r="H319" s="117">
        <f t="shared" si="193"/>
        <v>0</v>
      </c>
      <c r="I319" s="158" t="str">
        <f t="shared" si="172"/>
        <v>RuudHPLD801RU</v>
      </c>
      <c r="J319" s="91" t="s">
        <v>192</v>
      </c>
      <c r="K319" s="32">
        <v>4</v>
      </c>
      <c r="L319" s="75">
        <f t="shared" si="186"/>
        <v>21</v>
      </c>
      <c r="M319" s="12" t="s">
        <v>96</v>
      </c>
      <c r="N319" s="62">
        <f t="shared" si="194"/>
        <v>36</v>
      </c>
      <c r="O319" s="62">
        <f t="shared" si="192"/>
        <v>213662</v>
      </c>
      <c r="P319" s="59" t="str">
        <f t="shared" si="190"/>
        <v>HPLD80-1RU  (80 gal)</v>
      </c>
      <c r="Q319" s="157">
        <f>COUNTIF(P$59:P$414, P319)</f>
        <v>1</v>
      </c>
      <c r="R319" s="13" t="s">
        <v>424</v>
      </c>
      <c r="S319" s="14">
        <v>80</v>
      </c>
      <c r="T319" s="99"/>
      <c r="U319" s="80" t="s">
        <v>284</v>
      </c>
      <c r="V319" s="85" t="str">
        <f t="shared" si="182"/>
        <v>Rheem2020Prem80</v>
      </c>
      <c r="W319" s="116">
        <v>0</v>
      </c>
      <c r="X319" s="46">
        <v>4</v>
      </c>
      <c r="Y319" s="47">
        <v>44127</v>
      </c>
      <c r="Z319" s="44"/>
      <c r="AA319" s="128" t="str">
        <f t="shared" si="195"/>
        <v>2,     213662,   "HPLD80-1RU  (80 gal)"</v>
      </c>
      <c r="AB319" s="130" t="str">
        <f t="shared" si="170"/>
        <v>Ruud</v>
      </c>
      <c r="AC319" s="132" t="s">
        <v>635</v>
      </c>
      <c r="AD319" s="155">
        <f>COUNTIF(AC$59:AC$414, AC319)</f>
        <v>1</v>
      </c>
      <c r="AE319" s="128" t="str">
        <f t="shared" si="196"/>
        <v xml:space="preserve">          case  HPLD80-1RU  (80 gal)   :   "RuudHPLD801RU"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</row>
    <row r="320" spans="3:1039" s="6" customFormat="1" ht="15" customHeight="1" x14ac:dyDescent="0.25">
      <c r="C320" s="106" t="str">
        <f t="shared" si="187"/>
        <v>Ruud</v>
      </c>
      <c r="D320" s="106" t="str">
        <f t="shared" si="188"/>
        <v>PROUH40 T2 RU375-15  (40 gal, JA13)</v>
      </c>
      <c r="E320" s="106">
        <f t="shared" si="171"/>
        <v>211359</v>
      </c>
      <c r="F320" s="55">
        <f t="shared" ref="F320:F321" si="197">S320</f>
        <v>40</v>
      </c>
      <c r="G320" s="6" t="str">
        <f t="shared" si="189"/>
        <v>Rheem2020Prem40</v>
      </c>
      <c r="H320" s="117">
        <f t="shared" si="185"/>
        <v>1</v>
      </c>
      <c r="I320" s="158" t="str">
        <f t="shared" si="172"/>
        <v>RuudPROUH40T2RU37515</v>
      </c>
      <c r="J320" s="91" t="s">
        <v>192</v>
      </c>
      <c r="K320" s="32">
        <v>4</v>
      </c>
      <c r="L320" s="75">
        <f t="shared" si="186"/>
        <v>21</v>
      </c>
      <c r="M320" s="12" t="s">
        <v>96</v>
      </c>
      <c r="N320" s="61">
        <v>13</v>
      </c>
      <c r="O320" s="62">
        <f t="shared" si="192"/>
        <v>211359</v>
      </c>
      <c r="P320" s="59" t="str">
        <f t="shared" si="190"/>
        <v>PROUH40 T2 RU375-15  (40 gal, JA13)</v>
      </c>
      <c r="Q320" s="157">
        <f>COUNTIF(P$59:P$414, P320)</f>
        <v>1</v>
      </c>
      <c r="R320" s="13" t="s">
        <v>311</v>
      </c>
      <c r="S320" s="14">
        <v>40</v>
      </c>
      <c r="T320" s="99"/>
      <c r="U320" s="80" t="s">
        <v>281</v>
      </c>
      <c r="V320" s="85" t="str">
        <f t="shared" si="182"/>
        <v>Rheem2020Prem40</v>
      </c>
      <c r="W320" s="118">
        <v>1</v>
      </c>
      <c r="X320" s="107">
        <v>2</v>
      </c>
      <c r="Y320" s="108">
        <v>43944</v>
      </c>
      <c r="Z320" s="109"/>
      <c r="AA320" s="128" t="str">
        <f t="shared" si="195"/>
        <v>2,     211359,   "PROUH40 T2 RU375-15  (40 gal, JA13)"</v>
      </c>
      <c r="AB320" s="130" t="str">
        <f t="shared" si="170"/>
        <v>Ruud</v>
      </c>
      <c r="AC320" t="s">
        <v>645</v>
      </c>
      <c r="AD320" s="155">
        <f>COUNTIF(AC$59:AC$414, AC320)</f>
        <v>1</v>
      </c>
      <c r="AE320" s="128" t="str">
        <f t="shared" si="196"/>
        <v xml:space="preserve">          case  PROUH40 T2 RU375-15  (40 gal, JA13)   :   "RuudPROUH40T2RU37515"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</row>
    <row r="321" spans="3:48" s="6" customFormat="1" ht="15" customHeight="1" x14ac:dyDescent="0.25">
      <c r="C321" s="106" t="str">
        <f t="shared" si="187"/>
        <v>Ruud</v>
      </c>
      <c r="D321" s="106" t="str">
        <f t="shared" si="188"/>
        <v>PROUH50 T2 RU375-15  (50 gal, JA13)</v>
      </c>
      <c r="E321" s="106">
        <f t="shared" si="171"/>
        <v>211460</v>
      </c>
      <c r="F321" s="55">
        <f t="shared" si="197"/>
        <v>50</v>
      </c>
      <c r="G321" s="6" t="str">
        <f t="shared" si="189"/>
        <v>Rheem2020Prem50</v>
      </c>
      <c r="H321" s="117">
        <f t="shared" si="185"/>
        <v>1</v>
      </c>
      <c r="I321" s="158" t="str">
        <f t="shared" si="172"/>
        <v>RuudPROUH50T2RU37515</v>
      </c>
      <c r="J321" s="91" t="s">
        <v>192</v>
      </c>
      <c r="K321" s="32">
        <v>4</v>
      </c>
      <c r="L321" s="75">
        <f t="shared" si="186"/>
        <v>21</v>
      </c>
      <c r="M321" s="12" t="s">
        <v>96</v>
      </c>
      <c r="N321" s="62">
        <f t="shared" ref="N321:N349" si="198">N320+1</f>
        <v>14</v>
      </c>
      <c r="O321" s="62">
        <f t="shared" si="192"/>
        <v>211460</v>
      </c>
      <c r="P321" s="59" t="str">
        <f t="shared" si="190"/>
        <v>PROUH50 T2 RU375-15  (50 gal, JA13)</v>
      </c>
      <c r="Q321" s="157">
        <f>COUNTIF(P$59:P$414, P321)</f>
        <v>1</v>
      </c>
      <c r="R321" s="13" t="s">
        <v>312</v>
      </c>
      <c r="S321" s="14">
        <v>50</v>
      </c>
      <c r="T321" s="99"/>
      <c r="U321" s="80" t="s">
        <v>282</v>
      </c>
      <c r="V321" s="85" t="str">
        <f t="shared" si="182"/>
        <v>Rheem2020Prem50</v>
      </c>
      <c r="W321" s="118">
        <v>1</v>
      </c>
      <c r="X321" s="46" t="s">
        <v>8</v>
      </c>
      <c r="Y321" s="47">
        <v>43944</v>
      </c>
      <c r="Z321" s="44"/>
      <c r="AA321" s="128" t="str">
        <f t="shared" si="195"/>
        <v>2,     211460,   "PROUH50 T2 RU375-15  (50 gal, JA13)"</v>
      </c>
      <c r="AB321" s="130" t="str">
        <f t="shared" si="170"/>
        <v>Ruud</v>
      </c>
      <c r="AC321" t="s">
        <v>652</v>
      </c>
      <c r="AD321" s="155">
        <f>COUNTIF(AC$59:AC$414, AC321)</f>
        <v>1</v>
      </c>
      <c r="AE321" s="128" t="str">
        <f t="shared" si="196"/>
        <v xml:space="preserve">          case  PROUH50 T2 RU375-15  (50 gal, JA13)   :   "RuudPROUH50T2RU37515"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</row>
    <row r="322" spans="3:48" s="6" customFormat="1" ht="15" customHeight="1" x14ac:dyDescent="0.25">
      <c r="C322" s="106" t="str">
        <f t="shared" si="187"/>
        <v>Ruud</v>
      </c>
      <c r="D322" s="106" t="str">
        <f t="shared" si="188"/>
        <v>PROUH65 T2 RU375-15  (65 gal, JA13)</v>
      </c>
      <c r="E322" s="106">
        <f t="shared" si="171"/>
        <v>211561</v>
      </c>
      <c r="F322" s="55">
        <f t="shared" ref="F322:F335" si="199">S322</f>
        <v>65</v>
      </c>
      <c r="G322" s="6" t="str">
        <f t="shared" si="189"/>
        <v>Rheem2020Prem65</v>
      </c>
      <c r="H322" s="117">
        <f t="shared" si="185"/>
        <v>1</v>
      </c>
      <c r="I322" s="158" t="str">
        <f t="shared" si="172"/>
        <v>RuudPROUH65T2RU37515</v>
      </c>
      <c r="J322" s="91" t="s">
        <v>192</v>
      </c>
      <c r="K322" s="32">
        <v>4</v>
      </c>
      <c r="L322" s="75">
        <f t="shared" si="186"/>
        <v>21</v>
      </c>
      <c r="M322" s="12" t="s">
        <v>96</v>
      </c>
      <c r="N322" s="62">
        <f t="shared" si="198"/>
        <v>15</v>
      </c>
      <c r="O322" s="62">
        <f t="shared" si="192"/>
        <v>211561</v>
      </c>
      <c r="P322" s="59" t="str">
        <f t="shared" si="190"/>
        <v>PROUH65 T2 RU375-15  (65 gal, JA13)</v>
      </c>
      <c r="Q322" s="157">
        <f>COUNTIF(P$59:P$414, P322)</f>
        <v>1</v>
      </c>
      <c r="R322" s="13" t="s">
        <v>313</v>
      </c>
      <c r="S322" s="14">
        <v>65</v>
      </c>
      <c r="T322" s="99"/>
      <c r="U322" s="80" t="s">
        <v>283</v>
      </c>
      <c r="V322" s="85" t="str">
        <f t="shared" si="182"/>
        <v>Rheem2020Prem65</v>
      </c>
      <c r="W322" s="118">
        <v>1</v>
      </c>
      <c r="X322" s="46" t="s">
        <v>8</v>
      </c>
      <c r="Y322" s="47">
        <v>43944</v>
      </c>
      <c r="Z322" s="44"/>
      <c r="AA322" s="128" t="str">
        <f t="shared" si="195"/>
        <v>2,     211561,   "PROUH65 T2 RU375-15  (65 gal, JA13)"</v>
      </c>
      <c r="AB322" s="130" t="str">
        <f t="shared" si="170"/>
        <v>Ruud</v>
      </c>
      <c r="AC322" s="6" t="s">
        <v>658</v>
      </c>
      <c r="AD322" s="155">
        <f>COUNTIF(AC$59:AC$414, AC322)</f>
        <v>1</v>
      </c>
      <c r="AE322" s="128" t="str">
        <f t="shared" si="196"/>
        <v xml:space="preserve">          case  PROUH65 T2 RU375-15  (65 gal, JA13)   :   "RuudPROUH65T2RU37515"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</row>
    <row r="323" spans="3:48" s="6" customFormat="1" ht="15" customHeight="1" x14ac:dyDescent="0.25">
      <c r="C323" s="106" t="str">
        <f t="shared" si="187"/>
        <v>Ruud</v>
      </c>
      <c r="D323" s="106" t="str">
        <f t="shared" si="188"/>
        <v>PROUH80 T2 RU375-15  (80 gal, JA13)</v>
      </c>
      <c r="E323" s="106">
        <f t="shared" si="171"/>
        <v>211662</v>
      </c>
      <c r="F323" s="55">
        <f t="shared" si="199"/>
        <v>80</v>
      </c>
      <c r="G323" s="6" t="str">
        <f t="shared" si="189"/>
        <v>Rheem2020Prem80</v>
      </c>
      <c r="H323" s="117">
        <f t="shared" si="185"/>
        <v>1</v>
      </c>
      <c r="I323" s="158" t="str">
        <f t="shared" si="172"/>
        <v>RuudPROUH80T2RU37515</v>
      </c>
      <c r="J323" s="91" t="s">
        <v>192</v>
      </c>
      <c r="K323" s="32">
        <v>4</v>
      </c>
      <c r="L323" s="75">
        <f t="shared" si="186"/>
        <v>21</v>
      </c>
      <c r="M323" s="12" t="s">
        <v>96</v>
      </c>
      <c r="N323" s="62">
        <f t="shared" si="198"/>
        <v>16</v>
      </c>
      <c r="O323" s="62">
        <f t="shared" si="192"/>
        <v>211662</v>
      </c>
      <c r="P323" s="59" t="str">
        <f t="shared" si="190"/>
        <v>PROUH80 T2 RU375-15  (80 gal, JA13)</v>
      </c>
      <c r="Q323" s="157">
        <f>COUNTIF(P$59:P$414, P323)</f>
        <v>1</v>
      </c>
      <c r="R323" s="13" t="s">
        <v>314</v>
      </c>
      <c r="S323" s="14">
        <v>80</v>
      </c>
      <c r="T323" s="99"/>
      <c r="U323" s="80" t="s">
        <v>284</v>
      </c>
      <c r="V323" s="85" t="str">
        <f t="shared" si="182"/>
        <v>Rheem2020Prem80</v>
      </c>
      <c r="W323" s="118">
        <v>1</v>
      </c>
      <c r="X323" s="46">
        <v>4</v>
      </c>
      <c r="Y323" s="47">
        <v>43944</v>
      </c>
      <c r="Z323" s="44"/>
      <c r="AA323" s="128" t="str">
        <f t="shared" si="195"/>
        <v>2,     211662,   "PROUH80 T2 RU375-15  (80 gal, JA13)"</v>
      </c>
      <c r="AB323" s="130" t="str">
        <f t="shared" si="170"/>
        <v>Ruud</v>
      </c>
      <c r="AC323" t="s">
        <v>665</v>
      </c>
      <c r="AD323" s="155">
        <f>COUNTIF(AC$59:AC$414, AC323)</f>
        <v>1</v>
      </c>
      <c r="AE323" s="128" t="str">
        <f t="shared" si="196"/>
        <v xml:space="preserve">          case  PROUH80 T2 RU375-15  (80 gal, JA13)   :   "RuudPROUH80T2RU37515"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</row>
    <row r="324" spans="3:48" s="6" customFormat="1" ht="15" customHeight="1" x14ac:dyDescent="0.25">
      <c r="C324" s="106" t="str">
        <f t="shared" si="187"/>
        <v>Ruud</v>
      </c>
      <c r="D324" s="106" t="str">
        <f t="shared" si="188"/>
        <v>PROUH40 T2 RU375-30  (40 gal, JA13)</v>
      </c>
      <c r="E324" s="106">
        <f t="shared" si="171"/>
        <v>211759</v>
      </c>
      <c r="F324" s="55">
        <f t="shared" si="199"/>
        <v>40</v>
      </c>
      <c r="G324" s="6" t="str">
        <f t="shared" si="189"/>
        <v>Rheem2020Prem40</v>
      </c>
      <c r="H324" s="117">
        <f t="shared" si="185"/>
        <v>1</v>
      </c>
      <c r="I324" s="158" t="str">
        <f t="shared" si="172"/>
        <v>RuudPROUH40T2RU37530</v>
      </c>
      <c r="J324" s="91" t="s">
        <v>192</v>
      </c>
      <c r="K324" s="32">
        <v>4</v>
      </c>
      <c r="L324" s="75">
        <f t="shared" si="186"/>
        <v>21</v>
      </c>
      <c r="M324" s="12" t="s">
        <v>96</v>
      </c>
      <c r="N324" s="62">
        <f t="shared" si="198"/>
        <v>17</v>
      </c>
      <c r="O324" s="62">
        <f t="shared" si="192"/>
        <v>211759</v>
      </c>
      <c r="P324" s="59" t="str">
        <f t="shared" si="190"/>
        <v>PROUH40 T2 RU375-30  (40 gal, JA13)</v>
      </c>
      <c r="Q324" s="157">
        <f>COUNTIF(P$59:P$414, P324)</f>
        <v>1</v>
      </c>
      <c r="R324" s="13" t="s">
        <v>315</v>
      </c>
      <c r="S324" s="14">
        <v>40</v>
      </c>
      <c r="T324" s="99"/>
      <c r="U324" s="80" t="s">
        <v>281</v>
      </c>
      <c r="V324" s="85" t="str">
        <f t="shared" si="182"/>
        <v>Rheem2020Prem40</v>
      </c>
      <c r="W324" s="118">
        <v>1</v>
      </c>
      <c r="X324" s="46">
        <v>2</v>
      </c>
      <c r="Y324" s="47">
        <v>43944</v>
      </c>
      <c r="Z324" s="44"/>
      <c r="AA324" s="128" t="str">
        <f t="shared" si="195"/>
        <v>2,     211759,   "PROUH40 T2 RU375-30  (40 gal, JA13)"</v>
      </c>
      <c r="AB324" s="130" t="str">
        <f t="shared" si="170"/>
        <v>Ruud</v>
      </c>
      <c r="AC324" t="s">
        <v>646</v>
      </c>
      <c r="AD324" s="155">
        <f>COUNTIF(AC$59:AC$414, AC324)</f>
        <v>1</v>
      </c>
      <c r="AE324" s="128" t="str">
        <f t="shared" si="196"/>
        <v xml:space="preserve">          case  PROUH40 T2 RU375-30  (40 gal, JA13)   :   "RuudPROUH40T2RU37530"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</row>
    <row r="325" spans="3:48" s="6" customFormat="1" ht="15" customHeight="1" x14ac:dyDescent="0.25">
      <c r="C325" s="106" t="str">
        <f t="shared" si="187"/>
        <v>Ruud</v>
      </c>
      <c r="D325" s="106" t="str">
        <f t="shared" si="188"/>
        <v>PROUH50 T2 RU375-30  (50 gal, JA13)</v>
      </c>
      <c r="E325" s="106">
        <f t="shared" si="171"/>
        <v>211860</v>
      </c>
      <c r="F325" s="55">
        <f t="shared" si="199"/>
        <v>50</v>
      </c>
      <c r="G325" s="6" t="str">
        <f t="shared" si="189"/>
        <v>Rheem2020Prem50</v>
      </c>
      <c r="H325" s="117">
        <f t="shared" si="185"/>
        <v>1</v>
      </c>
      <c r="I325" s="158" t="str">
        <f t="shared" si="172"/>
        <v>RuudPROUH50T2RU37530</v>
      </c>
      <c r="J325" s="91" t="s">
        <v>192</v>
      </c>
      <c r="K325" s="32">
        <v>4</v>
      </c>
      <c r="L325" s="75">
        <f t="shared" si="186"/>
        <v>21</v>
      </c>
      <c r="M325" s="12" t="s">
        <v>96</v>
      </c>
      <c r="N325" s="62">
        <f t="shared" si="198"/>
        <v>18</v>
      </c>
      <c r="O325" s="62">
        <f t="shared" si="192"/>
        <v>211860</v>
      </c>
      <c r="P325" s="59" t="str">
        <f t="shared" si="190"/>
        <v>PROUH50 T2 RU375-30  (50 gal, JA13)</v>
      </c>
      <c r="Q325" s="157">
        <f>COUNTIF(P$59:P$414, P325)</f>
        <v>1</v>
      </c>
      <c r="R325" s="13" t="s">
        <v>316</v>
      </c>
      <c r="S325" s="14">
        <v>50</v>
      </c>
      <c r="T325" s="99"/>
      <c r="U325" s="80" t="s">
        <v>282</v>
      </c>
      <c r="V325" s="85" t="str">
        <f t="shared" si="182"/>
        <v>Rheem2020Prem50</v>
      </c>
      <c r="W325" s="118">
        <v>1</v>
      </c>
      <c r="X325" s="46" t="s">
        <v>8</v>
      </c>
      <c r="Y325" s="47">
        <v>43944</v>
      </c>
      <c r="Z325" s="44"/>
      <c r="AA325" s="128" t="str">
        <f t="shared" si="195"/>
        <v>2,     211860,   "PROUH50 T2 RU375-30  (50 gal, JA13)"</v>
      </c>
      <c r="AB325" s="130" t="str">
        <f t="shared" si="170"/>
        <v>Ruud</v>
      </c>
      <c r="AC325" t="s">
        <v>653</v>
      </c>
      <c r="AD325" s="155">
        <f>COUNTIF(AC$59:AC$414, AC325)</f>
        <v>1</v>
      </c>
      <c r="AE325" s="128" t="str">
        <f t="shared" si="196"/>
        <v xml:space="preserve">          case  PROUH50 T2 RU375-30  (50 gal, JA13)   :   "RuudPROUH50T2RU37530"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</row>
    <row r="326" spans="3:48" s="6" customFormat="1" ht="15" customHeight="1" x14ac:dyDescent="0.25">
      <c r="C326" s="106" t="str">
        <f t="shared" si="187"/>
        <v>Ruud</v>
      </c>
      <c r="D326" s="106" t="str">
        <f t="shared" si="188"/>
        <v>PROUH65 T2 RU375-30  (65 gal, JA13)</v>
      </c>
      <c r="E326" s="106">
        <f t="shared" si="171"/>
        <v>211961</v>
      </c>
      <c r="F326" s="55">
        <f t="shared" si="199"/>
        <v>65</v>
      </c>
      <c r="G326" s="6" t="str">
        <f t="shared" si="189"/>
        <v>Rheem2020Prem65</v>
      </c>
      <c r="H326" s="117">
        <f t="shared" si="185"/>
        <v>1</v>
      </c>
      <c r="I326" s="158" t="str">
        <f t="shared" si="172"/>
        <v>RuudPROUH65T2RU37530</v>
      </c>
      <c r="J326" s="91" t="s">
        <v>192</v>
      </c>
      <c r="K326" s="32">
        <v>4</v>
      </c>
      <c r="L326" s="75">
        <f t="shared" si="186"/>
        <v>21</v>
      </c>
      <c r="M326" s="12" t="s">
        <v>96</v>
      </c>
      <c r="N326" s="62">
        <f t="shared" si="198"/>
        <v>19</v>
      </c>
      <c r="O326" s="62">
        <f t="shared" si="192"/>
        <v>211961</v>
      </c>
      <c r="P326" s="59" t="str">
        <f t="shared" si="190"/>
        <v>PROUH65 T2 RU375-30  (65 gal, JA13)</v>
      </c>
      <c r="Q326" s="157">
        <f>COUNTIF(P$59:P$414, P326)</f>
        <v>1</v>
      </c>
      <c r="R326" s="13" t="s">
        <v>317</v>
      </c>
      <c r="S326" s="14">
        <v>65</v>
      </c>
      <c r="T326" s="99"/>
      <c r="U326" s="80" t="s">
        <v>283</v>
      </c>
      <c r="V326" s="85" t="str">
        <f t="shared" si="182"/>
        <v>Rheem2020Prem65</v>
      </c>
      <c r="W326" s="118">
        <v>1</v>
      </c>
      <c r="X326" s="46" t="s">
        <v>8</v>
      </c>
      <c r="Y326" s="47">
        <v>43944</v>
      </c>
      <c r="Z326" s="44"/>
      <c r="AA326" s="128" t="str">
        <f t="shared" si="195"/>
        <v>2,     211961,   "PROUH65 T2 RU375-30  (65 gal, JA13)"</v>
      </c>
      <c r="AB326" s="130" t="str">
        <f t="shared" si="170"/>
        <v>Ruud</v>
      </c>
      <c r="AC326" s="6" t="s">
        <v>659</v>
      </c>
      <c r="AD326" s="155">
        <f>COUNTIF(AC$59:AC$414, AC326)</f>
        <v>1</v>
      </c>
      <c r="AE326" s="128" t="str">
        <f t="shared" si="196"/>
        <v xml:space="preserve">          case  PROUH65 T2 RU375-30  (65 gal, JA13)   :   "RuudPROUH65T2RU37530"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</row>
    <row r="327" spans="3:48" s="6" customFormat="1" ht="15" customHeight="1" x14ac:dyDescent="0.25">
      <c r="C327" s="106" t="str">
        <f t="shared" si="187"/>
        <v>Ruud</v>
      </c>
      <c r="D327" s="106" t="str">
        <f t="shared" si="188"/>
        <v>PROUH80 T2 RU375-30  (80 gal, JA13)</v>
      </c>
      <c r="E327" s="106">
        <f t="shared" si="171"/>
        <v>212062</v>
      </c>
      <c r="F327" s="55">
        <f t="shared" si="199"/>
        <v>80</v>
      </c>
      <c r="G327" s="6" t="str">
        <f t="shared" si="189"/>
        <v>Rheem2020Prem80</v>
      </c>
      <c r="H327" s="117">
        <f t="shared" si="185"/>
        <v>1</v>
      </c>
      <c r="I327" s="158" t="str">
        <f t="shared" si="172"/>
        <v>RuudPROUH80T2RU37530</v>
      </c>
      <c r="J327" s="91" t="s">
        <v>192</v>
      </c>
      <c r="K327" s="32">
        <v>4</v>
      </c>
      <c r="L327" s="75">
        <f t="shared" si="186"/>
        <v>21</v>
      </c>
      <c r="M327" s="12" t="s">
        <v>96</v>
      </c>
      <c r="N327" s="62">
        <f t="shared" si="198"/>
        <v>20</v>
      </c>
      <c r="O327" s="62">
        <f t="shared" si="192"/>
        <v>212062</v>
      </c>
      <c r="P327" s="59" t="str">
        <f t="shared" si="190"/>
        <v>PROUH80 T2 RU375-30  (80 gal, JA13)</v>
      </c>
      <c r="Q327" s="157">
        <f>COUNTIF(P$59:P$414, P327)</f>
        <v>1</v>
      </c>
      <c r="R327" s="13" t="s">
        <v>318</v>
      </c>
      <c r="S327" s="14">
        <v>80</v>
      </c>
      <c r="T327" s="99"/>
      <c r="U327" s="80" t="s">
        <v>284</v>
      </c>
      <c r="V327" s="85" t="str">
        <f t="shared" si="182"/>
        <v>Rheem2020Prem80</v>
      </c>
      <c r="W327" s="118">
        <v>1</v>
      </c>
      <c r="X327" s="46">
        <v>4</v>
      </c>
      <c r="Y327" s="47">
        <v>43944</v>
      </c>
      <c r="Z327" s="44"/>
      <c r="AA327" s="128" t="str">
        <f t="shared" si="195"/>
        <v>2,     212062,   "PROUH80 T2 RU375-30  (80 gal, JA13)"</v>
      </c>
      <c r="AB327" s="130" t="str">
        <f t="shared" si="170"/>
        <v>Ruud</v>
      </c>
      <c r="AC327" t="s">
        <v>666</v>
      </c>
      <c r="AD327" s="155">
        <f>COUNTIF(AC$59:AC$414, AC327)</f>
        <v>1</v>
      </c>
      <c r="AE327" s="128" t="str">
        <f t="shared" si="196"/>
        <v xml:space="preserve">          case  PROUH80 T2 RU375-30  (80 gal, JA13)   :   "RuudPROUH80T2RU37530"</v>
      </c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</row>
    <row r="328" spans="3:48" s="6" customFormat="1" ht="15" customHeight="1" x14ac:dyDescent="0.25">
      <c r="C328" s="106" t="str">
        <f t="shared" si="187"/>
        <v>Ruud</v>
      </c>
      <c r="D328" s="106" t="str">
        <f t="shared" si="188"/>
        <v>PROUH40 T2 RU375-SO  (40 gal, JA13)</v>
      </c>
      <c r="E328" s="106">
        <f t="shared" si="171"/>
        <v>212159</v>
      </c>
      <c r="F328" s="55">
        <f t="shared" si="199"/>
        <v>40</v>
      </c>
      <c r="G328" s="6" t="str">
        <f t="shared" si="189"/>
        <v>Rheem2020Prem40</v>
      </c>
      <c r="H328" s="117">
        <f t="shared" si="185"/>
        <v>1</v>
      </c>
      <c r="I328" s="158" t="str">
        <f t="shared" si="172"/>
        <v>RuudPROUH40T2RU375SO</v>
      </c>
      <c r="J328" s="91" t="s">
        <v>192</v>
      </c>
      <c r="K328" s="32">
        <v>4</v>
      </c>
      <c r="L328" s="75">
        <f t="shared" si="186"/>
        <v>21</v>
      </c>
      <c r="M328" s="12" t="s">
        <v>96</v>
      </c>
      <c r="N328" s="62">
        <f t="shared" si="198"/>
        <v>21</v>
      </c>
      <c r="O328" s="62">
        <f t="shared" si="192"/>
        <v>212159</v>
      </c>
      <c r="P328" s="59" t="str">
        <f t="shared" si="190"/>
        <v>PROUH40 T2 RU375-SO  (40 gal, JA13)</v>
      </c>
      <c r="Q328" s="157">
        <f>COUNTIF(P$59:P$414, P328)</f>
        <v>1</v>
      </c>
      <c r="R328" s="13" t="s">
        <v>319</v>
      </c>
      <c r="S328" s="14">
        <v>40</v>
      </c>
      <c r="T328" s="99"/>
      <c r="U328" s="80" t="s">
        <v>281</v>
      </c>
      <c r="V328" s="85" t="str">
        <f t="shared" si="182"/>
        <v>Rheem2020Prem40</v>
      </c>
      <c r="W328" s="118">
        <v>1</v>
      </c>
      <c r="X328" s="46">
        <v>2</v>
      </c>
      <c r="Y328" s="47">
        <v>43944</v>
      </c>
      <c r="Z328" s="44"/>
      <c r="AA328" s="128" t="str">
        <f t="shared" si="195"/>
        <v>2,     212159,   "PROUH40 T2 RU375-SO  (40 gal, JA13)"</v>
      </c>
      <c r="AB328" s="130" t="str">
        <f t="shared" si="170"/>
        <v>Ruud</v>
      </c>
      <c r="AC328" t="s">
        <v>647</v>
      </c>
      <c r="AD328" s="155">
        <f>COUNTIF(AC$59:AC$414, AC328)</f>
        <v>1</v>
      </c>
      <c r="AE328" s="128" t="str">
        <f t="shared" si="196"/>
        <v xml:space="preserve">          case  PROUH40 T2 RU375-SO  (40 gal, JA13)   :   "RuudPROUH40T2RU375SO"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</row>
    <row r="329" spans="3:48" s="6" customFormat="1" ht="15" customHeight="1" x14ac:dyDescent="0.25">
      <c r="C329" s="106" t="str">
        <f t="shared" si="187"/>
        <v>Ruud</v>
      </c>
      <c r="D329" s="106" t="str">
        <f t="shared" si="188"/>
        <v>PROUH50 T2 RU375-SO  (50 gal, JA13)</v>
      </c>
      <c r="E329" s="106">
        <f t="shared" si="171"/>
        <v>212260</v>
      </c>
      <c r="F329" s="55">
        <f t="shared" si="199"/>
        <v>50</v>
      </c>
      <c r="G329" s="6" t="str">
        <f t="shared" si="189"/>
        <v>Rheem2020Prem50</v>
      </c>
      <c r="H329" s="117">
        <f t="shared" si="185"/>
        <v>1</v>
      </c>
      <c r="I329" s="158" t="str">
        <f t="shared" si="172"/>
        <v>RuudPROUH50T2RU375SO</v>
      </c>
      <c r="J329" s="91" t="s">
        <v>192</v>
      </c>
      <c r="K329" s="32">
        <v>4</v>
      </c>
      <c r="L329" s="75">
        <f t="shared" si="186"/>
        <v>21</v>
      </c>
      <c r="M329" s="12" t="s">
        <v>96</v>
      </c>
      <c r="N329" s="62">
        <f t="shared" si="198"/>
        <v>22</v>
      </c>
      <c r="O329" s="62">
        <f t="shared" si="192"/>
        <v>212260</v>
      </c>
      <c r="P329" s="59" t="str">
        <f t="shared" si="190"/>
        <v>PROUH50 T2 RU375-SO  (50 gal, JA13)</v>
      </c>
      <c r="Q329" s="157">
        <f>COUNTIF(P$59:P$414, P329)</f>
        <v>1</v>
      </c>
      <c r="R329" s="13" t="s">
        <v>320</v>
      </c>
      <c r="S329" s="14">
        <v>50</v>
      </c>
      <c r="T329" s="99"/>
      <c r="U329" s="80" t="s">
        <v>282</v>
      </c>
      <c r="V329" s="85" t="str">
        <f t="shared" si="182"/>
        <v>Rheem2020Prem50</v>
      </c>
      <c r="W329" s="118">
        <v>1</v>
      </c>
      <c r="X329" s="46" t="s">
        <v>8</v>
      </c>
      <c r="Y329" s="47">
        <v>43944</v>
      </c>
      <c r="Z329" s="44"/>
      <c r="AA329" s="128" t="str">
        <f t="shared" si="195"/>
        <v>2,     212260,   "PROUH50 T2 RU375-SO  (50 gal, JA13)"</v>
      </c>
      <c r="AB329" s="130" t="str">
        <f t="shared" si="170"/>
        <v>Ruud</v>
      </c>
      <c r="AC329" t="s">
        <v>654</v>
      </c>
      <c r="AD329" s="155">
        <f>COUNTIF(AC$59:AC$414, AC329)</f>
        <v>1</v>
      </c>
      <c r="AE329" s="128" t="str">
        <f t="shared" si="196"/>
        <v xml:space="preserve">          case  PROUH50 T2 RU375-SO  (50 gal, JA13)   :   "RuudPROUH50T2RU375SO"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</row>
    <row r="330" spans="3:48" s="6" customFormat="1" ht="15" customHeight="1" x14ac:dyDescent="0.25">
      <c r="C330" s="106" t="str">
        <f t="shared" si="187"/>
        <v>Ruud</v>
      </c>
      <c r="D330" s="106" t="str">
        <f t="shared" si="188"/>
        <v>PROUH65 T2 RU375-SO  (65 gal, JA13)</v>
      </c>
      <c r="E330" s="106">
        <f t="shared" si="171"/>
        <v>212361</v>
      </c>
      <c r="F330" s="55">
        <f t="shared" si="199"/>
        <v>65</v>
      </c>
      <c r="G330" s="6" t="str">
        <f t="shared" si="189"/>
        <v>Rheem2020Prem65</v>
      </c>
      <c r="H330" s="117">
        <f t="shared" si="185"/>
        <v>1</v>
      </c>
      <c r="I330" s="158" t="str">
        <f t="shared" si="172"/>
        <v>RuudPROUH65T2RU375SO</v>
      </c>
      <c r="J330" s="91" t="s">
        <v>192</v>
      </c>
      <c r="K330" s="32">
        <v>4</v>
      </c>
      <c r="L330" s="75">
        <f t="shared" si="186"/>
        <v>21</v>
      </c>
      <c r="M330" s="12" t="s">
        <v>96</v>
      </c>
      <c r="N330" s="62">
        <f t="shared" si="198"/>
        <v>23</v>
      </c>
      <c r="O330" s="62">
        <f t="shared" si="192"/>
        <v>212361</v>
      </c>
      <c r="P330" s="59" t="str">
        <f t="shared" si="190"/>
        <v>PROUH65 T2 RU375-SO  (65 gal, JA13)</v>
      </c>
      <c r="Q330" s="157">
        <f>COUNTIF(P$59:P$414, P330)</f>
        <v>1</v>
      </c>
      <c r="R330" s="13" t="s">
        <v>321</v>
      </c>
      <c r="S330" s="14">
        <v>65</v>
      </c>
      <c r="T330" s="99"/>
      <c r="U330" s="80" t="s">
        <v>283</v>
      </c>
      <c r="V330" s="85" t="str">
        <f t="shared" si="182"/>
        <v>Rheem2020Prem65</v>
      </c>
      <c r="W330" s="118">
        <v>1</v>
      </c>
      <c r="X330" s="46" t="s">
        <v>8</v>
      </c>
      <c r="Y330" s="47">
        <v>43944</v>
      </c>
      <c r="Z330" s="44"/>
      <c r="AA330" s="128" t="str">
        <f t="shared" si="195"/>
        <v>2,     212361,   "PROUH65 T2 RU375-SO  (65 gal, JA13)"</v>
      </c>
      <c r="AB330" s="130" t="str">
        <f t="shared" si="170"/>
        <v>Ruud</v>
      </c>
      <c r="AC330" s="6" t="s">
        <v>660</v>
      </c>
      <c r="AD330" s="155">
        <f>COUNTIF(AC$59:AC$414, AC330)</f>
        <v>1</v>
      </c>
      <c r="AE330" s="128" t="str">
        <f t="shared" si="196"/>
        <v xml:space="preserve">          case  PROUH65 T2 RU375-SO  (65 gal, JA13)   :   "RuudPROUH65T2RU375SO"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</row>
    <row r="331" spans="3:48" s="6" customFormat="1" ht="15" customHeight="1" x14ac:dyDescent="0.25">
      <c r="C331" s="106" t="str">
        <f t="shared" si="187"/>
        <v>Ruud</v>
      </c>
      <c r="D331" s="106" t="str">
        <f t="shared" si="188"/>
        <v>PROUH80 T2 RU375-SO  (80 gal, JA13)</v>
      </c>
      <c r="E331" s="106">
        <f t="shared" si="171"/>
        <v>212462</v>
      </c>
      <c r="F331" s="55">
        <f t="shared" si="199"/>
        <v>80</v>
      </c>
      <c r="G331" s="6" t="str">
        <f t="shared" si="189"/>
        <v>Rheem2020Prem80</v>
      </c>
      <c r="H331" s="117">
        <f t="shared" si="185"/>
        <v>1</v>
      </c>
      <c r="I331" s="158" t="str">
        <f t="shared" si="172"/>
        <v>RuudPROUH80T2RU375SO</v>
      </c>
      <c r="J331" s="91" t="s">
        <v>192</v>
      </c>
      <c r="K331" s="32">
        <v>4</v>
      </c>
      <c r="L331" s="75">
        <f t="shared" si="186"/>
        <v>21</v>
      </c>
      <c r="M331" s="12" t="s">
        <v>96</v>
      </c>
      <c r="N331" s="62">
        <f t="shared" si="198"/>
        <v>24</v>
      </c>
      <c r="O331" s="62">
        <f t="shared" si="192"/>
        <v>212462</v>
      </c>
      <c r="P331" s="59" t="str">
        <f t="shared" si="190"/>
        <v>PROUH80 T2 RU375-SO  (80 gal, JA13)</v>
      </c>
      <c r="Q331" s="157">
        <f>COUNTIF(P$59:P$414, P331)</f>
        <v>1</v>
      </c>
      <c r="R331" s="13" t="s">
        <v>322</v>
      </c>
      <c r="S331" s="14">
        <v>80</v>
      </c>
      <c r="T331" s="99"/>
      <c r="U331" s="80" t="s">
        <v>284</v>
      </c>
      <c r="V331" s="85" t="str">
        <f t="shared" si="182"/>
        <v>Rheem2020Prem80</v>
      </c>
      <c r="W331" s="118">
        <v>1</v>
      </c>
      <c r="X331" s="46">
        <v>4</v>
      </c>
      <c r="Y331" s="47">
        <v>43944</v>
      </c>
      <c r="Z331" s="44"/>
      <c r="AA331" s="128" t="str">
        <f t="shared" si="195"/>
        <v>2,     212462,   "PROUH80 T2 RU375-SO  (80 gal, JA13)"</v>
      </c>
      <c r="AB331" s="130" t="str">
        <f t="shared" si="170"/>
        <v>Ruud</v>
      </c>
      <c r="AC331" t="s">
        <v>667</v>
      </c>
      <c r="AD331" s="155">
        <f>COUNTIF(AC$59:AC$414, AC331)</f>
        <v>1</v>
      </c>
      <c r="AE331" s="128" t="str">
        <f t="shared" si="196"/>
        <v xml:space="preserve">          case  PROUH80 T2 RU375-SO  (80 gal, JA13)   :   "RuudPROUH80T2RU375SO"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</row>
    <row r="332" spans="3:48" s="6" customFormat="1" ht="15" customHeight="1" x14ac:dyDescent="0.25">
      <c r="C332" s="106" t="str">
        <f t="shared" si="187"/>
        <v>Ruud</v>
      </c>
      <c r="D332" s="106" t="str">
        <f t="shared" si="188"/>
        <v>PRO H40 T2 RU310BM  (40 gal, JA13)</v>
      </c>
      <c r="E332" s="106">
        <f t="shared" si="171"/>
        <v>212563</v>
      </c>
      <c r="F332" s="55">
        <f t="shared" si="199"/>
        <v>40</v>
      </c>
      <c r="G332" s="6" t="str">
        <f t="shared" si="189"/>
        <v>Rheem2020Build40</v>
      </c>
      <c r="H332" s="117">
        <f t="shared" si="185"/>
        <v>1</v>
      </c>
      <c r="I332" s="158" t="str">
        <f t="shared" si="172"/>
        <v>RuudPROH40T2RU310BM</v>
      </c>
      <c r="J332" s="91" t="s">
        <v>192</v>
      </c>
      <c r="K332" s="32">
        <v>3</v>
      </c>
      <c r="L332" s="75">
        <f t="shared" si="186"/>
        <v>21</v>
      </c>
      <c r="M332" s="12" t="s">
        <v>96</v>
      </c>
      <c r="N332" s="62">
        <f t="shared" si="198"/>
        <v>25</v>
      </c>
      <c r="O332" s="62">
        <f t="shared" si="192"/>
        <v>212563</v>
      </c>
      <c r="P332" s="59" t="str">
        <f t="shared" si="190"/>
        <v>PRO H40 T2 RU310BM  (40 gal, JA13)</v>
      </c>
      <c r="Q332" s="157">
        <f>COUNTIF(P$59:P$414, P332)</f>
        <v>1</v>
      </c>
      <c r="R332" s="13" t="s">
        <v>347</v>
      </c>
      <c r="S332" s="14">
        <v>40</v>
      </c>
      <c r="T332" s="99"/>
      <c r="U332" s="80" t="s">
        <v>285</v>
      </c>
      <c r="V332" s="85" t="str">
        <f t="shared" si="182"/>
        <v>Rheem2020Build40</v>
      </c>
      <c r="W332" s="118">
        <v>1</v>
      </c>
      <c r="X332" s="46">
        <v>2</v>
      </c>
      <c r="Y332" s="47">
        <v>43944</v>
      </c>
      <c r="Z332" s="44"/>
      <c r="AA332" s="128" t="str">
        <f t="shared" si="195"/>
        <v>2,     212563,   "PRO H40 T2 RU310BM  (40 gal, JA13)"</v>
      </c>
      <c r="AB332" s="130" t="str">
        <f t="shared" si="170"/>
        <v>Ruud</v>
      </c>
      <c r="AC332" t="s">
        <v>641</v>
      </c>
      <c r="AD332" s="155">
        <f>COUNTIF(AC$59:AC$414, AC332)</f>
        <v>1</v>
      </c>
      <c r="AE332" s="128" t="str">
        <f t="shared" si="196"/>
        <v xml:space="preserve">          case  PRO H40 T2 RU310BM  (40 gal, JA13)   :   "RuudPROH40T2RU310BM"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</row>
    <row r="333" spans="3:48" s="6" customFormat="1" ht="15" customHeight="1" x14ac:dyDescent="0.25">
      <c r="C333" s="106" t="str">
        <f t="shared" si="187"/>
        <v>Ruud</v>
      </c>
      <c r="D333" s="106" t="str">
        <f t="shared" si="188"/>
        <v>PRO H50 T2 RU310BM  (50 gal, JA13)</v>
      </c>
      <c r="E333" s="106">
        <f t="shared" si="171"/>
        <v>212664</v>
      </c>
      <c r="F333" s="55">
        <f t="shared" si="199"/>
        <v>50</v>
      </c>
      <c r="G333" s="6" t="str">
        <f t="shared" si="189"/>
        <v>Rheem2020Build50</v>
      </c>
      <c r="H333" s="117">
        <f t="shared" si="185"/>
        <v>1</v>
      </c>
      <c r="I333" s="158" t="str">
        <f t="shared" si="172"/>
        <v>RuudPROH50T2RU310BM</v>
      </c>
      <c r="J333" s="91" t="s">
        <v>192</v>
      </c>
      <c r="K333" s="32">
        <v>3</v>
      </c>
      <c r="L333" s="75">
        <f t="shared" si="186"/>
        <v>21</v>
      </c>
      <c r="M333" s="12" t="s">
        <v>96</v>
      </c>
      <c r="N333" s="62">
        <f t="shared" si="198"/>
        <v>26</v>
      </c>
      <c r="O333" s="62">
        <f t="shared" si="192"/>
        <v>212664</v>
      </c>
      <c r="P333" s="59" t="str">
        <f t="shared" si="190"/>
        <v>PRO H50 T2 RU310BM  (50 gal, JA13)</v>
      </c>
      <c r="Q333" s="157">
        <f>COUNTIF(P$59:P$414, P333)</f>
        <v>1</v>
      </c>
      <c r="R333" s="13" t="s">
        <v>348</v>
      </c>
      <c r="S333" s="14">
        <v>50</v>
      </c>
      <c r="T333" s="99"/>
      <c r="U333" s="80" t="s">
        <v>286</v>
      </c>
      <c r="V333" s="85" t="str">
        <f t="shared" si="182"/>
        <v>Rheem2020Build50</v>
      </c>
      <c r="W333" s="118">
        <v>1</v>
      </c>
      <c r="X333" s="46" t="s">
        <v>8</v>
      </c>
      <c r="Y333" s="47">
        <v>43944</v>
      </c>
      <c r="Z333" s="44"/>
      <c r="AA333" s="128" t="str">
        <f t="shared" si="195"/>
        <v>2,     212664,   "PRO H50 T2 RU310BM  (50 gal, JA13)"</v>
      </c>
      <c r="AB333" s="130" t="str">
        <f t="shared" si="170"/>
        <v>Ruud</v>
      </c>
      <c r="AC333" t="s">
        <v>642</v>
      </c>
      <c r="AD333" s="155">
        <f>COUNTIF(AC$59:AC$414, AC333)</f>
        <v>1</v>
      </c>
      <c r="AE333" s="128" t="str">
        <f t="shared" si="196"/>
        <v xml:space="preserve">          case  PRO H50 T2 RU310BM  (50 gal, JA13)   :   "RuudPROH50T2RU310BM"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</row>
    <row r="334" spans="3:48" s="6" customFormat="1" ht="15" customHeight="1" x14ac:dyDescent="0.25">
      <c r="C334" s="106" t="str">
        <f t="shared" si="187"/>
        <v>Ruud</v>
      </c>
      <c r="D334" s="106" t="str">
        <f t="shared" si="188"/>
        <v>PRO H65 T2 RU310BM  (65 gal, JA13)</v>
      </c>
      <c r="E334" s="106">
        <f t="shared" ref="E334:E400" si="200">O334</f>
        <v>212765</v>
      </c>
      <c r="F334" s="55">
        <f t="shared" si="199"/>
        <v>65</v>
      </c>
      <c r="G334" s="6" t="str">
        <f t="shared" si="189"/>
        <v>Rheem2020Build65</v>
      </c>
      <c r="H334" s="117">
        <f t="shared" si="185"/>
        <v>1</v>
      </c>
      <c r="I334" s="158" t="str">
        <f t="shared" ref="I334:I400" si="201">AC334</f>
        <v>RuudPROH65T2RU310BM</v>
      </c>
      <c r="J334" s="91" t="s">
        <v>192</v>
      </c>
      <c r="K334" s="32">
        <v>3</v>
      </c>
      <c r="L334" s="75">
        <f t="shared" si="186"/>
        <v>21</v>
      </c>
      <c r="M334" s="12" t="s">
        <v>96</v>
      </c>
      <c r="N334" s="62">
        <f t="shared" si="198"/>
        <v>27</v>
      </c>
      <c r="O334" s="62">
        <f t="shared" si="192"/>
        <v>212765</v>
      </c>
      <c r="P334" s="59" t="str">
        <f t="shared" si="190"/>
        <v>PRO H65 T2 RU310BM  (65 gal, JA13)</v>
      </c>
      <c r="Q334" s="157">
        <f>COUNTIF(P$59:P$414, P334)</f>
        <v>1</v>
      </c>
      <c r="R334" s="13" t="s">
        <v>349</v>
      </c>
      <c r="S334" s="14">
        <v>65</v>
      </c>
      <c r="T334" s="99"/>
      <c r="U334" s="80" t="s">
        <v>287</v>
      </c>
      <c r="V334" s="85" t="str">
        <f t="shared" si="182"/>
        <v>Rheem2020Build65</v>
      </c>
      <c r="W334" s="118">
        <v>1</v>
      </c>
      <c r="X334" s="46" t="s">
        <v>8</v>
      </c>
      <c r="Y334" s="47">
        <v>43944</v>
      </c>
      <c r="Z334" s="44"/>
      <c r="AA334" s="128" t="str">
        <f t="shared" si="195"/>
        <v>2,     212765,   "PRO H65 T2 RU310BM  (65 gal, JA13)"</v>
      </c>
      <c r="AB334" s="130" t="str">
        <f t="shared" si="170"/>
        <v>Ruud</v>
      </c>
      <c r="AC334" t="s">
        <v>643</v>
      </c>
      <c r="AD334" s="155">
        <f>COUNTIF(AC$59:AC$414, AC334)</f>
        <v>1</v>
      </c>
      <c r="AE334" s="128" t="str">
        <f t="shared" si="196"/>
        <v xml:space="preserve">          case  PRO H65 T2 RU310BM  (65 gal, JA13)   :   "RuudPROH65T2RU310BM"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</row>
    <row r="335" spans="3:48" s="6" customFormat="1" ht="15" customHeight="1" x14ac:dyDescent="0.25">
      <c r="C335" s="106" t="str">
        <f t="shared" si="187"/>
        <v>Ruud</v>
      </c>
      <c r="D335" s="106" t="str">
        <f t="shared" si="188"/>
        <v>PRO H80 T2 RU310BM  (80 gal, JA13)</v>
      </c>
      <c r="E335" s="106">
        <f t="shared" si="200"/>
        <v>212866</v>
      </c>
      <c r="F335" s="55">
        <f t="shared" si="199"/>
        <v>80</v>
      </c>
      <c r="G335" s="6" t="str">
        <f t="shared" si="189"/>
        <v>Rheem2020Build80</v>
      </c>
      <c r="H335" s="117">
        <f t="shared" si="185"/>
        <v>1</v>
      </c>
      <c r="I335" s="158" t="str">
        <f t="shared" si="201"/>
        <v>RuudPROH80T2RU310BM</v>
      </c>
      <c r="J335" s="91" t="s">
        <v>192</v>
      </c>
      <c r="K335" s="32">
        <v>3</v>
      </c>
      <c r="L335" s="75">
        <f t="shared" si="186"/>
        <v>21</v>
      </c>
      <c r="M335" s="12" t="s">
        <v>96</v>
      </c>
      <c r="N335" s="62">
        <f t="shared" si="198"/>
        <v>28</v>
      </c>
      <c r="O335" s="62">
        <f t="shared" si="192"/>
        <v>212866</v>
      </c>
      <c r="P335" s="59" t="str">
        <f t="shared" si="190"/>
        <v>PRO H80 T2 RU310BM  (80 gal, JA13)</v>
      </c>
      <c r="Q335" s="157">
        <f>COUNTIF(P$59:P$414, P335)</f>
        <v>1</v>
      </c>
      <c r="R335" s="13" t="s">
        <v>350</v>
      </c>
      <c r="S335" s="14">
        <v>80</v>
      </c>
      <c r="T335" s="99"/>
      <c r="U335" s="80" t="s">
        <v>288</v>
      </c>
      <c r="V335" s="85" t="str">
        <f t="shared" si="182"/>
        <v>Rheem2020Build80</v>
      </c>
      <c r="W335" s="118">
        <v>1</v>
      </c>
      <c r="X335" s="46" t="s">
        <v>13</v>
      </c>
      <c r="Y335" s="47">
        <v>43944</v>
      </c>
      <c r="Z335" s="44"/>
      <c r="AA335" s="128" t="str">
        <f t="shared" si="195"/>
        <v>2,     212866,   "PRO H80 T2 RU310BM  (80 gal, JA13)"</v>
      </c>
      <c r="AB335" s="130" t="str">
        <f t="shared" si="170"/>
        <v>Ruud</v>
      </c>
      <c r="AC335" t="s">
        <v>644</v>
      </c>
      <c r="AD335" s="155">
        <f>COUNTIF(AC$59:AC$414, AC335)</f>
        <v>1</v>
      </c>
      <c r="AE335" s="128" t="str">
        <f t="shared" si="196"/>
        <v xml:space="preserve">          case  PRO H80 T2 RU310BM  (80 gal, JA13)   :   "RuudPROH80T2RU310BM"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</row>
    <row r="336" spans="3:48" s="6" customFormat="1" ht="15" customHeight="1" x14ac:dyDescent="0.25">
      <c r="C336" s="121" t="str">
        <f t="shared" si="187"/>
        <v>Ruud</v>
      </c>
      <c r="D336" s="121" t="str">
        <f t="shared" si="188"/>
        <v>PRO H40 T2 RU310UM  (40 gal)</v>
      </c>
      <c r="E336" s="121">
        <f t="shared" si="200"/>
        <v>212963</v>
      </c>
      <c r="F336" s="55">
        <f t="shared" ref="F336:F349" si="202">S336</f>
        <v>40</v>
      </c>
      <c r="G336" s="6" t="str">
        <f t="shared" si="189"/>
        <v>Rheem2020Build40</v>
      </c>
      <c r="H336" s="117">
        <f t="shared" ref="H336:H349" si="203">W336</f>
        <v>0</v>
      </c>
      <c r="I336" s="158" t="str">
        <f t="shared" si="201"/>
        <v>RuudPROH40T2RU310UM</v>
      </c>
      <c r="J336" s="91" t="s">
        <v>192</v>
      </c>
      <c r="K336" s="32">
        <v>3</v>
      </c>
      <c r="L336" s="75">
        <f t="shared" ref="L336:L349" si="204">VLOOKUP( M336, $M$2:$N$21, 2, FALSE )</f>
        <v>21</v>
      </c>
      <c r="M336" s="12" t="s">
        <v>96</v>
      </c>
      <c r="N336" s="62">
        <f t="shared" si="198"/>
        <v>29</v>
      </c>
      <c r="O336" s="62">
        <f t="shared" si="192"/>
        <v>212963</v>
      </c>
      <c r="P336" s="59" t="str">
        <f t="shared" si="190"/>
        <v>PRO H40 T2 RU310UM  (40 gal)</v>
      </c>
      <c r="Q336" s="157">
        <f>COUNTIF(P$59:P$414, P336)</f>
        <v>1</v>
      </c>
      <c r="R336" s="13" t="s">
        <v>425</v>
      </c>
      <c r="S336" s="14">
        <v>40</v>
      </c>
      <c r="T336" s="99"/>
      <c r="U336" s="80" t="s">
        <v>285</v>
      </c>
      <c r="V336" s="85" t="str">
        <f t="shared" si="182"/>
        <v>Rheem2020Build40</v>
      </c>
      <c r="W336" s="116">
        <v>0</v>
      </c>
      <c r="X336" s="46">
        <v>2</v>
      </c>
      <c r="Y336" s="47">
        <v>44158</v>
      </c>
      <c r="Z336" s="44"/>
      <c r="AA336" s="128" t="str">
        <f t="shared" si="195"/>
        <v>2,     212963,   "PRO H40 T2 RU310UM  (40 gal)"</v>
      </c>
      <c r="AB336" s="130" t="str">
        <f t="shared" ref="AB336:AB412" si="205">AB335</f>
        <v>Ruud</v>
      </c>
      <c r="AC336" s="132" t="s">
        <v>636</v>
      </c>
      <c r="AD336" s="155">
        <f>COUNTIF(AC$59:AC$414, AC336)</f>
        <v>1</v>
      </c>
      <c r="AE336" s="128" t="str">
        <f t="shared" si="196"/>
        <v xml:space="preserve">          case  PRO H40 T2 RU310UM  (40 gal)   :   "RuudPROH40T2RU310UM"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</row>
    <row r="337" spans="3:1039" s="6" customFormat="1" ht="15" customHeight="1" x14ac:dyDescent="0.25">
      <c r="C337" s="121" t="str">
        <f t="shared" si="187"/>
        <v>Ruud</v>
      </c>
      <c r="D337" s="121" t="str">
        <f t="shared" si="188"/>
        <v>PRO H50 T2 RU310UM  (50 gal)</v>
      </c>
      <c r="E337" s="121">
        <f t="shared" si="200"/>
        <v>213064</v>
      </c>
      <c r="F337" s="55">
        <f t="shared" si="202"/>
        <v>50</v>
      </c>
      <c r="G337" s="6" t="str">
        <f t="shared" si="189"/>
        <v>Rheem2020Build50</v>
      </c>
      <c r="H337" s="117">
        <f t="shared" si="203"/>
        <v>0</v>
      </c>
      <c r="I337" s="158" t="str">
        <f t="shared" si="201"/>
        <v>RuudPROH50T2RU310UM</v>
      </c>
      <c r="J337" s="91" t="s">
        <v>192</v>
      </c>
      <c r="K337" s="32">
        <v>3</v>
      </c>
      <c r="L337" s="75">
        <f t="shared" si="204"/>
        <v>21</v>
      </c>
      <c r="M337" s="12" t="s">
        <v>96</v>
      </c>
      <c r="N337" s="62">
        <f t="shared" si="198"/>
        <v>30</v>
      </c>
      <c r="O337" s="62">
        <f t="shared" si="192"/>
        <v>213064</v>
      </c>
      <c r="P337" s="59" t="str">
        <f t="shared" si="190"/>
        <v>PRO H50 T2 RU310UM  (50 gal)</v>
      </c>
      <c r="Q337" s="157">
        <f>COUNTIF(P$59:P$414, P337)</f>
        <v>1</v>
      </c>
      <c r="R337" s="13" t="s">
        <v>426</v>
      </c>
      <c r="S337" s="14">
        <v>50</v>
      </c>
      <c r="T337" s="99"/>
      <c r="U337" s="80" t="s">
        <v>286</v>
      </c>
      <c r="V337" s="85" t="str">
        <f t="shared" si="182"/>
        <v>Rheem2020Build50</v>
      </c>
      <c r="W337" s="116">
        <v>0</v>
      </c>
      <c r="X337" s="46" t="s">
        <v>8</v>
      </c>
      <c r="Y337" s="47">
        <v>44158</v>
      </c>
      <c r="Z337" s="44"/>
      <c r="AA337" s="128" t="str">
        <f t="shared" si="195"/>
        <v>2,     213064,   "PRO H50 T2 RU310UM  (50 gal)"</v>
      </c>
      <c r="AB337" s="130" t="str">
        <f t="shared" si="205"/>
        <v>Ruud</v>
      </c>
      <c r="AC337" s="132" t="s">
        <v>637</v>
      </c>
      <c r="AD337" s="155">
        <f>COUNTIF(AC$59:AC$414, AC337)</f>
        <v>1</v>
      </c>
      <c r="AE337" s="128" t="str">
        <f t="shared" si="196"/>
        <v xml:space="preserve">          case  PRO H50 T2 RU310UM  (50 gal)   :   "RuudPROH50T2RU310UM"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3:1039" s="6" customFormat="1" ht="15" customHeight="1" x14ac:dyDescent="0.25">
      <c r="C338" s="121" t="str">
        <f t="shared" si="187"/>
        <v>Ruud</v>
      </c>
      <c r="D338" s="121" t="str">
        <f t="shared" si="188"/>
        <v>PRO H65 T2 RU310UM  (65 gal)</v>
      </c>
      <c r="E338" s="121">
        <f t="shared" si="200"/>
        <v>213165</v>
      </c>
      <c r="F338" s="55">
        <f t="shared" si="202"/>
        <v>65</v>
      </c>
      <c r="G338" s="6" t="str">
        <f t="shared" si="189"/>
        <v>Rheem2020Build65</v>
      </c>
      <c r="H338" s="117">
        <f t="shared" si="203"/>
        <v>0</v>
      </c>
      <c r="I338" s="158" t="str">
        <f t="shared" si="201"/>
        <v>RuudPROH65T2RU310UM</v>
      </c>
      <c r="J338" s="91" t="s">
        <v>192</v>
      </c>
      <c r="K338" s="32">
        <v>3</v>
      </c>
      <c r="L338" s="75">
        <f t="shared" si="204"/>
        <v>21</v>
      </c>
      <c r="M338" s="12" t="s">
        <v>96</v>
      </c>
      <c r="N338" s="62">
        <f t="shared" si="198"/>
        <v>31</v>
      </c>
      <c r="O338" s="62">
        <f t="shared" si="192"/>
        <v>213165</v>
      </c>
      <c r="P338" s="59" t="str">
        <f t="shared" si="190"/>
        <v>PRO H65 T2 RU310UM  (65 gal)</v>
      </c>
      <c r="Q338" s="157">
        <f>COUNTIF(P$59:P$414, P338)</f>
        <v>1</v>
      </c>
      <c r="R338" s="13" t="s">
        <v>427</v>
      </c>
      <c r="S338" s="14">
        <v>65</v>
      </c>
      <c r="T338" s="99"/>
      <c r="U338" s="80" t="s">
        <v>287</v>
      </c>
      <c r="V338" s="85" t="str">
        <f t="shared" si="182"/>
        <v>Rheem2020Build65</v>
      </c>
      <c r="W338" s="116">
        <v>0</v>
      </c>
      <c r="X338" s="46" t="s">
        <v>8</v>
      </c>
      <c r="Y338" s="47">
        <v>44158</v>
      </c>
      <c r="Z338" s="44"/>
      <c r="AA338" s="128" t="str">
        <f t="shared" si="195"/>
        <v>2,     213165,   "PRO H65 T2 RU310UM  (65 gal)"</v>
      </c>
      <c r="AB338" s="130" t="str">
        <f t="shared" si="205"/>
        <v>Ruud</v>
      </c>
      <c r="AC338" s="132" t="s">
        <v>638</v>
      </c>
      <c r="AD338" s="155">
        <f>COUNTIF(AC$59:AC$414, AC338)</f>
        <v>1</v>
      </c>
      <c r="AE338" s="128" t="str">
        <f t="shared" si="196"/>
        <v xml:space="preserve">          case  PRO H65 T2 RU310UM  (65 gal)   :   "RuudPROH65T2RU310UM"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3:1039" s="6" customFormat="1" ht="15" customHeight="1" x14ac:dyDescent="0.25">
      <c r="C339" s="121" t="str">
        <f t="shared" si="187"/>
        <v>Ruud</v>
      </c>
      <c r="D339" s="121" t="str">
        <f t="shared" si="188"/>
        <v>PRO H80 T2 RU310UM  (80 gal)</v>
      </c>
      <c r="E339" s="121">
        <f t="shared" si="200"/>
        <v>213266</v>
      </c>
      <c r="F339" s="55">
        <f t="shared" si="202"/>
        <v>80</v>
      </c>
      <c r="G339" s="6" t="str">
        <f t="shared" si="189"/>
        <v>Rheem2020Build80</v>
      </c>
      <c r="H339" s="117">
        <f t="shared" si="203"/>
        <v>0</v>
      </c>
      <c r="I339" s="158" t="str">
        <f t="shared" si="201"/>
        <v>RuudPROH80T2RU310UM</v>
      </c>
      <c r="J339" s="91" t="s">
        <v>192</v>
      </c>
      <c r="K339" s="32">
        <v>3</v>
      </c>
      <c r="L339" s="75">
        <f t="shared" si="204"/>
        <v>21</v>
      </c>
      <c r="M339" s="12" t="s">
        <v>96</v>
      </c>
      <c r="N339" s="62">
        <f t="shared" si="198"/>
        <v>32</v>
      </c>
      <c r="O339" s="62">
        <f t="shared" si="192"/>
        <v>213266</v>
      </c>
      <c r="P339" s="59" t="str">
        <f t="shared" si="190"/>
        <v>PRO H80 T2 RU310UM  (80 gal)</v>
      </c>
      <c r="Q339" s="157">
        <f>COUNTIF(P$59:P$414, P339)</f>
        <v>1</v>
      </c>
      <c r="R339" s="13" t="s">
        <v>428</v>
      </c>
      <c r="S339" s="14">
        <v>80</v>
      </c>
      <c r="T339" s="99"/>
      <c r="U339" s="80" t="s">
        <v>288</v>
      </c>
      <c r="V339" s="85" t="str">
        <f t="shared" si="182"/>
        <v>Rheem2020Build80</v>
      </c>
      <c r="W339" s="116">
        <v>0</v>
      </c>
      <c r="X339" s="46" t="s">
        <v>13</v>
      </c>
      <c r="Y339" s="47">
        <v>44158</v>
      </c>
      <c r="Z339" s="44"/>
      <c r="AA339" s="128" t="str">
        <f t="shared" si="195"/>
        <v>2,     213266,   "PRO H80 T2 RU310UM  (80 gal)"</v>
      </c>
      <c r="AB339" s="130" t="str">
        <f t="shared" si="205"/>
        <v>Ruud</v>
      </c>
      <c r="AC339" s="132" t="s">
        <v>639</v>
      </c>
      <c r="AD339" s="155">
        <f>COUNTIF(AC$59:AC$414, AC339)</f>
        <v>1</v>
      </c>
      <c r="AE339" s="128" t="str">
        <f t="shared" si="196"/>
        <v xml:space="preserve">          case  PRO H80 T2 RU310UM  (80 gal)   :   "RuudPROH80T2RU310UM"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3:1039" s="6" customFormat="1" ht="15" customHeight="1" x14ac:dyDescent="0.25">
      <c r="C340" s="148" t="str">
        <f t="shared" ref="C340:C349" si="206">M340</f>
        <v>Ruud</v>
      </c>
      <c r="D340" s="148" t="str">
        <f t="shared" ref="D340:D349" si="207">P340</f>
        <v>PROUH40 T0 RU120  (40 gal)</v>
      </c>
      <c r="E340" s="148">
        <f t="shared" si="200"/>
        <v>213781</v>
      </c>
      <c r="F340" s="55">
        <f t="shared" si="202"/>
        <v>40</v>
      </c>
      <c r="G340" s="6" t="str">
        <f t="shared" ref="G340:G349" si="208">V340</f>
        <v>RheemPlugInDedicated40</v>
      </c>
      <c r="H340" s="117">
        <f t="shared" si="203"/>
        <v>0</v>
      </c>
      <c r="I340" s="158" t="str">
        <f t="shared" si="201"/>
        <v>RuudPROUH40T0RU120</v>
      </c>
      <c r="J340" s="91" t="s">
        <v>192</v>
      </c>
      <c r="K340" s="32">
        <v>2</v>
      </c>
      <c r="L340" s="75">
        <f t="shared" si="204"/>
        <v>21</v>
      </c>
      <c r="M340" s="12" t="s">
        <v>96</v>
      </c>
      <c r="N340" s="61">
        <v>37</v>
      </c>
      <c r="O340" s="62">
        <f t="shared" si="192"/>
        <v>213781</v>
      </c>
      <c r="P340" s="59" t="str">
        <f t="shared" ref="P340:P349" si="209">R340 &amp; "  (" &amp; S340 &amp; " gal" &amp; IF(W340&gt;0, ", JA13)", ")")</f>
        <v>PROUH40 T0 RU120  (40 gal)</v>
      </c>
      <c r="Q340" s="157">
        <f>COUNTIF(P$59:P$414, P340)</f>
        <v>1</v>
      </c>
      <c r="R340" s="149" t="s">
        <v>807</v>
      </c>
      <c r="S340" s="14">
        <v>40</v>
      </c>
      <c r="T340" s="99"/>
      <c r="U340" s="80" t="s">
        <v>744</v>
      </c>
      <c r="V340" s="85" t="str">
        <f t="shared" si="182"/>
        <v>RheemPlugInDedicated40</v>
      </c>
      <c r="W340" s="116">
        <v>0</v>
      </c>
      <c r="X340" s="107" t="s">
        <v>8</v>
      </c>
      <c r="Y340" s="108">
        <v>44760</v>
      </c>
      <c r="Z340" s="109"/>
      <c r="AA340" s="128" t="str">
        <f t="shared" si="195"/>
        <v>2,     213781,   "PROUH40 T0 RU120  (40 gal)"</v>
      </c>
      <c r="AB340" s="130" t="str">
        <f t="shared" si="205"/>
        <v>Ruud</v>
      </c>
      <c r="AC340" s="149" t="s">
        <v>817</v>
      </c>
      <c r="AD340" s="155">
        <f>COUNTIF(AC$59:AC$414, AC340)</f>
        <v>1</v>
      </c>
      <c r="AE340" s="128" t="str">
        <f t="shared" si="196"/>
        <v xml:space="preserve">          case  PROUH40 T0 RU120  (40 gal)   :   "RuudPROUH40T0RU120"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3:1039" s="6" customFormat="1" ht="15" customHeight="1" x14ac:dyDescent="0.25">
      <c r="C341" s="148" t="str">
        <f t="shared" si="206"/>
        <v>Ruud</v>
      </c>
      <c r="D341" s="148" t="str">
        <f t="shared" si="207"/>
        <v>PROUH50 T0 RU120  (50 gal)</v>
      </c>
      <c r="E341" s="148">
        <f t="shared" si="200"/>
        <v>213882</v>
      </c>
      <c r="F341" s="55">
        <f t="shared" si="202"/>
        <v>50</v>
      </c>
      <c r="G341" s="6" t="str">
        <f t="shared" si="208"/>
        <v>RheemPlugInDedicated50</v>
      </c>
      <c r="H341" s="117">
        <f t="shared" si="203"/>
        <v>0</v>
      </c>
      <c r="I341" s="158" t="str">
        <f t="shared" si="201"/>
        <v>RuudPROUH50T0RU120</v>
      </c>
      <c r="J341" s="91" t="s">
        <v>192</v>
      </c>
      <c r="K341" s="32">
        <v>2</v>
      </c>
      <c r="L341" s="75">
        <f t="shared" si="204"/>
        <v>21</v>
      </c>
      <c r="M341" s="12" t="s">
        <v>96</v>
      </c>
      <c r="N341" s="62">
        <f t="shared" si="198"/>
        <v>38</v>
      </c>
      <c r="O341" s="62">
        <f t="shared" si="192"/>
        <v>213882</v>
      </c>
      <c r="P341" s="59" t="str">
        <f t="shared" si="209"/>
        <v>PROUH50 T0 RU120  (50 gal)</v>
      </c>
      <c r="Q341" s="157">
        <f>COUNTIF(P$59:P$414, P341)</f>
        <v>1</v>
      </c>
      <c r="R341" s="149" t="s">
        <v>808</v>
      </c>
      <c r="S341" s="14">
        <v>50</v>
      </c>
      <c r="T341" s="99"/>
      <c r="U341" s="80" t="s">
        <v>745</v>
      </c>
      <c r="V341" s="85" t="str">
        <f t="shared" si="182"/>
        <v>RheemPlugInDedicated50</v>
      </c>
      <c r="W341" s="116">
        <v>0</v>
      </c>
      <c r="X341" s="46" t="s">
        <v>8</v>
      </c>
      <c r="Y341" s="47">
        <v>44760</v>
      </c>
      <c r="Z341" s="44"/>
      <c r="AA341" s="128" t="str">
        <f t="shared" si="195"/>
        <v>2,     213882,   "PROUH50 T0 RU120  (50 gal)"</v>
      </c>
      <c r="AB341" s="130" t="str">
        <f t="shared" si="205"/>
        <v>Ruud</v>
      </c>
      <c r="AC341" s="149" t="s">
        <v>818</v>
      </c>
      <c r="AD341" s="155">
        <f>COUNTIF(AC$59:AC$414, AC341)</f>
        <v>1</v>
      </c>
      <c r="AE341" s="128" t="str">
        <f t="shared" si="196"/>
        <v xml:space="preserve">          case  PROUH50 T0 RU120  (50 gal)   :   "RuudPROUH50T0RU120"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3:1039" s="6" customFormat="1" ht="15" customHeight="1" x14ac:dyDescent="0.25">
      <c r="C342" s="148" t="str">
        <f t="shared" si="206"/>
        <v>Ruud</v>
      </c>
      <c r="D342" s="148" t="str">
        <f t="shared" si="207"/>
        <v>PROUH40 T0 RU120-M  (40 gal, JA13)</v>
      </c>
      <c r="E342" s="148">
        <f t="shared" si="200"/>
        <v>213977</v>
      </c>
      <c r="F342" s="55">
        <f t="shared" si="202"/>
        <v>40</v>
      </c>
      <c r="G342" s="6" t="str">
        <f t="shared" si="208"/>
        <v>RheemPlugInShared40</v>
      </c>
      <c r="H342" s="117">
        <f t="shared" si="203"/>
        <v>1</v>
      </c>
      <c r="I342" s="158" t="str">
        <f t="shared" si="201"/>
        <v>RuudPROUH40T0RU120M</v>
      </c>
      <c r="J342" s="91" t="s">
        <v>192</v>
      </c>
      <c r="K342" s="32">
        <v>3</v>
      </c>
      <c r="L342" s="75">
        <f t="shared" si="204"/>
        <v>21</v>
      </c>
      <c r="M342" s="12" t="s">
        <v>96</v>
      </c>
      <c r="N342" s="62">
        <f t="shared" si="198"/>
        <v>39</v>
      </c>
      <c r="O342" s="62">
        <f t="shared" si="192"/>
        <v>213977</v>
      </c>
      <c r="P342" s="59" t="str">
        <f t="shared" si="209"/>
        <v>PROUH40 T0 RU120-M  (40 gal, JA13)</v>
      </c>
      <c r="Q342" s="157">
        <f>COUNTIF(P$59:P$414, P342)</f>
        <v>1</v>
      </c>
      <c r="R342" s="149" t="s">
        <v>809</v>
      </c>
      <c r="S342" s="14">
        <v>40</v>
      </c>
      <c r="T342" s="99"/>
      <c r="U342" s="80" t="s">
        <v>740</v>
      </c>
      <c r="V342" s="85" t="str">
        <f t="shared" si="182"/>
        <v>RheemPlugInShared40</v>
      </c>
      <c r="W342" s="118">
        <v>1</v>
      </c>
      <c r="X342" s="107" t="s">
        <v>8</v>
      </c>
      <c r="Y342" s="108">
        <v>44760</v>
      </c>
      <c r="Z342" s="44"/>
      <c r="AA342" s="128" t="str">
        <f t="shared" si="195"/>
        <v>2,     213977,   "PROUH40 T0 RU120-M  (40 gal, JA13)"</v>
      </c>
      <c r="AB342" s="130" t="str">
        <f t="shared" si="205"/>
        <v>Ruud</v>
      </c>
      <c r="AC342" s="145" t="s">
        <v>819</v>
      </c>
      <c r="AD342" s="155">
        <f>COUNTIF(AC$59:AC$414, AC342)</f>
        <v>1</v>
      </c>
      <c r="AE342" s="128" t="str">
        <f t="shared" si="196"/>
        <v xml:space="preserve">          case  PROUH40 T0 RU120-M  (40 gal, JA13)   :   "RuudPROUH40T0RU120M"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3:1039" s="6" customFormat="1" ht="15" customHeight="1" x14ac:dyDescent="0.25">
      <c r="C343" s="148" t="str">
        <f t="shared" si="206"/>
        <v>Ruud</v>
      </c>
      <c r="D343" s="148" t="str">
        <f t="shared" si="207"/>
        <v>PROUH40 T0 RU120-MSO  (40 gal, JA13)</v>
      </c>
      <c r="E343" s="148">
        <f t="shared" si="200"/>
        <v>214077</v>
      </c>
      <c r="F343" s="55">
        <f t="shared" si="202"/>
        <v>40</v>
      </c>
      <c r="G343" s="6" t="str">
        <f t="shared" si="208"/>
        <v>RheemPlugInShared40</v>
      </c>
      <c r="H343" s="117">
        <f t="shared" si="203"/>
        <v>1</v>
      </c>
      <c r="I343" s="158" t="str">
        <f t="shared" si="201"/>
        <v>RuudPROUH40T0RU120MSO</v>
      </c>
      <c r="J343" s="91" t="s">
        <v>192</v>
      </c>
      <c r="K343" s="32">
        <v>3</v>
      </c>
      <c r="L343" s="75">
        <f t="shared" si="204"/>
        <v>21</v>
      </c>
      <c r="M343" s="12" t="s">
        <v>96</v>
      </c>
      <c r="N343" s="62">
        <f t="shared" si="198"/>
        <v>40</v>
      </c>
      <c r="O343" s="62">
        <f t="shared" si="192"/>
        <v>214077</v>
      </c>
      <c r="P343" s="59" t="str">
        <f t="shared" si="209"/>
        <v>PROUH40 T0 RU120-MSO  (40 gal, JA13)</v>
      </c>
      <c r="Q343" s="157">
        <f>COUNTIF(P$59:P$414, P343)</f>
        <v>1</v>
      </c>
      <c r="R343" s="149" t="s">
        <v>810</v>
      </c>
      <c r="S343" s="14">
        <v>40</v>
      </c>
      <c r="T343" s="99"/>
      <c r="U343" s="80" t="s">
        <v>740</v>
      </c>
      <c r="V343" s="85" t="str">
        <f t="shared" si="182"/>
        <v>RheemPlugInShared40</v>
      </c>
      <c r="W343" s="118">
        <v>1</v>
      </c>
      <c r="X343" s="46" t="s">
        <v>8</v>
      </c>
      <c r="Y343" s="47">
        <v>44760</v>
      </c>
      <c r="Z343" s="44"/>
      <c r="AA343" s="128" t="str">
        <f t="shared" si="195"/>
        <v>2,     214077,   "PROUH40 T0 RU120-MSO  (40 gal, JA13)"</v>
      </c>
      <c r="AB343" s="130" t="str">
        <f t="shared" si="205"/>
        <v>Ruud</v>
      </c>
      <c r="AC343" s="145" t="s">
        <v>820</v>
      </c>
      <c r="AD343" s="155">
        <f>COUNTIF(AC$59:AC$414, AC343)</f>
        <v>1</v>
      </c>
      <c r="AE343" s="128" t="str">
        <f t="shared" si="196"/>
        <v xml:space="preserve">          case  PROUH40 T0 RU120-MSO  (40 gal, JA13)   :   "RuudPROUH40T0RU120MSO"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3:1039" s="6" customFormat="1" ht="15" customHeight="1" x14ac:dyDescent="0.25">
      <c r="C344" s="148" t="str">
        <f t="shared" si="206"/>
        <v>Ruud</v>
      </c>
      <c r="D344" s="148" t="str">
        <f t="shared" si="207"/>
        <v>PROUH50 T0 RU120-M  (50 gal, JA13)</v>
      </c>
      <c r="E344" s="148">
        <f t="shared" si="200"/>
        <v>214178</v>
      </c>
      <c r="F344" s="55">
        <f t="shared" si="202"/>
        <v>50</v>
      </c>
      <c r="G344" s="6" t="str">
        <f t="shared" si="208"/>
        <v>RheemPlugInShared50</v>
      </c>
      <c r="H344" s="117">
        <f t="shared" si="203"/>
        <v>1</v>
      </c>
      <c r="I344" s="158" t="str">
        <f t="shared" si="201"/>
        <v>RuudPROUH50T0RU120M</v>
      </c>
      <c r="J344" s="91" t="s">
        <v>192</v>
      </c>
      <c r="K344" s="32">
        <v>3</v>
      </c>
      <c r="L344" s="75">
        <f t="shared" si="204"/>
        <v>21</v>
      </c>
      <c r="M344" s="12" t="s">
        <v>96</v>
      </c>
      <c r="N344" s="62">
        <f t="shared" si="198"/>
        <v>41</v>
      </c>
      <c r="O344" s="62">
        <f t="shared" si="192"/>
        <v>214178</v>
      </c>
      <c r="P344" s="59" t="str">
        <f t="shared" si="209"/>
        <v>PROUH50 T0 RU120-M  (50 gal, JA13)</v>
      </c>
      <c r="Q344" s="157">
        <f>COUNTIF(P$59:P$414, P344)</f>
        <v>1</v>
      </c>
      <c r="R344" s="149" t="s">
        <v>811</v>
      </c>
      <c r="S344" s="14">
        <v>50</v>
      </c>
      <c r="T344" s="99"/>
      <c r="U344" s="80" t="s">
        <v>741</v>
      </c>
      <c r="V344" s="85" t="str">
        <f t="shared" si="182"/>
        <v>RheemPlugInShared50</v>
      </c>
      <c r="W344" s="118">
        <v>1</v>
      </c>
      <c r="X344" s="46" t="s">
        <v>8</v>
      </c>
      <c r="Y344" s="47">
        <v>44760</v>
      </c>
      <c r="Z344" s="44"/>
      <c r="AA344" s="128" t="str">
        <f t="shared" si="195"/>
        <v>2,     214178,   "PROUH50 T0 RU120-M  (50 gal, JA13)"</v>
      </c>
      <c r="AB344" s="130" t="str">
        <f t="shared" si="205"/>
        <v>Ruud</v>
      </c>
      <c r="AC344" s="148" t="s">
        <v>821</v>
      </c>
      <c r="AD344" s="155">
        <f>COUNTIF(AC$59:AC$414, AC344)</f>
        <v>1</v>
      </c>
      <c r="AE344" s="128" t="str">
        <f t="shared" si="196"/>
        <v xml:space="preserve">          case  PROUH50 T0 RU120-M  (50 gal, JA13)   :   "RuudPROUH50T0RU120M"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3:1039" s="6" customFormat="1" ht="15" customHeight="1" x14ac:dyDescent="0.25">
      <c r="C345" s="148" t="str">
        <f t="shared" si="206"/>
        <v>Ruud</v>
      </c>
      <c r="D345" s="148" t="str">
        <f t="shared" si="207"/>
        <v>PROUH50 T0 RU120-MSO  (50 gal, JA13)</v>
      </c>
      <c r="E345" s="148">
        <f t="shared" si="200"/>
        <v>214278</v>
      </c>
      <c r="F345" s="55">
        <f t="shared" si="202"/>
        <v>50</v>
      </c>
      <c r="G345" s="6" t="str">
        <f t="shared" si="208"/>
        <v>RheemPlugInShared50</v>
      </c>
      <c r="H345" s="117">
        <f t="shared" si="203"/>
        <v>1</v>
      </c>
      <c r="I345" s="158" t="str">
        <f t="shared" si="201"/>
        <v>RuudPROUH50T0RU120MSO</v>
      </c>
      <c r="J345" s="91" t="s">
        <v>192</v>
      </c>
      <c r="K345" s="32">
        <v>3</v>
      </c>
      <c r="L345" s="75">
        <f t="shared" si="204"/>
        <v>21</v>
      </c>
      <c r="M345" s="12" t="s">
        <v>96</v>
      </c>
      <c r="N345" s="62">
        <f t="shared" si="198"/>
        <v>42</v>
      </c>
      <c r="O345" s="62">
        <f t="shared" si="192"/>
        <v>214278</v>
      </c>
      <c r="P345" s="59" t="str">
        <f t="shared" si="209"/>
        <v>PROUH50 T0 RU120-MSO  (50 gal, JA13)</v>
      </c>
      <c r="Q345" s="157">
        <f>COUNTIF(P$59:P$414, P345)</f>
        <v>1</v>
      </c>
      <c r="R345" s="149" t="s">
        <v>812</v>
      </c>
      <c r="S345" s="14">
        <v>50</v>
      </c>
      <c r="T345" s="99"/>
      <c r="U345" s="80" t="s">
        <v>741</v>
      </c>
      <c r="V345" s="85" t="str">
        <f t="shared" si="182"/>
        <v>RheemPlugInShared50</v>
      </c>
      <c r="W345" s="118">
        <v>1</v>
      </c>
      <c r="X345" s="46" t="s">
        <v>8</v>
      </c>
      <c r="Y345" s="47">
        <v>44760</v>
      </c>
      <c r="Z345" s="44"/>
      <c r="AA345" s="128" t="str">
        <f t="shared" si="195"/>
        <v>2,     214278,   "PROUH50 T0 RU120-MSO  (50 gal, JA13)"</v>
      </c>
      <c r="AB345" s="130" t="str">
        <f t="shared" si="205"/>
        <v>Ruud</v>
      </c>
      <c r="AC345" s="145" t="s">
        <v>822</v>
      </c>
      <c r="AD345" s="155">
        <f>COUNTIF(AC$59:AC$414, AC345)</f>
        <v>1</v>
      </c>
      <c r="AE345" s="128" t="str">
        <f t="shared" si="196"/>
        <v xml:space="preserve">          case  PROUH50 T0 RU120-MSO  (50 gal, JA13)   :   "RuudPROUH50T0RU120MSO"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</row>
    <row r="346" spans="3:1039" s="6" customFormat="1" ht="15" customHeight="1" x14ac:dyDescent="0.25">
      <c r="C346" s="148" t="str">
        <f t="shared" si="206"/>
        <v>Ruud</v>
      </c>
      <c r="D346" s="148" t="str">
        <f t="shared" si="207"/>
        <v>PROUH65 T0 RU120-M  (65 gal, JA13)</v>
      </c>
      <c r="E346" s="148">
        <f t="shared" si="200"/>
        <v>214379</v>
      </c>
      <c r="F346" s="55">
        <f t="shared" si="202"/>
        <v>65</v>
      </c>
      <c r="G346" s="6" t="str">
        <f t="shared" si="208"/>
        <v>RheemPlugInShared65</v>
      </c>
      <c r="H346" s="117">
        <f t="shared" si="203"/>
        <v>1</v>
      </c>
      <c r="I346" s="158" t="str">
        <f t="shared" si="201"/>
        <v>RuudPROUH65T0RU120M</v>
      </c>
      <c r="J346" s="91" t="s">
        <v>192</v>
      </c>
      <c r="K346" s="32">
        <v>3</v>
      </c>
      <c r="L346" s="75">
        <f t="shared" si="204"/>
        <v>21</v>
      </c>
      <c r="M346" s="12" t="s">
        <v>96</v>
      </c>
      <c r="N346" s="62">
        <f t="shared" si="198"/>
        <v>43</v>
      </c>
      <c r="O346" s="62">
        <f t="shared" si="192"/>
        <v>214379</v>
      </c>
      <c r="P346" s="59" t="str">
        <f t="shared" si="209"/>
        <v>PROUH65 T0 RU120-M  (65 gal, JA13)</v>
      </c>
      <c r="Q346" s="157">
        <f>COUNTIF(P$59:P$414, P346)</f>
        <v>1</v>
      </c>
      <c r="R346" s="149" t="s">
        <v>813</v>
      </c>
      <c r="S346" s="14">
        <v>65</v>
      </c>
      <c r="T346" s="99"/>
      <c r="U346" s="80" t="s">
        <v>742</v>
      </c>
      <c r="V346" s="85" t="str">
        <f t="shared" si="182"/>
        <v>RheemPlugInShared65</v>
      </c>
      <c r="W346" s="118">
        <v>1</v>
      </c>
      <c r="X346" s="46">
        <v>3</v>
      </c>
      <c r="Y346" s="47">
        <v>44760</v>
      </c>
      <c r="Z346" s="44"/>
      <c r="AA346" s="128" t="str">
        <f t="shared" si="195"/>
        <v>2,     214379,   "PROUH65 T0 RU120-M  (65 gal, JA13)"</v>
      </c>
      <c r="AB346" s="130" t="str">
        <f t="shared" si="205"/>
        <v>Ruud</v>
      </c>
      <c r="AC346" s="145" t="s">
        <v>823</v>
      </c>
      <c r="AD346" s="155">
        <f>COUNTIF(AC$59:AC$414, AC346)</f>
        <v>1</v>
      </c>
      <c r="AE346" s="128" t="str">
        <f t="shared" si="196"/>
        <v xml:space="preserve">          case  PROUH65 T0 RU120-M  (65 gal, JA13)   :   "RuudPROUH65T0RU120M"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</row>
    <row r="347" spans="3:1039" s="6" customFormat="1" ht="15" customHeight="1" x14ac:dyDescent="0.25">
      <c r="C347" s="148" t="str">
        <f t="shared" si="206"/>
        <v>Ruud</v>
      </c>
      <c r="D347" s="148" t="str">
        <f t="shared" si="207"/>
        <v>PROUH65 T0 RU120-MSO  (65 gal, JA13)</v>
      </c>
      <c r="E347" s="148">
        <f t="shared" si="200"/>
        <v>214479</v>
      </c>
      <c r="F347" s="55">
        <f t="shared" si="202"/>
        <v>65</v>
      </c>
      <c r="G347" s="6" t="str">
        <f t="shared" si="208"/>
        <v>RheemPlugInShared65</v>
      </c>
      <c r="H347" s="117">
        <f t="shared" si="203"/>
        <v>1</v>
      </c>
      <c r="I347" s="158" t="str">
        <f t="shared" si="201"/>
        <v>RuudPROUH65T0RU120MSO</v>
      </c>
      <c r="J347" s="91" t="s">
        <v>192</v>
      </c>
      <c r="K347" s="32">
        <v>3</v>
      </c>
      <c r="L347" s="75">
        <f t="shared" si="204"/>
        <v>21</v>
      </c>
      <c r="M347" s="12" t="s">
        <v>96</v>
      </c>
      <c r="N347" s="62">
        <f t="shared" si="198"/>
        <v>44</v>
      </c>
      <c r="O347" s="62">
        <f t="shared" ref="O347:O378" si="210" xml:space="preserve"> (L347*10000) + (N347*100) + VLOOKUP( U347, $R$2:$T$56, 2, FALSE )</f>
        <v>214479</v>
      </c>
      <c r="P347" s="59" t="str">
        <f t="shared" si="209"/>
        <v>PROUH65 T0 RU120-MSO  (65 gal, JA13)</v>
      </c>
      <c r="Q347" s="157">
        <f>COUNTIF(P$59:P$414, P347)</f>
        <v>1</v>
      </c>
      <c r="R347" s="149" t="s">
        <v>814</v>
      </c>
      <c r="S347" s="14">
        <v>65</v>
      </c>
      <c r="T347" s="99"/>
      <c r="U347" s="80" t="s">
        <v>742</v>
      </c>
      <c r="V347" s="85" t="str">
        <f t="shared" si="182"/>
        <v>RheemPlugInShared65</v>
      </c>
      <c r="W347" s="118">
        <v>1</v>
      </c>
      <c r="X347" s="46">
        <v>3</v>
      </c>
      <c r="Y347" s="47">
        <v>44760</v>
      </c>
      <c r="Z347" s="44"/>
      <c r="AA347" s="128" t="str">
        <f t="shared" si="195"/>
        <v>2,     214479,   "PROUH65 T0 RU120-MSO  (65 gal, JA13)"</v>
      </c>
      <c r="AB347" s="130" t="str">
        <f t="shared" si="205"/>
        <v>Ruud</v>
      </c>
      <c r="AC347" s="145" t="s">
        <v>824</v>
      </c>
      <c r="AD347" s="155">
        <f>COUNTIF(AC$59:AC$414, AC347)</f>
        <v>1</v>
      </c>
      <c r="AE347" s="128" t="str">
        <f t="shared" si="196"/>
        <v xml:space="preserve">          case  PROUH65 T0 RU120-MSO  (65 gal, JA13)   :   "RuudPROUH65T0RU120MSO"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3:1039" s="6" customFormat="1" ht="15" customHeight="1" x14ac:dyDescent="0.25">
      <c r="C348" s="148" t="str">
        <f t="shared" si="206"/>
        <v>Ruud</v>
      </c>
      <c r="D348" s="148" t="str">
        <f t="shared" si="207"/>
        <v>PROUH80 T0 RU120-M  (80 gal, JA13)</v>
      </c>
      <c r="E348" s="148">
        <f t="shared" si="200"/>
        <v>214580</v>
      </c>
      <c r="F348" s="55">
        <f t="shared" si="202"/>
        <v>80</v>
      </c>
      <c r="G348" s="6" t="str">
        <f t="shared" si="208"/>
        <v>RheemPlugInShared80</v>
      </c>
      <c r="H348" s="117">
        <f t="shared" si="203"/>
        <v>1</v>
      </c>
      <c r="I348" s="158" t="str">
        <f t="shared" si="201"/>
        <v>RuudPROUH80T0RU120M</v>
      </c>
      <c r="J348" s="91" t="s">
        <v>192</v>
      </c>
      <c r="K348" s="32">
        <v>3</v>
      </c>
      <c r="L348" s="75">
        <f t="shared" si="204"/>
        <v>21</v>
      </c>
      <c r="M348" s="12" t="s">
        <v>96</v>
      </c>
      <c r="N348" s="62">
        <f t="shared" si="198"/>
        <v>45</v>
      </c>
      <c r="O348" s="62">
        <f t="shared" si="210"/>
        <v>214580</v>
      </c>
      <c r="P348" s="59" t="str">
        <f t="shared" si="209"/>
        <v>PROUH80 T0 RU120-M  (80 gal, JA13)</v>
      </c>
      <c r="Q348" s="157">
        <f>COUNTIF(P$59:P$414, P348)</f>
        <v>1</v>
      </c>
      <c r="R348" s="149" t="s">
        <v>815</v>
      </c>
      <c r="S348" s="14">
        <v>80</v>
      </c>
      <c r="T348" s="99"/>
      <c r="U348" s="80" t="s">
        <v>743</v>
      </c>
      <c r="V348" s="85" t="str">
        <f t="shared" si="182"/>
        <v>RheemPlugInShared80</v>
      </c>
      <c r="W348" s="118">
        <v>1</v>
      </c>
      <c r="X348" s="46" t="s">
        <v>13</v>
      </c>
      <c r="Y348" s="47">
        <v>44760</v>
      </c>
      <c r="Z348" s="44"/>
      <c r="AA348" s="128" t="str">
        <f t="shared" si="195"/>
        <v>2,     214580,   "PROUH80 T0 RU120-M  (80 gal, JA13)"</v>
      </c>
      <c r="AB348" s="130" t="str">
        <f t="shared" si="205"/>
        <v>Ruud</v>
      </c>
      <c r="AC348" s="148" t="s">
        <v>825</v>
      </c>
      <c r="AD348" s="155">
        <f>COUNTIF(AC$59:AC$414, AC348)</f>
        <v>1</v>
      </c>
      <c r="AE348" s="128" t="str">
        <f t="shared" si="196"/>
        <v xml:space="preserve">          case  PROUH80 T0 RU120-M  (80 gal, JA13)   :   "RuudPROUH80T0RU120M"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</row>
    <row r="349" spans="3:1039" s="6" customFormat="1" ht="15" customHeight="1" x14ac:dyDescent="0.25">
      <c r="C349" s="148" t="str">
        <f t="shared" si="206"/>
        <v>Ruud</v>
      </c>
      <c r="D349" s="148" t="str">
        <f t="shared" si="207"/>
        <v>PROUH80 T0 RU120-MSO  (80 gal, JA13)</v>
      </c>
      <c r="E349" s="148">
        <f t="shared" si="200"/>
        <v>214680</v>
      </c>
      <c r="F349" s="55">
        <f t="shared" si="202"/>
        <v>80</v>
      </c>
      <c r="G349" s="6" t="str">
        <f t="shared" si="208"/>
        <v>RheemPlugInShared80</v>
      </c>
      <c r="H349" s="117">
        <f t="shared" si="203"/>
        <v>1</v>
      </c>
      <c r="I349" s="158" t="str">
        <f t="shared" si="201"/>
        <v>RuudPROUH80T0RU120MSO</v>
      </c>
      <c r="J349" s="91" t="s">
        <v>192</v>
      </c>
      <c r="K349" s="32">
        <v>3</v>
      </c>
      <c r="L349" s="75">
        <f t="shared" si="204"/>
        <v>21</v>
      </c>
      <c r="M349" s="12" t="s">
        <v>96</v>
      </c>
      <c r="N349" s="62">
        <f t="shared" si="198"/>
        <v>46</v>
      </c>
      <c r="O349" s="62">
        <f t="shared" si="210"/>
        <v>214680</v>
      </c>
      <c r="P349" s="59" t="str">
        <f t="shared" si="209"/>
        <v>PROUH80 T0 RU120-MSO  (80 gal, JA13)</v>
      </c>
      <c r="Q349" s="157">
        <f>COUNTIF(P$59:P$414, P349)</f>
        <v>1</v>
      </c>
      <c r="R349" s="149" t="s">
        <v>816</v>
      </c>
      <c r="S349" s="14">
        <v>80</v>
      </c>
      <c r="T349" s="99"/>
      <c r="U349" s="80" t="s">
        <v>743</v>
      </c>
      <c r="V349" s="85" t="str">
        <f t="shared" si="182"/>
        <v>RheemPlugInShared80</v>
      </c>
      <c r="W349" s="118">
        <v>1</v>
      </c>
      <c r="X349" s="46" t="s">
        <v>13</v>
      </c>
      <c r="Y349" s="47">
        <v>44760</v>
      </c>
      <c r="Z349" s="44"/>
      <c r="AA349" s="128" t="str">
        <f t="shared" si="195"/>
        <v>2,     214680,   "PROUH80 T0 RU120-MSO  (80 gal, JA13)"</v>
      </c>
      <c r="AB349" s="130" t="str">
        <f t="shared" si="205"/>
        <v>Ruud</v>
      </c>
      <c r="AC349" s="145" t="s">
        <v>826</v>
      </c>
      <c r="AD349" s="155">
        <f>COUNTIF(AC$59:AC$414, AC349)</f>
        <v>1</v>
      </c>
      <c r="AE349" s="128" t="str">
        <f t="shared" si="196"/>
        <v xml:space="preserve">          case  PROUH80 T0 RU120-MSO  (80 gal, JA13)   :   "RuudPROUH80T0RU120MSO"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</row>
    <row r="350" spans="3:1039" s="6" customFormat="1" ht="15" customHeight="1" x14ac:dyDescent="0.25">
      <c r="C350" s="6" t="str">
        <f t="shared" si="187"/>
        <v>Ruud</v>
      </c>
      <c r="D350" s="6" t="str">
        <f t="shared" si="188"/>
        <v>HB50RU  (50 gal)</v>
      </c>
      <c r="E350" s="6">
        <f t="shared" si="200"/>
        <v>210121</v>
      </c>
      <c r="F350" s="55">
        <f t="shared" si="152"/>
        <v>50</v>
      </c>
      <c r="G350" s="6" t="str">
        <f t="shared" si="189"/>
        <v>RheemHB50</v>
      </c>
      <c r="H350" s="117">
        <f t="shared" si="185"/>
        <v>0</v>
      </c>
      <c r="I350" s="158" t="str">
        <f t="shared" si="201"/>
        <v>RuudHB50RU</v>
      </c>
      <c r="J350" s="91" t="s">
        <v>192</v>
      </c>
      <c r="K350" s="32">
        <v>1</v>
      </c>
      <c r="L350" s="75">
        <f t="shared" si="186"/>
        <v>21</v>
      </c>
      <c r="M350" s="12" t="s">
        <v>96</v>
      </c>
      <c r="N350" s="61">
        <v>1</v>
      </c>
      <c r="O350" s="62">
        <f t="shared" si="210"/>
        <v>210121</v>
      </c>
      <c r="P350" s="59" t="str">
        <f t="shared" si="190"/>
        <v>HB50RU  (50 gal)</v>
      </c>
      <c r="Q350" s="157">
        <f>COUNTIF(P$59:P$414, P350)</f>
        <v>1</v>
      </c>
      <c r="R350" s="13" t="s">
        <v>148</v>
      </c>
      <c r="S350" s="14">
        <v>50</v>
      </c>
      <c r="T350" s="30" t="s">
        <v>91</v>
      </c>
      <c r="U350" s="80" t="s">
        <v>91</v>
      </c>
      <c r="V350" s="85" t="str">
        <f t="shared" si="182"/>
        <v>RheemHB50</v>
      </c>
      <c r="W350" s="116">
        <v>0</v>
      </c>
      <c r="X350" s="46">
        <f>[1]ESTAR_to_AWHS!I151</f>
        <v>3</v>
      </c>
      <c r="Y350" s="47">
        <f>[1]ESTAR_to_AWHS!J151</f>
        <v>42505</v>
      </c>
      <c r="Z350" s="44" t="s">
        <v>88</v>
      </c>
      <c r="AA350" s="128" t="str">
        <f t="shared" si="195"/>
        <v>2,     210121,   "HB50RU  (50 gal)"</v>
      </c>
      <c r="AB350" s="130" t="str">
        <f>AB339</f>
        <v>Ruud</v>
      </c>
      <c r="AC350" t="s">
        <v>640</v>
      </c>
      <c r="AD350" s="155">
        <f>COUNTIF(AC$59:AC$414, AC350)</f>
        <v>1</v>
      </c>
      <c r="AE350" s="128" t="str">
        <f t="shared" si="196"/>
        <v xml:space="preserve">          case  HB50RU  (50 gal)   :   "RuudHB50RU"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</row>
    <row r="351" spans="3:1039" s="6" customFormat="1" ht="15" customHeight="1" x14ac:dyDescent="0.25">
      <c r="C351" s="6" t="str">
        <f t="shared" si="187"/>
        <v>Ruud</v>
      </c>
      <c r="D351" s="6" t="str">
        <f t="shared" si="188"/>
        <v>PROUH50 T2 RU245  (50 gal)</v>
      </c>
      <c r="E351" s="6">
        <f t="shared" si="200"/>
        <v>210221</v>
      </c>
      <c r="F351" s="55">
        <f t="shared" si="152"/>
        <v>50</v>
      </c>
      <c r="G351" s="6" t="str">
        <f t="shared" si="189"/>
        <v>RheemHB50</v>
      </c>
      <c r="H351" s="117">
        <f t="shared" si="185"/>
        <v>0</v>
      </c>
      <c r="I351" s="158" t="str">
        <f t="shared" si="201"/>
        <v>RuudPROUH50RU245</v>
      </c>
      <c r="J351" s="91" t="s">
        <v>192</v>
      </c>
      <c r="K351" s="32">
        <v>1</v>
      </c>
      <c r="L351" s="75">
        <f t="shared" si="186"/>
        <v>21</v>
      </c>
      <c r="M351" s="12" t="s">
        <v>96</v>
      </c>
      <c r="N351" s="62">
        <f t="shared" ref="N351:N361" si="211">N350+1</f>
        <v>2</v>
      </c>
      <c r="O351" s="62">
        <f t="shared" si="210"/>
        <v>210221</v>
      </c>
      <c r="P351" s="59" t="str">
        <f t="shared" si="190"/>
        <v>PROUH50 T2 RU245  (50 gal)</v>
      </c>
      <c r="Q351" s="157">
        <f>COUNTIF(P$59:P$414, P351)</f>
        <v>1</v>
      </c>
      <c r="R351" s="13" t="s">
        <v>149</v>
      </c>
      <c r="S351" s="14">
        <v>50</v>
      </c>
      <c r="T351" s="30" t="s">
        <v>91</v>
      </c>
      <c r="U351" s="80" t="s">
        <v>91</v>
      </c>
      <c r="V351" s="85" t="str">
        <f t="shared" si="182"/>
        <v>RheemHB50</v>
      </c>
      <c r="W351" s="116">
        <v>0</v>
      </c>
      <c r="X351" s="46" t="str">
        <f>[1]ESTAR_to_AWHS!I152</f>
        <v>1-2</v>
      </c>
      <c r="Y351" s="47">
        <f>[1]ESTAR_to_AWHS!J152</f>
        <v>42505</v>
      </c>
      <c r="Z351" s="44" t="s">
        <v>88</v>
      </c>
      <c r="AA351" s="128" t="str">
        <f t="shared" si="195"/>
        <v>2,     210221,   "PROUH50 T2 RU245  (50 gal)"</v>
      </c>
      <c r="AB351" s="130" t="str">
        <f t="shared" si="205"/>
        <v>Ruud</v>
      </c>
      <c r="AC351" s="6" t="s">
        <v>648</v>
      </c>
      <c r="AD351" s="155">
        <f>COUNTIF(AC$59:AC$414, AC351)</f>
        <v>1</v>
      </c>
      <c r="AE351" s="128" t="str">
        <f t="shared" si="196"/>
        <v xml:space="preserve">          case  PROUH50 T2 RU245  (50 gal)   :   "RuudPROUH50RU245"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</row>
    <row r="352" spans="3:1039" s="6" customFormat="1" ht="15" customHeight="1" x14ac:dyDescent="0.25">
      <c r="C352" s="6" t="str">
        <f t="shared" si="187"/>
        <v>Ruud</v>
      </c>
      <c r="D352" s="6" t="str">
        <f t="shared" si="188"/>
        <v>PROUH50 T2 RU350 D  (50 gal)</v>
      </c>
      <c r="E352" s="6">
        <f t="shared" si="200"/>
        <v>210339</v>
      </c>
      <c r="F352" s="55">
        <f t="shared" si="152"/>
        <v>50</v>
      </c>
      <c r="G352" s="6" t="str">
        <f t="shared" si="189"/>
        <v>RheemHBDR4550</v>
      </c>
      <c r="H352" s="117">
        <f t="shared" si="185"/>
        <v>0</v>
      </c>
      <c r="I352" s="158" t="str">
        <f t="shared" si="201"/>
        <v>RuudPROUH50RU350D</v>
      </c>
      <c r="J352" s="91" t="s">
        <v>192</v>
      </c>
      <c r="K352" s="32">
        <v>3</v>
      </c>
      <c r="L352" s="75">
        <f t="shared" si="186"/>
        <v>21</v>
      </c>
      <c r="M352" s="12" t="s">
        <v>96</v>
      </c>
      <c r="N352" s="62">
        <f t="shared" si="211"/>
        <v>3</v>
      </c>
      <c r="O352" s="62">
        <f t="shared" si="210"/>
        <v>210339</v>
      </c>
      <c r="P352" s="59" t="str">
        <f t="shared" si="190"/>
        <v>PROUH50 T2 RU350 D  (50 gal)</v>
      </c>
      <c r="Q352" s="157">
        <f>COUNTIF(P$59:P$414, P352)</f>
        <v>1</v>
      </c>
      <c r="R352" s="13" t="s">
        <v>134</v>
      </c>
      <c r="S352" s="14">
        <v>50</v>
      </c>
      <c r="T352" s="99" t="s">
        <v>267</v>
      </c>
      <c r="U352" s="80" t="s">
        <v>267</v>
      </c>
      <c r="V352" s="85" t="str">
        <f t="shared" si="182"/>
        <v>RheemHBDR4550</v>
      </c>
      <c r="W352" s="116">
        <v>0</v>
      </c>
      <c r="X352" s="46" t="str">
        <f>[1]ESTAR_to_AWHS!I64</f>
        <v>2-3</v>
      </c>
      <c r="Y352" s="47">
        <f>[1]ESTAR_to_AWHS!J64</f>
        <v>42667</v>
      </c>
      <c r="Z352" s="44" t="s">
        <v>88</v>
      </c>
      <c r="AA352" s="128" t="str">
        <f t="shared" si="195"/>
        <v>2,     210339,   "PROUH50 T2 RU350 D  (50 gal)"</v>
      </c>
      <c r="AB352" s="130" t="str">
        <f t="shared" si="205"/>
        <v>Ruud</v>
      </c>
      <c r="AC352" s="6" t="s">
        <v>649</v>
      </c>
      <c r="AD352" s="155">
        <f>COUNTIF(AC$59:AC$414, AC352)</f>
        <v>1</v>
      </c>
      <c r="AE352" s="128" t="str">
        <f t="shared" si="196"/>
        <v xml:space="preserve">          case  PROUH50 T2 RU350 D  (50 gal)   :   "RuudPROUH50RU350D"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  <c r="AMK352"/>
      <c r="AML352"/>
      <c r="AMM352"/>
      <c r="AMN352"/>
      <c r="AMO352"/>
      <c r="AMP352"/>
      <c r="AMQ352"/>
      <c r="AMR352"/>
      <c r="AMS352"/>
      <c r="AMT352"/>
      <c r="AMU352"/>
      <c r="AMV352"/>
      <c r="AMW352"/>
      <c r="AMX352"/>
      <c r="AMY352"/>
    </row>
    <row r="353" spans="3:1039" s="6" customFormat="1" ht="15" customHeight="1" x14ac:dyDescent="0.25">
      <c r="C353" s="6" t="str">
        <f t="shared" si="187"/>
        <v>Ruud</v>
      </c>
      <c r="D353" s="6" t="str">
        <f t="shared" si="188"/>
        <v>PROUH65 T2 RU350 D  (65 gal)</v>
      </c>
      <c r="E353" s="6">
        <f t="shared" si="200"/>
        <v>210440</v>
      </c>
      <c r="F353" s="55">
        <f t="shared" si="152"/>
        <v>65</v>
      </c>
      <c r="G353" s="6" t="str">
        <f t="shared" si="189"/>
        <v>RheemHBDR4565</v>
      </c>
      <c r="H353" s="117">
        <f t="shared" si="185"/>
        <v>0</v>
      </c>
      <c r="I353" s="158" t="str">
        <f t="shared" si="201"/>
        <v>RuudPROUH65RU350D</v>
      </c>
      <c r="J353" s="91" t="s">
        <v>192</v>
      </c>
      <c r="K353" s="32">
        <v>3</v>
      </c>
      <c r="L353" s="75">
        <f t="shared" si="186"/>
        <v>21</v>
      </c>
      <c r="M353" s="12" t="s">
        <v>96</v>
      </c>
      <c r="N353" s="62">
        <f t="shared" si="211"/>
        <v>4</v>
      </c>
      <c r="O353" s="62">
        <f t="shared" si="210"/>
        <v>210440</v>
      </c>
      <c r="P353" s="59" t="str">
        <f t="shared" si="190"/>
        <v>PROUH65 T2 RU350 D  (65 gal)</v>
      </c>
      <c r="Q353" s="157">
        <f>COUNTIF(P$59:P$414, P353)</f>
        <v>1</v>
      </c>
      <c r="R353" s="13" t="s">
        <v>135</v>
      </c>
      <c r="S353" s="14">
        <v>65</v>
      </c>
      <c r="T353" s="99" t="s">
        <v>268</v>
      </c>
      <c r="U353" s="80" t="s">
        <v>268</v>
      </c>
      <c r="V353" s="85" t="str">
        <f t="shared" si="182"/>
        <v>RheemHBDR4565</v>
      </c>
      <c r="W353" s="116">
        <v>0</v>
      </c>
      <c r="X353" s="46" t="str">
        <f>[1]ESTAR_to_AWHS!I65</f>
        <v>2-3</v>
      </c>
      <c r="Y353" s="47">
        <f>[1]ESTAR_to_AWHS!J65</f>
        <v>42667</v>
      </c>
      <c r="Z353" s="44" t="s">
        <v>88</v>
      </c>
      <c r="AA353" s="128" t="str">
        <f t="shared" si="195"/>
        <v>2,     210440,   "PROUH65 T2 RU350 D  (65 gal)"</v>
      </c>
      <c r="AB353" s="130" t="str">
        <f t="shared" si="205"/>
        <v>Ruud</v>
      </c>
      <c r="AC353" s="6" t="s">
        <v>655</v>
      </c>
      <c r="AD353" s="155">
        <f>COUNTIF(AC$59:AC$414, AC353)</f>
        <v>1</v>
      </c>
      <c r="AE353" s="128" t="str">
        <f t="shared" si="196"/>
        <v xml:space="preserve">          case  PROUH65 T2 RU350 D  (65 gal)   :   "RuudPROUH65RU350D"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  <c r="AMK353"/>
      <c r="AML353"/>
      <c r="AMM353"/>
      <c r="AMN353"/>
      <c r="AMO353"/>
      <c r="AMP353"/>
      <c r="AMQ353"/>
      <c r="AMR353"/>
      <c r="AMS353"/>
      <c r="AMT353"/>
      <c r="AMU353"/>
      <c r="AMV353"/>
      <c r="AMW353"/>
      <c r="AMX353"/>
      <c r="AMY353"/>
    </row>
    <row r="354" spans="3:1039" s="6" customFormat="1" ht="15" customHeight="1" x14ac:dyDescent="0.25">
      <c r="C354" s="6" t="str">
        <f t="shared" si="187"/>
        <v>Ruud</v>
      </c>
      <c r="D354" s="6" t="str">
        <f t="shared" si="188"/>
        <v>PROUH80 T2 RU245  (80 gal)</v>
      </c>
      <c r="E354" s="6">
        <f t="shared" si="200"/>
        <v>210534</v>
      </c>
      <c r="F354" s="55">
        <f t="shared" si="152"/>
        <v>80</v>
      </c>
      <c r="G354" s="6" t="str">
        <f t="shared" si="189"/>
        <v>AOSmithSHPT80</v>
      </c>
      <c r="H354" s="117">
        <f t="shared" si="185"/>
        <v>0</v>
      </c>
      <c r="I354" s="158" t="str">
        <f t="shared" si="201"/>
        <v>RuudPROUH80RU245</v>
      </c>
      <c r="J354" s="91" t="s">
        <v>192</v>
      </c>
      <c r="K354" s="32">
        <v>1</v>
      </c>
      <c r="L354" s="75">
        <f t="shared" si="186"/>
        <v>21</v>
      </c>
      <c r="M354" s="12" t="s">
        <v>96</v>
      </c>
      <c r="N354" s="62">
        <f t="shared" si="211"/>
        <v>5</v>
      </c>
      <c r="O354" s="62">
        <f t="shared" si="210"/>
        <v>210534</v>
      </c>
      <c r="P354" s="59" t="str">
        <f t="shared" si="190"/>
        <v>PROUH80 T2 RU245  (80 gal)</v>
      </c>
      <c r="Q354" s="157">
        <f>COUNTIF(P$59:P$414, P354)</f>
        <v>1</v>
      </c>
      <c r="R354" s="13" t="s">
        <v>150</v>
      </c>
      <c r="S354" s="14">
        <v>80</v>
      </c>
      <c r="T354" s="100" t="s">
        <v>161</v>
      </c>
      <c r="U354" s="80" t="s">
        <v>161</v>
      </c>
      <c r="V354" s="85" t="str">
        <f t="shared" si="182"/>
        <v>AOSmithSHPT80</v>
      </c>
      <c r="W354" s="116">
        <v>0</v>
      </c>
      <c r="X354" s="46">
        <f>[1]ESTAR_to_AWHS!I153</f>
        <v>3</v>
      </c>
      <c r="Y354" s="47">
        <f>[1]ESTAR_to_AWHS!J153</f>
        <v>42505</v>
      </c>
      <c r="Z354" s="44" t="s">
        <v>88</v>
      </c>
      <c r="AA354" s="128" t="str">
        <f t="shared" si="195"/>
        <v>2,     210534,   "PROUH80 T2 RU245  (80 gal)"</v>
      </c>
      <c r="AB354" s="130" t="str">
        <f t="shared" si="205"/>
        <v>Ruud</v>
      </c>
      <c r="AC354" t="s">
        <v>661</v>
      </c>
      <c r="AD354" s="155">
        <f>COUNTIF(AC$59:AC$414, AC354)</f>
        <v>1</v>
      </c>
      <c r="AE354" s="128" t="str">
        <f t="shared" si="196"/>
        <v xml:space="preserve">          case  PROUH80 T2 RU245  (80 gal)   :   "RuudPROUH80RU245"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</row>
    <row r="355" spans="3:1039" s="6" customFormat="1" ht="15" customHeight="1" x14ac:dyDescent="0.25">
      <c r="C355" s="6" t="str">
        <f t="shared" si="187"/>
        <v>Ruud</v>
      </c>
      <c r="D355" s="6" t="str">
        <f t="shared" si="188"/>
        <v>PROUH80 T2 RU350 D  (80 gal)</v>
      </c>
      <c r="E355" s="6">
        <f t="shared" si="200"/>
        <v>210641</v>
      </c>
      <c r="F355" s="55">
        <f t="shared" si="152"/>
        <v>80</v>
      </c>
      <c r="G355" s="6" t="str">
        <f t="shared" si="189"/>
        <v>RheemHBDR4580</v>
      </c>
      <c r="H355" s="117">
        <f t="shared" si="185"/>
        <v>0</v>
      </c>
      <c r="I355" s="158" t="str">
        <f t="shared" si="201"/>
        <v>RuudPROUH80RU350D</v>
      </c>
      <c r="J355" s="91" t="s">
        <v>192</v>
      </c>
      <c r="K355" s="32">
        <v>3</v>
      </c>
      <c r="L355" s="75">
        <f t="shared" si="186"/>
        <v>21</v>
      </c>
      <c r="M355" s="12" t="s">
        <v>96</v>
      </c>
      <c r="N355" s="62">
        <f t="shared" si="211"/>
        <v>6</v>
      </c>
      <c r="O355" s="62">
        <f t="shared" si="210"/>
        <v>210641</v>
      </c>
      <c r="P355" s="59" t="str">
        <f t="shared" si="190"/>
        <v>PROUH80 T2 RU350 D  (80 gal)</v>
      </c>
      <c r="Q355" s="157">
        <f>COUNTIF(P$59:P$414, P355)</f>
        <v>1</v>
      </c>
      <c r="R355" s="13" t="s">
        <v>136</v>
      </c>
      <c r="S355" s="14">
        <v>80</v>
      </c>
      <c r="T355" s="99" t="s">
        <v>269</v>
      </c>
      <c r="U355" s="80" t="s">
        <v>269</v>
      </c>
      <c r="V355" s="85" t="str">
        <f t="shared" si="182"/>
        <v>RheemHBDR4580</v>
      </c>
      <c r="W355" s="116">
        <v>0</v>
      </c>
      <c r="X355" s="46">
        <f>[1]ESTAR_to_AWHS!I66</f>
        <v>4</v>
      </c>
      <c r="Y355" s="47">
        <f>[1]ESTAR_to_AWHS!J66</f>
        <v>42667</v>
      </c>
      <c r="Z355" s="44" t="s">
        <v>88</v>
      </c>
      <c r="AA355" s="128" t="str">
        <f t="shared" si="195"/>
        <v>2,     210641,   "PROUH80 T2 RU350 D  (80 gal)"</v>
      </c>
      <c r="AB355" s="130" t="str">
        <f t="shared" si="205"/>
        <v>Ruud</v>
      </c>
      <c r="AC355" t="s">
        <v>662</v>
      </c>
      <c r="AD355" s="155">
        <f>COUNTIF(AC$59:AC$414, AC355)</f>
        <v>1</v>
      </c>
      <c r="AE355" s="128" t="str">
        <f t="shared" si="196"/>
        <v xml:space="preserve">          case  PROUH80 T2 RU350 D  (80 gal)   :   "RuudPROUH80RU350D"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  <c r="AMM355"/>
      <c r="AMN355"/>
      <c r="AMO355"/>
      <c r="AMP355"/>
      <c r="AMQ355"/>
      <c r="AMR355"/>
      <c r="AMS355"/>
      <c r="AMT355"/>
      <c r="AMU355"/>
      <c r="AMV355"/>
      <c r="AMW355"/>
      <c r="AMX355"/>
      <c r="AMY355"/>
    </row>
    <row r="356" spans="3:1039" s="6" customFormat="1" ht="15" customHeight="1" x14ac:dyDescent="0.25">
      <c r="C356" s="6" t="str">
        <f t="shared" si="187"/>
        <v>Ruud</v>
      </c>
      <c r="D356" s="6" t="str">
        <f t="shared" si="188"/>
        <v>PROUH50 T2 RU350 D15  (50 gal)</v>
      </c>
      <c r="E356" s="6">
        <f t="shared" si="200"/>
        <v>210742</v>
      </c>
      <c r="F356" s="55">
        <f t="shared" si="152"/>
        <v>50</v>
      </c>
      <c r="G356" s="6" t="str">
        <f t="shared" si="189"/>
        <v>RheemHBDR2250</v>
      </c>
      <c r="H356" s="117">
        <f t="shared" si="185"/>
        <v>0</v>
      </c>
      <c r="I356" s="158" t="str">
        <f t="shared" si="201"/>
        <v>RuudPROUH50RU350D15</v>
      </c>
      <c r="J356" s="91" t="s">
        <v>192</v>
      </c>
      <c r="K356" s="32">
        <v>3</v>
      </c>
      <c r="L356" s="75">
        <f t="shared" si="186"/>
        <v>21</v>
      </c>
      <c r="M356" s="12" t="s">
        <v>96</v>
      </c>
      <c r="N356" s="62">
        <f t="shared" si="211"/>
        <v>7</v>
      </c>
      <c r="O356" s="62">
        <f t="shared" si="210"/>
        <v>210742</v>
      </c>
      <c r="P356" s="59" t="str">
        <f t="shared" si="190"/>
        <v>PROUH50 T2 RU350 D15  (50 gal)</v>
      </c>
      <c r="Q356" s="157">
        <f>COUNTIF(P$59:P$414, P356)</f>
        <v>1</v>
      </c>
      <c r="R356" s="13" t="s">
        <v>262</v>
      </c>
      <c r="S356" s="14">
        <v>50</v>
      </c>
      <c r="T356" s="99" t="s">
        <v>224</v>
      </c>
      <c r="U356" s="80" t="s">
        <v>224</v>
      </c>
      <c r="V356" s="85" t="str">
        <f t="shared" si="182"/>
        <v>RheemHBDR2250</v>
      </c>
      <c r="W356" s="116">
        <v>0</v>
      </c>
      <c r="X356" s="46" t="s">
        <v>8</v>
      </c>
      <c r="Y356" s="47"/>
      <c r="Z356" s="44"/>
      <c r="AA356" s="128" t="str">
        <f t="shared" si="195"/>
        <v>2,     210742,   "PROUH50 T2 RU350 D15  (50 gal)"</v>
      </c>
      <c r="AB356" s="130" t="str">
        <f t="shared" si="205"/>
        <v>Ruud</v>
      </c>
      <c r="AC356" s="6" t="s">
        <v>650</v>
      </c>
      <c r="AD356" s="155">
        <f>COUNTIF(AC$59:AC$414, AC356)</f>
        <v>1</v>
      </c>
      <c r="AE356" s="128" t="str">
        <f t="shared" si="196"/>
        <v xml:space="preserve">          case  PROUH50 T2 RU350 D15  (50 gal)   :   "RuudPROUH50RU350D15"</v>
      </c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  <c r="AMM356"/>
      <c r="AMN356"/>
      <c r="AMO356"/>
      <c r="AMP356"/>
      <c r="AMQ356"/>
      <c r="AMR356"/>
      <c r="AMS356"/>
      <c r="AMT356"/>
      <c r="AMU356"/>
      <c r="AMV356"/>
      <c r="AMW356"/>
      <c r="AMX356"/>
      <c r="AMY356"/>
    </row>
    <row r="357" spans="3:1039" s="6" customFormat="1" ht="15" customHeight="1" x14ac:dyDescent="0.25">
      <c r="C357" s="6" t="str">
        <f t="shared" si="187"/>
        <v>Ruud</v>
      </c>
      <c r="D357" s="6" t="str">
        <f t="shared" si="188"/>
        <v>PROUH50 T2 RU350 DCB  (50 gal)</v>
      </c>
      <c r="E357" s="6">
        <f t="shared" si="200"/>
        <v>210839</v>
      </c>
      <c r="F357" s="55">
        <f t="shared" si="152"/>
        <v>50</v>
      </c>
      <c r="G357" s="6" t="str">
        <f t="shared" si="189"/>
        <v>RheemHBDR4550</v>
      </c>
      <c r="H357" s="117">
        <f t="shared" si="185"/>
        <v>0</v>
      </c>
      <c r="I357" s="158" t="str">
        <f t="shared" si="201"/>
        <v>RuudPROUH50RU350DCB</v>
      </c>
      <c r="J357" s="91" t="s">
        <v>192</v>
      </c>
      <c r="K357" s="32">
        <v>3</v>
      </c>
      <c r="L357" s="75">
        <f t="shared" si="186"/>
        <v>21</v>
      </c>
      <c r="M357" s="12" t="s">
        <v>96</v>
      </c>
      <c r="N357" s="62">
        <f t="shared" si="211"/>
        <v>8</v>
      </c>
      <c r="O357" s="62">
        <f t="shared" si="210"/>
        <v>210839</v>
      </c>
      <c r="P357" s="59" t="str">
        <f t="shared" si="190"/>
        <v>PROUH50 T2 RU350 DCB  (50 gal)</v>
      </c>
      <c r="Q357" s="157">
        <f>COUNTIF(P$59:P$414, P357)</f>
        <v>1</v>
      </c>
      <c r="R357" s="13" t="s">
        <v>254</v>
      </c>
      <c r="S357" s="14">
        <v>50</v>
      </c>
      <c r="T357" s="99" t="s">
        <v>267</v>
      </c>
      <c r="U357" s="80" t="s">
        <v>267</v>
      </c>
      <c r="V357" s="85" t="str">
        <f t="shared" ref="V357:V378" si="212">VLOOKUP( U357, $R$2:$T$56, 3, FALSE )</f>
        <v>RheemHBDR4550</v>
      </c>
      <c r="W357" s="116">
        <v>0</v>
      </c>
      <c r="X357" s="46" t="s">
        <v>8</v>
      </c>
      <c r="Y357" s="47"/>
      <c r="Z357" s="44"/>
      <c r="AA357" s="128" t="str">
        <f t="shared" si="195"/>
        <v>2,     210839,   "PROUH50 T2 RU350 DCB  (50 gal)"</v>
      </c>
      <c r="AB357" s="130" t="str">
        <f t="shared" si="205"/>
        <v>Ruud</v>
      </c>
      <c r="AC357" s="6" t="s">
        <v>651</v>
      </c>
      <c r="AD357" s="155">
        <f>COUNTIF(AC$59:AC$414, AC357)</f>
        <v>1</v>
      </c>
      <c r="AE357" s="128" t="str">
        <f t="shared" si="196"/>
        <v xml:space="preserve">          case  PROUH50 T2 RU350 DCB  (50 gal)   :   "RuudPROUH50RU350DCB"</v>
      </c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  <c r="AMK357"/>
      <c r="AML357"/>
      <c r="AMM357"/>
      <c r="AMN357"/>
      <c r="AMO357"/>
      <c r="AMP357"/>
      <c r="AMQ357"/>
      <c r="AMR357"/>
      <c r="AMS357"/>
      <c r="AMT357"/>
      <c r="AMU357"/>
      <c r="AMV357"/>
      <c r="AMW357"/>
      <c r="AMX357"/>
      <c r="AMY357"/>
    </row>
    <row r="358" spans="3:1039" s="6" customFormat="1" ht="15" customHeight="1" x14ac:dyDescent="0.25">
      <c r="C358" s="6" t="str">
        <f t="shared" si="187"/>
        <v>Ruud</v>
      </c>
      <c r="D358" s="6" t="str">
        <f t="shared" si="188"/>
        <v>PROUH65 T2 RU350 D15  (65 gal)</v>
      </c>
      <c r="E358" s="6">
        <f t="shared" si="200"/>
        <v>210943</v>
      </c>
      <c r="F358" s="55">
        <f t="shared" si="152"/>
        <v>65</v>
      </c>
      <c r="G358" s="6" t="str">
        <f t="shared" si="189"/>
        <v>RheemHBDR2265</v>
      </c>
      <c r="H358" s="117">
        <f t="shared" si="185"/>
        <v>0</v>
      </c>
      <c r="I358" s="158" t="str">
        <f t="shared" si="201"/>
        <v>RuudPROUH65RU350D15</v>
      </c>
      <c r="J358" s="91" t="s">
        <v>192</v>
      </c>
      <c r="K358" s="32">
        <v>3</v>
      </c>
      <c r="L358" s="75">
        <f t="shared" si="186"/>
        <v>21</v>
      </c>
      <c r="M358" s="12" t="s">
        <v>96</v>
      </c>
      <c r="N358" s="62">
        <f t="shared" si="211"/>
        <v>9</v>
      </c>
      <c r="O358" s="62">
        <f t="shared" si="210"/>
        <v>210943</v>
      </c>
      <c r="P358" s="59" t="str">
        <f t="shared" si="190"/>
        <v>PROUH65 T2 RU350 D15  (65 gal)</v>
      </c>
      <c r="Q358" s="157">
        <f>COUNTIF(P$59:P$414, P358)</f>
        <v>1</v>
      </c>
      <c r="R358" s="13" t="s">
        <v>255</v>
      </c>
      <c r="S358" s="14">
        <v>65</v>
      </c>
      <c r="T358" s="99" t="s">
        <v>225</v>
      </c>
      <c r="U358" s="80" t="s">
        <v>225</v>
      </c>
      <c r="V358" s="85" t="str">
        <f t="shared" si="212"/>
        <v>RheemHBDR2265</v>
      </c>
      <c r="W358" s="116">
        <v>0</v>
      </c>
      <c r="X358" s="46" t="s">
        <v>8</v>
      </c>
      <c r="Y358" s="47"/>
      <c r="Z358" s="44"/>
      <c r="AA358" s="128" t="str">
        <f t="shared" si="195"/>
        <v>2,     210943,   "PROUH65 T2 RU350 D15  (65 gal)"</v>
      </c>
      <c r="AB358" s="130" t="str">
        <f t="shared" si="205"/>
        <v>Ruud</v>
      </c>
      <c r="AC358" s="6" t="s">
        <v>656</v>
      </c>
      <c r="AD358" s="155">
        <f>COUNTIF(AC$59:AC$414, AC358)</f>
        <v>1</v>
      </c>
      <c r="AE358" s="128" t="str">
        <f t="shared" si="196"/>
        <v xml:space="preserve">          case  PROUH65 T2 RU350 D15  (65 gal)   :   "RuudPROUH65RU350D15"</v>
      </c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  <c r="AMM358"/>
      <c r="AMN358"/>
      <c r="AMO358"/>
      <c r="AMP358"/>
      <c r="AMQ358"/>
      <c r="AMR358"/>
      <c r="AMS358"/>
      <c r="AMT358"/>
      <c r="AMU358"/>
      <c r="AMV358"/>
      <c r="AMW358"/>
      <c r="AMX358"/>
      <c r="AMY358"/>
    </row>
    <row r="359" spans="3:1039" s="6" customFormat="1" ht="15" customHeight="1" x14ac:dyDescent="0.25">
      <c r="C359" s="6" t="str">
        <f t="shared" si="187"/>
        <v>Ruud</v>
      </c>
      <c r="D359" s="6" t="str">
        <f t="shared" si="188"/>
        <v>PROUH65 T2 RU350 DCB  (65 gal)</v>
      </c>
      <c r="E359" s="6">
        <f t="shared" si="200"/>
        <v>211040</v>
      </c>
      <c r="F359" s="55">
        <f t="shared" si="152"/>
        <v>65</v>
      </c>
      <c r="G359" s="6" t="str">
        <f t="shared" si="189"/>
        <v>RheemHBDR4565</v>
      </c>
      <c r="H359" s="117">
        <f t="shared" si="185"/>
        <v>0</v>
      </c>
      <c r="I359" s="158" t="str">
        <f t="shared" si="201"/>
        <v>RuudPROUH65RU350DCB</v>
      </c>
      <c r="J359" s="91" t="s">
        <v>192</v>
      </c>
      <c r="K359" s="32">
        <v>3</v>
      </c>
      <c r="L359" s="75">
        <f t="shared" si="186"/>
        <v>21</v>
      </c>
      <c r="M359" s="12" t="s">
        <v>96</v>
      </c>
      <c r="N359" s="62">
        <f t="shared" si="211"/>
        <v>10</v>
      </c>
      <c r="O359" s="62">
        <f t="shared" si="210"/>
        <v>211040</v>
      </c>
      <c r="P359" s="59" t="str">
        <f t="shared" si="190"/>
        <v>PROUH65 T2 RU350 DCB  (65 gal)</v>
      </c>
      <c r="Q359" s="157">
        <f>COUNTIF(P$59:P$414, P359)</f>
        <v>1</v>
      </c>
      <c r="R359" s="13" t="s">
        <v>256</v>
      </c>
      <c r="S359" s="14">
        <v>65</v>
      </c>
      <c r="T359" s="99" t="s">
        <v>268</v>
      </c>
      <c r="U359" s="80" t="s">
        <v>268</v>
      </c>
      <c r="V359" s="85" t="str">
        <f t="shared" si="212"/>
        <v>RheemHBDR4565</v>
      </c>
      <c r="W359" s="116">
        <v>0</v>
      </c>
      <c r="X359" s="46" t="s">
        <v>8</v>
      </c>
      <c r="Y359" s="47"/>
      <c r="Z359" s="44"/>
      <c r="AA359" s="128" t="str">
        <f t="shared" si="195"/>
        <v>2,     211040,   "PROUH65 T2 RU350 DCB  (65 gal)"</v>
      </c>
      <c r="AB359" s="130" t="str">
        <f t="shared" si="205"/>
        <v>Ruud</v>
      </c>
      <c r="AC359" s="6" t="s">
        <v>657</v>
      </c>
      <c r="AD359" s="155">
        <f>COUNTIF(AC$59:AC$414, AC359)</f>
        <v>1</v>
      </c>
      <c r="AE359" s="128" t="str">
        <f t="shared" si="196"/>
        <v xml:space="preserve">          case  PROUH65 T2 RU350 DCB  (65 gal)   :   "RuudPROUH65RU350DCB"</v>
      </c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  <c r="AMM359"/>
      <c r="AMN359"/>
      <c r="AMO359"/>
      <c r="AMP359"/>
      <c r="AMQ359"/>
      <c r="AMR359"/>
      <c r="AMS359"/>
      <c r="AMT359"/>
      <c r="AMU359"/>
      <c r="AMV359"/>
      <c r="AMW359"/>
      <c r="AMX359"/>
      <c r="AMY359"/>
    </row>
    <row r="360" spans="3:1039" s="6" customFormat="1" ht="15" customHeight="1" x14ac:dyDescent="0.25">
      <c r="C360" s="6" t="str">
        <f t="shared" si="187"/>
        <v>Ruud</v>
      </c>
      <c r="D360" s="6" t="str">
        <f t="shared" si="188"/>
        <v>PROUH80 T2 RU350 D15  (80 gal)</v>
      </c>
      <c r="E360" s="6">
        <f t="shared" si="200"/>
        <v>211144</v>
      </c>
      <c r="F360" s="55">
        <f t="shared" si="152"/>
        <v>80</v>
      </c>
      <c r="G360" s="6" t="str">
        <f t="shared" si="189"/>
        <v>RheemHBDR2280</v>
      </c>
      <c r="H360" s="117">
        <f t="shared" si="185"/>
        <v>0</v>
      </c>
      <c r="I360" s="158" t="str">
        <f t="shared" si="201"/>
        <v>RuudPROUH80RU350D15</v>
      </c>
      <c r="J360" s="91" t="s">
        <v>192</v>
      </c>
      <c r="K360" s="32">
        <v>3</v>
      </c>
      <c r="L360" s="75">
        <f t="shared" si="186"/>
        <v>21</v>
      </c>
      <c r="M360" s="12" t="s">
        <v>96</v>
      </c>
      <c r="N360" s="62">
        <f t="shared" si="211"/>
        <v>11</v>
      </c>
      <c r="O360" s="62">
        <f t="shared" si="210"/>
        <v>211144</v>
      </c>
      <c r="P360" s="59" t="str">
        <f t="shared" si="190"/>
        <v>PROUH80 T2 RU350 D15  (80 gal)</v>
      </c>
      <c r="Q360" s="157">
        <f>COUNTIF(P$59:P$414, P360)</f>
        <v>1</v>
      </c>
      <c r="R360" s="13" t="s">
        <v>257</v>
      </c>
      <c r="S360" s="14">
        <v>80</v>
      </c>
      <c r="T360" s="99" t="s">
        <v>226</v>
      </c>
      <c r="U360" s="80" t="s">
        <v>226</v>
      </c>
      <c r="V360" s="85" t="str">
        <f t="shared" si="212"/>
        <v>RheemHBDR2280</v>
      </c>
      <c r="W360" s="116">
        <v>0</v>
      </c>
      <c r="X360" s="46" t="s">
        <v>259</v>
      </c>
      <c r="Y360" s="47"/>
      <c r="Z360" s="44"/>
      <c r="AA360" s="128" t="str">
        <f t="shared" si="195"/>
        <v>2,     211144,   "PROUH80 T2 RU350 D15  (80 gal)"</v>
      </c>
      <c r="AB360" s="130" t="str">
        <f t="shared" si="205"/>
        <v>Ruud</v>
      </c>
      <c r="AC360" t="s">
        <v>663</v>
      </c>
      <c r="AD360" s="155">
        <f>COUNTIF(AC$59:AC$414, AC360)</f>
        <v>1</v>
      </c>
      <c r="AE360" s="128" t="str">
        <f t="shared" si="196"/>
        <v xml:space="preserve">          case  PROUH80 T2 RU350 D15  (80 gal)   :   "RuudPROUH80RU350D15"</v>
      </c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  <c r="AMK360"/>
      <c r="AML360"/>
      <c r="AMM360"/>
      <c r="AMN360"/>
      <c r="AMO360"/>
      <c r="AMP360"/>
      <c r="AMQ360"/>
      <c r="AMR360"/>
      <c r="AMS360"/>
      <c r="AMT360"/>
      <c r="AMU360"/>
      <c r="AMV360"/>
      <c r="AMW360"/>
      <c r="AMX360"/>
      <c r="AMY360"/>
    </row>
    <row r="361" spans="3:1039" s="6" customFormat="1" ht="15" customHeight="1" x14ac:dyDescent="0.25">
      <c r="C361" s="6" t="str">
        <f t="shared" si="187"/>
        <v>Ruud</v>
      </c>
      <c r="D361" s="6" t="str">
        <f t="shared" si="188"/>
        <v>PROUH80 T2 RU350 DCB  (80 gal)</v>
      </c>
      <c r="E361" s="6">
        <f t="shared" si="200"/>
        <v>211241</v>
      </c>
      <c r="F361" s="55">
        <f t="shared" si="152"/>
        <v>80</v>
      </c>
      <c r="G361" s="6" t="str">
        <f t="shared" si="189"/>
        <v>RheemHBDR4580</v>
      </c>
      <c r="H361" s="117">
        <f t="shared" si="185"/>
        <v>0</v>
      </c>
      <c r="I361" s="158" t="str">
        <f t="shared" si="201"/>
        <v>RuudPROUH80RU350DCB</v>
      </c>
      <c r="J361" s="91" t="s">
        <v>192</v>
      </c>
      <c r="K361" s="32">
        <v>3</v>
      </c>
      <c r="L361" s="75">
        <f t="shared" si="186"/>
        <v>21</v>
      </c>
      <c r="M361" s="12" t="s">
        <v>96</v>
      </c>
      <c r="N361" s="62">
        <f t="shared" si="211"/>
        <v>12</v>
      </c>
      <c r="O361" s="62">
        <f t="shared" si="210"/>
        <v>211241</v>
      </c>
      <c r="P361" s="59" t="str">
        <f t="shared" si="190"/>
        <v>PROUH80 T2 RU350 DCB  (80 gal)</v>
      </c>
      <c r="Q361" s="157">
        <f>COUNTIF(P$59:P$414, P361)</f>
        <v>1</v>
      </c>
      <c r="R361" s="13" t="s">
        <v>258</v>
      </c>
      <c r="S361" s="14">
        <v>80</v>
      </c>
      <c r="T361" s="99" t="s">
        <v>269</v>
      </c>
      <c r="U361" s="80" t="s">
        <v>269</v>
      </c>
      <c r="V361" s="85" t="str">
        <f t="shared" si="212"/>
        <v>RheemHBDR4580</v>
      </c>
      <c r="W361" s="116">
        <v>0</v>
      </c>
      <c r="X361" s="46" t="s">
        <v>259</v>
      </c>
      <c r="Y361" s="47"/>
      <c r="Z361" s="44"/>
      <c r="AA361" s="128" t="str">
        <f t="shared" si="195"/>
        <v>2,     211241,   "PROUH80 T2 RU350 DCB  (80 gal)"</v>
      </c>
      <c r="AB361" s="130" t="str">
        <f t="shared" si="205"/>
        <v>Ruud</v>
      </c>
      <c r="AC361" t="s">
        <v>664</v>
      </c>
      <c r="AD361" s="155">
        <f>COUNTIF(AC$59:AC$414, AC361)</f>
        <v>1</v>
      </c>
      <c r="AE361" s="128" t="str">
        <f t="shared" si="196"/>
        <v xml:space="preserve">          case  PROUH80 T2 RU350 DCB  (80 gal)   :   "RuudPROUH80RU350DCB"</v>
      </c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  <c r="AMK361"/>
      <c r="AML361"/>
      <c r="AMM361"/>
      <c r="AMN361"/>
      <c r="AMO361"/>
      <c r="AMP361"/>
      <c r="AMQ361"/>
      <c r="AMR361"/>
      <c r="AMS361"/>
      <c r="AMT361"/>
      <c r="AMU361"/>
      <c r="AMV361"/>
      <c r="AMW361"/>
      <c r="AMX361"/>
      <c r="AMY361"/>
    </row>
    <row r="362" spans="3:1039" s="6" customFormat="1" ht="15" customHeight="1" x14ac:dyDescent="0.25">
      <c r="C362" s="6" t="str">
        <f t="shared" si="187"/>
        <v>Sanden</v>
      </c>
      <c r="D362" s="6" t="str">
        <f t="shared" si="188"/>
        <v>GS3-45HPA-US &amp; SAN-43SSAQA  (43 gal)</v>
      </c>
      <c r="E362" s="6">
        <f t="shared" si="200"/>
        <v>220116</v>
      </c>
      <c r="F362" s="55">
        <f t="shared" si="152"/>
        <v>43</v>
      </c>
      <c r="G362" s="6" t="str">
        <f t="shared" si="189"/>
        <v>Sanden40</v>
      </c>
      <c r="H362" s="117">
        <f t="shared" si="185"/>
        <v>0</v>
      </c>
      <c r="I362" s="158" t="str">
        <f t="shared" si="201"/>
        <v>SandenGS3_SAN43SSAQA</v>
      </c>
      <c r="J362" s="91" t="s">
        <v>192</v>
      </c>
      <c r="K362" s="32">
        <v>3</v>
      </c>
      <c r="L362" s="75">
        <f t="shared" si="186"/>
        <v>22</v>
      </c>
      <c r="M362" s="12" t="s">
        <v>97</v>
      </c>
      <c r="N362" s="61">
        <v>1</v>
      </c>
      <c r="O362" s="62">
        <f t="shared" si="210"/>
        <v>220116</v>
      </c>
      <c r="P362" s="59" t="str">
        <f t="shared" si="190"/>
        <v>GS3-45HPA-US &amp; SAN-43SSAQA  (43 gal)</v>
      </c>
      <c r="Q362" s="157">
        <f>COUNTIF(P$59:P$414, P362)</f>
        <v>1</v>
      </c>
      <c r="R362" s="93" t="s">
        <v>211</v>
      </c>
      <c r="S362" s="14">
        <v>43</v>
      </c>
      <c r="T362" s="30" t="s">
        <v>162</v>
      </c>
      <c r="U362" s="80" t="s">
        <v>162</v>
      </c>
      <c r="V362" s="85" t="str">
        <f t="shared" si="212"/>
        <v>Sanden40</v>
      </c>
      <c r="W362" s="116">
        <v>0</v>
      </c>
      <c r="X362" s="46">
        <v>4</v>
      </c>
      <c r="Y362" s="47">
        <v>42804</v>
      </c>
      <c r="Z362" s="44"/>
      <c r="AA362" s="128" t="str">
        <f t="shared" si="195"/>
        <v>2,     220116,   "GS3-45HPA-US &amp; SAN-43SSAQA  (43 gal)"</v>
      </c>
      <c r="AB362" s="129" t="str">
        <f>M362</f>
        <v>Sanden</v>
      </c>
      <c r="AC362" t="s">
        <v>670</v>
      </c>
      <c r="AD362" s="155">
        <f>COUNTIF(AC$59:AC$414, AC362)</f>
        <v>1</v>
      </c>
      <c r="AE362" s="128" t="str">
        <f t="shared" si="196"/>
        <v xml:space="preserve">          case  GS3-45HPA-US &amp; SAN-43SSAQA  (43 gal)   :   "SandenGS3_SAN43SSAQA"</v>
      </c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  <c r="AMK362"/>
      <c r="AML362"/>
      <c r="AMM362"/>
      <c r="AMN362"/>
      <c r="AMO362"/>
      <c r="AMP362"/>
      <c r="AMQ362"/>
      <c r="AMR362"/>
      <c r="AMS362"/>
      <c r="AMT362"/>
      <c r="AMU362"/>
      <c r="AMV362"/>
      <c r="AMW362"/>
      <c r="AMX362"/>
      <c r="AMY362"/>
    </row>
    <row r="363" spans="3:1039" s="6" customFormat="1" ht="15" customHeight="1" x14ac:dyDescent="0.25">
      <c r="C363" s="6" t="str">
        <f t="shared" si="187"/>
        <v>Sanden</v>
      </c>
      <c r="D363" s="6" t="str">
        <f t="shared" si="188"/>
        <v>GS3-45HPA-US &amp; GAUS-160QTA  (43 gal)</v>
      </c>
      <c r="E363" s="6">
        <f t="shared" si="200"/>
        <v>220216</v>
      </c>
      <c r="F363" s="55">
        <f t="shared" si="152"/>
        <v>43</v>
      </c>
      <c r="G363" s="6" t="str">
        <f t="shared" si="189"/>
        <v>Sanden40</v>
      </c>
      <c r="H363" s="117">
        <f t="shared" si="185"/>
        <v>0</v>
      </c>
      <c r="I363" s="158" t="str">
        <f t="shared" si="201"/>
        <v>SandenGS3_GAUS160QTA</v>
      </c>
      <c r="J363" s="91" t="s">
        <v>192</v>
      </c>
      <c r="K363" s="32">
        <v>3</v>
      </c>
      <c r="L363" s="75">
        <f t="shared" si="186"/>
        <v>22</v>
      </c>
      <c r="M363" s="12" t="s">
        <v>97</v>
      </c>
      <c r="N363" s="62">
        <f>N362+1</f>
        <v>2</v>
      </c>
      <c r="O363" s="62">
        <f t="shared" si="210"/>
        <v>220216</v>
      </c>
      <c r="P363" s="59" t="str">
        <f t="shared" si="190"/>
        <v>GS3-45HPA-US &amp; GAUS-160QTA  (43 gal)</v>
      </c>
      <c r="Q363" s="157">
        <f>COUNTIF(P$59:P$414, P363)</f>
        <v>1</v>
      </c>
      <c r="R363" s="93" t="s">
        <v>212</v>
      </c>
      <c r="S363" s="14">
        <v>43</v>
      </c>
      <c r="T363" s="30" t="s">
        <v>162</v>
      </c>
      <c r="U363" s="80" t="s">
        <v>162</v>
      </c>
      <c r="V363" s="85" t="str">
        <f t="shared" si="212"/>
        <v>Sanden40</v>
      </c>
      <c r="W363" s="116">
        <v>0</v>
      </c>
      <c r="X363" s="46">
        <f>[1]ESTAR_to_AWHS!I68</f>
        <v>3</v>
      </c>
      <c r="Y363" s="47">
        <v>42804</v>
      </c>
      <c r="Z363" s="44"/>
      <c r="AA363" s="128" t="str">
        <f t="shared" si="195"/>
        <v>2,     220216,   "GS3-45HPA-US &amp; GAUS-160QTA  (43 gal)"</v>
      </c>
      <c r="AB363" s="130" t="str">
        <f t="shared" si="205"/>
        <v>Sanden</v>
      </c>
      <c r="AC363" t="s">
        <v>668</v>
      </c>
      <c r="AD363" s="155">
        <f>COUNTIF(AC$59:AC$414, AC363)</f>
        <v>1</v>
      </c>
      <c r="AE363" s="128" t="str">
        <f t="shared" si="196"/>
        <v xml:space="preserve">          case  GS3-45HPA-US &amp; GAUS-160QTA  (43 gal)   :   "SandenGS3_GAUS160QTA"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  <c r="AMK363"/>
      <c r="AML363"/>
      <c r="AMM363"/>
      <c r="AMN363"/>
      <c r="AMO363"/>
      <c r="AMP363"/>
      <c r="AMQ363"/>
      <c r="AMR363"/>
      <c r="AMS363"/>
      <c r="AMT363"/>
      <c r="AMU363"/>
      <c r="AMV363"/>
      <c r="AMW363"/>
      <c r="AMX363"/>
      <c r="AMY363"/>
    </row>
    <row r="364" spans="3:1039" s="6" customFormat="1" ht="15" customHeight="1" x14ac:dyDescent="0.25">
      <c r="C364" s="6" t="str">
        <f t="shared" si="187"/>
        <v>Sanden</v>
      </c>
      <c r="D364" s="6" t="str">
        <f t="shared" si="188"/>
        <v>GS3-45HPA-US &amp; SAN-83SSAQA  (83 gal)</v>
      </c>
      <c r="E364" s="6">
        <f t="shared" si="200"/>
        <v>220317</v>
      </c>
      <c r="F364" s="55">
        <f t="shared" ref="F364:F370" si="213">S364</f>
        <v>83</v>
      </c>
      <c r="G364" s="6" t="str">
        <f t="shared" si="189"/>
        <v>Sanden80</v>
      </c>
      <c r="H364" s="117">
        <f t="shared" si="185"/>
        <v>0</v>
      </c>
      <c r="I364" s="158" t="str">
        <f t="shared" si="201"/>
        <v>SandenGS3_SAN83SSAQA</v>
      </c>
      <c r="J364" s="91" t="s">
        <v>192</v>
      </c>
      <c r="K364" s="32">
        <v>3</v>
      </c>
      <c r="L364" s="75">
        <f t="shared" si="186"/>
        <v>22</v>
      </c>
      <c r="M364" s="12" t="s">
        <v>97</v>
      </c>
      <c r="N364" s="62">
        <f t="shared" ref="N364:N367" si="214">N363+1</f>
        <v>3</v>
      </c>
      <c r="O364" s="62">
        <f t="shared" si="210"/>
        <v>220317</v>
      </c>
      <c r="P364" s="59" t="str">
        <f t="shared" si="190"/>
        <v>GS3-45HPA-US &amp; SAN-83SSAQA  (83 gal)</v>
      </c>
      <c r="Q364" s="157">
        <f>COUNTIF(P$59:P$414, P364)</f>
        <v>1</v>
      </c>
      <c r="R364" s="93" t="s">
        <v>213</v>
      </c>
      <c r="S364" s="14">
        <v>83</v>
      </c>
      <c r="T364" s="30" t="s">
        <v>163</v>
      </c>
      <c r="U364" s="80" t="s">
        <v>163</v>
      </c>
      <c r="V364" s="85" t="str">
        <f t="shared" si="212"/>
        <v>Sanden80</v>
      </c>
      <c r="W364" s="116">
        <v>0</v>
      </c>
      <c r="X364" s="46"/>
      <c r="Y364" s="47"/>
      <c r="Z364" s="44"/>
      <c r="AA364" s="128" t="str">
        <f t="shared" si="195"/>
        <v>2,     220317,   "GS3-45HPA-US &amp; SAN-83SSAQA  (83 gal)"</v>
      </c>
      <c r="AB364" s="130" t="str">
        <f t="shared" si="205"/>
        <v>Sanden</v>
      </c>
      <c r="AC364" t="s">
        <v>671</v>
      </c>
      <c r="AD364" s="155">
        <f>COUNTIF(AC$59:AC$414, AC364)</f>
        <v>1</v>
      </c>
      <c r="AE364" s="128" t="str">
        <f t="shared" si="196"/>
        <v xml:space="preserve">          case  GS3-45HPA-US &amp; SAN-83SSAQA  (83 gal)   :   "SandenGS3_SAN83SSAQA"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  <c r="AMK364"/>
      <c r="AML364"/>
      <c r="AMM364"/>
      <c r="AMN364"/>
      <c r="AMO364"/>
      <c r="AMP364"/>
      <c r="AMQ364"/>
      <c r="AMR364"/>
      <c r="AMS364"/>
      <c r="AMT364"/>
      <c r="AMU364"/>
      <c r="AMV364"/>
      <c r="AMW364"/>
      <c r="AMX364"/>
      <c r="AMY364"/>
    </row>
    <row r="365" spans="3:1039" s="6" customFormat="1" ht="15" customHeight="1" x14ac:dyDescent="0.25">
      <c r="C365" s="6" t="str">
        <f t="shared" si="187"/>
        <v>Sanden</v>
      </c>
      <c r="D365" s="6" t="str">
        <f t="shared" si="188"/>
        <v>GS3-45HPA-US &amp; GAUS-315EQTD  (83 gal)</v>
      </c>
      <c r="E365" s="6">
        <f t="shared" si="200"/>
        <v>220417</v>
      </c>
      <c r="F365" s="55">
        <f t="shared" si="213"/>
        <v>83</v>
      </c>
      <c r="G365" s="6" t="str">
        <f t="shared" si="189"/>
        <v>Sanden80</v>
      </c>
      <c r="H365" s="117">
        <f t="shared" si="185"/>
        <v>0</v>
      </c>
      <c r="I365" s="158" t="str">
        <f t="shared" si="201"/>
        <v>SandenGS3_GAUS315EQTD</v>
      </c>
      <c r="J365" s="91" t="s">
        <v>192</v>
      </c>
      <c r="K365" s="32">
        <v>3</v>
      </c>
      <c r="L365" s="75">
        <f t="shared" si="186"/>
        <v>22</v>
      </c>
      <c r="M365" s="12" t="s">
        <v>97</v>
      </c>
      <c r="N365" s="62">
        <f t="shared" si="214"/>
        <v>4</v>
      </c>
      <c r="O365" s="62">
        <f t="shared" si="210"/>
        <v>220417</v>
      </c>
      <c r="P365" s="59" t="str">
        <f t="shared" si="190"/>
        <v>GS3-45HPA-US &amp; GAUS-315EQTD  (83 gal)</v>
      </c>
      <c r="Q365" s="157">
        <f>COUNTIF(P$59:P$414, P365)</f>
        <v>1</v>
      </c>
      <c r="R365" s="93" t="s">
        <v>214</v>
      </c>
      <c r="S365" s="14">
        <v>83</v>
      </c>
      <c r="T365" s="30" t="s">
        <v>163</v>
      </c>
      <c r="U365" s="80" t="s">
        <v>163</v>
      </c>
      <c r="V365" s="85" t="str">
        <f t="shared" si="212"/>
        <v>Sanden80</v>
      </c>
      <c r="W365" s="116">
        <v>0</v>
      </c>
      <c r="X365" s="46"/>
      <c r="Y365" s="47"/>
      <c r="Z365" s="44"/>
      <c r="AA365" s="128" t="str">
        <f t="shared" si="195"/>
        <v>2,     220417,   "GS3-45HPA-US &amp; GAUS-315EQTD  (83 gal)"</v>
      </c>
      <c r="AB365" s="130" t="str">
        <f t="shared" si="205"/>
        <v>Sanden</v>
      </c>
      <c r="AC365" t="s">
        <v>669</v>
      </c>
      <c r="AD365" s="155">
        <f>COUNTIF(AC$59:AC$414, AC365)</f>
        <v>1</v>
      </c>
      <c r="AE365" s="128" t="str">
        <f t="shared" si="196"/>
        <v xml:space="preserve">          case  GS3-45HPA-US &amp; GAUS-315EQTD  (83 gal)   :   "SandenGS3_GAUS315EQTD"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  <c r="AMK365"/>
      <c r="AML365"/>
      <c r="AMM365"/>
      <c r="AMN365"/>
      <c r="AMO365"/>
      <c r="AMP365"/>
      <c r="AMQ365"/>
      <c r="AMR365"/>
      <c r="AMS365"/>
      <c r="AMT365"/>
      <c r="AMU365"/>
      <c r="AMV365"/>
      <c r="AMW365"/>
      <c r="AMX365"/>
      <c r="AMY365"/>
    </row>
    <row r="366" spans="3:1039" s="6" customFormat="1" ht="15" customHeight="1" x14ac:dyDescent="0.25">
      <c r="C366" s="6" t="str">
        <f t="shared" si="187"/>
        <v>Sanden</v>
      </c>
      <c r="D366" s="6" t="str">
        <f t="shared" si="188"/>
        <v>GUS-45HPA-US &amp; SAN-83SSAQA  (83 gal)</v>
      </c>
      <c r="E366" s="6">
        <f t="shared" si="200"/>
        <v>220517</v>
      </c>
      <c r="F366" s="55">
        <f t="shared" si="213"/>
        <v>83</v>
      </c>
      <c r="G366" s="6" t="str">
        <f t="shared" si="189"/>
        <v>Sanden80</v>
      </c>
      <c r="H366" s="117">
        <f t="shared" si="185"/>
        <v>0</v>
      </c>
      <c r="I366" s="158" t="str">
        <f t="shared" si="201"/>
        <v>SandenGUS_SAN83SSAQA</v>
      </c>
      <c r="J366" s="91" t="s">
        <v>192</v>
      </c>
      <c r="K366" s="32">
        <v>3</v>
      </c>
      <c r="L366" s="75">
        <f t="shared" si="186"/>
        <v>22</v>
      </c>
      <c r="M366" s="12" t="s">
        <v>97</v>
      </c>
      <c r="N366" s="62">
        <f t="shared" si="214"/>
        <v>5</v>
      </c>
      <c r="O366" s="62">
        <f t="shared" si="210"/>
        <v>220517</v>
      </c>
      <c r="P366" s="59" t="str">
        <f t="shared" si="190"/>
        <v>GUS-45HPA-US &amp; SAN-83SSAQA  (83 gal)</v>
      </c>
      <c r="Q366" s="157">
        <f>COUNTIF(P$59:P$414, P366)</f>
        <v>1</v>
      </c>
      <c r="R366" s="93" t="s">
        <v>215</v>
      </c>
      <c r="S366" s="14">
        <v>83</v>
      </c>
      <c r="T366" s="30" t="s">
        <v>163</v>
      </c>
      <c r="U366" s="80" t="s">
        <v>163</v>
      </c>
      <c r="V366" s="85" t="str">
        <f t="shared" si="212"/>
        <v>Sanden80</v>
      </c>
      <c r="W366" s="116">
        <v>0</v>
      </c>
      <c r="X366" s="46"/>
      <c r="Y366" s="47"/>
      <c r="Z366" s="44"/>
      <c r="AA366" s="128" t="str">
        <f t="shared" si="195"/>
        <v>2,     220517,   "GUS-45HPA-US &amp; SAN-83SSAQA  (83 gal)"</v>
      </c>
      <c r="AB366" s="130" t="str">
        <f t="shared" si="205"/>
        <v>Sanden</v>
      </c>
      <c r="AC366" t="s">
        <v>673</v>
      </c>
      <c r="AD366" s="155">
        <f>COUNTIF(AC$59:AC$414, AC366)</f>
        <v>1</v>
      </c>
      <c r="AE366" s="128" t="str">
        <f t="shared" si="196"/>
        <v xml:space="preserve">          case  GUS-45HPA-US &amp; SAN-83SSAQA  (83 gal)   :   "SandenGUS_SAN83SSAQA"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  <c r="AMK366"/>
      <c r="AML366"/>
      <c r="AMM366"/>
      <c r="AMN366"/>
      <c r="AMO366"/>
      <c r="AMP366"/>
      <c r="AMQ366"/>
      <c r="AMR366"/>
      <c r="AMS366"/>
      <c r="AMT366"/>
      <c r="AMU366"/>
      <c r="AMV366"/>
      <c r="AMW366"/>
      <c r="AMX366"/>
      <c r="AMY366"/>
    </row>
    <row r="367" spans="3:1039" s="6" customFormat="1" ht="15" customHeight="1" x14ac:dyDescent="0.25">
      <c r="C367" s="6" t="str">
        <f t="shared" si="187"/>
        <v>Sanden</v>
      </c>
      <c r="D367" s="6" t="str">
        <f t="shared" si="188"/>
        <v>GUS-45HPA-US &amp; GAUS-315EQTD  (83 gal)</v>
      </c>
      <c r="E367" s="6">
        <f t="shared" si="200"/>
        <v>220617</v>
      </c>
      <c r="F367" s="55">
        <f t="shared" si="213"/>
        <v>83</v>
      </c>
      <c r="G367" s="6" t="str">
        <f t="shared" si="189"/>
        <v>Sanden80</v>
      </c>
      <c r="H367" s="117">
        <f t="shared" si="185"/>
        <v>0</v>
      </c>
      <c r="I367" s="158" t="str">
        <f t="shared" si="201"/>
        <v>SandenGUS_GAUS315EQTD</v>
      </c>
      <c r="J367" s="91" t="s">
        <v>192</v>
      </c>
      <c r="K367" s="32">
        <v>3</v>
      </c>
      <c r="L367" s="75">
        <f t="shared" si="186"/>
        <v>22</v>
      </c>
      <c r="M367" s="12" t="s">
        <v>97</v>
      </c>
      <c r="N367" s="62">
        <f t="shared" si="214"/>
        <v>6</v>
      </c>
      <c r="O367" s="62">
        <f t="shared" si="210"/>
        <v>220617</v>
      </c>
      <c r="P367" s="59" t="str">
        <f t="shared" si="190"/>
        <v>GUS-45HPA-US &amp; GAUS-315EQTD  (83 gal)</v>
      </c>
      <c r="Q367" s="157">
        <f>COUNTIF(P$59:P$414, P367)</f>
        <v>1</v>
      </c>
      <c r="R367" s="93" t="s">
        <v>216</v>
      </c>
      <c r="S367" s="14">
        <v>83</v>
      </c>
      <c r="T367" s="30" t="s">
        <v>163</v>
      </c>
      <c r="U367" s="80" t="s">
        <v>163</v>
      </c>
      <c r="V367" s="85" t="str">
        <f t="shared" si="212"/>
        <v>Sanden80</v>
      </c>
      <c r="W367" s="116">
        <v>0</v>
      </c>
      <c r="X367" s="46"/>
      <c r="Y367" s="47"/>
      <c r="Z367" s="44"/>
      <c r="AA367" s="128" t="str">
        <f t="shared" si="195"/>
        <v>2,     220617,   "GUS-45HPA-US &amp; GAUS-315EQTD  (83 gal)"</v>
      </c>
      <c r="AB367" s="130" t="str">
        <f t="shared" si="205"/>
        <v>Sanden</v>
      </c>
      <c r="AC367" t="s">
        <v>672</v>
      </c>
      <c r="AD367" s="155">
        <f>COUNTIF(AC$59:AC$414, AC367)</f>
        <v>1</v>
      </c>
      <c r="AE367" s="128" t="str">
        <f t="shared" si="196"/>
        <v xml:space="preserve">          case  GUS-45HPA-US &amp; GAUS-315EQTD  (83 gal)   :   "SandenGUS_GAUS315EQTD"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  <c r="QH367"/>
      <c r="QI367"/>
      <c r="QJ367"/>
      <c r="QK367"/>
      <c r="QL367"/>
      <c r="QM367"/>
      <c r="QN367"/>
      <c r="QO367"/>
      <c r="QP367"/>
      <c r="QQ367"/>
      <c r="QR367"/>
      <c r="QS367"/>
      <c r="QT367"/>
      <c r="QU367"/>
      <c r="QV367"/>
      <c r="QW367"/>
      <c r="QX367"/>
      <c r="QY367"/>
      <c r="QZ367"/>
      <c r="RA367"/>
      <c r="RB367"/>
      <c r="RC367"/>
      <c r="RD367"/>
      <c r="RE367"/>
      <c r="RF367"/>
      <c r="RG367"/>
      <c r="RH367"/>
      <c r="RI367"/>
      <c r="RJ367"/>
      <c r="RK367"/>
      <c r="RL367"/>
      <c r="RM367"/>
      <c r="RN367"/>
      <c r="RO367"/>
      <c r="RP367"/>
      <c r="RQ367"/>
      <c r="RR367"/>
      <c r="RS367"/>
      <c r="RT367"/>
      <c r="RU367"/>
      <c r="RV367"/>
      <c r="RW367"/>
      <c r="RX367"/>
      <c r="RY367"/>
      <c r="RZ367"/>
      <c r="SA367"/>
      <c r="SB367"/>
      <c r="SC367"/>
      <c r="SD367"/>
      <c r="SE367"/>
      <c r="SF367"/>
      <c r="SG367"/>
      <c r="SH367"/>
      <c r="SI367"/>
      <c r="SJ367"/>
      <c r="SK367"/>
      <c r="SL367"/>
      <c r="SM367"/>
      <c r="SN367"/>
      <c r="SO367"/>
      <c r="SP367"/>
      <c r="SQ367"/>
      <c r="SR367"/>
      <c r="SS367"/>
      <c r="ST367"/>
      <c r="SU367"/>
      <c r="SV367"/>
      <c r="SW367"/>
      <c r="SX367"/>
      <c r="SY367"/>
      <c r="SZ367"/>
      <c r="TA367"/>
      <c r="TB367"/>
      <c r="TC367"/>
      <c r="TD367"/>
      <c r="TE367"/>
      <c r="TF367"/>
      <c r="TG367"/>
      <c r="TH367"/>
      <c r="TI367"/>
      <c r="TJ367"/>
      <c r="TK367"/>
      <c r="TL367"/>
      <c r="TM367"/>
      <c r="TN367"/>
      <c r="TO367"/>
      <c r="TP367"/>
      <c r="TQ367"/>
      <c r="TR367"/>
      <c r="TS367"/>
      <c r="TT367"/>
      <c r="TU367"/>
      <c r="TV367"/>
      <c r="TW367"/>
      <c r="TX367"/>
      <c r="TY367"/>
      <c r="TZ367"/>
      <c r="UA367"/>
      <c r="UB367"/>
      <c r="UC367"/>
      <c r="UD367"/>
      <c r="UE367"/>
      <c r="UF367"/>
      <c r="UG367"/>
      <c r="UH367"/>
      <c r="UI367"/>
      <c r="UJ367"/>
      <c r="UK367"/>
      <c r="UL367"/>
      <c r="UM367"/>
      <c r="UN367"/>
      <c r="UO367"/>
      <c r="UP367"/>
      <c r="UQ367"/>
      <c r="UR367"/>
      <c r="US367"/>
      <c r="UT367"/>
      <c r="UU367"/>
      <c r="UV367"/>
      <c r="UW367"/>
      <c r="UX367"/>
      <c r="UY367"/>
      <c r="UZ367"/>
      <c r="VA367"/>
      <c r="VB367"/>
      <c r="VC367"/>
      <c r="VD367"/>
      <c r="VE367"/>
      <c r="VF367"/>
      <c r="VG367"/>
      <c r="VH367"/>
      <c r="VI367"/>
      <c r="VJ367"/>
      <c r="VK367"/>
      <c r="VL367"/>
      <c r="VM367"/>
      <c r="VN367"/>
      <c r="VO367"/>
      <c r="VP367"/>
      <c r="VQ367"/>
      <c r="VR367"/>
      <c r="VS367"/>
      <c r="VT367"/>
      <c r="VU367"/>
      <c r="VV367"/>
      <c r="VW367"/>
      <c r="VX367"/>
      <c r="VY367"/>
      <c r="VZ367"/>
      <c r="WA367"/>
      <c r="WB367"/>
      <c r="WC367"/>
      <c r="WD367"/>
      <c r="WE367"/>
      <c r="WF367"/>
      <c r="WG367"/>
      <c r="WH367"/>
      <c r="WI367"/>
      <c r="WJ367"/>
      <c r="WK367"/>
      <c r="WL367"/>
      <c r="WM367"/>
      <c r="WN367"/>
      <c r="WO367"/>
      <c r="WP367"/>
      <c r="WQ367"/>
      <c r="WR367"/>
      <c r="WS367"/>
      <c r="WT367"/>
      <c r="WU367"/>
      <c r="WV367"/>
      <c r="WW367"/>
      <c r="WX367"/>
      <c r="WY367"/>
      <c r="WZ367"/>
      <c r="XA367"/>
      <c r="XB367"/>
      <c r="XC367"/>
      <c r="XD367"/>
      <c r="XE367"/>
      <c r="XF367"/>
      <c r="XG367"/>
      <c r="XH367"/>
      <c r="XI367"/>
      <c r="XJ367"/>
      <c r="XK367"/>
      <c r="XL367"/>
      <c r="XM367"/>
      <c r="XN367"/>
      <c r="XO367"/>
      <c r="XP367"/>
      <c r="XQ367"/>
      <c r="XR367"/>
      <c r="XS367"/>
      <c r="XT367"/>
      <c r="XU367"/>
      <c r="XV367"/>
      <c r="XW367"/>
      <c r="XX367"/>
      <c r="XY367"/>
      <c r="XZ367"/>
      <c r="YA367"/>
      <c r="YB367"/>
      <c r="YC367"/>
      <c r="YD367"/>
      <c r="YE367"/>
      <c r="YF367"/>
      <c r="YG367"/>
      <c r="YH367"/>
      <c r="YI367"/>
      <c r="YJ367"/>
      <c r="YK367"/>
      <c r="YL367"/>
      <c r="YM367"/>
      <c r="YN367"/>
      <c r="YO367"/>
      <c r="YP367"/>
      <c r="YQ367"/>
      <c r="YR367"/>
      <c r="YS367"/>
      <c r="YT367"/>
      <c r="YU367"/>
      <c r="YV367"/>
      <c r="YW367"/>
      <c r="YX367"/>
      <c r="YY367"/>
      <c r="YZ367"/>
      <c r="ZA367"/>
      <c r="ZB367"/>
      <c r="ZC367"/>
      <c r="ZD367"/>
      <c r="ZE367"/>
      <c r="ZF367"/>
      <c r="ZG367"/>
      <c r="ZH367"/>
      <c r="ZI367"/>
      <c r="ZJ367"/>
      <c r="ZK367"/>
      <c r="ZL367"/>
      <c r="ZM367"/>
      <c r="ZN367"/>
      <c r="ZO367"/>
      <c r="ZP367"/>
      <c r="ZQ367"/>
      <c r="ZR367"/>
      <c r="ZS367"/>
      <c r="ZT367"/>
      <c r="ZU367"/>
      <c r="ZV367"/>
      <c r="ZW367"/>
      <c r="ZX367"/>
      <c r="ZY367"/>
      <c r="ZZ367"/>
      <c r="AAA367"/>
      <c r="AAB367"/>
      <c r="AAC367"/>
      <c r="AAD367"/>
      <c r="AAE367"/>
      <c r="AAF367"/>
      <c r="AAG367"/>
      <c r="AAH367"/>
      <c r="AAI367"/>
      <c r="AAJ367"/>
      <c r="AAK367"/>
      <c r="AAL367"/>
      <c r="AAM367"/>
      <c r="AAN367"/>
      <c r="AAO367"/>
      <c r="AAP367"/>
      <c r="AAQ367"/>
      <c r="AAR367"/>
      <c r="AAS367"/>
      <c r="AAT367"/>
      <c r="AAU367"/>
      <c r="AAV367"/>
      <c r="AAW367"/>
      <c r="AAX367"/>
      <c r="AAY367"/>
      <c r="AAZ367"/>
      <c r="ABA367"/>
      <c r="ABB367"/>
      <c r="ABC367"/>
      <c r="ABD367"/>
      <c r="ABE367"/>
      <c r="ABF367"/>
      <c r="ABG367"/>
      <c r="ABH367"/>
      <c r="ABI367"/>
      <c r="ABJ367"/>
      <c r="ABK367"/>
      <c r="ABL367"/>
      <c r="ABM367"/>
      <c r="ABN367"/>
      <c r="ABO367"/>
      <c r="ABP367"/>
      <c r="ABQ367"/>
      <c r="ABR367"/>
      <c r="ABS367"/>
      <c r="ABT367"/>
      <c r="ABU367"/>
      <c r="ABV367"/>
      <c r="ABW367"/>
      <c r="ABX367"/>
      <c r="ABY367"/>
      <c r="ABZ367"/>
      <c r="ACA367"/>
      <c r="ACB367"/>
      <c r="ACC367"/>
      <c r="ACD367"/>
      <c r="ACE367"/>
      <c r="ACF367"/>
      <c r="ACG367"/>
      <c r="ACH367"/>
      <c r="ACI367"/>
      <c r="ACJ367"/>
      <c r="ACK367"/>
      <c r="ACL367"/>
      <c r="ACM367"/>
      <c r="ACN367"/>
      <c r="ACO367"/>
      <c r="ACP367"/>
      <c r="ACQ367"/>
      <c r="ACR367"/>
      <c r="ACS367"/>
      <c r="ACT367"/>
      <c r="ACU367"/>
      <c r="ACV367"/>
      <c r="ACW367"/>
      <c r="ACX367"/>
      <c r="ACY367"/>
      <c r="ACZ367"/>
      <c r="ADA367"/>
      <c r="ADB367"/>
      <c r="ADC367"/>
      <c r="ADD367"/>
      <c r="ADE367"/>
      <c r="ADF367"/>
      <c r="ADG367"/>
      <c r="ADH367"/>
      <c r="ADI367"/>
      <c r="ADJ367"/>
      <c r="ADK367"/>
      <c r="ADL367"/>
      <c r="ADM367"/>
      <c r="ADN367"/>
      <c r="ADO367"/>
      <c r="ADP367"/>
      <c r="ADQ367"/>
      <c r="ADR367"/>
      <c r="ADS367"/>
      <c r="ADT367"/>
      <c r="ADU367"/>
      <c r="ADV367"/>
      <c r="ADW367"/>
      <c r="ADX367"/>
      <c r="ADY367"/>
      <c r="ADZ367"/>
      <c r="AEA367"/>
      <c r="AEB367"/>
      <c r="AEC367"/>
      <c r="AED367"/>
      <c r="AEE367"/>
      <c r="AEF367"/>
      <c r="AEG367"/>
      <c r="AEH367"/>
      <c r="AEI367"/>
      <c r="AEJ367"/>
      <c r="AEK367"/>
      <c r="AEL367"/>
      <c r="AEM367"/>
      <c r="AEN367"/>
      <c r="AEO367"/>
      <c r="AEP367"/>
      <c r="AEQ367"/>
      <c r="AER367"/>
      <c r="AES367"/>
      <c r="AET367"/>
      <c r="AEU367"/>
      <c r="AEV367"/>
      <c r="AEW367"/>
      <c r="AEX367"/>
      <c r="AEY367"/>
      <c r="AEZ367"/>
      <c r="AFA367"/>
      <c r="AFB367"/>
      <c r="AFC367"/>
      <c r="AFD367"/>
      <c r="AFE367"/>
      <c r="AFF367"/>
      <c r="AFG367"/>
      <c r="AFH367"/>
      <c r="AFI367"/>
      <c r="AFJ367"/>
      <c r="AFK367"/>
      <c r="AFL367"/>
      <c r="AFM367"/>
      <c r="AFN367"/>
      <c r="AFO367"/>
      <c r="AFP367"/>
      <c r="AFQ367"/>
      <c r="AFR367"/>
      <c r="AFS367"/>
      <c r="AFT367"/>
      <c r="AFU367"/>
      <c r="AFV367"/>
      <c r="AFW367"/>
      <c r="AFX367"/>
      <c r="AFY367"/>
      <c r="AFZ367"/>
      <c r="AGA367"/>
      <c r="AGB367"/>
      <c r="AGC367"/>
      <c r="AGD367"/>
      <c r="AGE367"/>
      <c r="AGF367"/>
      <c r="AGG367"/>
      <c r="AGH367"/>
      <c r="AGI367"/>
      <c r="AGJ367"/>
      <c r="AGK367"/>
      <c r="AGL367"/>
      <c r="AGM367"/>
      <c r="AGN367"/>
      <c r="AGO367"/>
      <c r="AGP367"/>
      <c r="AGQ367"/>
      <c r="AGR367"/>
      <c r="AGS367"/>
      <c r="AGT367"/>
      <c r="AGU367"/>
      <c r="AGV367"/>
      <c r="AGW367"/>
      <c r="AGX367"/>
      <c r="AGY367"/>
      <c r="AGZ367"/>
      <c r="AHA367"/>
      <c r="AHB367"/>
      <c r="AHC367"/>
      <c r="AHD367"/>
      <c r="AHE367"/>
      <c r="AHF367"/>
      <c r="AHG367"/>
      <c r="AHH367"/>
      <c r="AHI367"/>
      <c r="AHJ367"/>
      <c r="AHK367"/>
      <c r="AHL367"/>
      <c r="AHM367"/>
      <c r="AHN367"/>
      <c r="AHO367"/>
      <c r="AHP367"/>
      <c r="AHQ367"/>
      <c r="AHR367"/>
      <c r="AHS367"/>
      <c r="AHT367"/>
      <c r="AHU367"/>
      <c r="AHV367"/>
      <c r="AHW367"/>
      <c r="AHX367"/>
      <c r="AHY367"/>
      <c r="AHZ367"/>
      <c r="AIA367"/>
      <c r="AIB367"/>
      <c r="AIC367"/>
      <c r="AID367"/>
      <c r="AIE367"/>
      <c r="AIF367"/>
      <c r="AIG367"/>
      <c r="AIH367"/>
      <c r="AII367"/>
      <c r="AIJ367"/>
      <c r="AIK367"/>
      <c r="AIL367"/>
      <c r="AIM367"/>
      <c r="AIN367"/>
      <c r="AIO367"/>
      <c r="AIP367"/>
      <c r="AIQ367"/>
      <c r="AIR367"/>
      <c r="AIS367"/>
      <c r="AIT367"/>
      <c r="AIU367"/>
      <c r="AIV367"/>
      <c r="AIW367"/>
      <c r="AIX367"/>
      <c r="AIY367"/>
      <c r="AIZ367"/>
      <c r="AJA367"/>
      <c r="AJB367"/>
      <c r="AJC367"/>
      <c r="AJD367"/>
      <c r="AJE367"/>
      <c r="AJF367"/>
      <c r="AJG367"/>
      <c r="AJH367"/>
      <c r="AJI367"/>
      <c r="AJJ367"/>
      <c r="AJK367"/>
      <c r="AJL367"/>
      <c r="AJM367"/>
      <c r="AJN367"/>
      <c r="AJO367"/>
      <c r="AJP367"/>
      <c r="AJQ367"/>
      <c r="AJR367"/>
      <c r="AJS367"/>
      <c r="AJT367"/>
      <c r="AJU367"/>
      <c r="AJV367"/>
      <c r="AJW367"/>
      <c r="AJX367"/>
      <c r="AJY367"/>
      <c r="AJZ367"/>
      <c r="AKA367"/>
      <c r="AKB367"/>
      <c r="AKC367"/>
      <c r="AKD367"/>
      <c r="AKE367"/>
      <c r="AKF367"/>
      <c r="AKG367"/>
      <c r="AKH367"/>
      <c r="AKI367"/>
      <c r="AKJ367"/>
      <c r="AKK367"/>
      <c r="AKL367"/>
      <c r="AKM367"/>
      <c r="AKN367"/>
      <c r="AKO367"/>
      <c r="AKP367"/>
      <c r="AKQ367"/>
      <c r="AKR367"/>
      <c r="AKS367"/>
      <c r="AKT367"/>
      <c r="AKU367"/>
      <c r="AKV367"/>
      <c r="AKW367"/>
      <c r="AKX367"/>
      <c r="AKY367"/>
      <c r="AKZ367"/>
      <c r="ALA367"/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  <c r="ALX367"/>
      <c r="ALY367"/>
      <c r="ALZ367"/>
      <c r="AMA367"/>
      <c r="AMB367"/>
      <c r="AMC367"/>
      <c r="AMD367"/>
      <c r="AME367"/>
      <c r="AMF367"/>
      <c r="AMG367"/>
      <c r="AMH367"/>
      <c r="AMI367"/>
      <c r="AMJ367"/>
      <c r="AMK367"/>
      <c r="AML367"/>
      <c r="AMM367"/>
      <c r="AMN367"/>
      <c r="AMO367"/>
      <c r="AMP367"/>
      <c r="AMQ367"/>
      <c r="AMR367"/>
      <c r="AMS367"/>
      <c r="AMT367"/>
      <c r="AMU367"/>
      <c r="AMV367"/>
      <c r="AMW367"/>
      <c r="AMX367"/>
      <c r="AMY367"/>
    </row>
    <row r="368" spans="3:1039" s="6" customFormat="1" ht="15" customHeight="1" x14ac:dyDescent="0.25">
      <c r="C368" s="151" t="str">
        <f t="shared" ref="C368:C370" si="215">M368</f>
        <v>State</v>
      </c>
      <c r="D368" s="151" t="str">
        <f t="shared" ref="D368:D370" si="216">P368</f>
        <v>HPSX-50 DHPT 2**  (50 gal, JA13)</v>
      </c>
      <c r="E368" s="151">
        <f t="shared" ref="E368:E370" si="217">O368</f>
        <v>231683</v>
      </c>
      <c r="F368" s="55">
        <f t="shared" si="213"/>
        <v>50</v>
      </c>
      <c r="G368" s="6" t="str">
        <f t="shared" ref="G368:G370" si="218">V368</f>
        <v>AOSmithHPTS50</v>
      </c>
      <c r="H368" s="117">
        <f t="shared" ref="H368:H370" si="219">W368</f>
        <v>1</v>
      </c>
      <c r="I368" s="158" t="str">
        <f t="shared" ref="I368:I370" si="220">AC368</f>
        <v>StateHPSX50DHPT2xx</v>
      </c>
      <c r="J368" s="91" t="s">
        <v>192</v>
      </c>
      <c r="K368" s="32">
        <v>4</v>
      </c>
      <c r="L368" s="75">
        <f t="shared" ref="L368:L370" si="221">VLOOKUP( M368, $M$2:$N$21, 2, FALSE )</f>
        <v>23</v>
      </c>
      <c r="M368" s="161" t="s">
        <v>39</v>
      </c>
      <c r="N368" s="61">
        <v>16</v>
      </c>
      <c r="O368" s="62">
        <f t="shared" ref="O368:O370" si="222" xml:space="preserve"> (L368*10000) + (N368*100) + VLOOKUP( U368, $R$2:$T$56, 2, FALSE )</f>
        <v>231683</v>
      </c>
      <c r="P368" s="59" t="str">
        <f t="shared" ref="P368:P370" si="223">R368 &amp; "  (" &amp; S368 &amp; " gal" &amp; IF(W368&gt;0, ", JA13)", ")")</f>
        <v>HPSX-50 DHPT 2**  (50 gal, JA13)</v>
      </c>
      <c r="Q368" s="157">
        <f>COUNTIF(P$59:P$414, P368)</f>
        <v>1</v>
      </c>
      <c r="R368" s="26" t="s">
        <v>867</v>
      </c>
      <c r="S368" s="27">
        <v>50</v>
      </c>
      <c r="T368" s="162" t="s">
        <v>831</v>
      </c>
      <c r="U368" s="80" t="s">
        <v>831</v>
      </c>
      <c r="V368" s="85" t="str">
        <f t="shared" si="212"/>
        <v>AOSmithHPTS50</v>
      </c>
      <c r="W368" s="118">
        <v>1</v>
      </c>
      <c r="X368" s="42" t="s">
        <v>8</v>
      </c>
      <c r="Y368" s="154">
        <v>44728</v>
      </c>
      <c r="Z368" s="44" t="s">
        <v>80</v>
      </c>
      <c r="AA368" s="128" t="str">
        <f t="shared" si="195"/>
        <v>2,     231683,   "HPSX-50 DHPT 2**  (50 gal, JA13)"</v>
      </c>
      <c r="AB368" s="129" t="str">
        <f>M368</f>
        <v>State</v>
      </c>
      <c r="AC368" s="163" t="s">
        <v>870</v>
      </c>
      <c r="AD368" s="155">
        <f>COUNTIF(AC$59:AC$414, AC368)</f>
        <v>1</v>
      </c>
      <c r="AE368" s="128" t="str">
        <f t="shared" si="196"/>
        <v xml:space="preserve">          case  HPSX-50 DHPT 2**  (50 gal, JA13)   :   "StateHPSX50DHPT2xx"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</row>
    <row r="369" spans="3:1042" s="6" customFormat="1" ht="15" customHeight="1" x14ac:dyDescent="0.25">
      <c r="C369" s="151" t="str">
        <f t="shared" si="215"/>
        <v>State</v>
      </c>
      <c r="D369" s="151" t="str">
        <f t="shared" si="216"/>
        <v>HPSX-66-DHPT 2**  (66 gal, JA13)</v>
      </c>
      <c r="E369" s="151">
        <f t="shared" si="217"/>
        <v>231784</v>
      </c>
      <c r="F369" s="55">
        <f t="shared" si="213"/>
        <v>66</v>
      </c>
      <c r="G369" s="6" t="str">
        <f t="shared" si="218"/>
        <v>AOSmithHPTS66</v>
      </c>
      <c r="H369" s="117">
        <f t="shared" si="219"/>
        <v>1</v>
      </c>
      <c r="I369" s="158" t="str">
        <f t="shared" si="220"/>
        <v>StateHPSX66DHPT2xx</v>
      </c>
      <c r="J369" s="91" t="s">
        <v>192</v>
      </c>
      <c r="K369" s="33">
        <v>4</v>
      </c>
      <c r="L369" s="75">
        <f t="shared" si="221"/>
        <v>23</v>
      </c>
      <c r="M369" s="18" t="s">
        <v>39</v>
      </c>
      <c r="N369" s="62">
        <f t="shared" ref="N369:N370" si="224">N368+1</f>
        <v>17</v>
      </c>
      <c r="O369" s="62">
        <f t="shared" si="222"/>
        <v>231784</v>
      </c>
      <c r="P369" s="59" t="str">
        <f t="shared" si="223"/>
        <v>HPSX-66-DHPT 2**  (66 gal, JA13)</v>
      </c>
      <c r="Q369" s="157">
        <f>COUNTIF(P$59:P$414, P369)</f>
        <v>1</v>
      </c>
      <c r="R369" s="152" t="s">
        <v>868</v>
      </c>
      <c r="S369" s="153">
        <v>66</v>
      </c>
      <c r="T369" s="162" t="s">
        <v>832</v>
      </c>
      <c r="U369" s="80" t="s">
        <v>832</v>
      </c>
      <c r="V369" s="85" t="str">
        <f t="shared" si="212"/>
        <v>AOSmithHPTS66</v>
      </c>
      <c r="W369" s="118">
        <v>1</v>
      </c>
      <c r="X369" s="42">
        <v>3</v>
      </c>
      <c r="Y369" s="154">
        <v>44728</v>
      </c>
      <c r="Z369" s="44" t="s">
        <v>80</v>
      </c>
      <c r="AA369" s="128" t="str">
        <f t="shared" si="195"/>
        <v>2,     231784,   "HPSX-66-DHPT 2**  (66 gal, JA13)"</v>
      </c>
      <c r="AB369" s="130" t="str">
        <f t="shared" si="205"/>
        <v>State</v>
      </c>
      <c r="AC369" s="163" t="s">
        <v>871</v>
      </c>
      <c r="AD369" s="155">
        <f>COUNTIF(AC$59:AC$414, AC369)</f>
        <v>1</v>
      </c>
      <c r="AE369" s="128" t="str">
        <f t="shared" si="196"/>
        <v xml:space="preserve">          case  HPSX-66-DHPT 2**  (66 gal, JA13)   :   "StateHPSX66DHPT2xx"</v>
      </c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8"/>
      <c r="EG369" s="28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X369" s="28"/>
      <c r="EY369" s="28"/>
      <c r="EZ369" s="28"/>
      <c r="FA369" s="28"/>
      <c r="FB369" s="28"/>
      <c r="FC369" s="28"/>
      <c r="FD369" s="28"/>
      <c r="FE369" s="28"/>
      <c r="FF369" s="28"/>
      <c r="FG369" s="28"/>
      <c r="FH369" s="28"/>
      <c r="FI369" s="28"/>
      <c r="FJ369" s="28"/>
      <c r="FK369" s="28"/>
      <c r="FL369" s="28"/>
      <c r="FM369" s="28"/>
      <c r="FN369" s="28"/>
      <c r="FO369" s="28"/>
      <c r="FP369" s="28"/>
      <c r="FQ369" s="28"/>
      <c r="FR369" s="28"/>
      <c r="FS369" s="28"/>
      <c r="FT369" s="28"/>
      <c r="FU369" s="28"/>
      <c r="FV369" s="28"/>
      <c r="FW369" s="28"/>
      <c r="FX369" s="28"/>
      <c r="FY369" s="28"/>
      <c r="FZ369" s="28"/>
      <c r="GA369" s="28"/>
      <c r="GB369" s="28"/>
      <c r="GC369" s="28"/>
      <c r="GD369" s="28"/>
      <c r="GE369" s="28"/>
      <c r="GF369" s="28"/>
      <c r="GG369" s="28"/>
      <c r="GH369" s="28"/>
      <c r="GI369" s="28"/>
      <c r="GJ369" s="28"/>
      <c r="GK369" s="28"/>
      <c r="GL369" s="28"/>
      <c r="GM369" s="28"/>
      <c r="GN369" s="28"/>
      <c r="GO369" s="28"/>
      <c r="GP369" s="28"/>
      <c r="GQ369" s="28"/>
      <c r="GR369" s="28"/>
      <c r="GS369" s="28"/>
      <c r="GT369" s="28"/>
      <c r="GU369" s="28"/>
      <c r="GV369" s="28"/>
      <c r="GW369" s="28"/>
      <c r="GX369" s="28"/>
      <c r="GY369" s="28"/>
      <c r="GZ369" s="28"/>
      <c r="HA369" s="28"/>
      <c r="HB369" s="28"/>
      <c r="HC369" s="28"/>
      <c r="HD369" s="28"/>
      <c r="HE369" s="28"/>
      <c r="HF369" s="28"/>
      <c r="HG369" s="28"/>
      <c r="HH369" s="28"/>
      <c r="HI369" s="28"/>
      <c r="HJ369" s="28"/>
      <c r="HK369" s="28"/>
      <c r="HL369" s="28"/>
      <c r="HM369" s="28"/>
      <c r="HN369" s="28"/>
      <c r="HO369" s="28"/>
      <c r="HP369" s="28"/>
      <c r="HQ369" s="28"/>
      <c r="HR369" s="28"/>
      <c r="HS369" s="28"/>
      <c r="HT369" s="28"/>
      <c r="HU369" s="28"/>
      <c r="HV369" s="28"/>
      <c r="HW369" s="28"/>
      <c r="HX369" s="28"/>
      <c r="HY369" s="28"/>
      <c r="HZ369" s="28"/>
      <c r="IA369" s="28"/>
      <c r="IB369" s="28"/>
      <c r="IC369" s="28"/>
      <c r="ID369" s="28"/>
      <c r="IE369" s="28"/>
      <c r="IF369" s="28"/>
      <c r="IG369" s="28"/>
      <c r="IH369" s="28"/>
      <c r="II369" s="28"/>
      <c r="IJ369" s="28"/>
      <c r="IK369" s="28"/>
      <c r="IL369" s="28"/>
      <c r="IM369" s="28"/>
      <c r="IN369" s="28"/>
      <c r="IO369" s="28"/>
      <c r="IP369" s="28"/>
      <c r="IQ369" s="28"/>
      <c r="IR369" s="28"/>
      <c r="IS369" s="28"/>
      <c r="IT369" s="28"/>
      <c r="IU369" s="28"/>
      <c r="IV369" s="28"/>
      <c r="IW369" s="28"/>
      <c r="IX369" s="28"/>
      <c r="IY369" s="28"/>
      <c r="IZ369" s="28"/>
      <c r="JA369" s="28"/>
      <c r="JB369" s="28"/>
      <c r="JC369" s="28"/>
      <c r="JD369" s="28"/>
      <c r="JE369" s="28"/>
      <c r="JF369" s="28"/>
      <c r="JG369" s="28"/>
      <c r="JH369" s="28"/>
      <c r="JI369" s="28"/>
      <c r="JJ369" s="28"/>
      <c r="JK369" s="28"/>
      <c r="JL369" s="28"/>
      <c r="JM369" s="28"/>
      <c r="JN369" s="28"/>
      <c r="JO369" s="28"/>
      <c r="JP369" s="28"/>
      <c r="JQ369" s="28"/>
      <c r="JR369" s="28"/>
      <c r="JS369" s="28"/>
      <c r="JT369" s="28"/>
      <c r="JU369" s="28"/>
      <c r="JV369" s="28"/>
      <c r="JW369" s="28"/>
      <c r="JX369" s="28"/>
      <c r="JY369" s="28"/>
      <c r="JZ369" s="28"/>
      <c r="KA369" s="28"/>
      <c r="KB369" s="28"/>
      <c r="KC369" s="28"/>
      <c r="KD369" s="28"/>
      <c r="KE369" s="28"/>
      <c r="KF369" s="28"/>
      <c r="KG369" s="28"/>
      <c r="KH369" s="28"/>
      <c r="KI369" s="28"/>
      <c r="KJ369" s="28"/>
      <c r="KK369" s="28"/>
      <c r="KL369" s="28"/>
      <c r="KM369" s="28"/>
      <c r="KN369" s="28"/>
      <c r="KO369" s="28"/>
      <c r="KP369" s="28"/>
      <c r="KQ369" s="28"/>
      <c r="KR369" s="28"/>
      <c r="KS369" s="28"/>
      <c r="KT369" s="28"/>
      <c r="KU369" s="28"/>
      <c r="KV369" s="28"/>
      <c r="KW369" s="28"/>
      <c r="KX369" s="28"/>
      <c r="KY369" s="28"/>
      <c r="KZ369" s="28"/>
      <c r="LA369" s="28"/>
      <c r="LB369" s="28"/>
      <c r="LC369" s="28"/>
      <c r="LD369" s="28"/>
      <c r="LE369" s="28"/>
      <c r="LF369" s="28"/>
      <c r="LG369" s="28"/>
      <c r="LH369" s="28"/>
      <c r="LI369" s="28"/>
      <c r="LJ369" s="28"/>
      <c r="LK369" s="28"/>
      <c r="LL369" s="28"/>
      <c r="LM369" s="28"/>
      <c r="LN369" s="28"/>
      <c r="LO369" s="28"/>
      <c r="LP369" s="28"/>
      <c r="LQ369" s="28"/>
      <c r="LR369" s="28"/>
      <c r="LS369" s="28"/>
      <c r="LT369" s="28"/>
      <c r="LU369" s="28"/>
      <c r="LV369" s="28"/>
      <c r="LW369" s="28"/>
      <c r="LX369" s="28"/>
      <c r="LY369" s="28"/>
      <c r="LZ369" s="28"/>
      <c r="MA369" s="28"/>
      <c r="MB369" s="28"/>
      <c r="MC369" s="28"/>
      <c r="MD369" s="28"/>
      <c r="ME369" s="28"/>
      <c r="MF369" s="28"/>
      <c r="MG369" s="28"/>
      <c r="MH369" s="28"/>
      <c r="MI369" s="28"/>
      <c r="MJ369" s="28"/>
      <c r="MK369" s="28"/>
      <c r="ML369" s="28"/>
      <c r="MM369" s="28"/>
      <c r="MN369" s="28"/>
      <c r="MO369" s="28"/>
      <c r="MP369" s="28"/>
      <c r="MQ369" s="28"/>
      <c r="MR369" s="28"/>
      <c r="MS369" s="28"/>
      <c r="MT369" s="28"/>
      <c r="MU369" s="28"/>
      <c r="MV369" s="28"/>
      <c r="MW369" s="28"/>
      <c r="MX369" s="28"/>
      <c r="MY369" s="28"/>
      <c r="MZ369" s="28"/>
      <c r="NA369" s="28"/>
      <c r="NB369" s="28"/>
      <c r="NC369" s="28"/>
      <c r="ND369" s="28"/>
      <c r="NE369" s="28"/>
      <c r="NF369" s="28"/>
      <c r="NG369" s="28"/>
      <c r="NH369" s="28"/>
      <c r="NI369" s="28"/>
      <c r="NJ369" s="28"/>
      <c r="NK369" s="28"/>
      <c r="NL369" s="28"/>
      <c r="NM369" s="28"/>
      <c r="NN369" s="28"/>
      <c r="NO369" s="28"/>
      <c r="NP369" s="28"/>
      <c r="NQ369" s="28"/>
      <c r="NR369" s="28"/>
      <c r="NS369" s="28"/>
      <c r="NT369" s="28"/>
      <c r="NU369" s="28"/>
      <c r="NV369" s="28"/>
      <c r="NW369" s="28"/>
      <c r="NX369" s="28"/>
      <c r="NY369" s="28"/>
      <c r="NZ369" s="28"/>
      <c r="OA369" s="28"/>
      <c r="OB369" s="28"/>
      <c r="OC369" s="28"/>
      <c r="OD369" s="28"/>
      <c r="OE369" s="28"/>
      <c r="OF369" s="28"/>
      <c r="OG369" s="28"/>
      <c r="OH369" s="28"/>
      <c r="OI369" s="28"/>
      <c r="OJ369" s="28"/>
      <c r="OK369" s="28"/>
      <c r="OL369" s="28"/>
      <c r="OM369" s="28"/>
      <c r="ON369" s="28"/>
      <c r="OO369" s="28"/>
      <c r="OP369" s="28"/>
      <c r="OQ369" s="28"/>
      <c r="OR369" s="28"/>
      <c r="OS369" s="28"/>
      <c r="OT369" s="28"/>
      <c r="OU369" s="28"/>
      <c r="OV369" s="28"/>
      <c r="OW369" s="28"/>
      <c r="OX369" s="28"/>
      <c r="OY369" s="28"/>
      <c r="OZ369" s="28"/>
      <c r="PA369" s="28"/>
      <c r="PB369" s="28"/>
      <c r="PC369" s="28"/>
      <c r="PD369" s="28"/>
      <c r="PE369" s="28"/>
      <c r="PF369" s="28"/>
      <c r="PG369" s="28"/>
      <c r="PH369" s="28"/>
      <c r="PI369" s="28"/>
      <c r="PJ369" s="28"/>
      <c r="PK369" s="28"/>
      <c r="PL369" s="28"/>
      <c r="PM369" s="28"/>
      <c r="PN369" s="28"/>
      <c r="PO369" s="28"/>
      <c r="PP369" s="28"/>
      <c r="PQ369" s="28"/>
      <c r="PR369" s="28"/>
      <c r="PS369" s="28"/>
      <c r="PT369" s="28"/>
      <c r="PU369" s="28"/>
      <c r="PV369" s="28"/>
      <c r="PW369" s="28"/>
      <c r="PX369" s="28"/>
      <c r="PY369" s="28"/>
      <c r="PZ369" s="28"/>
      <c r="QA369" s="28"/>
      <c r="QB369" s="28"/>
      <c r="QC369" s="28"/>
      <c r="QD369" s="28"/>
      <c r="QE369" s="28"/>
      <c r="QF369" s="28"/>
      <c r="QG369" s="28"/>
      <c r="QH369" s="28"/>
      <c r="QI369" s="28"/>
      <c r="QJ369" s="28"/>
      <c r="QK369" s="28"/>
      <c r="QL369" s="28"/>
      <c r="QM369" s="28"/>
      <c r="QN369" s="28"/>
      <c r="QO369" s="28"/>
      <c r="QP369" s="28"/>
      <c r="QQ369" s="28"/>
      <c r="QR369" s="28"/>
      <c r="QS369" s="28"/>
      <c r="QT369" s="28"/>
      <c r="QU369" s="28"/>
      <c r="QV369" s="28"/>
      <c r="QW369" s="28"/>
      <c r="QX369" s="28"/>
      <c r="QY369" s="28"/>
      <c r="QZ369" s="28"/>
      <c r="RA369" s="28"/>
      <c r="RB369" s="28"/>
      <c r="RC369" s="28"/>
      <c r="RD369" s="28"/>
      <c r="RE369" s="28"/>
      <c r="RF369" s="28"/>
      <c r="RG369" s="28"/>
      <c r="RH369" s="28"/>
      <c r="RI369" s="28"/>
      <c r="RJ369" s="28"/>
      <c r="RK369" s="28"/>
      <c r="RL369" s="28"/>
      <c r="RM369" s="28"/>
      <c r="RN369" s="28"/>
      <c r="RO369" s="28"/>
      <c r="RP369" s="28"/>
      <c r="RQ369" s="28"/>
      <c r="RR369" s="28"/>
      <c r="RS369" s="28"/>
      <c r="RT369" s="28"/>
      <c r="RU369" s="28"/>
      <c r="RV369" s="28"/>
      <c r="RW369" s="28"/>
      <c r="RX369" s="28"/>
      <c r="RY369" s="28"/>
      <c r="RZ369" s="28"/>
      <c r="SA369" s="28"/>
      <c r="SB369" s="28"/>
      <c r="SC369" s="28"/>
      <c r="SD369" s="28"/>
      <c r="SE369" s="28"/>
      <c r="SF369" s="28"/>
      <c r="SG369" s="28"/>
      <c r="SH369" s="28"/>
      <c r="SI369" s="28"/>
      <c r="SJ369" s="28"/>
      <c r="SK369" s="28"/>
      <c r="SL369" s="28"/>
      <c r="SM369" s="28"/>
      <c r="SN369" s="28"/>
      <c r="SO369" s="28"/>
      <c r="SP369" s="28"/>
      <c r="SQ369" s="28"/>
      <c r="SR369" s="28"/>
      <c r="SS369" s="28"/>
      <c r="ST369" s="28"/>
      <c r="SU369" s="28"/>
      <c r="SV369" s="28"/>
      <c r="SW369" s="28"/>
      <c r="SX369" s="28"/>
      <c r="SY369" s="28"/>
      <c r="SZ369" s="28"/>
      <c r="TA369" s="28"/>
      <c r="TB369" s="28"/>
      <c r="TC369" s="28"/>
      <c r="TD369" s="28"/>
      <c r="TE369" s="28"/>
      <c r="TF369" s="28"/>
      <c r="TG369" s="28"/>
      <c r="TH369" s="28"/>
      <c r="TI369" s="28"/>
      <c r="TJ369" s="28"/>
      <c r="TK369" s="28"/>
      <c r="TL369" s="28"/>
      <c r="TM369" s="28"/>
      <c r="TN369" s="28"/>
      <c r="TO369" s="28"/>
      <c r="TP369" s="28"/>
      <c r="TQ369" s="28"/>
      <c r="TR369" s="28"/>
      <c r="TS369" s="28"/>
      <c r="TT369" s="28"/>
      <c r="TU369" s="28"/>
      <c r="TV369" s="28"/>
      <c r="TW369" s="28"/>
      <c r="TX369" s="28"/>
      <c r="TY369" s="28"/>
      <c r="TZ369" s="28"/>
      <c r="UA369" s="28"/>
      <c r="UB369" s="28"/>
      <c r="UC369" s="28"/>
      <c r="UD369" s="28"/>
      <c r="UE369" s="28"/>
      <c r="UF369" s="28"/>
      <c r="UG369" s="28"/>
      <c r="UH369" s="28"/>
      <c r="UI369" s="28"/>
      <c r="UJ369" s="28"/>
      <c r="UK369" s="28"/>
      <c r="UL369" s="28"/>
      <c r="UM369" s="28"/>
      <c r="UN369" s="28"/>
      <c r="UO369" s="28"/>
      <c r="UP369" s="28"/>
      <c r="UQ369" s="28"/>
      <c r="UR369" s="28"/>
      <c r="US369" s="28"/>
      <c r="UT369" s="28"/>
      <c r="UU369" s="28"/>
      <c r="UV369" s="28"/>
      <c r="UW369" s="28"/>
      <c r="UX369" s="28"/>
      <c r="UY369" s="28"/>
      <c r="UZ369" s="28"/>
      <c r="VA369" s="28"/>
      <c r="VB369" s="28"/>
      <c r="VC369" s="28"/>
      <c r="VD369" s="28"/>
      <c r="VE369" s="28"/>
      <c r="VF369" s="28"/>
      <c r="VG369" s="28"/>
      <c r="VH369" s="28"/>
      <c r="VI369" s="28"/>
      <c r="VJ369" s="28"/>
      <c r="VK369" s="28"/>
      <c r="VL369" s="28"/>
      <c r="VM369" s="28"/>
      <c r="VN369" s="28"/>
      <c r="VO369" s="28"/>
      <c r="VP369" s="28"/>
      <c r="VQ369" s="28"/>
      <c r="VR369" s="28"/>
      <c r="VS369" s="28"/>
      <c r="VT369" s="28"/>
      <c r="VU369" s="28"/>
      <c r="VV369" s="28"/>
      <c r="VW369" s="28"/>
      <c r="VX369" s="28"/>
      <c r="VY369" s="28"/>
      <c r="VZ369" s="28"/>
      <c r="WA369" s="28"/>
      <c r="WB369" s="28"/>
      <c r="WC369" s="28"/>
      <c r="WD369" s="28"/>
      <c r="WE369" s="28"/>
      <c r="WF369" s="28"/>
      <c r="WG369" s="28"/>
      <c r="WH369" s="28"/>
      <c r="WI369" s="28"/>
      <c r="WJ369" s="28"/>
      <c r="WK369" s="28"/>
      <c r="WL369" s="28"/>
      <c r="WM369" s="28"/>
      <c r="WN369" s="28"/>
      <c r="WO369" s="28"/>
      <c r="WP369" s="28"/>
      <c r="WQ369" s="28"/>
      <c r="WR369" s="28"/>
      <c r="WS369" s="28"/>
      <c r="WT369" s="28"/>
      <c r="WU369" s="28"/>
      <c r="WV369" s="28"/>
      <c r="WW369" s="28"/>
      <c r="WX369" s="28"/>
      <c r="WY369" s="28"/>
      <c r="WZ369" s="28"/>
      <c r="XA369" s="28"/>
      <c r="XB369" s="28"/>
      <c r="XC369" s="28"/>
      <c r="XD369" s="28"/>
      <c r="XE369" s="28"/>
      <c r="XF369" s="28"/>
      <c r="XG369" s="28"/>
      <c r="XH369" s="28"/>
      <c r="XI369" s="28"/>
      <c r="XJ369" s="28"/>
      <c r="XK369" s="28"/>
      <c r="XL369" s="28"/>
      <c r="XM369" s="28"/>
      <c r="XN369" s="28"/>
      <c r="XO369" s="28"/>
      <c r="XP369" s="28"/>
      <c r="XQ369" s="28"/>
      <c r="XR369" s="28"/>
      <c r="XS369" s="28"/>
      <c r="XT369" s="28"/>
      <c r="XU369" s="28"/>
      <c r="XV369" s="28"/>
      <c r="XW369" s="28"/>
      <c r="XX369" s="28"/>
      <c r="XY369" s="28"/>
      <c r="XZ369" s="28"/>
      <c r="YA369" s="28"/>
      <c r="YB369" s="28"/>
      <c r="YC369" s="28"/>
      <c r="YD369" s="28"/>
      <c r="YE369" s="28"/>
      <c r="YF369" s="28"/>
      <c r="YG369" s="28"/>
      <c r="YH369" s="28"/>
      <c r="YI369" s="28"/>
      <c r="YJ369" s="28"/>
      <c r="YK369" s="28"/>
      <c r="YL369" s="28"/>
      <c r="YM369" s="28"/>
      <c r="YN369" s="28"/>
      <c r="YO369" s="28"/>
      <c r="YP369" s="28"/>
      <c r="YQ369" s="28"/>
      <c r="YR369" s="28"/>
      <c r="YS369" s="28"/>
      <c r="YT369" s="28"/>
      <c r="YU369" s="28"/>
      <c r="YV369" s="28"/>
      <c r="YW369" s="28"/>
      <c r="YX369" s="28"/>
      <c r="YY369" s="28"/>
      <c r="YZ369" s="28"/>
      <c r="ZA369" s="28"/>
      <c r="ZB369" s="28"/>
      <c r="ZC369" s="28"/>
      <c r="ZD369" s="28"/>
      <c r="ZE369" s="28"/>
      <c r="ZF369" s="28"/>
      <c r="ZG369" s="28"/>
      <c r="ZH369" s="28"/>
      <c r="ZI369" s="28"/>
      <c r="ZJ369" s="28"/>
      <c r="ZK369" s="28"/>
      <c r="ZL369" s="28"/>
      <c r="ZM369" s="28"/>
      <c r="ZN369" s="28"/>
      <c r="ZO369" s="28"/>
      <c r="ZP369" s="28"/>
      <c r="ZQ369" s="28"/>
      <c r="ZR369" s="28"/>
      <c r="ZS369" s="28"/>
      <c r="ZT369" s="28"/>
      <c r="ZU369" s="28"/>
      <c r="ZV369" s="28"/>
      <c r="ZW369" s="28"/>
      <c r="ZX369" s="28"/>
      <c r="ZY369" s="28"/>
      <c r="ZZ369" s="28"/>
      <c r="AAA369" s="28"/>
      <c r="AAB369" s="28"/>
      <c r="AAC369" s="28"/>
      <c r="AAD369" s="28"/>
      <c r="AAE369" s="28"/>
      <c r="AAF369" s="28"/>
      <c r="AAG369" s="28"/>
      <c r="AAH369" s="28"/>
      <c r="AAI369" s="28"/>
      <c r="AAJ369" s="28"/>
      <c r="AAK369" s="28"/>
      <c r="AAL369" s="28"/>
      <c r="AAM369" s="28"/>
      <c r="AAN369" s="28"/>
      <c r="AAO369" s="28"/>
      <c r="AAP369" s="28"/>
      <c r="AAQ369" s="28"/>
      <c r="AAR369" s="28"/>
      <c r="AAS369" s="28"/>
      <c r="AAT369" s="28"/>
      <c r="AAU369" s="28"/>
      <c r="AAV369" s="28"/>
      <c r="AAW369" s="28"/>
      <c r="AAX369" s="28"/>
      <c r="AAY369" s="28"/>
      <c r="AAZ369" s="28"/>
      <c r="ABA369" s="28"/>
      <c r="ABB369" s="28"/>
      <c r="ABC369" s="28"/>
      <c r="ABD369" s="28"/>
      <c r="ABE369" s="28"/>
      <c r="ABF369" s="28"/>
      <c r="ABG369" s="28"/>
      <c r="ABH369" s="28"/>
      <c r="ABI369" s="28"/>
      <c r="ABJ369" s="28"/>
      <c r="ABK369" s="28"/>
      <c r="ABL369" s="28"/>
      <c r="ABM369" s="28"/>
      <c r="ABN369" s="28"/>
      <c r="ABO369" s="28"/>
      <c r="ABP369" s="28"/>
      <c r="ABQ369" s="28"/>
      <c r="ABR369" s="28"/>
      <c r="ABS369" s="28"/>
      <c r="ABT369" s="28"/>
      <c r="ABU369" s="28"/>
      <c r="ABV369" s="28"/>
      <c r="ABW369" s="28"/>
      <c r="ABX369" s="28"/>
      <c r="ABY369" s="28"/>
      <c r="ABZ369" s="28"/>
      <c r="ACA369" s="28"/>
      <c r="ACB369" s="28"/>
      <c r="ACC369" s="28"/>
      <c r="ACD369" s="28"/>
      <c r="ACE369" s="28"/>
      <c r="ACF369" s="28"/>
      <c r="ACG369" s="28"/>
      <c r="ACH369" s="28"/>
      <c r="ACI369" s="28"/>
      <c r="ACJ369" s="28"/>
      <c r="ACK369" s="28"/>
      <c r="ACL369" s="28"/>
      <c r="ACM369" s="28"/>
      <c r="ACN369" s="28"/>
      <c r="ACO369" s="28"/>
      <c r="ACP369" s="28"/>
      <c r="ACQ369" s="28"/>
      <c r="ACR369" s="28"/>
      <c r="ACS369" s="28"/>
      <c r="ACT369" s="28"/>
      <c r="ACU369" s="28"/>
      <c r="ACV369" s="28"/>
      <c r="ACW369" s="28"/>
      <c r="ACX369" s="28"/>
      <c r="ACY369" s="28"/>
      <c r="ACZ369" s="28"/>
      <c r="ADA369" s="28"/>
      <c r="ADB369" s="28"/>
      <c r="ADC369" s="28"/>
      <c r="ADD369" s="28"/>
      <c r="ADE369" s="28"/>
      <c r="ADF369" s="28"/>
      <c r="ADG369" s="28"/>
      <c r="ADH369" s="28"/>
      <c r="ADI369" s="28"/>
      <c r="ADJ369" s="28"/>
      <c r="ADK369" s="28"/>
      <c r="ADL369" s="28"/>
      <c r="ADM369" s="28"/>
      <c r="ADN369" s="28"/>
      <c r="ADO369" s="28"/>
      <c r="ADP369" s="28"/>
      <c r="ADQ369" s="28"/>
      <c r="ADR369" s="28"/>
      <c r="ADS369" s="28"/>
      <c r="ADT369" s="28"/>
      <c r="ADU369" s="28"/>
      <c r="ADV369" s="28"/>
      <c r="ADW369" s="28"/>
      <c r="ADX369" s="28"/>
      <c r="ADY369" s="28"/>
      <c r="ADZ369" s="28"/>
      <c r="AEA369" s="28"/>
      <c r="AEB369" s="28"/>
      <c r="AEC369" s="28"/>
      <c r="AED369" s="28"/>
      <c r="AEE369" s="28"/>
      <c r="AEF369" s="28"/>
      <c r="AEG369" s="28"/>
      <c r="AEH369" s="28"/>
      <c r="AEI369" s="28"/>
      <c r="AEJ369" s="28"/>
      <c r="AEK369" s="28"/>
      <c r="AEL369" s="28"/>
      <c r="AEM369" s="28"/>
      <c r="AEN369" s="28"/>
      <c r="AEO369" s="28"/>
      <c r="AEP369" s="28"/>
      <c r="AEQ369" s="28"/>
      <c r="AER369" s="28"/>
      <c r="AES369" s="28"/>
      <c r="AET369" s="28"/>
      <c r="AEU369" s="28"/>
      <c r="AEV369" s="28"/>
      <c r="AEW369" s="28"/>
      <c r="AEX369" s="28"/>
      <c r="AEY369" s="28"/>
      <c r="AEZ369" s="28"/>
      <c r="AFA369" s="28"/>
      <c r="AFB369" s="28"/>
      <c r="AFC369" s="28"/>
      <c r="AFD369" s="28"/>
      <c r="AFE369" s="28"/>
      <c r="AFF369" s="28"/>
      <c r="AFG369" s="28"/>
      <c r="AFH369" s="28"/>
      <c r="AFI369" s="28"/>
      <c r="AFJ369" s="28"/>
      <c r="AFK369" s="28"/>
      <c r="AFL369" s="28"/>
      <c r="AFM369" s="28"/>
      <c r="AFN369" s="28"/>
      <c r="AFO369" s="28"/>
      <c r="AFP369" s="28"/>
      <c r="AFQ369" s="28"/>
      <c r="AFR369" s="28"/>
      <c r="AFS369" s="28"/>
      <c r="AFT369" s="28"/>
      <c r="AFU369" s="28"/>
      <c r="AFV369" s="28"/>
      <c r="AFW369" s="28"/>
      <c r="AFX369" s="28"/>
      <c r="AFY369" s="28"/>
      <c r="AFZ369" s="28"/>
      <c r="AGA369" s="28"/>
      <c r="AGB369" s="28"/>
      <c r="AGC369" s="28"/>
      <c r="AGD369" s="28"/>
      <c r="AGE369" s="28"/>
      <c r="AGF369" s="28"/>
      <c r="AGG369" s="28"/>
      <c r="AGH369" s="28"/>
      <c r="AGI369" s="28"/>
      <c r="AGJ369" s="28"/>
      <c r="AGK369" s="28"/>
      <c r="AGL369" s="28"/>
      <c r="AGM369" s="28"/>
      <c r="AGN369" s="28"/>
      <c r="AGO369" s="28"/>
      <c r="AGP369" s="28"/>
      <c r="AGQ369" s="28"/>
      <c r="AGR369" s="28"/>
      <c r="AGS369" s="28"/>
      <c r="AGT369" s="28"/>
      <c r="AGU369" s="28"/>
      <c r="AGV369" s="28"/>
      <c r="AGW369" s="28"/>
      <c r="AGX369" s="28"/>
      <c r="AGY369" s="28"/>
      <c r="AGZ369" s="28"/>
      <c r="AHA369" s="28"/>
      <c r="AHB369" s="28"/>
      <c r="AHC369" s="28"/>
      <c r="AHD369" s="28"/>
      <c r="AHE369" s="28"/>
      <c r="AHF369" s="28"/>
      <c r="AHG369" s="28"/>
      <c r="AHH369" s="28"/>
      <c r="AHI369" s="28"/>
      <c r="AHJ369" s="28"/>
      <c r="AHK369" s="28"/>
      <c r="AHL369" s="28"/>
      <c r="AHM369" s="28"/>
      <c r="AHN369" s="28"/>
      <c r="AHO369" s="28"/>
      <c r="AHP369" s="28"/>
      <c r="AHQ369" s="28"/>
      <c r="AHR369" s="28"/>
      <c r="AHS369" s="28"/>
      <c r="AHT369" s="28"/>
      <c r="AHU369" s="28"/>
      <c r="AHV369" s="28"/>
      <c r="AHW369" s="28"/>
      <c r="AHX369" s="28"/>
      <c r="AHY369" s="28"/>
      <c r="AHZ369" s="28"/>
      <c r="AIA369" s="28"/>
      <c r="AIB369" s="28"/>
      <c r="AIC369" s="28"/>
      <c r="AID369" s="28"/>
      <c r="AIE369" s="28"/>
      <c r="AIF369" s="28"/>
      <c r="AIG369" s="28"/>
      <c r="AIH369" s="28"/>
      <c r="AII369" s="28"/>
      <c r="AIJ369" s="28"/>
      <c r="AIK369" s="28"/>
      <c r="AIL369" s="28"/>
      <c r="AIM369" s="28"/>
      <c r="AIN369" s="28"/>
      <c r="AIO369" s="28"/>
      <c r="AIP369" s="28"/>
      <c r="AIQ369" s="28"/>
      <c r="AIR369" s="28"/>
      <c r="AIS369" s="28"/>
      <c r="AIT369" s="28"/>
      <c r="AIU369" s="28"/>
      <c r="AIV369" s="28"/>
      <c r="AIW369" s="28"/>
      <c r="AIX369" s="28"/>
      <c r="AIY369" s="28"/>
      <c r="AIZ369" s="28"/>
      <c r="AJA369" s="28"/>
      <c r="AJB369" s="28"/>
      <c r="AJC369" s="28"/>
      <c r="AJD369" s="28"/>
      <c r="AJE369" s="28"/>
      <c r="AJF369" s="28"/>
      <c r="AJG369" s="28"/>
      <c r="AJH369" s="28"/>
      <c r="AJI369" s="28"/>
      <c r="AJJ369" s="28"/>
      <c r="AJK369" s="28"/>
      <c r="AJL369" s="28"/>
      <c r="AJM369" s="28"/>
      <c r="AJN369" s="28"/>
      <c r="AJO369" s="28"/>
      <c r="AJP369" s="28"/>
      <c r="AJQ369" s="28"/>
      <c r="AJR369" s="28"/>
      <c r="AJS369" s="28"/>
      <c r="AJT369" s="28"/>
      <c r="AJU369" s="28"/>
      <c r="AJV369" s="28"/>
      <c r="AJW369" s="28"/>
      <c r="AJX369" s="28"/>
      <c r="AJY369" s="28"/>
      <c r="AJZ369" s="28"/>
      <c r="AKA369" s="28"/>
      <c r="AKB369" s="28"/>
      <c r="AKC369" s="28"/>
      <c r="AKD369" s="28"/>
      <c r="AKE369" s="28"/>
      <c r="AKF369" s="28"/>
      <c r="AKG369" s="28"/>
      <c r="AKH369" s="28"/>
      <c r="AKI369" s="28"/>
      <c r="AKJ369" s="28"/>
      <c r="AKK369" s="28"/>
      <c r="AKL369" s="28"/>
      <c r="AKM369" s="28"/>
      <c r="AKN369" s="28"/>
      <c r="AKO369" s="28"/>
      <c r="AKP369" s="28"/>
      <c r="AKQ369" s="28"/>
      <c r="AKR369" s="28"/>
      <c r="AKS369" s="28"/>
      <c r="AKT369" s="28"/>
      <c r="AKU369" s="28"/>
      <c r="AKV369" s="28"/>
      <c r="AKW369" s="28"/>
      <c r="AKX369" s="28"/>
      <c r="AKY369" s="28"/>
      <c r="AKZ369" s="28"/>
      <c r="ALA369" s="28"/>
      <c r="ALB369" s="28"/>
      <c r="ALC369" s="28"/>
      <c r="ALD369" s="28"/>
      <c r="ALE369" s="28"/>
      <c r="ALF369" s="28"/>
      <c r="ALG369" s="28"/>
      <c r="ALH369" s="28"/>
      <c r="ALI369" s="28"/>
      <c r="ALJ369" s="28"/>
      <c r="ALK369" s="28"/>
      <c r="ALL369" s="28"/>
      <c r="ALM369" s="28"/>
      <c r="ALN369" s="28"/>
      <c r="ALO369" s="28"/>
      <c r="ALP369" s="28"/>
      <c r="ALQ369" s="28"/>
      <c r="ALR369" s="28"/>
      <c r="ALS369" s="28"/>
      <c r="ALT369" s="28"/>
      <c r="ALU369" s="28"/>
      <c r="ALV369" s="28"/>
      <c r="ALW369" s="28"/>
      <c r="ALX369" s="28"/>
      <c r="ALY369" s="28"/>
      <c r="ALZ369" s="28"/>
      <c r="AMA369" s="28"/>
      <c r="AMB369" s="28"/>
      <c r="AMC369" s="28"/>
      <c r="AMD369" s="28"/>
      <c r="AME369" s="28"/>
      <c r="AMF369" s="28"/>
      <c r="AMG369" s="28"/>
      <c r="AMH369" s="28"/>
      <c r="AMI369" s="28"/>
      <c r="AMJ369" s="28"/>
      <c r="AMK369" s="28"/>
      <c r="AML369" s="28"/>
      <c r="AMM369" s="28"/>
      <c r="AMN369" s="28"/>
      <c r="AMO369" s="28"/>
      <c r="AMP369" s="28"/>
      <c r="AMQ369" s="28"/>
      <c r="AMR369" s="28"/>
      <c r="AMS369" s="28"/>
      <c r="AMT369" s="28"/>
      <c r="AMU369" s="28"/>
      <c r="AMV369" s="28"/>
      <c r="AMW369" s="28"/>
      <c r="AMX369" s="28"/>
      <c r="AMY369" s="28"/>
      <c r="AMZ369" s="28"/>
      <c r="ANA369" s="28"/>
      <c r="ANB369" s="28"/>
    </row>
    <row r="370" spans="3:1042" s="6" customFormat="1" ht="15" customHeight="1" x14ac:dyDescent="0.25">
      <c r="C370" s="151" t="str">
        <f t="shared" si="215"/>
        <v>State</v>
      </c>
      <c r="D370" s="151" t="str">
        <f t="shared" si="216"/>
        <v>HPSX-80-DHPT 2**  (80 gal, JA13)</v>
      </c>
      <c r="E370" s="151">
        <f t="shared" si="217"/>
        <v>231885</v>
      </c>
      <c r="F370" s="55">
        <f t="shared" si="213"/>
        <v>80</v>
      </c>
      <c r="G370" s="6" t="str">
        <f t="shared" si="218"/>
        <v>AOSmithHPTS80</v>
      </c>
      <c r="H370" s="117">
        <f t="shared" si="219"/>
        <v>1</v>
      </c>
      <c r="I370" s="158" t="str">
        <f t="shared" si="220"/>
        <v>StateHPSX80DHPT2xx</v>
      </c>
      <c r="J370" s="91" t="s">
        <v>192</v>
      </c>
      <c r="K370" s="33">
        <v>4</v>
      </c>
      <c r="L370" s="75">
        <f t="shared" si="221"/>
        <v>23</v>
      </c>
      <c r="M370" s="18" t="s">
        <v>39</v>
      </c>
      <c r="N370" s="62">
        <f t="shared" si="224"/>
        <v>18</v>
      </c>
      <c r="O370" s="62">
        <f t="shared" si="222"/>
        <v>231885</v>
      </c>
      <c r="P370" s="59" t="str">
        <f t="shared" si="223"/>
        <v>HPSX-80-DHPT 2**  (80 gal, JA13)</v>
      </c>
      <c r="Q370" s="157">
        <f>COUNTIF(P$59:P$414, P370)</f>
        <v>1</v>
      </c>
      <c r="R370" s="152" t="s">
        <v>869</v>
      </c>
      <c r="S370" s="153">
        <v>80</v>
      </c>
      <c r="T370" s="162" t="s">
        <v>833</v>
      </c>
      <c r="U370" s="80" t="s">
        <v>833</v>
      </c>
      <c r="V370" s="85" t="str">
        <f t="shared" si="212"/>
        <v>AOSmithHPTS80</v>
      </c>
      <c r="W370" s="118">
        <v>1</v>
      </c>
      <c r="X370" s="42">
        <v>4</v>
      </c>
      <c r="Y370" s="154">
        <v>44728</v>
      </c>
      <c r="Z370" s="44" t="s">
        <v>80</v>
      </c>
      <c r="AA370" s="128" t="str">
        <f t="shared" si="195"/>
        <v>2,     231885,   "HPSX-80-DHPT 2**  (80 gal, JA13)"</v>
      </c>
      <c r="AB370" s="130" t="str">
        <f t="shared" si="205"/>
        <v>State</v>
      </c>
      <c r="AC370" s="163" t="s">
        <v>872</v>
      </c>
      <c r="AD370" s="155">
        <f>COUNTIF(AC$59:AC$414, AC370)</f>
        <v>1</v>
      </c>
      <c r="AE370" s="128" t="str">
        <f t="shared" si="196"/>
        <v xml:space="preserve">          case  HPSX-80-DHPT 2**  (80 gal, JA13)   :   "StateHPSX80DHPT2xx"</v>
      </c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8"/>
      <c r="EG370" s="28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X370" s="28"/>
      <c r="EY370" s="28"/>
      <c r="EZ370" s="28"/>
      <c r="FA370" s="28"/>
      <c r="FB370" s="28"/>
      <c r="FC370" s="28"/>
      <c r="FD370" s="28"/>
      <c r="FE370" s="28"/>
      <c r="FF370" s="28"/>
      <c r="FG370" s="28"/>
      <c r="FH370" s="28"/>
      <c r="FI370" s="28"/>
      <c r="FJ370" s="28"/>
      <c r="FK370" s="28"/>
      <c r="FL370" s="28"/>
      <c r="FM370" s="28"/>
      <c r="FN370" s="28"/>
      <c r="FO370" s="28"/>
      <c r="FP370" s="28"/>
      <c r="FQ370" s="28"/>
      <c r="FR370" s="28"/>
      <c r="FS370" s="28"/>
      <c r="FT370" s="28"/>
      <c r="FU370" s="28"/>
      <c r="FV370" s="28"/>
      <c r="FW370" s="28"/>
      <c r="FX370" s="28"/>
      <c r="FY370" s="28"/>
      <c r="FZ370" s="28"/>
      <c r="GA370" s="28"/>
      <c r="GB370" s="28"/>
      <c r="GC370" s="28"/>
      <c r="GD370" s="28"/>
      <c r="GE370" s="28"/>
      <c r="GF370" s="28"/>
      <c r="GG370" s="28"/>
      <c r="GH370" s="28"/>
      <c r="GI370" s="28"/>
      <c r="GJ370" s="28"/>
      <c r="GK370" s="28"/>
      <c r="GL370" s="28"/>
      <c r="GM370" s="28"/>
      <c r="GN370" s="28"/>
      <c r="GO370" s="28"/>
      <c r="GP370" s="28"/>
      <c r="GQ370" s="28"/>
      <c r="GR370" s="28"/>
      <c r="GS370" s="28"/>
      <c r="GT370" s="28"/>
      <c r="GU370" s="28"/>
      <c r="GV370" s="28"/>
      <c r="GW370" s="28"/>
      <c r="GX370" s="28"/>
      <c r="GY370" s="28"/>
      <c r="GZ370" s="28"/>
      <c r="HA370" s="28"/>
      <c r="HB370" s="28"/>
      <c r="HC370" s="28"/>
      <c r="HD370" s="28"/>
      <c r="HE370" s="28"/>
      <c r="HF370" s="28"/>
      <c r="HG370" s="28"/>
      <c r="HH370" s="28"/>
      <c r="HI370" s="28"/>
      <c r="HJ370" s="28"/>
      <c r="HK370" s="28"/>
      <c r="HL370" s="28"/>
      <c r="HM370" s="28"/>
      <c r="HN370" s="28"/>
      <c r="HO370" s="28"/>
      <c r="HP370" s="28"/>
      <c r="HQ370" s="28"/>
      <c r="HR370" s="28"/>
      <c r="HS370" s="28"/>
      <c r="HT370" s="28"/>
      <c r="HU370" s="28"/>
      <c r="HV370" s="28"/>
      <c r="HW370" s="28"/>
      <c r="HX370" s="28"/>
      <c r="HY370" s="28"/>
      <c r="HZ370" s="28"/>
      <c r="IA370" s="28"/>
      <c r="IB370" s="28"/>
      <c r="IC370" s="28"/>
      <c r="ID370" s="28"/>
      <c r="IE370" s="28"/>
      <c r="IF370" s="28"/>
      <c r="IG370" s="28"/>
      <c r="IH370" s="28"/>
      <c r="II370" s="28"/>
      <c r="IJ370" s="28"/>
      <c r="IK370" s="28"/>
      <c r="IL370" s="28"/>
      <c r="IM370" s="28"/>
      <c r="IN370" s="28"/>
      <c r="IO370" s="28"/>
      <c r="IP370" s="28"/>
      <c r="IQ370" s="28"/>
      <c r="IR370" s="28"/>
      <c r="IS370" s="28"/>
      <c r="IT370" s="28"/>
      <c r="IU370" s="28"/>
      <c r="IV370" s="28"/>
      <c r="IW370" s="28"/>
      <c r="IX370" s="28"/>
      <c r="IY370" s="28"/>
      <c r="IZ370" s="28"/>
      <c r="JA370" s="28"/>
      <c r="JB370" s="28"/>
      <c r="JC370" s="28"/>
      <c r="JD370" s="28"/>
      <c r="JE370" s="28"/>
      <c r="JF370" s="28"/>
      <c r="JG370" s="28"/>
      <c r="JH370" s="28"/>
      <c r="JI370" s="28"/>
      <c r="JJ370" s="28"/>
      <c r="JK370" s="28"/>
      <c r="JL370" s="28"/>
      <c r="JM370" s="28"/>
      <c r="JN370" s="28"/>
      <c r="JO370" s="28"/>
      <c r="JP370" s="28"/>
      <c r="JQ370" s="28"/>
      <c r="JR370" s="28"/>
      <c r="JS370" s="28"/>
      <c r="JT370" s="28"/>
      <c r="JU370" s="28"/>
      <c r="JV370" s="28"/>
      <c r="JW370" s="28"/>
      <c r="JX370" s="28"/>
      <c r="JY370" s="28"/>
      <c r="JZ370" s="28"/>
      <c r="KA370" s="28"/>
      <c r="KB370" s="28"/>
      <c r="KC370" s="28"/>
      <c r="KD370" s="28"/>
      <c r="KE370" s="28"/>
      <c r="KF370" s="28"/>
      <c r="KG370" s="28"/>
      <c r="KH370" s="28"/>
      <c r="KI370" s="28"/>
      <c r="KJ370" s="28"/>
      <c r="KK370" s="28"/>
      <c r="KL370" s="28"/>
      <c r="KM370" s="28"/>
      <c r="KN370" s="28"/>
      <c r="KO370" s="28"/>
      <c r="KP370" s="28"/>
      <c r="KQ370" s="28"/>
      <c r="KR370" s="28"/>
      <c r="KS370" s="28"/>
      <c r="KT370" s="28"/>
      <c r="KU370" s="28"/>
      <c r="KV370" s="28"/>
      <c r="KW370" s="28"/>
      <c r="KX370" s="28"/>
      <c r="KY370" s="28"/>
      <c r="KZ370" s="28"/>
      <c r="LA370" s="28"/>
      <c r="LB370" s="28"/>
      <c r="LC370" s="28"/>
      <c r="LD370" s="28"/>
      <c r="LE370" s="28"/>
      <c r="LF370" s="28"/>
      <c r="LG370" s="28"/>
      <c r="LH370" s="28"/>
      <c r="LI370" s="28"/>
      <c r="LJ370" s="28"/>
      <c r="LK370" s="28"/>
      <c r="LL370" s="28"/>
      <c r="LM370" s="28"/>
      <c r="LN370" s="28"/>
      <c r="LO370" s="28"/>
      <c r="LP370" s="28"/>
      <c r="LQ370" s="28"/>
      <c r="LR370" s="28"/>
      <c r="LS370" s="28"/>
      <c r="LT370" s="28"/>
      <c r="LU370" s="28"/>
      <c r="LV370" s="28"/>
      <c r="LW370" s="28"/>
      <c r="LX370" s="28"/>
      <c r="LY370" s="28"/>
      <c r="LZ370" s="28"/>
      <c r="MA370" s="28"/>
      <c r="MB370" s="28"/>
      <c r="MC370" s="28"/>
      <c r="MD370" s="28"/>
      <c r="ME370" s="28"/>
      <c r="MF370" s="28"/>
      <c r="MG370" s="28"/>
      <c r="MH370" s="28"/>
      <c r="MI370" s="28"/>
      <c r="MJ370" s="28"/>
      <c r="MK370" s="28"/>
      <c r="ML370" s="28"/>
      <c r="MM370" s="28"/>
      <c r="MN370" s="28"/>
      <c r="MO370" s="28"/>
      <c r="MP370" s="28"/>
      <c r="MQ370" s="28"/>
      <c r="MR370" s="28"/>
      <c r="MS370" s="28"/>
      <c r="MT370" s="28"/>
      <c r="MU370" s="28"/>
      <c r="MV370" s="28"/>
      <c r="MW370" s="28"/>
      <c r="MX370" s="28"/>
      <c r="MY370" s="28"/>
      <c r="MZ370" s="28"/>
      <c r="NA370" s="28"/>
      <c r="NB370" s="28"/>
      <c r="NC370" s="28"/>
      <c r="ND370" s="28"/>
      <c r="NE370" s="28"/>
      <c r="NF370" s="28"/>
      <c r="NG370" s="28"/>
      <c r="NH370" s="28"/>
      <c r="NI370" s="28"/>
      <c r="NJ370" s="28"/>
      <c r="NK370" s="28"/>
      <c r="NL370" s="28"/>
      <c r="NM370" s="28"/>
      <c r="NN370" s="28"/>
      <c r="NO370" s="28"/>
      <c r="NP370" s="28"/>
      <c r="NQ370" s="28"/>
      <c r="NR370" s="28"/>
      <c r="NS370" s="28"/>
      <c r="NT370" s="28"/>
      <c r="NU370" s="28"/>
      <c r="NV370" s="28"/>
      <c r="NW370" s="28"/>
      <c r="NX370" s="28"/>
      <c r="NY370" s="28"/>
      <c r="NZ370" s="28"/>
      <c r="OA370" s="28"/>
      <c r="OB370" s="28"/>
      <c r="OC370" s="28"/>
      <c r="OD370" s="28"/>
      <c r="OE370" s="28"/>
      <c r="OF370" s="28"/>
      <c r="OG370" s="28"/>
      <c r="OH370" s="28"/>
      <c r="OI370" s="28"/>
      <c r="OJ370" s="28"/>
      <c r="OK370" s="28"/>
      <c r="OL370" s="28"/>
      <c r="OM370" s="28"/>
      <c r="ON370" s="28"/>
      <c r="OO370" s="28"/>
      <c r="OP370" s="28"/>
      <c r="OQ370" s="28"/>
      <c r="OR370" s="28"/>
      <c r="OS370" s="28"/>
      <c r="OT370" s="28"/>
      <c r="OU370" s="28"/>
      <c r="OV370" s="28"/>
      <c r="OW370" s="28"/>
      <c r="OX370" s="28"/>
      <c r="OY370" s="28"/>
      <c r="OZ370" s="28"/>
      <c r="PA370" s="28"/>
      <c r="PB370" s="28"/>
      <c r="PC370" s="28"/>
      <c r="PD370" s="28"/>
      <c r="PE370" s="28"/>
      <c r="PF370" s="28"/>
      <c r="PG370" s="28"/>
      <c r="PH370" s="28"/>
      <c r="PI370" s="28"/>
      <c r="PJ370" s="28"/>
      <c r="PK370" s="28"/>
      <c r="PL370" s="28"/>
      <c r="PM370" s="28"/>
      <c r="PN370" s="28"/>
      <c r="PO370" s="28"/>
      <c r="PP370" s="28"/>
      <c r="PQ370" s="28"/>
      <c r="PR370" s="28"/>
      <c r="PS370" s="28"/>
      <c r="PT370" s="28"/>
      <c r="PU370" s="28"/>
      <c r="PV370" s="28"/>
      <c r="PW370" s="28"/>
      <c r="PX370" s="28"/>
      <c r="PY370" s="28"/>
      <c r="PZ370" s="28"/>
      <c r="QA370" s="28"/>
      <c r="QB370" s="28"/>
      <c r="QC370" s="28"/>
      <c r="QD370" s="28"/>
      <c r="QE370" s="28"/>
      <c r="QF370" s="28"/>
      <c r="QG370" s="28"/>
      <c r="QH370" s="28"/>
      <c r="QI370" s="28"/>
      <c r="QJ370" s="28"/>
      <c r="QK370" s="28"/>
      <c r="QL370" s="28"/>
      <c r="QM370" s="28"/>
      <c r="QN370" s="28"/>
      <c r="QO370" s="28"/>
      <c r="QP370" s="28"/>
      <c r="QQ370" s="28"/>
      <c r="QR370" s="28"/>
      <c r="QS370" s="28"/>
      <c r="QT370" s="28"/>
      <c r="QU370" s="28"/>
      <c r="QV370" s="28"/>
      <c r="QW370" s="28"/>
      <c r="QX370" s="28"/>
      <c r="QY370" s="28"/>
      <c r="QZ370" s="28"/>
      <c r="RA370" s="28"/>
      <c r="RB370" s="28"/>
      <c r="RC370" s="28"/>
      <c r="RD370" s="28"/>
      <c r="RE370" s="28"/>
      <c r="RF370" s="28"/>
      <c r="RG370" s="28"/>
      <c r="RH370" s="28"/>
      <c r="RI370" s="28"/>
      <c r="RJ370" s="28"/>
      <c r="RK370" s="28"/>
      <c r="RL370" s="28"/>
      <c r="RM370" s="28"/>
      <c r="RN370" s="28"/>
      <c r="RO370" s="28"/>
      <c r="RP370" s="28"/>
      <c r="RQ370" s="28"/>
      <c r="RR370" s="28"/>
      <c r="RS370" s="28"/>
      <c r="RT370" s="28"/>
      <c r="RU370" s="28"/>
      <c r="RV370" s="28"/>
      <c r="RW370" s="28"/>
      <c r="RX370" s="28"/>
      <c r="RY370" s="28"/>
      <c r="RZ370" s="28"/>
      <c r="SA370" s="28"/>
      <c r="SB370" s="28"/>
      <c r="SC370" s="28"/>
      <c r="SD370" s="28"/>
      <c r="SE370" s="28"/>
      <c r="SF370" s="28"/>
      <c r="SG370" s="28"/>
      <c r="SH370" s="28"/>
      <c r="SI370" s="28"/>
      <c r="SJ370" s="28"/>
      <c r="SK370" s="28"/>
      <c r="SL370" s="28"/>
      <c r="SM370" s="28"/>
      <c r="SN370" s="28"/>
      <c r="SO370" s="28"/>
      <c r="SP370" s="28"/>
      <c r="SQ370" s="28"/>
      <c r="SR370" s="28"/>
      <c r="SS370" s="28"/>
      <c r="ST370" s="28"/>
      <c r="SU370" s="28"/>
      <c r="SV370" s="28"/>
      <c r="SW370" s="28"/>
      <c r="SX370" s="28"/>
      <c r="SY370" s="28"/>
      <c r="SZ370" s="28"/>
      <c r="TA370" s="28"/>
      <c r="TB370" s="28"/>
      <c r="TC370" s="28"/>
      <c r="TD370" s="28"/>
      <c r="TE370" s="28"/>
      <c r="TF370" s="28"/>
      <c r="TG370" s="28"/>
      <c r="TH370" s="28"/>
      <c r="TI370" s="28"/>
      <c r="TJ370" s="28"/>
      <c r="TK370" s="28"/>
      <c r="TL370" s="28"/>
      <c r="TM370" s="28"/>
      <c r="TN370" s="28"/>
      <c r="TO370" s="28"/>
      <c r="TP370" s="28"/>
      <c r="TQ370" s="28"/>
      <c r="TR370" s="28"/>
      <c r="TS370" s="28"/>
      <c r="TT370" s="28"/>
      <c r="TU370" s="28"/>
      <c r="TV370" s="28"/>
      <c r="TW370" s="28"/>
      <c r="TX370" s="28"/>
      <c r="TY370" s="28"/>
      <c r="TZ370" s="28"/>
      <c r="UA370" s="28"/>
      <c r="UB370" s="28"/>
      <c r="UC370" s="28"/>
      <c r="UD370" s="28"/>
      <c r="UE370" s="28"/>
      <c r="UF370" s="28"/>
      <c r="UG370" s="28"/>
      <c r="UH370" s="28"/>
      <c r="UI370" s="28"/>
      <c r="UJ370" s="28"/>
      <c r="UK370" s="28"/>
      <c r="UL370" s="28"/>
      <c r="UM370" s="28"/>
      <c r="UN370" s="28"/>
      <c r="UO370" s="28"/>
      <c r="UP370" s="28"/>
      <c r="UQ370" s="28"/>
      <c r="UR370" s="28"/>
      <c r="US370" s="28"/>
      <c r="UT370" s="28"/>
      <c r="UU370" s="28"/>
      <c r="UV370" s="28"/>
      <c r="UW370" s="28"/>
      <c r="UX370" s="28"/>
      <c r="UY370" s="28"/>
      <c r="UZ370" s="28"/>
      <c r="VA370" s="28"/>
      <c r="VB370" s="28"/>
      <c r="VC370" s="28"/>
      <c r="VD370" s="28"/>
      <c r="VE370" s="28"/>
      <c r="VF370" s="28"/>
      <c r="VG370" s="28"/>
      <c r="VH370" s="28"/>
      <c r="VI370" s="28"/>
      <c r="VJ370" s="28"/>
      <c r="VK370" s="28"/>
      <c r="VL370" s="28"/>
      <c r="VM370" s="28"/>
      <c r="VN370" s="28"/>
      <c r="VO370" s="28"/>
      <c r="VP370" s="28"/>
      <c r="VQ370" s="28"/>
      <c r="VR370" s="28"/>
      <c r="VS370" s="28"/>
      <c r="VT370" s="28"/>
      <c r="VU370" s="28"/>
      <c r="VV370" s="28"/>
      <c r="VW370" s="28"/>
      <c r="VX370" s="28"/>
      <c r="VY370" s="28"/>
      <c r="VZ370" s="28"/>
      <c r="WA370" s="28"/>
      <c r="WB370" s="28"/>
      <c r="WC370" s="28"/>
      <c r="WD370" s="28"/>
      <c r="WE370" s="28"/>
      <c r="WF370" s="28"/>
      <c r="WG370" s="28"/>
      <c r="WH370" s="28"/>
      <c r="WI370" s="28"/>
      <c r="WJ370" s="28"/>
      <c r="WK370" s="28"/>
      <c r="WL370" s="28"/>
      <c r="WM370" s="28"/>
      <c r="WN370" s="28"/>
      <c r="WO370" s="28"/>
      <c r="WP370" s="28"/>
      <c r="WQ370" s="28"/>
      <c r="WR370" s="28"/>
      <c r="WS370" s="28"/>
      <c r="WT370" s="28"/>
      <c r="WU370" s="28"/>
      <c r="WV370" s="28"/>
      <c r="WW370" s="28"/>
      <c r="WX370" s="28"/>
      <c r="WY370" s="28"/>
      <c r="WZ370" s="28"/>
      <c r="XA370" s="28"/>
      <c r="XB370" s="28"/>
      <c r="XC370" s="28"/>
      <c r="XD370" s="28"/>
      <c r="XE370" s="28"/>
      <c r="XF370" s="28"/>
      <c r="XG370" s="28"/>
      <c r="XH370" s="28"/>
      <c r="XI370" s="28"/>
      <c r="XJ370" s="28"/>
      <c r="XK370" s="28"/>
      <c r="XL370" s="28"/>
      <c r="XM370" s="28"/>
      <c r="XN370" s="28"/>
      <c r="XO370" s="28"/>
      <c r="XP370" s="28"/>
      <c r="XQ370" s="28"/>
      <c r="XR370" s="28"/>
      <c r="XS370" s="28"/>
      <c r="XT370" s="28"/>
      <c r="XU370" s="28"/>
      <c r="XV370" s="28"/>
      <c r="XW370" s="28"/>
      <c r="XX370" s="28"/>
      <c r="XY370" s="28"/>
      <c r="XZ370" s="28"/>
      <c r="YA370" s="28"/>
      <c r="YB370" s="28"/>
      <c r="YC370" s="28"/>
      <c r="YD370" s="28"/>
      <c r="YE370" s="28"/>
      <c r="YF370" s="28"/>
      <c r="YG370" s="28"/>
      <c r="YH370" s="28"/>
      <c r="YI370" s="28"/>
      <c r="YJ370" s="28"/>
      <c r="YK370" s="28"/>
      <c r="YL370" s="28"/>
      <c r="YM370" s="28"/>
      <c r="YN370" s="28"/>
      <c r="YO370" s="28"/>
      <c r="YP370" s="28"/>
      <c r="YQ370" s="28"/>
      <c r="YR370" s="28"/>
      <c r="YS370" s="28"/>
      <c r="YT370" s="28"/>
      <c r="YU370" s="28"/>
      <c r="YV370" s="28"/>
      <c r="YW370" s="28"/>
      <c r="YX370" s="28"/>
      <c r="YY370" s="28"/>
      <c r="YZ370" s="28"/>
      <c r="ZA370" s="28"/>
      <c r="ZB370" s="28"/>
      <c r="ZC370" s="28"/>
      <c r="ZD370" s="28"/>
      <c r="ZE370" s="28"/>
      <c r="ZF370" s="28"/>
      <c r="ZG370" s="28"/>
      <c r="ZH370" s="28"/>
      <c r="ZI370" s="28"/>
      <c r="ZJ370" s="28"/>
      <c r="ZK370" s="28"/>
      <c r="ZL370" s="28"/>
      <c r="ZM370" s="28"/>
      <c r="ZN370" s="28"/>
      <c r="ZO370" s="28"/>
      <c r="ZP370" s="28"/>
      <c r="ZQ370" s="28"/>
      <c r="ZR370" s="28"/>
      <c r="ZS370" s="28"/>
      <c r="ZT370" s="28"/>
      <c r="ZU370" s="28"/>
      <c r="ZV370" s="28"/>
      <c r="ZW370" s="28"/>
      <c r="ZX370" s="28"/>
      <c r="ZY370" s="28"/>
      <c r="ZZ370" s="28"/>
      <c r="AAA370" s="28"/>
      <c r="AAB370" s="28"/>
      <c r="AAC370" s="28"/>
      <c r="AAD370" s="28"/>
      <c r="AAE370" s="28"/>
      <c r="AAF370" s="28"/>
      <c r="AAG370" s="28"/>
      <c r="AAH370" s="28"/>
      <c r="AAI370" s="28"/>
      <c r="AAJ370" s="28"/>
      <c r="AAK370" s="28"/>
      <c r="AAL370" s="28"/>
      <c r="AAM370" s="28"/>
      <c r="AAN370" s="28"/>
      <c r="AAO370" s="28"/>
      <c r="AAP370" s="28"/>
      <c r="AAQ370" s="28"/>
      <c r="AAR370" s="28"/>
      <c r="AAS370" s="28"/>
      <c r="AAT370" s="28"/>
      <c r="AAU370" s="28"/>
      <c r="AAV370" s="28"/>
      <c r="AAW370" s="28"/>
      <c r="AAX370" s="28"/>
      <c r="AAY370" s="28"/>
      <c r="AAZ370" s="28"/>
      <c r="ABA370" s="28"/>
      <c r="ABB370" s="28"/>
      <c r="ABC370" s="28"/>
      <c r="ABD370" s="28"/>
      <c r="ABE370" s="28"/>
      <c r="ABF370" s="28"/>
      <c r="ABG370" s="28"/>
      <c r="ABH370" s="28"/>
      <c r="ABI370" s="28"/>
      <c r="ABJ370" s="28"/>
      <c r="ABK370" s="28"/>
      <c r="ABL370" s="28"/>
      <c r="ABM370" s="28"/>
      <c r="ABN370" s="28"/>
      <c r="ABO370" s="28"/>
      <c r="ABP370" s="28"/>
      <c r="ABQ370" s="28"/>
      <c r="ABR370" s="28"/>
      <c r="ABS370" s="28"/>
      <c r="ABT370" s="28"/>
      <c r="ABU370" s="28"/>
      <c r="ABV370" s="28"/>
      <c r="ABW370" s="28"/>
      <c r="ABX370" s="28"/>
      <c r="ABY370" s="28"/>
      <c r="ABZ370" s="28"/>
      <c r="ACA370" s="28"/>
      <c r="ACB370" s="28"/>
      <c r="ACC370" s="28"/>
      <c r="ACD370" s="28"/>
      <c r="ACE370" s="28"/>
      <c r="ACF370" s="28"/>
      <c r="ACG370" s="28"/>
      <c r="ACH370" s="28"/>
      <c r="ACI370" s="28"/>
      <c r="ACJ370" s="28"/>
      <c r="ACK370" s="28"/>
      <c r="ACL370" s="28"/>
      <c r="ACM370" s="28"/>
      <c r="ACN370" s="28"/>
      <c r="ACO370" s="28"/>
      <c r="ACP370" s="28"/>
      <c r="ACQ370" s="28"/>
      <c r="ACR370" s="28"/>
      <c r="ACS370" s="28"/>
      <c r="ACT370" s="28"/>
      <c r="ACU370" s="28"/>
      <c r="ACV370" s="28"/>
      <c r="ACW370" s="28"/>
      <c r="ACX370" s="28"/>
      <c r="ACY370" s="28"/>
      <c r="ACZ370" s="28"/>
      <c r="ADA370" s="28"/>
      <c r="ADB370" s="28"/>
      <c r="ADC370" s="28"/>
      <c r="ADD370" s="28"/>
      <c r="ADE370" s="28"/>
      <c r="ADF370" s="28"/>
      <c r="ADG370" s="28"/>
      <c r="ADH370" s="28"/>
      <c r="ADI370" s="28"/>
      <c r="ADJ370" s="28"/>
      <c r="ADK370" s="28"/>
      <c r="ADL370" s="28"/>
      <c r="ADM370" s="28"/>
      <c r="ADN370" s="28"/>
      <c r="ADO370" s="28"/>
      <c r="ADP370" s="28"/>
      <c r="ADQ370" s="28"/>
      <c r="ADR370" s="28"/>
      <c r="ADS370" s="28"/>
      <c r="ADT370" s="28"/>
      <c r="ADU370" s="28"/>
      <c r="ADV370" s="28"/>
      <c r="ADW370" s="28"/>
      <c r="ADX370" s="28"/>
      <c r="ADY370" s="28"/>
      <c r="ADZ370" s="28"/>
      <c r="AEA370" s="28"/>
      <c r="AEB370" s="28"/>
      <c r="AEC370" s="28"/>
      <c r="AED370" s="28"/>
      <c r="AEE370" s="28"/>
      <c r="AEF370" s="28"/>
      <c r="AEG370" s="28"/>
      <c r="AEH370" s="28"/>
      <c r="AEI370" s="28"/>
      <c r="AEJ370" s="28"/>
      <c r="AEK370" s="28"/>
      <c r="AEL370" s="28"/>
      <c r="AEM370" s="28"/>
      <c r="AEN370" s="28"/>
      <c r="AEO370" s="28"/>
      <c r="AEP370" s="28"/>
      <c r="AEQ370" s="28"/>
      <c r="AER370" s="28"/>
      <c r="AES370" s="28"/>
      <c r="AET370" s="28"/>
      <c r="AEU370" s="28"/>
      <c r="AEV370" s="28"/>
      <c r="AEW370" s="28"/>
      <c r="AEX370" s="28"/>
      <c r="AEY370" s="28"/>
      <c r="AEZ370" s="28"/>
      <c r="AFA370" s="28"/>
      <c r="AFB370" s="28"/>
      <c r="AFC370" s="28"/>
      <c r="AFD370" s="28"/>
      <c r="AFE370" s="28"/>
      <c r="AFF370" s="28"/>
      <c r="AFG370" s="28"/>
      <c r="AFH370" s="28"/>
      <c r="AFI370" s="28"/>
      <c r="AFJ370" s="28"/>
      <c r="AFK370" s="28"/>
      <c r="AFL370" s="28"/>
      <c r="AFM370" s="28"/>
      <c r="AFN370" s="28"/>
      <c r="AFO370" s="28"/>
      <c r="AFP370" s="28"/>
      <c r="AFQ370" s="28"/>
      <c r="AFR370" s="28"/>
      <c r="AFS370" s="28"/>
      <c r="AFT370" s="28"/>
      <c r="AFU370" s="28"/>
      <c r="AFV370" s="28"/>
      <c r="AFW370" s="28"/>
      <c r="AFX370" s="28"/>
      <c r="AFY370" s="28"/>
      <c r="AFZ370" s="28"/>
      <c r="AGA370" s="28"/>
      <c r="AGB370" s="28"/>
      <c r="AGC370" s="28"/>
      <c r="AGD370" s="28"/>
      <c r="AGE370" s="28"/>
      <c r="AGF370" s="28"/>
      <c r="AGG370" s="28"/>
      <c r="AGH370" s="28"/>
      <c r="AGI370" s="28"/>
      <c r="AGJ370" s="28"/>
      <c r="AGK370" s="28"/>
      <c r="AGL370" s="28"/>
      <c r="AGM370" s="28"/>
      <c r="AGN370" s="28"/>
      <c r="AGO370" s="28"/>
      <c r="AGP370" s="28"/>
      <c r="AGQ370" s="28"/>
      <c r="AGR370" s="28"/>
      <c r="AGS370" s="28"/>
      <c r="AGT370" s="28"/>
      <c r="AGU370" s="28"/>
      <c r="AGV370" s="28"/>
      <c r="AGW370" s="28"/>
      <c r="AGX370" s="28"/>
      <c r="AGY370" s="28"/>
      <c r="AGZ370" s="28"/>
      <c r="AHA370" s="28"/>
      <c r="AHB370" s="28"/>
      <c r="AHC370" s="28"/>
      <c r="AHD370" s="28"/>
      <c r="AHE370" s="28"/>
      <c r="AHF370" s="28"/>
      <c r="AHG370" s="28"/>
      <c r="AHH370" s="28"/>
      <c r="AHI370" s="28"/>
      <c r="AHJ370" s="28"/>
      <c r="AHK370" s="28"/>
      <c r="AHL370" s="28"/>
      <c r="AHM370" s="28"/>
      <c r="AHN370" s="28"/>
      <c r="AHO370" s="28"/>
      <c r="AHP370" s="28"/>
      <c r="AHQ370" s="28"/>
      <c r="AHR370" s="28"/>
      <c r="AHS370" s="28"/>
      <c r="AHT370" s="28"/>
      <c r="AHU370" s="28"/>
      <c r="AHV370" s="28"/>
      <c r="AHW370" s="28"/>
      <c r="AHX370" s="28"/>
      <c r="AHY370" s="28"/>
      <c r="AHZ370" s="28"/>
      <c r="AIA370" s="28"/>
      <c r="AIB370" s="28"/>
      <c r="AIC370" s="28"/>
      <c r="AID370" s="28"/>
      <c r="AIE370" s="28"/>
      <c r="AIF370" s="28"/>
      <c r="AIG370" s="28"/>
      <c r="AIH370" s="28"/>
      <c r="AII370" s="28"/>
      <c r="AIJ370" s="28"/>
      <c r="AIK370" s="28"/>
      <c r="AIL370" s="28"/>
      <c r="AIM370" s="28"/>
      <c r="AIN370" s="28"/>
      <c r="AIO370" s="28"/>
      <c r="AIP370" s="28"/>
      <c r="AIQ370" s="28"/>
      <c r="AIR370" s="28"/>
      <c r="AIS370" s="28"/>
      <c r="AIT370" s="28"/>
      <c r="AIU370" s="28"/>
      <c r="AIV370" s="28"/>
      <c r="AIW370" s="28"/>
      <c r="AIX370" s="28"/>
      <c r="AIY370" s="28"/>
      <c r="AIZ370" s="28"/>
      <c r="AJA370" s="28"/>
      <c r="AJB370" s="28"/>
      <c r="AJC370" s="28"/>
      <c r="AJD370" s="28"/>
      <c r="AJE370" s="28"/>
      <c r="AJF370" s="28"/>
      <c r="AJG370" s="28"/>
      <c r="AJH370" s="28"/>
      <c r="AJI370" s="28"/>
      <c r="AJJ370" s="28"/>
      <c r="AJK370" s="28"/>
      <c r="AJL370" s="28"/>
      <c r="AJM370" s="28"/>
      <c r="AJN370" s="28"/>
      <c r="AJO370" s="28"/>
      <c r="AJP370" s="28"/>
      <c r="AJQ370" s="28"/>
      <c r="AJR370" s="28"/>
      <c r="AJS370" s="28"/>
      <c r="AJT370" s="28"/>
      <c r="AJU370" s="28"/>
      <c r="AJV370" s="28"/>
      <c r="AJW370" s="28"/>
      <c r="AJX370" s="28"/>
      <c r="AJY370" s="28"/>
      <c r="AJZ370" s="28"/>
      <c r="AKA370" s="28"/>
      <c r="AKB370" s="28"/>
      <c r="AKC370" s="28"/>
      <c r="AKD370" s="28"/>
      <c r="AKE370" s="28"/>
      <c r="AKF370" s="28"/>
      <c r="AKG370" s="28"/>
      <c r="AKH370" s="28"/>
      <c r="AKI370" s="28"/>
      <c r="AKJ370" s="28"/>
      <c r="AKK370" s="28"/>
      <c r="AKL370" s="28"/>
      <c r="AKM370" s="28"/>
      <c r="AKN370" s="28"/>
      <c r="AKO370" s="28"/>
      <c r="AKP370" s="28"/>
      <c r="AKQ370" s="28"/>
      <c r="AKR370" s="28"/>
      <c r="AKS370" s="28"/>
      <c r="AKT370" s="28"/>
      <c r="AKU370" s="28"/>
      <c r="AKV370" s="28"/>
      <c r="AKW370" s="28"/>
      <c r="AKX370" s="28"/>
      <c r="AKY370" s="28"/>
      <c r="AKZ370" s="28"/>
      <c r="ALA370" s="28"/>
      <c r="ALB370" s="28"/>
      <c r="ALC370" s="28"/>
      <c r="ALD370" s="28"/>
      <c r="ALE370" s="28"/>
      <c r="ALF370" s="28"/>
      <c r="ALG370" s="28"/>
      <c r="ALH370" s="28"/>
      <c r="ALI370" s="28"/>
      <c r="ALJ370" s="28"/>
      <c r="ALK370" s="28"/>
      <c r="ALL370" s="28"/>
      <c r="ALM370" s="28"/>
      <c r="ALN370" s="28"/>
      <c r="ALO370" s="28"/>
      <c r="ALP370" s="28"/>
      <c r="ALQ370" s="28"/>
      <c r="ALR370" s="28"/>
      <c r="ALS370" s="28"/>
      <c r="ALT370" s="28"/>
      <c r="ALU370" s="28"/>
      <c r="ALV370" s="28"/>
      <c r="ALW370" s="28"/>
      <c r="ALX370" s="28"/>
      <c r="ALY370" s="28"/>
      <c r="ALZ370" s="28"/>
      <c r="AMA370" s="28"/>
      <c r="AMB370" s="28"/>
      <c r="AMC370" s="28"/>
      <c r="AMD370" s="28"/>
      <c r="AME370" s="28"/>
      <c r="AMF370" s="28"/>
      <c r="AMG370" s="28"/>
      <c r="AMH370" s="28"/>
      <c r="AMI370" s="28"/>
      <c r="AMJ370" s="28"/>
      <c r="AMK370" s="28"/>
      <c r="AML370" s="28"/>
      <c r="AMM370" s="28"/>
      <c r="AMN370" s="28"/>
      <c r="AMO370" s="28"/>
      <c r="AMP370" s="28"/>
      <c r="AMQ370" s="28"/>
      <c r="AMR370" s="28"/>
      <c r="AMS370" s="28"/>
      <c r="AMT370" s="28"/>
      <c r="AMU370" s="28"/>
      <c r="AMV370" s="28"/>
      <c r="AMW370" s="28"/>
      <c r="AMX370" s="28"/>
      <c r="AMY370" s="28"/>
      <c r="AMZ370" s="28"/>
      <c r="ANA370" s="28"/>
      <c r="ANB370" s="28"/>
    </row>
    <row r="371" spans="3:1042" s="6" customFormat="1" ht="15" customHeight="1" x14ac:dyDescent="0.25">
      <c r="C371" s="6" t="str">
        <f t="shared" si="187"/>
        <v>State</v>
      </c>
      <c r="D371" s="6" t="str">
        <f t="shared" si="188"/>
        <v>EP6 80 DHPT 102  (80 gal)</v>
      </c>
      <c r="E371" s="6">
        <f t="shared" si="200"/>
        <v>230112</v>
      </c>
      <c r="F371" s="55">
        <f t="shared" si="152"/>
        <v>80</v>
      </c>
      <c r="G371" s="6" t="str">
        <f t="shared" si="189"/>
        <v>AOSmithPHPT80</v>
      </c>
      <c r="H371" s="117">
        <f t="shared" si="185"/>
        <v>0</v>
      </c>
      <c r="I371" s="158" t="str">
        <f t="shared" si="201"/>
        <v>StateEP680DHPT</v>
      </c>
      <c r="J371" s="91" t="s">
        <v>192</v>
      </c>
      <c r="K371" s="32">
        <v>1</v>
      </c>
      <c r="L371" s="75">
        <f t="shared" si="186"/>
        <v>23</v>
      </c>
      <c r="M371" s="9" t="s">
        <v>39</v>
      </c>
      <c r="N371" s="110">
        <v>1</v>
      </c>
      <c r="O371" s="62">
        <f t="shared" si="210"/>
        <v>230112</v>
      </c>
      <c r="P371" s="59" t="str">
        <f t="shared" si="190"/>
        <v>EP6 80 DHPT 102  (80 gal)</v>
      </c>
      <c r="Q371" s="157">
        <f>COUNTIF(P$59:P$414, P371)</f>
        <v>1</v>
      </c>
      <c r="R371" s="10" t="s">
        <v>70</v>
      </c>
      <c r="S371" s="11">
        <v>80</v>
      </c>
      <c r="T371" s="30" t="s">
        <v>87</v>
      </c>
      <c r="U371" s="80" t="s">
        <v>105</v>
      </c>
      <c r="V371" s="85" t="str">
        <f t="shared" si="212"/>
        <v>AOSmithPHPT80</v>
      </c>
      <c r="W371" s="116">
        <v>0</v>
      </c>
      <c r="X371" s="42" t="s">
        <v>13</v>
      </c>
      <c r="Y371" s="43">
        <v>40857</v>
      </c>
      <c r="Z371" s="44" t="s">
        <v>80</v>
      </c>
      <c r="AA371" s="128" t="str">
        <f t="shared" si="195"/>
        <v>2,     230112,   "EP6 80 DHPT 102  (80 gal)"</v>
      </c>
      <c r="AB371" s="129" t="str">
        <f>M371</f>
        <v>State</v>
      </c>
      <c r="AC371" s="78" t="s">
        <v>674</v>
      </c>
      <c r="AD371" s="155">
        <f>COUNTIF(AC$59:AC$414, AC371)</f>
        <v>1</v>
      </c>
      <c r="AE371" s="128" t="str">
        <f t="shared" si="196"/>
        <v xml:space="preserve">          case  EP6 80 DHPT 102  (80 gal)   :   "StateEP680DHPT"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</row>
    <row r="372" spans="3:1042" s="6" customFormat="1" ht="15" customHeight="1" x14ac:dyDescent="0.25">
      <c r="C372" s="6" t="str">
        <f t="shared" si="187"/>
        <v>State</v>
      </c>
      <c r="D372" s="6" t="str">
        <f t="shared" si="188"/>
        <v>EPX 60 DHPT  (60 gal)</v>
      </c>
      <c r="E372" s="6">
        <f t="shared" si="200"/>
        <v>230211</v>
      </c>
      <c r="F372" s="55">
        <f t="shared" si="152"/>
        <v>60</v>
      </c>
      <c r="G372" s="6" t="str">
        <f t="shared" si="189"/>
        <v>AOSmithPHPT60</v>
      </c>
      <c r="H372" s="117">
        <f t="shared" si="185"/>
        <v>0</v>
      </c>
      <c r="I372" s="158" t="str">
        <f t="shared" si="201"/>
        <v>StateEPX60DHPT</v>
      </c>
      <c r="J372" s="91" t="s">
        <v>192</v>
      </c>
      <c r="K372" s="33"/>
      <c r="L372" s="75">
        <f t="shared" si="186"/>
        <v>23</v>
      </c>
      <c r="M372" s="18" t="s">
        <v>39</v>
      </c>
      <c r="N372" s="62">
        <f t="shared" ref="N372:N384" si="225">N371+1</f>
        <v>2</v>
      </c>
      <c r="O372" s="62">
        <f t="shared" si="210"/>
        <v>230211</v>
      </c>
      <c r="P372" s="59" t="str">
        <f t="shared" si="190"/>
        <v>EPX 60 DHPT  (60 gal)</v>
      </c>
      <c r="Q372" s="157">
        <f>COUNTIF(P$59:P$414, P372)</f>
        <v>1</v>
      </c>
      <c r="R372" s="19" t="s">
        <v>109</v>
      </c>
      <c r="S372" s="20">
        <v>60</v>
      </c>
      <c r="T372" s="31" t="s">
        <v>104</v>
      </c>
      <c r="U372" s="80" t="s">
        <v>104</v>
      </c>
      <c r="V372" s="85" t="str">
        <f t="shared" si="212"/>
        <v>AOSmithPHPT60</v>
      </c>
      <c r="W372" s="116">
        <v>0</v>
      </c>
      <c r="X372" s="45"/>
      <c r="Y372" s="45"/>
      <c r="Z372" s="44"/>
      <c r="AA372" s="128" t="str">
        <f t="shared" si="195"/>
        <v>2,     230211,   "EPX 60 DHPT  (60 gal)"</v>
      </c>
      <c r="AB372" s="130" t="str">
        <f t="shared" si="205"/>
        <v>State</v>
      </c>
      <c r="AC372" s="78" t="s">
        <v>675</v>
      </c>
      <c r="AD372" s="155">
        <f>COUNTIF(AC$59:AC$414, AC372)</f>
        <v>1</v>
      </c>
      <c r="AE372" s="128" t="str">
        <f t="shared" si="196"/>
        <v xml:space="preserve">          case  EPX 60 DHPT  (60 gal)   :   "StateEPX60DHPT"</v>
      </c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28"/>
      <c r="ED372" s="28"/>
      <c r="EE372" s="28"/>
      <c r="EF372" s="28"/>
      <c r="EG372" s="28"/>
      <c r="EH372" s="28"/>
      <c r="EI372" s="28"/>
      <c r="EJ372" s="28"/>
      <c r="EK372" s="28"/>
      <c r="EL372" s="28"/>
      <c r="EM372" s="28"/>
      <c r="EN372" s="28"/>
      <c r="EO372" s="28"/>
      <c r="EP372" s="28"/>
      <c r="EQ372" s="28"/>
      <c r="ER372" s="28"/>
      <c r="ES372" s="28"/>
      <c r="ET372" s="28"/>
      <c r="EU372" s="28"/>
      <c r="EV372" s="28"/>
      <c r="EW372" s="28"/>
      <c r="EX372" s="28"/>
      <c r="EY372" s="28"/>
      <c r="EZ372" s="28"/>
      <c r="FA372" s="28"/>
      <c r="FB372" s="28"/>
      <c r="FC372" s="28"/>
      <c r="FD372" s="28"/>
      <c r="FE372" s="28"/>
      <c r="FF372" s="28"/>
      <c r="FG372" s="28"/>
      <c r="FH372" s="28"/>
      <c r="FI372" s="28"/>
      <c r="FJ372" s="28"/>
      <c r="FK372" s="28"/>
      <c r="FL372" s="28"/>
      <c r="FM372" s="28"/>
      <c r="FN372" s="28"/>
      <c r="FO372" s="28"/>
      <c r="FP372" s="28"/>
      <c r="FQ372" s="28"/>
      <c r="FR372" s="28"/>
      <c r="FS372" s="28"/>
      <c r="FT372" s="28"/>
      <c r="FU372" s="28"/>
      <c r="FV372" s="28"/>
      <c r="FW372" s="28"/>
      <c r="FX372" s="28"/>
      <c r="FY372" s="28"/>
      <c r="FZ372" s="28"/>
      <c r="GA372" s="28"/>
      <c r="GB372" s="28"/>
      <c r="GC372" s="28"/>
      <c r="GD372" s="28"/>
      <c r="GE372" s="28"/>
      <c r="GF372" s="28"/>
      <c r="GG372" s="28"/>
      <c r="GH372" s="28"/>
      <c r="GI372" s="28"/>
      <c r="GJ372" s="28"/>
      <c r="GK372" s="28"/>
      <c r="GL372" s="28"/>
      <c r="GM372" s="28"/>
      <c r="GN372" s="28"/>
      <c r="GO372" s="28"/>
      <c r="GP372" s="28"/>
      <c r="GQ372" s="28"/>
      <c r="GR372" s="28"/>
      <c r="GS372" s="28"/>
      <c r="GT372" s="28"/>
      <c r="GU372" s="28"/>
      <c r="GV372" s="28"/>
      <c r="GW372" s="28"/>
      <c r="GX372" s="28"/>
      <c r="GY372" s="28"/>
      <c r="GZ372" s="28"/>
      <c r="HA372" s="28"/>
      <c r="HB372" s="28"/>
      <c r="HC372" s="28"/>
      <c r="HD372" s="28"/>
      <c r="HE372" s="28"/>
      <c r="HF372" s="28"/>
      <c r="HG372" s="28"/>
      <c r="HH372" s="28"/>
      <c r="HI372" s="28"/>
      <c r="HJ372" s="28"/>
      <c r="HK372" s="28"/>
      <c r="HL372" s="28"/>
      <c r="HM372" s="28"/>
      <c r="HN372" s="28"/>
      <c r="HO372" s="28"/>
      <c r="HP372" s="28"/>
      <c r="HQ372" s="28"/>
      <c r="HR372" s="28"/>
      <c r="HS372" s="28"/>
      <c r="HT372" s="28"/>
      <c r="HU372" s="28"/>
      <c r="HV372" s="28"/>
      <c r="HW372" s="28"/>
      <c r="HX372" s="28"/>
      <c r="HY372" s="28"/>
      <c r="HZ372" s="28"/>
      <c r="IA372" s="28"/>
      <c r="IB372" s="28"/>
      <c r="IC372" s="28"/>
      <c r="ID372" s="28"/>
      <c r="IE372" s="28"/>
      <c r="IF372" s="28"/>
      <c r="IG372" s="28"/>
      <c r="IH372" s="28"/>
      <c r="II372" s="28"/>
      <c r="IJ372" s="28"/>
      <c r="IK372" s="28"/>
      <c r="IL372" s="28"/>
      <c r="IM372" s="28"/>
      <c r="IN372" s="28"/>
      <c r="IO372" s="28"/>
      <c r="IP372" s="28"/>
      <c r="IQ372" s="28"/>
      <c r="IR372" s="28"/>
      <c r="IS372" s="28"/>
      <c r="IT372" s="28"/>
      <c r="IU372" s="28"/>
      <c r="IV372" s="28"/>
      <c r="IW372" s="28"/>
      <c r="IX372" s="28"/>
      <c r="IY372" s="28"/>
      <c r="IZ372" s="28"/>
      <c r="JA372" s="28"/>
      <c r="JB372" s="28"/>
      <c r="JC372" s="28"/>
      <c r="JD372" s="28"/>
      <c r="JE372" s="28"/>
      <c r="JF372" s="28"/>
      <c r="JG372" s="28"/>
      <c r="JH372" s="28"/>
      <c r="JI372" s="28"/>
      <c r="JJ372" s="28"/>
      <c r="JK372" s="28"/>
      <c r="JL372" s="28"/>
      <c r="JM372" s="28"/>
      <c r="JN372" s="28"/>
      <c r="JO372" s="28"/>
      <c r="JP372" s="28"/>
      <c r="JQ372" s="28"/>
      <c r="JR372" s="28"/>
      <c r="JS372" s="28"/>
      <c r="JT372" s="28"/>
      <c r="JU372" s="28"/>
      <c r="JV372" s="28"/>
      <c r="JW372" s="28"/>
      <c r="JX372" s="28"/>
      <c r="JY372" s="28"/>
      <c r="JZ372" s="28"/>
      <c r="KA372" s="28"/>
      <c r="KB372" s="28"/>
      <c r="KC372" s="28"/>
      <c r="KD372" s="28"/>
      <c r="KE372" s="28"/>
      <c r="KF372" s="28"/>
      <c r="KG372" s="28"/>
      <c r="KH372" s="28"/>
      <c r="KI372" s="28"/>
      <c r="KJ372" s="28"/>
      <c r="KK372" s="28"/>
      <c r="KL372" s="28"/>
      <c r="KM372" s="28"/>
      <c r="KN372" s="28"/>
      <c r="KO372" s="28"/>
      <c r="KP372" s="28"/>
      <c r="KQ372" s="28"/>
      <c r="KR372" s="28"/>
      <c r="KS372" s="28"/>
      <c r="KT372" s="28"/>
      <c r="KU372" s="28"/>
      <c r="KV372" s="28"/>
      <c r="KW372" s="28"/>
      <c r="KX372" s="28"/>
      <c r="KY372" s="28"/>
      <c r="KZ372" s="28"/>
      <c r="LA372" s="28"/>
      <c r="LB372" s="28"/>
      <c r="LC372" s="28"/>
      <c r="LD372" s="28"/>
      <c r="LE372" s="28"/>
      <c r="LF372" s="28"/>
      <c r="LG372" s="28"/>
      <c r="LH372" s="28"/>
      <c r="LI372" s="28"/>
      <c r="LJ372" s="28"/>
      <c r="LK372" s="28"/>
      <c r="LL372" s="28"/>
      <c r="LM372" s="28"/>
      <c r="LN372" s="28"/>
      <c r="LO372" s="28"/>
      <c r="LP372" s="28"/>
      <c r="LQ372" s="28"/>
      <c r="LR372" s="28"/>
      <c r="LS372" s="28"/>
      <c r="LT372" s="28"/>
      <c r="LU372" s="28"/>
      <c r="LV372" s="28"/>
      <c r="LW372" s="28"/>
      <c r="LX372" s="28"/>
      <c r="LY372" s="28"/>
      <c r="LZ372" s="28"/>
      <c r="MA372" s="28"/>
      <c r="MB372" s="28"/>
      <c r="MC372" s="28"/>
      <c r="MD372" s="28"/>
      <c r="ME372" s="28"/>
      <c r="MF372" s="28"/>
      <c r="MG372" s="28"/>
      <c r="MH372" s="28"/>
      <c r="MI372" s="28"/>
      <c r="MJ372" s="28"/>
      <c r="MK372" s="28"/>
      <c r="ML372" s="28"/>
      <c r="MM372" s="28"/>
      <c r="MN372" s="28"/>
      <c r="MO372" s="28"/>
      <c r="MP372" s="28"/>
      <c r="MQ372" s="28"/>
      <c r="MR372" s="28"/>
      <c r="MS372" s="28"/>
      <c r="MT372" s="28"/>
      <c r="MU372" s="28"/>
      <c r="MV372" s="28"/>
      <c r="MW372" s="28"/>
      <c r="MX372" s="28"/>
      <c r="MY372" s="28"/>
      <c r="MZ372" s="28"/>
      <c r="NA372" s="28"/>
      <c r="NB372" s="28"/>
      <c r="NC372" s="28"/>
      <c r="ND372" s="28"/>
      <c r="NE372" s="28"/>
      <c r="NF372" s="28"/>
      <c r="NG372" s="28"/>
      <c r="NH372" s="28"/>
      <c r="NI372" s="28"/>
      <c r="NJ372" s="28"/>
      <c r="NK372" s="28"/>
      <c r="NL372" s="28"/>
      <c r="NM372" s="28"/>
      <c r="NN372" s="28"/>
      <c r="NO372" s="28"/>
      <c r="NP372" s="28"/>
      <c r="NQ372" s="28"/>
      <c r="NR372" s="28"/>
      <c r="NS372" s="28"/>
      <c r="NT372" s="28"/>
      <c r="NU372" s="28"/>
      <c r="NV372" s="28"/>
      <c r="NW372" s="28"/>
      <c r="NX372" s="28"/>
      <c r="NY372" s="28"/>
      <c r="NZ372" s="28"/>
      <c r="OA372" s="28"/>
      <c r="OB372" s="28"/>
      <c r="OC372" s="28"/>
      <c r="OD372" s="28"/>
      <c r="OE372" s="28"/>
      <c r="OF372" s="28"/>
      <c r="OG372" s="28"/>
      <c r="OH372" s="28"/>
      <c r="OI372" s="28"/>
      <c r="OJ372" s="28"/>
      <c r="OK372" s="28"/>
      <c r="OL372" s="28"/>
      <c r="OM372" s="28"/>
      <c r="ON372" s="28"/>
      <c r="OO372" s="28"/>
      <c r="OP372" s="28"/>
      <c r="OQ372" s="28"/>
      <c r="OR372" s="28"/>
      <c r="OS372" s="28"/>
      <c r="OT372" s="28"/>
      <c r="OU372" s="28"/>
      <c r="OV372" s="28"/>
      <c r="OW372" s="28"/>
      <c r="OX372" s="28"/>
      <c r="OY372" s="28"/>
      <c r="OZ372" s="28"/>
      <c r="PA372" s="28"/>
      <c r="PB372" s="28"/>
      <c r="PC372" s="28"/>
      <c r="PD372" s="28"/>
      <c r="PE372" s="28"/>
      <c r="PF372" s="28"/>
      <c r="PG372" s="28"/>
      <c r="PH372" s="28"/>
      <c r="PI372" s="28"/>
      <c r="PJ372" s="28"/>
      <c r="PK372" s="28"/>
      <c r="PL372" s="28"/>
      <c r="PM372" s="28"/>
      <c r="PN372" s="28"/>
      <c r="PO372" s="28"/>
      <c r="PP372" s="28"/>
      <c r="PQ372" s="28"/>
      <c r="PR372" s="28"/>
      <c r="PS372" s="28"/>
      <c r="PT372" s="28"/>
      <c r="PU372" s="28"/>
      <c r="PV372" s="28"/>
      <c r="PW372" s="28"/>
      <c r="PX372" s="28"/>
      <c r="PY372" s="28"/>
      <c r="PZ372" s="28"/>
      <c r="QA372" s="28"/>
      <c r="QB372" s="28"/>
      <c r="QC372" s="28"/>
      <c r="QD372" s="28"/>
      <c r="QE372" s="28"/>
      <c r="QF372" s="28"/>
      <c r="QG372" s="28"/>
      <c r="QH372" s="28"/>
      <c r="QI372" s="28"/>
      <c r="QJ372" s="28"/>
      <c r="QK372" s="28"/>
      <c r="QL372" s="28"/>
      <c r="QM372" s="28"/>
      <c r="QN372" s="28"/>
      <c r="QO372" s="28"/>
      <c r="QP372" s="28"/>
      <c r="QQ372" s="28"/>
      <c r="QR372" s="28"/>
      <c r="QS372" s="28"/>
      <c r="QT372" s="28"/>
      <c r="QU372" s="28"/>
      <c r="QV372" s="28"/>
      <c r="QW372" s="28"/>
      <c r="QX372" s="28"/>
      <c r="QY372" s="28"/>
      <c r="QZ372" s="28"/>
      <c r="RA372" s="28"/>
      <c r="RB372" s="28"/>
      <c r="RC372" s="28"/>
      <c r="RD372" s="28"/>
      <c r="RE372" s="28"/>
      <c r="RF372" s="28"/>
      <c r="RG372" s="28"/>
      <c r="RH372" s="28"/>
      <c r="RI372" s="28"/>
      <c r="RJ372" s="28"/>
      <c r="RK372" s="28"/>
      <c r="RL372" s="28"/>
      <c r="RM372" s="28"/>
      <c r="RN372" s="28"/>
      <c r="RO372" s="28"/>
      <c r="RP372" s="28"/>
      <c r="RQ372" s="28"/>
      <c r="RR372" s="28"/>
      <c r="RS372" s="28"/>
      <c r="RT372" s="28"/>
      <c r="RU372" s="28"/>
      <c r="RV372" s="28"/>
      <c r="RW372" s="28"/>
      <c r="RX372" s="28"/>
      <c r="RY372" s="28"/>
      <c r="RZ372" s="28"/>
      <c r="SA372" s="28"/>
      <c r="SB372" s="28"/>
      <c r="SC372" s="28"/>
      <c r="SD372" s="28"/>
      <c r="SE372" s="28"/>
      <c r="SF372" s="28"/>
      <c r="SG372" s="28"/>
      <c r="SH372" s="28"/>
      <c r="SI372" s="28"/>
      <c r="SJ372" s="28"/>
      <c r="SK372" s="28"/>
      <c r="SL372" s="28"/>
      <c r="SM372" s="28"/>
      <c r="SN372" s="28"/>
      <c r="SO372" s="28"/>
      <c r="SP372" s="28"/>
      <c r="SQ372" s="28"/>
      <c r="SR372" s="28"/>
      <c r="SS372" s="28"/>
      <c r="ST372" s="28"/>
      <c r="SU372" s="28"/>
      <c r="SV372" s="28"/>
      <c r="SW372" s="28"/>
      <c r="SX372" s="28"/>
      <c r="SY372" s="28"/>
      <c r="SZ372" s="28"/>
      <c r="TA372" s="28"/>
      <c r="TB372" s="28"/>
      <c r="TC372" s="28"/>
      <c r="TD372" s="28"/>
      <c r="TE372" s="28"/>
      <c r="TF372" s="28"/>
      <c r="TG372" s="28"/>
      <c r="TH372" s="28"/>
      <c r="TI372" s="28"/>
      <c r="TJ372" s="28"/>
      <c r="TK372" s="28"/>
      <c r="TL372" s="28"/>
      <c r="TM372" s="28"/>
      <c r="TN372" s="28"/>
      <c r="TO372" s="28"/>
      <c r="TP372" s="28"/>
      <c r="TQ372" s="28"/>
      <c r="TR372" s="28"/>
      <c r="TS372" s="28"/>
      <c r="TT372" s="28"/>
      <c r="TU372" s="28"/>
      <c r="TV372" s="28"/>
      <c r="TW372" s="28"/>
      <c r="TX372" s="28"/>
      <c r="TY372" s="28"/>
      <c r="TZ372" s="28"/>
      <c r="UA372" s="28"/>
      <c r="UB372" s="28"/>
      <c r="UC372" s="28"/>
      <c r="UD372" s="28"/>
      <c r="UE372" s="28"/>
      <c r="UF372" s="28"/>
      <c r="UG372" s="28"/>
      <c r="UH372" s="28"/>
      <c r="UI372" s="28"/>
      <c r="UJ372" s="28"/>
      <c r="UK372" s="28"/>
      <c r="UL372" s="28"/>
      <c r="UM372" s="28"/>
      <c r="UN372" s="28"/>
      <c r="UO372" s="28"/>
      <c r="UP372" s="28"/>
      <c r="UQ372" s="28"/>
      <c r="UR372" s="28"/>
      <c r="US372" s="28"/>
      <c r="UT372" s="28"/>
      <c r="UU372" s="28"/>
      <c r="UV372" s="28"/>
      <c r="UW372" s="28"/>
      <c r="UX372" s="28"/>
      <c r="UY372" s="28"/>
      <c r="UZ372" s="28"/>
      <c r="VA372" s="28"/>
      <c r="VB372" s="28"/>
      <c r="VC372" s="28"/>
      <c r="VD372" s="28"/>
      <c r="VE372" s="28"/>
      <c r="VF372" s="28"/>
      <c r="VG372" s="28"/>
      <c r="VH372" s="28"/>
      <c r="VI372" s="28"/>
      <c r="VJ372" s="28"/>
      <c r="VK372" s="28"/>
      <c r="VL372" s="28"/>
      <c r="VM372" s="28"/>
      <c r="VN372" s="28"/>
      <c r="VO372" s="28"/>
      <c r="VP372" s="28"/>
      <c r="VQ372" s="28"/>
      <c r="VR372" s="28"/>
      <c r="VS372" s="28"/>
      <c r="VT372" s="28"/>
      <c r="VU372" s="28"/>
      <c r="VV372" s="28"/>
      <c r="VW372" s="28"/>
      <c r="VX372" s="28"/>
      <c r="VY372" s="28"/>
      <c r="VZ372" s="28"/>
      <c r="WA372" s="28"/>
      <c r="WB372" s="28"/>
      <c r="WC372" s="28"/>
      <c r="WD372" s="28"/>
      <c r="WE372" s="28"/>
      <c r="WF372" s="28"/>
      <c r="WG372" s="28"/>
      <c r="WH372" s="28"/>
      <c r="WI372" s="28"/>
      <c r="WJ372" s="28"/>
      <c r="WK372" s="28"/>
      <c r="WL372" s="28"/>
      <c r="WM372" s="28"/>
      <c r="WN372" s="28"/>
      <c r="WO372" s="28"/>
      <c r="WP372" s="28"/>
      <c r="WQ372" s="28"/>
      <c r="WR372" s="28"/>
      <c r="WS372" s="28"/>
      <c r="WT372" s="28"/>
      <c r="WU372" s="28"/>
      <c r="WV372" s="28"/>
      <c r="WW372" s="28"/>
      <c r="WX372" s="28"/>
      <c r="WY372" s="28"/>
      <c r="WZ372" s="28"/>
      <c r="XA372" s="28"/>
      <c r="XB372" s="28"/>
      <c r="XC372" s="28"/>
      <c r="XD372" s="28"/>
      <c r="XE372" s="28"/>
      <c r="XF372" s="28"/>
      <c r="XG372" s="28"/>
      <c r="XH372" s="28"/>
      <c r="XI372" s="28"/>
      <c r="XJ372" s="28"/>
      <c r="XK372" s="28"/>
      <c r="XL372" s="28"/>
      <c r="XM372" s="28"/>
      <c r="XN372" s="28"/>
      <c r="XO372" s="28"/>
      <c r="XP372" s="28"/>
      <c r="XQ372" s="28"/>
      <c r="XR372" s="28"/>
      <c r="XS372" s="28"/>
      <c r="XT372" s="28"/>
      <c r="XU372" s="28"/>
      <c r="XV372" s="28"/>
      <c r="XW372" s="28"/>
      <c r="XX372" s="28"/>
      <c r="XY372" s="28"/>
      <c r="XZ372" s="28"/>
      <c r="YA372" s="28"/>
      <c r="YB372" s="28"/>
      <c r="YC372" s="28"/>
      <c r="YD372" s="28"/>
      <c r="YE372" s="28"/>
      <c r="YF372" s="28"/>
      <c r="YG372" s="28"/>
      <c r="YH372" s="28"/>
      <c r="YI372" s="28"/>
      <c r="YJ372" s="28"/>
      <c r="YK372" s="28"/>
      <c r="YL372" s="28"/>
      <c r="YM372" s="28"/>
      <c r="YN372" s="28"/>
      <c r="YO372" s="28"/>
      <c r="YP372" s="28"/>
      <c r="YQ372" s="28"/>
      <c r="YR372" s="28"/>
      <c r="YS372" s="28"/>
      <c r="YT372" s="28"/>
      <c r="YU372" s="28"/>
      <c r="YV372" s="28"/>
      <c r="YW372" s="28"/>
      <c r="YX372" s="28"/>
      <c r="YY372" s="28"/>
      <c r="YZ372" s="28"/>
      <c r="ZA372" s="28"/>
      <c r="ZB372" s="28"/>
      <c r="ZC372" s="28"/>
      <c r="ZD372" s="28"/>
      <c r="ZE372" s="28"/>
      <c r="ZF372" s="28"/>
      <c r="ZG372" s="28"/>
      <c r="ZH372" s="28"/>
      <c r="ZI372" s="28"/>
      <c r="ZJ372" s="28"/>
      <c r="ZK372" s="28"/>
      <c r="ZL372" s="28"/>
      <c r="ZM372" s="28"/>
      <c r="ZN372" s="28"/>
      <c r="ZO372" s="28"/>
      <c r="ZP372" s="28"/>
      <c r="ZQ372" s="28"/>
      <c r="ZR372" s="28"/>
      <c r="ZS372" s="28"/>
      <c r="ZT372" s="28"/>
      <c r="ZU372" s="28"/>
      <c r="ZV372" s="28"/>
      <c r="ZW372" s="28"/>
      <c r="ZX372" s="28"/>
      <c r="ZY372" s="28"/>
      <c r="ZZ372" s="28"/>
      <c r="AAA372" s="28"/>
      <c r="AAB372" s="28"/>
      <c r="AAC372" s="28"/>
      <c r="AAD372" s="28"/>
      <c r="AAE372" s="28"/>
      <c r="AAF372" s="28"/>
      <c r="AAG372" s="28"/>
      <c r="AAH372" s="28"/>
      <c r="AAI372" s="28"/>
      <c r="AAJ372" s="28"/>
      <c r="AAK372" s="28"/>
      <c r="AAL372" s="28"/>
      <c r="AAM372" s="28"/>
      <c r="AAN372" s="28"/>
      <c r="AAO372" s="28"/>
      <c r="AAP372" s="28"/>
      <c r="AAQ372" s="28"/>
      <c r="AAR372" s="28"/>
      <c r="AAS372" s="28"/>
      <c r="AAT372" s="28"/>
      <c r="AAU372" s="28"/>
      <c r="AAV372" s="28"/>
      <c r="AAW372" s="28"/>
      <c r="AAX372" s="28"/>
      <c r="AAY372" s="28"/>
      <c r="AAZ372" s="28"/>
      <c r="ABA372" s="28"/>
      <c r="ABB372" s="28"/>
      <c r="ABC372" s="28"/>
      <c r="ABD372" s="28"/>
      <c r="ABE372" s="28"/>
      <c r="ABF372" s="28"/>
      <c r="ABG372" s="28"/>
      <c r="ABH372" s="28"/>
      <c r="ABI372" s="28"/>
      <c r="ABJ372" s="28"/>
      <c r="ABK372" s="28"/>
      <c r="ABL372" s="28"/>
      <c r="ABM372" s="28"/>
      <c r="ABN372" s="28"/>
      <c r="ABO372" s="28"/>
      <c r="ABP372" s="28"/>
      <c r="ABQ372" s="28"/>
      <c r="ABR372" s="28"/>
      <c r="ABS372" s="28"/>
      <c r="ABT372" s="28"/>
      <c r="ABU372" s="28"/>
      <c r="ABV372" s="28"/>
      <c r="ABW372" s="28"/>
      <c r="ABX372" s="28"/>
      <c r="ABY372" s="28"/>
      <c r="ABZ372" s="28"/>
      <c r="ACA372" s="28"/>
      <c r="ACB372" s="28"/>
      <c r="ACC372" s="28"/>
      <c r="ACD372" s="28"/>
      <c r="ACE372" s="28"/>
      <c r="ACF372" s="28"/>
      <c r="ACG372" s="28"/>
      <c r="ACH372" s="28"/>
      <c r="ACI372" s="28"/>
      <c r="ACJ372" s="28"/>
      <c r="ACK372" s="28"/>
      <c r="ACL372" s="28"/>
      <c r="ACM372" s="28"/>
      <c r="ACN372" s="28"/>
      <c r="ACO372" s="28"/>
      <c r="ACP372" s="28"/>
      <c r="ACQ372" s="28"/>
      <c r="ACR372" s="28"/>
      <c r="ACS372" s="28"/>
      <c r="ACT372" s="28"/>
      <c r="ACU372" s="28"/>
      <c r="ACV372" s="28"/>
      <c r="ACW372" s="28"/>
      <c r="ACX372" s="28"/>
      <c r="ACY372" s="28"/>
      <c r="ACZ372" s="28"/>
      <c r="ADA372" s="28"/>
      <c r="ADB372" s="28"/>
      <c r="ADC372" s="28"/>
      <c r="ADD372" s="28"/>
      <c r="ADE372" s="28"/>
      <c r="ADF372" s="28"/>
      <c r="ADG372" s="28"/>
      <c r="ADH372" s="28"/>
      <c r="ADI372" s="28"/>
      <c r="ADJ372" s="28"/>
      <c r="ADK372" s="28"/>
      <c r="ADL372" s="28"/>
      <c r="ADM372" s="28"/>
      <c r="ADN372" s="28"/>
      <c r="ADO372" s="28"/>
      <c r="ADP372" s="28"/>
      <c r="ADQ372" s="28"/>
      <c r="ADR372" s="28"/>
      <c r="ADS372" s="28"/>
      <c r="ADT372" s="28"/>
      <c r="ADU372" s="28"/>
      <c r="ADV372" s="28"/>
      <c r="ADW372" s="28"/>
      <c r="ADX372" s="28"/>
      <c r="ADY372" s="28"/>
      <c r="ADZ372" s="28"/>
      <c r="AEA372" s="28"/>
      <c r="AEB372" s="28"/>
      <c r="AEC372" s="28"/>
      <c r="AED372" s="28"/>
      <c r="AEE372" s="28"/>
      <c r="AEF372" s="28"/>
      <c r="AEG372" s="28"/>
      <c r="AEH372" s="28"/>
      <c r="AEI372" s="28"/>
      <c r="AEJ372" s="28"/>
      <c r="AEK372" s="28"/>
      <c r="AEL372" s="28"/>
      <c r="AEM372" s="28"/>
      <c r="AEN372" s="28"/>
      <c r="AEO372" s="28"/>
      <c r="AEP372" s="28"/>
      <c r="AEQ372" s="28"/>
      <c r="AER372" s="28"/>
      <c r="AES372" s="28"/>
      <c r="AET372" s="28"/>
      <c r="AEU372" s="28"/>
      <c r="AEV372" s="28"/>
      <c r="AEW372" s="28"/>
      <c r="AEX372" s="28"/>
      <c r="AEY372" s="28"/>
      <c r="AEZ372" s="28"/>
      <c r="AFA372" s="28"/>
      <c r="AFB372" s="28"/>
      <c r="AFC372" s="28"/>
      <c r="AFD372" s="28"/>
      <c r="AFE372" s="28"/>
      <c r="AFF372" s="28"/>
      <c r="AFG372" s="28"/>
      <c r="AFH372" s="28"/>
      <c r="AFI372" s="28"/>
      <c r="AFJ372" s="28"/>
      <c r="AFK372" s="28"/>
      <c r="AFL372" s="28"/>
      <c r="AFM372" s="28"/>
      <c r="AFN372" s="28"/>
      <c r="AFO372" s="28"/>
      <c r="AFP372" s="28"/>
      <c r="AFQ372" s="28"/>
      <c r="AFR372" s="28"/>
      <c r="AFS372" s="28"/>
      <c r="AFT372" s="28"/>
      <c r="AFU372" s="28"/>
      <c r="AFV372" s="28"/>
      <c r="AFW372" s="28"/>
      <c r="AFX372" s="28"/>
      <c r="AFY372" s="28"/>
      <c r="AFZ372" s="28"/>
      <c r="AGA372" s="28"/>
      <c r="AGB372" s="28"/>
      <c r="AGC372" s="28"/>
      <c r="AGD372" s="28"/>
      <c r="AGE372" s="28"/>
      <c r="AGF372" s="28"/>
      <c r="AGG372" s="28"/>
      <c r="AGH372" s="28"/>
      <c r="AGI372" s="28"/>
      <c r="AGJ372" s="28"/>
      <c r="AGK372" s="28"/>
      <c r="AGL372" s="28"/>
      <c r="AGM372" s="28"/>
      <c r="AGN372" s="28"/>
      <c r="AGO372" s="28"/>
      <c r="AGP372" s="28"/>
      <c r="AGQ372" s="28"/>
      <c r="AGR372" s="28"/>
      <c r="AGS372" s="28"/>
      <c r="AGT372" s="28"/>
      <c r="AGU372" s="28"/>
      <c r="AGV372" s="28"/>
      <c r="AGW372" s="28"/>
      <c r="AGX372" s="28"/>
      <c r="AGY372" s="28"/>
      <c r="AGZ372" s="28"/>
      <c r="AHA372" s="28"/>
      <c r="AHB372" s="28"/>
      <c r="AHC372" s="28"/>
      <c r="AHD372" s="28"/>
      <c r="AHE372" s="28"/>
      <c r="AHF372" s="28"/>
      <c r="AHG372" s="28"/>
      <c r="AHH372" s="28"/>
      <c r="AHI372" s="28"/>
      <c r="AHJ372" s="28"/>
      <c r="AHK372" s="28"/>
      <c r="AHL372" s="28"/>
      <c r="AHM372" s="28"/>
      <c r="AHN372" s="28"/>
      <c r="AHO372" s="28"/>
      <c r="AHP372" s="28"/>
      <c r="AHQ372" s="28"/>
      <c r="AHR372" s="28"/>
      <c r="AHS372" s="28"/>
      <c r="AHT372" s="28"/>
      <c r="AHU372" s="28"/>
      <c r="AHV372" s="28"/>
      <c r="AHW372" s="28"/>
      <c r="AHX372" s="28"/>
      <c r="AHY372" s="28"/>
      <c r="AHZ372" s="28"/>
      <c r="AIA372" s="28"/>
      <c r="AIB372" s="28"/>
      <c r="AIC372" s="28"/>
      <c r="AID372" s="28"/>
      <c r="AIE372" s="28"/>
      <c r="AIF372" s="28"/>
      <c r="AIG372" s="28"/>
      <c r="AIH372" s="28"/>
      <c r="AII372" s="28"/>
      <c r="AIJ372" s="28"/>
      <c r="AIK372" s="28"/>
      <c r="AIL372" s="28"/>
      <c r="AIM372" s="28"/>
      <c r="AIN372" s="28"/>
      <c r="AIO372" s="28"/>
      <c r="AIP372" s="28"/>
      <c r="AIQ372" s="28"/>
      <c r="AIR372" s="28"/>
      <c r="AIS372" s="28"/>
      <c r="AIT372" s="28"/>
      <c r="AIU372" s="28"/>
      <c r="AIV372" s="28"/>
      <c r="AIW372" s="28"/>
      <c r="AIX372" s="28"/>
      <c r="AIY372" s="28"/>
      <c r="AIZ372" s="28"/>
      <c r="AJA372" s="28"/>
      <c r="AJB372" s="28"/>
      <c r="AJC372" s="28"/>
      <c r="AJD372" s="28"/>
      <c r="AJE372" s="28"/>
      <c r="AJF372" s="28"/>
      <c r="AJG372" s="28"/>
      <c r="AJH372" s="28"/>
      <c r="AJI372" s="28"/>
      <c r="AJJ372" s="28"/>
      <c r="AJK372" s="28"/>
      <c r="AJL372" s="28"/>
      <c r="AJM372" s="28"/>
      <c r="AJN372" s="28"/>
      <c r="AJO372" s="28"/>
      <c r="AJP372" s="28"/>
      <c r="AJQ372" s="28"/>
      <c r="AJR372" s="28"/>
      <c r="AJS372" s="28"/>
      <c r="AJT372" s="28"/>
      <c r="AJU372" s="28"/>
      <c r="AJV372" s="28"/>
      <c r="AJW372" s="28"/>
      <c r="AJX372" s="28"/>
      <c r="AJY372" s="28"/>
      <c r="AJZ372" s="28"/>
      <c r="AKA372" s="28"/>
      <c r="AKB372" s="28"/>
      <c r="AKC372" s="28"/>
      <c r="AKD372" s="28"/>
      <c r="AKE372" s="28"/>
      <c r="AKF372" s="28"/>
      <c r="AKG372" s="28"/>
      <c r="AKH372" s="28"/>
      <c r="AKI372" s="28"/>
      <c r="AKJ372" s="28"/>
      <c r="AKK372" s="28"/>
      <c r="AKL372" s="28"/>
      <c r="AKM372" s="28"/>
      <c r="AKN372" s="28"/>
      <c r="AKO372" s="28"/>
      <c r="AKP372" s="28"/>
      <c r="AKQ372" s="28"/>
      <c r="AKR372" s="28"/>
      <c r="AKS372" s="28"/>
      <c r="AKT372" s="28"/>
      <c r="AKU372" s="28"/>
      <c r="AKV372" s="28"/>
      <c r="AKW372" s="28"/>
      <c r="AKX372" s="28"/>
      <c r="AKY372" s="28"/>
      <c r="AKZ372" s="28"/>
      <c r="ALA372" s="28"/>
      <c r="ALB372" s="28"/>
      <c r="ALC372" s="28"/>
      <c r="ALD372" s="28"/>
      <c r="ALE372" s="28"/>
      <c r="ALF372" s="28"/>
      <c r="ALG372" s="28"/>
      <c r="ALH372" s="28"/>
      <c r="ALI372" s="28"/>
      <c r="ALJ372" s="28"/>
      <c r="ALK372" s="28"/>
      <c r="ALL372" s="28"/>
      <c r="ALM372" s="28"/>
      <c r="ALN372" s="28"/>
      <c r="ALO372" s="28"/>
      <c r="ALP372" s="28"/>
      <c r="ALQ372" s="28"/>
      <c r="ALR372" s="28"/>
      <c r="ALS372" s="28"/>
      <c r="ALT372" s="28"/>
      <c r="ALU372" s="28"/>
      <c r="ALV372" s="28"/>
      <c r="ALW372" s="28"/>
      <c r="ALX372" s="28"/>
      <c r="ALY372" s="28"/>
      <c r="ALZ372" s="28"/>
      <c r="AMA372" s="28"/>
      <c r="AMB372" s="28"/>
      <c r="AMC372" s="28"/>
      <c r="AMD372" s="28"/>
      <c r="AME372" s="28"/>
      <c r="AMF372" s="28"/>
      <c r="AMG372" s="28"/>
      <c r="AMH372" s="28"/>
      <c r="AMI372" s="28"/>
      <c r="AMJ372" s="28"/>
      <c r="AMK372" s="28"/>
      <c r="AML372" s="28"/>
      <c r="AMM372" s="28"/>
      <c r="AMN372" s="28"/>
      <c r="AMO372" s="28"/>
      <c r="AMP372" s="28"/>
      <c r="AMQ372" s="28"/>
      <c r="AMR372" s="28"/>
      <c r="AMS372" s="28"/>
      <c r="AMT372" s="28"/>
      <c r="AMU372" s="28"/>
      <c r="AMV372" s="28"/>
      <c r="AMW372" s="28"/>
      <c r="AMX372" s="28"/>
      <c r="AMY372" s="28"/>
      <c r="AMZ372" s="28"/>
      <c r="ANA372" s="28"/>
      <c r="ANB372" s="28"/>
    </row>
    <row r="373" spans="3:1042" s="6" customFormat="1" ht="15" customHeight="1" x14ac:dyDescent="0.25">
      <c r="C373" s="6" t="str">
        <f t="shared" si="187"/>
        <v>State</v>
      </c>
      <c r="D373" s="6" t="str">
        <f t="shared" si="188"/>
        <v>EPX 80 DHPT  (80 gal)</v>
      </c>
      <c r="E373" s="6">
        <f t="shared" si="200"/>
        <v>230312</v>
      </c>
      <c r="F373" s="55">
        <f t="shared" si="152"/>
        <v>80</v>
      </c>
      <c r="G373" s="6" t="str">
        <f t="shared" si="189"/>
        <v>AOSmithPHPT80</v>
      </c>
      <c r="H373" s="117">
        <f t="shared" si="185"/>
        <v>0</v>
      </c>
      <c r="I373" s="158" t="str">
        <f t="shared" si="201"/>
        <v>StateEPX80DHPT</v>
      </c>
      <c r="J373" s="91" t="s">
        <v>192</v>
      </c>
      <c r="K373" s="33"/>
      <c r="L373" s="75">
        <f t="shared" si="186"/>
        <v>23</v>
      </c>
      <c r="M373" s="18" t="s">
        <v>39</v>
      </c>
      <c r="N373" s="62">
        <f t="shared" si="225"/>
        <v>3</v>
      </c>
      <c r="O373" s="62">
        <f t="shared" si="210"/>
        <v>230312</v>
      </c>
      <c r="P373" s="59" t="str">
        <f t="shared" si="190"/>
        <v>EPX 80 DHPT  (80 gal)</v>
      </c>
      <c r="Q373" s="157">
        <f>COUNTIF(P$59:P$414, P373)</f>
        <v>1</v>
      </c>
      <c r="R373" s="19" t="s">
        <v>113</v>
      </c>
      <c r="S373" s="20">
        <v>80</v>
      </c>
      <c r="T373" s="31" t="s">
        <v>105</v>
      </c>
      <c r="U373" s="80" t="s">
        <v>105</v>
      </c>
      <c r="V373" s="85" t="str">
        <f t="shared" si="212"/>
        <v>AOSmithPHPT80</v>
      </c>
      <c r="W373" s="116">
        <v>0</v>
      </c>
      <c r="X373" s="45"/>
      <c r="Y373" s="45"/>
      <c r="Z373" s="44"/>
      <c r="AA373" s="128" t="str">
        <f t="shared" si="195"/>
        <v>2,     230312,   "EPX 80 DHPT  (80 gal)"</v>
      </c>
      <c r="AB373" s="130" t="str">
        <f t="shared" si="205"/>
        <v>State</v>
      </c>
      <c r="AC373" s="78" t="s">
        <v>676</v>
      </c>
      <c r="AD373" s="155">
        <f>COUNTIF(AC$59:AC$414, AC373)</f>
        <v>1</v>
      </c>
      <c r="AE373" s="128" t="str">
        <f t="shared" si="196"/>
        <v xml:space="preserve">          case  EPX 80 DHPT  (80 gal)   :   "StateEPX80DHPT"</v>
      </c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8"/>
      <c r="EG373" s="28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X373" s="28"/>
      <c r="EY373" s="28"/>
      <c r="EZ373" s="28"/>
      <c r="FA373" s="28"/>
      <c r="FB373" s="28"/>
      <c r="FC373" s="28"/>
      <c r="FD373" s="28"/>
      <c r="FE373" s="28"/>
      <c r="FF373" s="28"/>
      <c r="FG373" s="28"/>
      <c r="FH373" s="28"/>
      <c r="FI373" s="28"/>
      <c r="FJ373" s="28"/>
      <c r="FK373" s="28"/>
      <c r="FL373" s="28"/>
      <c r="FM373" s="28"/>
      <c r="FN373" s="28"/>
      <c r="FO373" s="28"/>
      <c r="FP373" s="28"/>
      <c r="FQ373" s="28"/>
      <c r="FR373" s="28"/>
      <c r="FS373" s="28"/>
      <c r="FT373" s="28"/>
      <c r="FU373" s="28"/>
      <c r="FV373" s="28"/>
      <c r="FW373" s="28"/>
      <c r="FX373" s="28"/>
      <c r="FY373" s="28"/>
      <c r="FZ373" s="28"/>
      <c r="GA373" s="28"/>
      <c r="GB373" s="28"/>
      <c r="GC373" s="28"/>
      <c r="GD373" s="28"/>
      <c r="GE373" s="28"/>
      <c r="GF373" s="28"/>
      <c r="GG373" s="28"/>
      <c r="GH373" s="28"/>
      <c r="GI373" s="28"/>
      <c r="GJ373" s="28"/>
      <c r="GK373" s="28"/>
      <c r="GL373" s="28"/>
      <c r="GM373" s="28"/>
      <c r="GN373" s="28"/>
      <c r="GO373" s="28"/>
      <c r="GP373" s="28"/>
      <c r="GQ373" s="28"/>
      <c r="GR373" s="28"/>
      <c r="GS373" s="28"/>
      <c r="GT373" s="28"/>
      <c r="GU373" s="28"/>
      <c r="GV373" s="28"/>
      <c r="GW373" s="28"/>
      <c r="GX373" s="28"/>
      <c r="GY373" s="28"/>
      <c r="GZ373" s="28"/>
      <c r="HA373" s="28"/>
      <c r="HB373" s="28"/>
      <c r="HC373" s="28"/>
      <c r="HD373" s="28"/>
      <c r="HE373" s="28"/>
      <c r="HF373" s="28"/>
      <c r="HG373" s="28"/>
      <c r="HH373" s="28"/>
      <c r="HI373" s="28"/>
      <c r="HJ373" s="28"/>
      <c r="HK373" s="28"/>
      <c r="HL373" s="28"/>
      <c r="HM373" s="28"/>
      <c r="HN373" s="28"/>
      <c r="HO373" s="28"/>
      <c r="HP373" s="28"/>
      <c r="HQ373" s="28"/>
      <c r="HR373" s="28"/>
      <c r="HS373" s="28"/>
      <c r="HT373" s="28"/>
      <c r="HU373" s="28"/>
      <c r="HV373" s="28"/>
      <c r="HW373" s="28"/>
      <c r="HX373" s="28"/>
      <c r="HY373" s="28"/>
      <c r="HZ373" s="28"/>
      <c r="IA373" s="28"/>
      <c r="IB373" s="28"/>
      <c r="IC373" s="28"/>
      <c r="ID373" s="28"/>
      <c r="IE373" s="28"/>
      <c r="IF373" s="28"/>
      <c r="IG373" s="28"/>
      <c r="IH373" s="28"/>
      <c r="II373" s="28"/>
      <c r="IJ373" s="28"/>
      <c r="IK373" s="28"/>
      <c r="IL373" s="28"/>
      <c r="IM373" s="28"/>
      <c r="IN373" s="28"/>
      <c r="IO373" s="28"/>
      <c r="IP373" s="28"/>
      <c r="IQ373" s="28"/>
      <c r="IR373" s="28"/>
      <c r="IS373" s="28"/>
      <c r="IT373" s="28"/>
      <c r="IU373" s="28"/>
      <c r="IV373" s="28"/>
      <c r="IW373" s="28"/>
      <c r="IX373" s="28"/>
      <c r="IY373" s="28"/>
      <c r="IZ373" s="28"/>
      <c r="JA373" s="28"/>
      <c r="JB373" s="28"/>
      <c r="JC373" s="28"/>
      <c r="JD373" s="28"/>
      <c r="JE373" s="28"/>
      <c r="JF373" s="28"/>
      <c r="JG373" s="28"/>
      <c r="JH373" s="28"/>
      <c r="JI373" s="28"/>
      <c r="JJ373" s="28"/>
      <c r="JK373" s="28"/>
      <c r="JL373" s="28"/>
      <c r="JM373" s="28"/>
      <c r="JN373" s="28"/>
      <c r="JO373" s="28"/>
      <c r="JP373" s="28"/>
      <c r="JQ373" s="28"/>
      <c r="JR373" s="28"/>
      <c r="JS373" s="28"/>
      <c r="JT373" s="28"/>
      <c r="JU373" s="28"/>
      <c r="JV373" s="28"/>
      <c r="JW373" s="28"/>
      <c r="JX373" s="28"/>
      <c r="JY373" s="28"/>
      <c r="JZ373" s="28"/>
      <c r="KA373" s="28"/>
      <c r="KB373" s="28"/>
      <c r="KC373" s="28"/>
      <c r="KD373" s="28"/>
      <c r="KE373" s="28"/>
      <c r="KF373" s="28"/>
      <c r="KG373" s="28"/>
      <c r="KH373" s="28"/>
      <c r="KI373" s="28"/>
      <c r="KJ373" s="28"/>
      <c r="KK373" s="28"/>
      <c r="KL373" s="28"/>
      <c r="KM373" s="28"/>
      <c r="KN373" s="28"/>
      <c r="KO373" s="28"/>
      <c r="KP373" s="28"/>
      <c r="KQ373" s="28"/>
      <c r="KR373" s="28"/>
      <c r="KS373" s="28"/>
      <c r="KT373" s="28"/>
      <c r="KU373" s="28"/>
      <c r="KV373" s="28"/>
      <c r="KW373" s="28"/>
      <c r="KX373" s="28"/>
      <c r="KY373" s="28"/>
      <c r="KZ373" s="28"/>
      <c r="LA373" s="28"/>
      <c r="LB373" s="28"/>
      <c r="LC373" s="28"/>
      <c r="LD373" s="28"/>
      <c r="LE373" s="28"/>
      <c r="LF373" s="28"/>
      <c r="LG373" s="28"/>
      <c r="LH373" s="28"/>
      <c r="LI373" s="28"/>
      <c r="LJ373" s="28"/>
      <c r="LK373" s="28"/>
      <c r="LL373" s="28"/>
      <c r="LM373" s="28"/>
      <c r="LN373" s="28"/>
      <c r="LO373" s="28"/>
      <c r="LP373" s="28"/>
      <c r="LQ373" s="28"/>
      <c r="LR373" s="28"/>
      <c r="LS373" s="28"/>
      <c r="LT373" s="28"/>
      <c r="LU373" s="28"/>
      <c r="LV373" s="28"/>
      <c r="LW373" s="28"/>
      <c r="LX373" s="28"/>
      <c r="LY373" s="28"/>
      <c r="LZ373" s="28"/>
      <c r="MA373" s="28"/>
      <c r="MB373" s="28"/>
      <c r="MC373" s="28"/>
      <c r="MD373" s="28"/>
      <c r="ME373" s="28"/>
      <c r="MF373" s="28"/>
      <c r="MG373" s="28"/>
      <c r="MH373" s="28"/>
      <c r="MI373" s="28"/>
      <c r="MJ373" s="28"/>
      <c r="MK373" s="28"/>
      <c r="ML373" s="28"/>
      <c r="MM373" s="28"/>
      <c r="MN373" s="28"/>
      <c r="MO373" s="28"/>
      <c r="MP373" s="28"/>
      <c r="MQ373" s="28"/>
      <c r="MR373" s="28"/>
      <c r="MS373" s="28"/>
      <c r="MT373" s="28"/>
      <c r="MU373" s="28"/>
      <c r="MV373" s="28"/>
      <c r="MW373" s="28"/>
      <c r="MX373" s="28"/>
      <c r="MY373" s="28"/>
      <c r="MZ373" s="28"/>
      <c r="NA373" s="28"/>
      <c r="NB373" s="28"/>
      <c r="NC373" s="28"/>
      <c r="ND373" s="28"/>
      <c r="NE373" s="28"/>
      <c r="NF373" s="28"/>
      <c r="NG373" s="28"/>
      <c r="NH373" s="28"/>
      <c r="NI373" s="28"/>
      <c r="NJ373" s="28"/>
      <c r="NK373" s="28"/>
      <c r="NL373" s="28"/>
      <c r="NM373" s="28"/>
      <c r="NN373" s="28"/>
      <c r="NO373" s="28"/>
      <c r="NP373" s="28"/>
      <c r="NQ373" s="28"/>
      <c r="NR373" s="28"/>
      <c r="NS373" s="28"/>
      <c r="NT373" s="28"/>
      <c r="NU373" s="28"/>
      <c r="NV373" s="28"/>
      <c r="NW373" s="28"/>
      <c r="NX373" s="28"/>
      <c r="NY373" s="28"/>
      <c r="NZ373" s="28"/>
      <c r="OA373" s="28"/>
      <c r="OB373" s="28"/>
      <c r="OC373" s="28"/>
      <c r="OD373" s="28"/>
      <c r="OE373" s="28"/>
      <c r="OF373" s="28"/>
      <c r="OG373" s="28"/>
      <c r="OH373" s="28"/>
      <c r="OI373" s="28"/>
      <c r="OJ373" s="28"/>
      <c r="OK373" s="28"/>
      <c r="OL373" s="28"/>
      <c r="OM373" s="28"/>
      <c r="ON373" s="28"/>
      <c r="OO373" s="28"/>
      <c r="OP373" s="28"/>
      <c r="OQ373" s="28"/>
      <c r="OR373" s="28"/>
      <c r="OS373" s="28"/>
      <c r="OT373" s="28"/>
      <c r="OU373" s="28"/>
      <c r="OV373" s="28"/>
      <c r="OW373" s="28"/>
      <c r="OX373" s="28"/>
      <c r="OY373" s="28"/>
      <c r="OZ373" s="28"/>
      <c r="PA373" s="28"/>
      <c r="PB373" s="28"/>
      <c r="PC373" s="28"/>
      <c r="PD373" s="28"/>
      <c r="PE373" s="28"/>
      <c r="PF373" s="28"/>
      <c r="PG373" s="28"/>
      <c r="PH373" s="28"/>
      <c r="PI373" s="28"/>
      <c r="PJ373" s="28"/>
      <c r="PK373" s="28"/>
      <c r="PL373" s="28"/>
      <c r="PM373" s="28"/>
      <c r="PN373" s="28"/>
      <c r="PO373" s="28"/>
      <c r="PP373" s="28"/>
      <c r="PQ373" s="28"/>
      <c r="PR373" s="28"/>
      <c r="PS373" s="28"/>
      <c r="PT373" s="28"/>
      <c r="PU373" s="28"/>
      <c r="PV373" s="28"/>
      <c r="PW373" s="28"/>
      <c r="PX373" s="28"/>
      <c r="PY373" s="28"/>
      <c r="PZ373" s="28"/>
      <c r="QA373" s="28"/>
      <c r="QB373" s="28"/>
      <c r="QC373" s="28"/>
      <c r="QD373" s="28"/>
      <c r="QE373" s="28"/>
      <c r="QF373" s="28"/>
      <c r="QG373" s="28"/>
      <c r="QH373" s="28"/>
      <c r="QI373" s="28"/>
      <c r="QJ373" s="28"/>
      <c r="QK373" s="28"/>
      <c r="QL373" s="28"/>
      <c r="QM373" s="28"/>
      <c r="QN373" s="28"/>
      <c r="QO373" s="28"/>
      <c r="QP373" s="28"/>
      <c r="QQ373" s="28"/>
      <c r="QR373" s="28"/>
      <c r="QS373" s="28"/>
      <c r="QT373" s="28"/>
      <c r="QU373" s="28"/>
      <c r="QV373" s="28"/>
      <c r="QW373" s="28"/>
      <c r="QX373" s="28"/>
      <c r="QY373" s="28"/>
      <c r="QZ373" s="28"/>
      <c r="RA373" s="28"/>
      <c r="RB373" s="28"/>
      <c r="RC373" s="28"/>
      <c r="RD373" s="28"/>
      <c r="RE373" s="28"/>
      <c r="RF373" s="28"/>
      <c r="RG373" s="28"/>
      <c r="RH373" s="28"/>
      <c r="RI373" s="28"/>
      <c r="RJ373" s="28"/>
      <c r="RK373" s="28"/>
      <c r="RL373" s="28"/>
      <c r="RM373" s="28"/>
      <c r="RN373" s="28"/>
      <c r="RO373" s="28"/>
      <c r="RP373" s="28"/>
      <c r="RQ373" s="28"/>
      <c r="RR373" s="28"/>
      <c r="RS373" s="28"/>
      <c r="RT373" s="28"/>
      <c r="RU373" s="28"/>
      <c r="RV373" s="28"/>
      <c r="RW373" s="28"/>
      <c r="RX373" s="28"/>
      <c r="RY373" s="28"/>
      <c r="RZ373" s="28"/>
      <c r="SA373" s="28"/>
      <c r="SB373" s="28"/>
      <c r="SC373" s="28"/>
      <c r="SD373" s="28"/>
      <c r="SE373" s="28"/>
      <c r="SF373" s="28"/>
      <c r="SG373" s="28"/>
      <c r="SH373" s="28"/>
      <c r="SI373" s="28"/>
      <c r="SJ373" s="28"/>
      <c r="SK373" s="28"/>
      <c r="SL373" s="28"/>
      <c r="SM373" s="28"/>
      <c r="SN373" s="28"/>
      <c r="SO373" s="28"/>
      <c r="SP373" s="28"/>
      <c r="SQ373" s="28"/>
      <c r="SR373" s="28"/>
      <c r="SS373" s="28"/>
      <c r="ST373" s="28"/>
      <c r="SU373" s="28"/>
      <c r="SV373" s="28"/>
      <c r="SW373" s="28"/>
      <c r="SX373" s="28"/>
      <c r="SY373" s="28"/>
      <c r="SZ373" s="28"/>
      <c r="TA373" s="28"/>
      <c r="TB373" s="28"/>
      <c r="TC373" s="28"/>
      <c r="TD373" s="28"/>
      <c r="TE373" s="28"/>
      <c r="TF373" s="28"/>
      <c r="TG373" s="28"/>
      <c r="TH373" s="28"/>
      <c r="TI373" s="28"/>
      <c r="TJ373" s="28"/>
      <c r="TK373" s="28"/>
      <c r="TL373" s="28"/>
      <c r="TM373" s="28"/>
      <c r="TN373" s="28"/>
      <c r="TO373" s="28"/>
      <c r="TP373" s="28"/>
      <c r="TQ373" s="28"/>
      <c r="TR373" s="28"/>
      <c r="TS373" s="28"/>
      <c r="TT373" s="28"/>
      <c r="TU373" s="28"/>
      <c r="TV373" s="28"/>
      <c r="TW373" s="28"/>
      <c r="TX373" s="28"/>
      <c r="TY373" s="28"/>
      <c r="TZ373" s="28"/>
      <c r="UA373" s="28"/>
      <c r="UB373" s="28"/>
      <c r="UC373" s="28"/>
      <c r="UD373" s="28"/>
      <c r="UE373" s="28"/>
      <c r="UF373" s="28"/>
      <c r="UG373" s="28"/>
      <c r="UH373" s="28"/>
      <c r="UI373" s="28"/>
      <c r="UJ373" s="28"/>
      <c r="UK373" s="28"/>
      <c r="UL373" s="28"/>
      <c r="UM373" s="28"/>
      <c r="UN373" s="28"/>
      <c r="UO373" s="28"/>
      <c r="UP373" s="28"/>
      <c r="UQ373" s="28"/>
      <c r="UR373" s="28"/>
      <c r="US373" s="28"/>
      <c r="UT373" s="28"/>
      <c r="UU373" s="28"/>
      <c r="UV373" s="28"/>
      <c r="UW373" s="28"/>
      <c r="UX373" s="28"/>
      <c r="UY373" s="28"/>
      <c r="UZ373" s="28"/>
      <c r="VA373" s="28"/>
      <c r="VB373" s="28"/>
      <c r="VC373" s="28"/>
      <c r="VD373" s="28"/>
      <c r="VE373" s="28"/>
      <c r="VF373" s="28"/>
      <c r="VG373" s="28"/>
      <c r="VH373" s="28"/>
      <c r="VI373" s="28"/>
      <c r="VJ373" s="28"/>
      <c r="VK373" s="28"/>
      <c r="VL373" s="28"/>
      <c r="VM373" s="28"/>
      <c r="VN373" s="28"/>
      <c r="VO373" s="28"/>
      <c r="VP373" s="28"/>
      <c r="VQ373" s="28"/>
      <c r="VR373" s="28"/>
      <c r="VS373" s="28"/>
      <c r="VT373" s="28"/>
      <c r="VU373" s="28"/>
      <c r="VV373" s="28"/>
      <c r="VW373" s="28"/>
      <c r="VX373" s="28"/>
      <c r="VY373" s="28"/>
      <c r="VZ373" s="28"/>
      <c r="WA373" s="28"/>
      <c r="WB373" s="28"/>
      <c r="WC373" s="28"/>
      <c r="WD373" s="28"/>
      <c r="WE373" s="28"/>
      <c r="WF373" s="28"/>
      <c r="WG373" s="28"/>
      <c r="WH373" s="28"/>
      <c r="WI373" s="28"/>
      <c r="WJ373" s="28"/>
      <c r="WK373" s="28"/>
      <c r="WL373" s="28"/>
      <c r="WM373" s="28"/>
      <c r="WN373" s="28"/>
      <c r="WO373" s="28"/>
      <c r="WP373" s="28"/>
      <c r="WQ373" s="28"/>
      <c r="WR373" s="28"/>
      <c r="WS373" s="28"/>
      <c r="WT373" s="28"/>
      <c r="WU373" s="28"/>
      <c r="WV373" s="28"/>
      <c r="WW373" s="28"/>
      <c r="WX373" s="28"/>
      <c r="WY373" s="28"/>
      <c r="WZ373" s="28"/>
      <c r="XA373" s="28"/>
      <c r="XB373" s="28"/>
      <c r="XC373" s="28"/>
      <c r="XD373" s="28"/>
      <c r="XE373" s="28"/>
      <c r="XF373" s="28"/>
      <c r="XG373" s="28"/>
      <c r="XH373" s="28"/>
      <c r="XI373" s="28"/>
      <c r="XJ373" s="28"/>
      <c r="XK373" s="28"/>
      <c r="XL373" s="28"/>
      <c r="XM373" s="28"/>
      <c r="XN373" s="28"/>
      <c r="XO373" s="28"/>
      <c r="XP373" s="28"/>
      <c r="XQ373" s="28"/>
      <c r="XR373" s="28"/>
      <c r="XS373" s="28"/>
      <c r="XT373" s="28"/>
      <c r="XU373" s="28"/>
      <c r="XV373" s="28"/>
      <c r="XW373" s="28"/>
      <c r="XX373" s="28"/>
      <c r="XY373" s="28"/>
      <c r="XZ373" s="28"/>
      <c r="YA373" s="28"/>
      <c r="YB373" s="28"/>
      <c r="YC373" s="28"/>
      <c r="YD373" s="28"/>
      <c r="YE373" s="28"/>
      <c r="YF373" s="28"/>
      <c r="YG373" s="28"/>
      <c r="YH373" s="28"/>
      <c r="YI373" s="28"/>
      <c r="YJ373" s="28"/>
      <c r="YK373" s="28"/>
      <c r="YL373" s="28"/>
      <c r="YM373" s="28"/>
      <c r="YN373" s="28"/>
      <c r="YO373" s="28"/>
      <c r="YP373" s="28"/>
      <c r="YQ373" s="28"/>
      <c r="YR373" s="28"/>
      <c r="YS373" s="28"/>
      <c r="YT373" s="28"/>
      <c r="YU373" s="28"/>
      <c r="YV373" s="28"/>
      <c r="YW373" s="28"/>
      <c r="YX373" s="28"/>
      <c r="YY373" s="28"/>
      <c r="YZ373" s="28"/>
      <c r="ZA373" s="28"/>
      <c r="ZB373" s="28"/>
      <c r="ZC373" s="28"/>
      <c r="ZD373" s="28"/>
      <c r="ZE373" s="28"/>
      <c r="ZF373" s="28"/>
      <c r="ZG373" s="28"/>
      <c r="ZH373" s="28"/>
      <c r="ZI373" s="28"/>
      <c r="ZJ373" s="28"/>
      <c r="ZK373" s="28"/>
      <c r="ZL373" s="28"/>
      <c r="ZM373" s="28"/>
      <c r="ZN373" s="28"/>
      <c r="ZO373" s="28"/>
      <c r="ZP373" s="28"/>
      <c r="ZQ373" s="28"/>
      <c r="ZR373" s="28"/>
      <c r="ZS373" s="28"/>
      <c r="ZT373" s="28"/>
      <c r="ZU373" s="28"/>
      <c r="ZV373" s="28"/>
      <c r="ZW373" s="28"/>
      <c r="ZX373" s="28"/>
      <c r="ZY373" s="28"/>
      <c r="ZZ373" s="28"/>
      <c r="AAA373" s="28"/>
      <c r="AAB373" s="28"/>
      <c r="AAC373" s="28"/>
      <c r="AAD373" s="28"/>
      <c r="AAE373" s="28"/>
      <c r="AAF373" s="28"/>
      <c r="AAG373" s="28"/>
      <c r="AAH373" s="28"/>
      <c r="AAI373" s="28"/>
      <c r="AAJ373" s="28"/>
      <c r="AAK373" s="28"/>
      <c r="AAL373" s="28"/>
      <c r="AAM373" s="28"/>
      <c r="AAN373" s="28"/>
      <c r="AAO373" s="28"/>
      <c r="AAP373" s="28"/>
      <c r="AAQ373" s="28"/>
      <c r="AAR373" s="28"/>
      <c r="AAS373" s="28"/>
      <c r="AAT373" s="28"/>
      <c r="AAU373" s="28"/>
      <c r="AAV373" s="28"/>
      <c r="AAW373" s="28"/>
      <c r="AAX373" s="28"/>
      <c r="AAY373" s="28"/>
      <c r="AAZ373" s="28"/>
      <c r="ABA373" s="28"/>
      <c r="ABB373" s="28"/>
      <c r="ABC373" s="28"/>
      <c r="ABD373" s="28"/>
      <c r="ABE373" s="28"/>
      <c r="ABF373" s="28"/>
      <c r="ABG373" s="28"/>
      <c r="ABH373" s="28"/>
      <c r="ABI373" s="28"/>
      <c r="ABJ373" s="28"/>
      <c r="ABK373" s="28"/>
      <c r="ABL373" s="28"/>
      <c r="ABM373" s="28"/>
      <c r="ABN373" s="28"/>
      <c r="ABO373" s="28"/>
      <c r="ABP373" s="28"/>
      <c r="ABQ373" s="28"/>
      <c r="ABR373" s="28"/>
      <c r="ABS373" s="28"/>
      <c r="ABT373" s="28"/>
      <c r="ABU373" s="28"/>
      <c r="ABV373" s="28"/>
      <c r="ABW373" s="28"/>
      <c r="ABX373" s="28"/>
      <c r="ABY373" s="28"/>
      <c r="ABZ373" s="28"/>
      <c r="ACA373" s="28"/>
      <c r="ACB373" s="28"/>
      <c r="ACC373" s="28"/>
      <c r="ACD373" s="28"/>
      <c r="ACE373" s="28"/>
      <c r="ACF373" s="28"/>
      <c r="ACG373" s="28"/>
      <c r="ACH373" s="28"/>
      <c r="ACI373" s="28"/>
      <c r="ACJ373" s="28"/>
      <c r="ACK373" s="28"/>
      <c r="ACL373" s="28"/>
      <c r="ACM373" s="28"/>
      <c r="ACN373" s="28"/>
      <c r="ACO373" s="28"/>
      <c r="ACP373" s="28"/>
      <c r="ACQ373" s="28"/>
      <c r="ACR373" s="28"/>
      <c r="ACS373" s="28"/>
      <c r="ACT373" s="28"/>
      <c r="ACU373" s="28"/>
      <c r="ACV373" s="28"/>
      <c r="ACW373" s="28"/>
      <c r="ACX373" s="28"/>
      <c r="ACY373" s="28"/>
      <c r="ACZ373" s="28"/>
      <c r="ADA373" s="28"/>
      <c r="ADB373" s="28"/>
      <c r="ADC373" s="28"/>
      <c r="ADD373" s="28"/>
      <c r="ADE373" s="28"/>
      <c r="ADF373" s="28"/>
      <c r="ADG373" s="28"/>
      <c r="ADH373" s="28"/>
      <c r="ADI373" s="28"/>
      <c r="ADJ373" s="28"/>
      <c r="ADK373" s="28"/>
      <c r="ADL373" s="28"/>
      <c r="ADM373" s="28"/>
      <c r="ADN373" s="28"/>
      <c r="ADO373" s="28"/>
      <c r="ADP373" s="28"/>
      <c r="ADQ373" s="28"/>
      <c r="ADR373" s="28"/>
      <c r="ADS373" s="28"/>
      <c r="ADT373" s="28"/>
      <c r="ADU373" s="28"/>
      <c r="ADV373" s="28"/>
      <c r="ADW373" s="28"/>
      <c r="ADX373" s="28"/>
      <c r="ADY373" s="28"/>
      <c r="ADZ373" s="28"/>
      <c r="AEA373" s="28"/>
      <c r="AEB373" s="28"/>
      <c r="AEC373" s="28"/>
      <c r="AED373" s="28"/>
      <c r="AEE373" s="28"/>
      <c r="AEF373" s="28"/>
      <c r="AEG373" s="28"/>
      <c r="AEH373" s="28"/>
      <c r="AEI373" s="28"/>
      <c r="AEJ373" s="28"/>
      <c r="AEK373" s="28"/>
      <c r="AEL373" s="28"/>
      <c r="AEM373" s="28"/>
      <c r="AEN373" s="28"/>
      <c r="AEO373" s="28"/>
      <c r="AEP373" s="28"/>
      <c r="AEQ373" s="28"/>
      <c r="AER373" s="28"/>
      <c r="AES373" s="28"/>
      <c r="AET373" s="28"/>
      <c r="AEU373" s="28"/>
      <c r="AEV373" s="28"/>
      <c r="AEW373" s="28"/>
      <c r="AEX373" s="28"/>
      <c r="AEY373" s="28"/>
      <c r="AEZ373" s="28"/>
      <c r="AFA373" s="28"/>
      <c r="AFB373" s="28"/>
      <c r="AFC373" s="28"/>
      <c r="AFD373" s="28"/>
      <c r="AFE373" s="28"/>
      <c r="AFF373" s="28"/>
      <c r="AFG373" s="28"/>
      <c r="AFH373" s="28"/>
      <c r="AFI373" s="28"/>
      <c r="AFJ373" s="28"/>
      <c r="AFK373" s="28"/>
      <c r="AFL373" s="28"/>
      <c r="AFM373" s="28"/>
      <c r="AFN373" s="28"/>
      <c r="AFO373" s="28"/>
      <c r="AFP373" s="28"/>
      <c r="AFQ373" s="28"/>
      <c r="AFR373" s="28"/>
      <c r="AFS373" s="28"/>
      <c r="AFT373" s="28"/>
      <c r="AFU373" s="28"/>
      <c r="AFV373" s="28"/>
      <c r="AFW373" s="28"/>
      <c r="AFX373" s="28"/>
      <c r="AFY373" s="28"/>
      <c r="AFZ373" s="28"/>
      <c r="AGA373" s="28"/>
      <c r="AGB373" s="28"/>
      <c r="AGC373" s="28"/>
      <c r="AGD373" s="28"/>
      <c r="AGE373" s="28"/>
      <c r="AGF373" s="28"/>
      <c r="AGG373" s="28"/>
      <c r="AGH373" s="28"/>
      <c r="AGI373" s="28"/>
      <c r="AGJ373" s="28"/>
      <c r="AGK373" s="28"/>
      <c r="AGL373" s="28"/>
      <c r="AGM373" s="28"/>
      <c r="AGN373" s="28"/>
      <c r="AGO373" s="28"/>
      <c r="AGP373" s="28"/>
      <c r="AGQ373" s="28"/>
      <c r="AGR373" s="28"/>
      <c r="AGS373" s="28"/>
      <c r="AGT373" s="28"/>
      <c r="AGU373" s="28"/>
      <c r="AGV373" s="28"/>
      <c r="AGW373" s="28"/>
      <c r="AGX373" s="28"/>
      <c r="AGY373" s="28"/>
      <c r="AGZ373" s="28"/>
      <c r="AHA373" s="28"/>
      <c r="AHB373" s="28"/>
      <c r="AHC373" s="28"/>
      <c r="AHD373" s="28"/>
      <c r="AHE373" s="28"/>
      <c r="AHF373" s="28"/>
      <c r="AHG373" s="28"/>
      <c r="AHH373" s="28"/>
      <c r="AHI373" s="28"/>
      <c r="AHJ373" s="28"/>
      <c r="AHK373" s="28"/>
      <c r="AHL373" s="28"/>
      <c r="AHM373" s="28"/>
      <c r="AHN373" s="28"/>
      <c r="AHO373" s="28"/>
      <c r="AHP373" s="28"/>
      <c r="AHQ373" s="28"/>
      <c r="AHR373" s="28"/>
      <c r="AHS373" s="28"/>
      <c r="AHT373" s="28"/>
      <c r="AHU373" s="28"/>
      <c r="AHV373" s="28"/>
      <c r="AHW373" s="28"/>
      <c r="AHX373" s="28"/>
      <c r="AHY373" s="28"/>
      <c r="AHZ373" s="28"/>
      <c r="AIA373" s="28"/>
      <c r="AIB373" s="28"/>
      <c r="AIC373" s="28"/>
      <c r="AID373" s="28"/>
      <c r="AIE373" s="28"/>
      <c r="AIF373" s="28"/>
      <c r="AIG373" s="28"/>
      <c r="AIH373" s="28"/>
      <c r="AII373" s="28"/>
      <c r="AIJ373" s="28"/>
      <c r="AIK373" s="28"/>
      <c r="AIL373" s="28"/>
      <c r="AIM373" s="28"/>
      <c r="AIN373" s="28"/>
      <c r="AIO373" s="28"/>
      <c r="AIP373" s="28"/>
      <c r="AIQ373" s="28"/>
      <c r="AIR373" s="28"/>
      <c r="AIS373" s="28"/>
      <c r="AIT373" s="28"/>
      <c r="AIU373" s="28"/>
      <c r="AIV373" s="28"/>
      <c r="AIW373" s="28"/>
      <c r="AIX373" s="28"/>
      <c r="AIY373" s="28"/>
      <c r="AIZ373" s="28"/>
      <c r="AJA373" s="28"/>
      <c r="AJB373" s="28"/>
      <c r="AJC373" s="28"/>
      <c r="AJD373" s="28"/>
      <c r="AJE373" s="28"/>
      <c r="AJF373" s="28"/>
      <c r="AJG373" s="28"/>
      <c r="AJH373" s="28"/>
      <c r="AJI373" s="28"/>
      <c r="AJJ373" s="28"/>
      <c r="AJK373" s="28"/>
      <c r="AJL373" s="28"/>
      <c r="AJM373" s="28"/>
      <c r="AJN373" s="28"/>
      <c r="AJO373" s="28"/>
      <c r="AJP373" s="28"/>
      <c r="AJQ373" s="28"/>
      <c r="AJR373" s="28"/>
      <c r="AJS373" s="28"/>
      <c r="AJT373" s="28"/>
      <c r="AJU373" s="28"/>
      <c r="AJV373" s="28"/>
      <c r="AJW373" s="28"/>
      <c r="AJX373" s="28"/>
      <c r="AJY373" s="28"/>
      <c r="AJZ373" s="28"/>
      <c r="AKA373" s="28"/>
      <c r="AKB373" s="28"/>
      <c r="AKC373" s="28"/>
      <c r="AKD373" s="28"/>
      <c r="AKE373" s="28"/>
      <c r="AKF373" s="28"/>
      <c r="AKG373" s="28"/>
      <c r="AKH373" s="28"/>
      <c r="AKI373" s="28"/>
      <c r="AKJ373" s="28"/>
      <c r="AKK373" s="28"/>
      <c r="AKL373" s="28"/>
      <c r="AKM373" s="28"/>
      <c r="AKN373" s="28"/>
      <c r="AKO373" s="28"/>
      <c r="AKP373" s="28"/>
      <c r="AKQ373" s="28"/>
      <c r="AKR373" s="28"/>
      <c r="AKS373" s="28"/>
      <c r="AKT373" s="28"/>
      <c r="AKU373" s="28"/>
      <c r="AKV373" s="28"/>
      <c r="AKW373" s="28"/>
      <c r="AKX373" s="28"/>
      <c r="AKY373" s="28"/>
      <c r="AKZ373" s="28"/>
      <c r="ALA373" s="28"/>
      <c r="ALB373" s="28"/>
      <c r="ALC373" s="28"/>
      <c r="ALD373" s="28"/>
      <c r="ALE373" s="28"/>
      <c r="ALF373" s="28"/>
      <c r="ALG373" s="28"/>
      <c r="ALH373" s="28"/>
      <c r="ALI373" s="28"/>
      <c r="ALJ373" s="28"/>
      <c r="ALK373" s="28"/>
      <c r="ALL373" s="28"/>
      <c r="ALM373" s="28"/>
      <c r="ALN373" s="28"/>
      <c r="ALO373" s="28"/>
      <c r="ALP373" s="28"/>
      <c r="ALQ373" s="28"/>
      <c r="ALR373" s="28"/>
      <c r="ALS373" s="28"/>
      <c r="ALT373" s="28"/>
      <c r="ALU373" s="28"/>
      <c r="ALV373" s="28"/>
      <c r="ALW373" s="28"/>
      <c r="ALX373" s="28"/>
      <c r="ALY373" s="28"/>
      <c r="ALZ373" s="28"/>
      <c r="AMA373" s="28"/>
      <c r="AMB373" s="28"/>
      <c r="AMC373" s="28"/>
      <c r="AMD373" s="28"/>
      <c r="AME373" s="28"/>
      <c r="AMF373" s="28"/>
      <c r="AMG373" s="28"/>
      <c r="AMH373" s="28"/>
      <c r="AMI373" s="28"/>
      <c r="AMJ373" s="28"/>
      <c r="AMK373" s="28"/>
      <c r="AML373" s="28"/>
      <c r="AMM373" s="28"/>
      <c r="AMN373" s="28"/>
      <c r="AMO373" s="28"/>
      <c r="AMP373" s="28"/>
      <c r="AMQ373" s="28"/>
      <c r="AMR373" s="28"/>
      <c r="AMS373" s="28"/>
      <c r="AMT373" s="28"/>
      <c r="AMU373" s="28"/>
      <c r="AMV373" s="28"/>
      <c r="AMW373" s="28"/>
      <c r="AMX373" s="28"/>
      <c r="AMY373" s="28"/>
      <c r="AMZ373" s="28"/>
      <c r="ANA373" s="28"/>
      <c r="ANB373" s="28"/>
    </row>
    <row r="374" spans="3:1042" s="6" customFormat="1" ht="15" customHeight="1" x14ac:dyDescent="0.25">
      <c r="C374" s="6" t="str">
        <f t="shared" si="187"/>
        <v>State</v>
      </c>
      <c r="D374" s="6" t="str">
        <f t="shared" si="188"/>
        <v>HP6 50 DHPT 120  (50 gal)</v>
      </c>
      <c r="E374" s="6">
        <f t="shared" si="200"/>
        <v>230413</v>
      </c>
      <c r="F374" s="55">
        <f t="shared" si="152"/>
        <v>50</v>
      </c>
      <c r="G374" s="6" t="str">
        <f t="shared" si="189"/>
        <v>AOSmithHPTU50</v>
      </c>
      <c r="H374" s="117">
        <f t="shared" si="185"/>
        <v>0</v>
      </c>
      <c r="I374" s="158" t="str">
        <f t="shared" si="201"/>
        <v>StateHP650DHPT</v>
      </c>
      <c r="J374" s="91" t="s">
        <v>192</v>
      </c>
      <c r="K374" s="32">
        <v>1</v>
      </c>
      <c r="L374" s="75">
        <f t="shared" si="186"/>
        <v>23</v>
      </c>
      <c r="M374" s="9" t="s">
        <v>39</v>
      </c>
      <c r="N374" s="62">
        <f t="shared" si="225"/>
        <v>4</v>
      </c>
      <c r="O374" s="62">
        <f t="shared" si="210"/>
        <v>230413</v>
      </c>
      <c r="P374" s="59" t="str">
        <f t="shared" si="190"/>
        <v>HP6 50 DHPT 120  (50 gal)</v>
      </c>
      <c r="Q374" s="157">
        <f>COUNTIF(P$59:P$414, P374)</f>
        <v>1</v>
      </c>
      <c r="R374" s="10" t="s">
        <v>71</v>
      </c>
      <c r="S374" s="11">
        <v>50</v>
      </c>
      <c r="T374" s="30" t="s">
        <v>81</v>
      </c>
      <c r="U374" s="80" t="s">
        <v>106</v>
      </c>
      <c r="V374" s="85" t="str">
        <f t="shared" si="212"/>
        <v>AOSmithHPTU50</v>
      </c>
      <c r="W374" s="116">
        <v>0</v>
      </c>
      <c r="X374" s="42" t="s">
        <v>8</v>
      </c>
      <c r="Y374" s="43">
        <v>42591</v>
      </c>
      <c r="Z374" s="44" t="s">
        <v>80</v>
      </c>
      <c r="AA374" s="128" t="str">
        <f t="shared" si="195"/>
        <v>2,     230413,   "HP6 50 DHPT 120  (50 gal)"</v>
      </c>
      <c r="AB374" s="130" t="str">
        <f t="shared" si="205"/>
        <v>State</v>
      </c>
      <c r="AC374" s="131" t="s">
        <v>677</v>
      </c>
      <c r="AD374" s="155">
        <f>COUNTIF(AC$59:AC$414, AC374)</f>
        <v>1</v>
      </c>
      <c r="AE374" s="128" t="str">
        <f t="shared" si="196"/>
        <v xml:space="preserve">          case  HP6 50 DHPT 120  (50 gal)   :   "StateHP650DHPT"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</row>
    <row r="375" spans="3:1042" s="6" customFormat="1" ht="15" customHeight="1" x14ac:dyDescent="0.25">
      <c r="C375" s="6" t="str">
        <f t="shared" si="187"/>
        <v>State</v>
      </c>
      <c r="D375" s="6" t="str">
        <f t="shared" si="188"/>
        <v>HP6 66 DHPT 120  (66 gal)</v>
      </c>
      <c r="E375" s="6">
        <f t="shared" si="200"/>
        <v>230514</v>
      </c>
      <c r="F375" s="55">
        <f t="shared" si="152"/>
        <v>66</v>
      </c>
      <c r="G375" s="6" t="str">
        <f t="shared" si="189"/>
        <v>AOSmithHPTU66</v>
      </c>
      <c r="H375" s="117">
        <f t="shared" si="185"/>
        <v>0</v>
      </c>
      <c r="I375" s="158" t="str">
        <f t="shared" si="201"/>
        <v>StateHP666DHPT</v>
      </c>
      <c r="J375" s="91" t="s">
        <v>192</v>
      </c>
      <c r="K375" s="32">
        <v>1</v>
      </c>
      <c r="L375" s="75">
        <f t="shared" si="186"/>
        <v>23</v>
      </c>
      <c r="M375" s="9" t="s">
        <v>39</v>
      </c>
      <c r="N375" s="62">
        <f t="shared" si="225"/>
        <v>5</v>
      </c>
      <c r="O375" s="62">
        <f t="shared" si="210"/>
        <v>230514</v>
      </c>
      <c r="P375" s="59" t="str">
        <f t="shared" si="190"/>
        <v>HP6 66 DHPT 120  (66 gal)</v>
      </c>
      <c r="Q375" s="157">
        <f>COUNTIF(P$59:P$414, P375)</f>
        <v>1</v>
      </c>
      <c r="R375" s="10" t="s">
        <v>72</v>
      </c>
      <c r="S375" s="11">
        <v>66</v>
      </c>
      <c r="T375" s="30" t="s">
        <v>82</v>
      </c>
      <c r="U375" s="80" t="s">
        <v>102</v>
      </c>
      <c r="V375" s="85" t="str">
        <f t="shared" si="212"/>
        <v>AOSmithHPTU66</v>
      </c>
      <c r="W375" s="116">
        <v>0</v>
      </c>
      <c r="X375" s="42">
        <v>3</v>
      </c>
      <c r="Y375" s="43">
        <v>42591</v>
      </c>
      <c r="Z375" s="44" t="s">
        <v>80</v>
      </c>
      <c r="AA375" s="128" t="str">
        <f t="shared" si="195"/>
        <v>2,     230514,   "HP6 66 DHPT 120  (66 gal)"</v>
      </c>
      <c r="AB375" s="130" t="str">
        <f t="shared" si="205"/>
        <v>State</v>
      </c>
      <c r="AC375" s="131" t="s">
        <v>678</v>
      </c>
      <c r="AD375" s="155">
        <f>COUNTIF(AC$59:AC$414, AC375)</f>
        <v>1</v>
      </c>
      <c r="AE375" s="128" t="str">
        <f t="shared" si="196"/>
        <v xml:space="preserve">          case  HP6 66 DHPT 120  (66 gal)   :   "StateHP666DHPT"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</row>
    <row r="376" spans="3:1042" s="6" customFormat="1" ht="15" customHeight="1" x14ac:dyDescent="0.25">
      <c r="C376" s="6" t="str">
        <f t="shared" si="187"/>
        <v>State</v>
      </c>
      <c r="D376" s="6" t="str">
        <f t="shared" si="188"/>
        <v>HP6 80 DHPT 120  (80 gal)</v>
      </c>
      <c r="E376" s="6">
        <f t="shared" si="200"/>
        <v>230615</v>
      </c>
      <c r="F376" s="55">
        <f t="shared" si="152"/>
        <v>80</v>
      </c>
      <c r="G376" s="6" t="str">
        <f t="shared" si="189"/>
        <v>AOSmithHPTU80</v>
      </c>
      <c r="H376" s="117">
        <f t="shared" si="185"/>
        <v>0</v>
      </c>
      <c r="I376" s="158" t="str">
        <f t="shared" si="201"/>
        <v>StateHP680DHPT</v>
      </c>
      <c r="J376" s="91" t="s">
        <v>192</v>
      </c>
      <c r="K376" s="32">
        <v>1</v>
      </c>
      <c r="L376" s="75">
        <f t="shared" si="186"/>
        <v>23</v>
      </c>
      <c r="M376" s="9" t="s">
        <v>39</v>
      </c>
      <c r="N376" s="62">
        <f t="shared" si="225"/>
        <v>6</v>
      </c>
      <c r="O376" s="62">
        <f t="shared" si="210"/>
        <v>230615</v>
      </c>
      <c r="P376" s="59" t="str">
        <f t="shared" si="190"/>
        <v>HP6 80 DHPT 120  (80 gal)</v>
      </c>
      <c r="Q376" s="157">
        <f>COUNTIF(P$59:P$414, P376)</f>
        <v>1</v>
      </c>
      <c r="R376" s="10" t="s">
        <v>73</v>
      </c>
      <c r="S376" s="11">
        <v>80</v>
      </c>
      <c r="T376" s="30" t="s">
        <v>83</v>
      </c>
      <c r="U376" s="80" t="s">
        <v>103</v>
      </c>
      <c r="V376" s="85" t="str">
        <f t="shared" si="212"/>
        <v>AOSmithHPTU80</v>
      </c>
      <c r="W376" s="116">
        <v>0</v>
      </c>
      <c r="X376" s="42" t="s">
        <v>13</v>
      </c>
      <c r="Y376" s="43">
        <v>42591</v>
      </c>
      <c r="Z376" s="44" t="s">
        <v>80</v>
      </c>
      <c r="AA376" s="128" t="str">
        <f t="shared" si="195"/>
        <v>2,     230615,   "HP6 80 DHPT 120  (80 gal)"</v>
      </c>
      <c r="AB376" s="130" t="str">
        <f t="shared" si="205"/>
        <v>State</v>
      </c>
      <c r="AC376" s="131" t="s">
        <v>679</v>
      </c>
      <c r="AD376" s="155">
        <f>COUNTIF(AC$59:AC$414, AC376)</f>
        <v>1</v>
      </c>
      <c r="AE376" s="128" t="str">
        <f t="shared" si="196"/>
        <v xml:space="preserve">          case  HP6 80 DHPT 120  (80 gal)   :   "StateHP680DHPT"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</row>
    <row r="377" spans="3:1042" s="6" customFormat="1" ht="15" customHeight="1" x14ac:dyDescent="0.25">
      <c r="C377" s="6" t="str">
        <f t="shared" ref="C377:C414" si="226">M377</f>
        <v>State</v>
      </c>
      <c r="D377" s="6" t="str">
        <f t="shared" ref="D377:D414" si="227">P377</f>
        <v>HPX 50 DHPT 120  (50 gal)</v>
      </c>
      <c r="E377" s="6">
        <f t="shared" si="200"/>
        <v>230713</v>
      </c>
      <c r="F377" s="55">
        <f t="shared" si="152"/>
        <v>50</v>
      </c>
      <c r="G377" s="6" t="str">
        <f t="shared" ref="G377:G415" si="228">V377</f>
        <v>AOSmithHPTU50</v>
      </c>
      <c r="H377" s="117">
        <f t="shared" si="185"/>
        <v>0</v>
      </c>
      <c r="I377" s="158" t="str">
        <f t="shared" si="201"/>
        <v>StateHPX50DHPT</v>
      </c>
      <c r="J377" s="91" t="s">
        <v>192</v>
      </c>
      <c r="K377" s="32">
        <v>3</v>
      </c>
      <c r="L377" s="75">
        <f t="shared" si="186"/>
        <v>23</v>
      </c>
      <c r="M377" s="9" t="s">
        <v>39</v>
      </c>
      <c r="N377" s="62">
        <f t="shared" si="225"/>
        <v>7</v>
      </c>
      <c r="O377" s="62">
        <f t="shared" si="210"/>
        <v>230713</v>
      </c>
      <c r="P377" s="59" t="str">
        <f t="shared" si="190"/>
        <v>HPX 50 DHPT 120  (50 gal)</v>
      </c>
      <c r="Q377" s="157">
        <f>COUNTIF(P$59:P$414, P377)</f>
        <v>1</v>
      </c>
      <c r="R377" s="10" t="s">
        <v>40</v>
      </c>
      <c r="S377" s="11">
        <v>50</v>
      </c>
      <c r="T377" s="30" t="s">
        <v>81</v>
      </c>
      <c r="U377" s="80" t="s">
        <v>106</v>
      </c>
      <c r="V377" s="85" t="str">
        <f t="shared" si="212"/>
        <v>AOSmithHPTU50</v>
      </c>
      <c r="W377" s="116">
        <v>0</v>
      </c>
      <c r="X377" s="42" t="s">
        <v>8</v>
      </c>
      <c r="Y377" s="43">
        <v>42545</v>
      </c>
      <c r="Z377" s="44" t="s">
        <v>80</v>
      </c>
      <c r="AA377" s="128" t="str">
        <f t="shared" si="195"/>
        <v>2,     230713,   "HPX 50 DHPT 120  (50 gal)"</v>
      </c>
      <c r="AB377" s="130" t="str">
        <f t="shared" si="205"/>
        <v>State</v>
      </c>
      <c r="AC377" s="131" t="s">
        <v>680</v>
      </c>
      <c r="AD377" s="155">
        <f>COUNTIF(AC$59:AC$414, AC377)</f>
        <v>1</v>
      </c>
      <c r="AE377" s="128" t="str">
        <f t="shared" si="196"/>
        <v xml:space="preserve">          case  HPX 50 DHPT 120  (50 gal)   :   "StateHPX50DHPT"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</row>
    <row r="378" spans="3:1042" s="6" customFormat="1" ht="15" customHeight="1" x14ac:dyDescent="0.25">
      <c r="C378" s="6" t="str">
        <f t="shared" si="226"/>
        <v>State</v>
      </c>
      <c r="D378" s="6" t="str">
        <f t="shared" si="227"/>
        <v>HPX 50 DHPTNE 120  (50 gal)</v>
      </c>
      <c r="E378" s="6">
        <f t="shared" si="200"/>
        <v>230813</v>
      </c>
      <c r="F378" s="55">
        <f t="shared" si="152"/>
        <v>50</v>
      </c>
      <c r="G378" s="6" t="str">
        <f t="shared" si="228"/>
        <v>AOSmithHPTU50</v>
      </c>
      <c r="H378" s="117">
        <f t="shared" si="185"/>
        <v>0</v>
      </c>
      <c r="I378" s="158" t="str">
        <f t="shared" si="201"/>
        <v>StateHPX50DHPTNE</v>
      </c>
      <c r="J378" s="91" t="s">
        <v>192</v>
      </c>
      <c r="K378" s="32">
        <v>3</v>
      </c>
      <c r="L378" s="75">
        <f t="shared" si="186"/>
        <v>23</v>
      </c>
      <c r="M378" s="9" t="s">
        <v>39</v>
      </c>
      <c r="N378" s="62">
        <f t="shared" si="225"/>
        <v>8</v>
      </c>
      <c r="O378" s="62">
        <f t="shared" si="210"/>
        <v>230813</v>
      </c>
      <c r="P378" s="59" t="str">
        <f t="shared" si="190"/>
        <v>HPX 50 DHPTNE 120  (50 gal)</v>
      </c>
      <c r="Q378" s="157">
        <f>COUNTIF(P$59:P$414, P378)</f>
        <v>1</v>
      </c>
      <c r="R378" s="10" t="s">
        <v>41</v>
      </c>
      <c r="S378" s="11">
        <v>50</v>
      </c>
      <c r="T378" s="30" t="s">
        <v>81</v>
      </c>
      <c r="U378" s="80" t="s">
        <v>106</v>
      </c>
      <c r="V378" s="85" t="str">
        <f t="shared" si="212"/>
        <v>AOSmithHPTU50</v>
      </c>
      <c r="W378" s="116">
        <v>0</v>
      </c>
      <c r="X378" s="42" t="s">
        <v>8</v>
      </c>
      <c r="Y378" s="43">
        <v>42545</v>
      </c>
      <c r="Z378" s="44" t="s">
        <v>80</v>
      </c>
      <c r="AA378" s="128" t="str">
        <f t="shared" si="195"/>
        <v>2,     230813,   "HPX 50 DHPTNE 120  (50 gal)"</v>
      </c>
      <c r="AB378" s="130" t="str">
        <f t="shared" si="205"/>
        <v>State</v>
      </c>
      <c r="AC378" s="131" t="s">
        <v>681</v>
      </c>
      <c r="AD378" s="155">
        <f>COUNTIF(AC$59:AC$414, AC378)</f>
        <v>1</v>
      </c>
      <c r="AE378" s="128" t="str">
        <f t="shared" si="196"/>
        <v xml:space="preserve">          case  HPX 50 DHPTNE 120  (50 gal)   :   "StateHPX50DHPTNE"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</row>
    <row r="379" spans="3:1042" s="6" customFormat="1" ht="15" customHeight="1" x14ac:dyDescent="0.25">
      <c r="C379" s="121" t="str">
        <f t="shared" si="226"/>
        <v>State</v>
      </c>
      <c r="D379" s="121" t="str">
        <f t="shared" si="227"/>
        <v>HPX-50-DHPTDR 130  (50 gal, JA13)</v>
      </c>
      <c r="E379" s="121">
        <f t="shared" si="200"/>
        <v>231313</v>
      </c>
      <c r="F379" s="55">
        <f t="shared" ref="F379" si="229">S379</f>
        <v>50</v>
      </c>
      <c r="G379" s="6" t="str">
        <f t="shared" si="228"/>
        <v>AOSmithHPTU50</v>
      </c>
      <c r="H379" s="117">
        <f t="shared" ref="H379" si="230">W379</f>
        <v>1</v>
      </c>
      <c r="I379" s="158" t="str">
        <f t="shared" si="201"/>
        <v>StateHPX50DHPTDR</v>
      </c>
      <c r="J379" s="91" t="s">
        <v>192</v>
      </c>
      <c r="K379" s="32">
        <v>3</v>
      </c>
      <c r="L379" s="75">
        <f t="shared" ref="L379" si="231">VLOOKUP( M379, $M$2:$N$21, 2, FALSE )</f>
        <v>23</v>
      </c>
      <c r="M379" s="9" t="s">
        <v>39</v>
      </c>
      <c r="N379" s="122">
        <v>13</v>
      </c>
      <c r="O379" s="62">
        <f t="shared" ref="O379" si="232" xml:space="preserve"> (L379*10000) + (N379*100) + VLOOKUP( U379, $R$2:$T$56, 2, FALSE )</f>
        <v>231313</v>
      </c>
      <c r="P379" s="59" t="str">
        <f t="shared" si="190"/>
        <v>HPX-50-DHPTDR 130  (50 gal, JA13)</v>
      </c>
      <c r="Q379" s="157">
        <f>COUNTIF(P$59:P$414, P379)</f>
        <v>1</v>
      </c>
      <c r="R379" s="10" t="s">
        <v>370</v>
      </c>
      <c r="S379" s="11">
        <v>50</v>
      </c>
      <c r="T379" s="30" t="s">
        <v>81</v>
      </c>
      <c r="U379" s="80" t="s">
        <v>106</v>
      </c>
      <c r="V379" s="85" t="str">
        <f t="shared" ref="V379" si="233">VLOOKUP( U379, $R$2:$T$56, 3, FALSE )</f>
        <v>AOSmithHPTU50</v>
      </c>
      <c r="W379" s="118">
        <v>1</v>
      </c>
      <c r="X379" s="42" t="s">
        <v>8</v>
      </c>
      <c r="Y379" s="43">
        <v>44118</v>
      </c>
      <c r="Z379" s="44" t="s">
        <v>80</v>
      </c>
      <c r="AA379" s="128" t="str">
        <f t="shared" si="195"/>
        <v>2,     231313,   "HPX-50-DHPTDR 130  (50 gal, JA13)"</v>
      </c>
      <c r="AB379" s="130" t="str">
        <f t="shared" si="205"/>
        <v>State</v>
      </c>
      <c r="AC379" s="132" t="s">
        <v>686</v>
      </c>
      <c r="AD379" s="155">
        <f>COUNTIF(AC$59:AC$414, AC379)</f>
        <v>1</v>
      </c>
      <c r="AE379" s="128" t="str">
        <f t="shared" si="196"/>
        <v xml:space="preserve">          case  HPX-50-DHPTDR 130  (50 gal, JA13)   :   "StateHPX50DHPTDR"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</row>
    <row r="380" spans="3:1042" s="6" customFormat="1" ht="15" customHeight="1" x14ac:dyDescent="0.25">
      <c r="C380" s="6" t="str">
        <f t="shared" si="226"/>
        <v>State</v>
      </c>
      <c r="D380" s="6" t="str">
        <f t="shared" si="227"/>
        <v>HPX 66 DHPT 120  (66 gal)</v>
      </c>
      <c r="E380" s="6">
        <f t="shared" si="200"/>
        <v>230914</v>
      </c>
      <c r="F380" s="55">
        <f t="shared" si="152"/>
        <v>66</v>
      </c>
      <c r="G380" s="6" t="str">
        <f t="shared" si="228"/>
        <v>AOSmithHPTU66</v>
      </c>
      <c r="H380" s="117">
        <f t="shared" si="185"/>
        <v>0</v>
      </c>
      <c r="I380" s="158" t="str">
        <f t="shared" si="201"/>
        <v>StateHPX66DHPT</v>
      </c>
      <c r="J380" s="91" t="s">
        <v>192</v>
      </c>
      <c r="K380" s="32">
        <v>3</v>
      </c>
      <c r="L380" s="75">
        <f t="shared" si="186"/>
        <v>23</v>
      </c>
      <c r="M380" s="9" t="s">
        <v>39</v>
      </c>
      <c r="N380" s="123">
        <f>N378+1</f>
        <v>9</v>
      </c>
      <c r="O380" s="62">
        <f xml:space="preserve"> (L380*10000) + (N380*100) + VLOOKUP( U380, $R$2:$T$56, 2, FALSE )</f>
        <v>230914</v>
      </c>
      <c r="P380" s="59" t="str">
        <f t="shared" si="190"/>
        <v>HPX 66 DHPT 120  (66 gal)</v>
      </c>
      <c r="Q380" s="157">
        <f>COUNTIF(P$59:P$414, P380)</f>
        <v>1</v>
      </c>
      <c r="R380" s="10" t="s">
        <v>42</v>
      </c>
      <c r="S380" s="11">
        <v>66</v>
      </c>
      <c r="T380" s="30" t="s">
        <v>82</v>
      </c>
      <c r="U380" s="80" t="s">
        <v>102</v>
      </c>
      <c r="V380" s="85" t="str">
        <f>VLOOKUP( U380, $R$2:$T$56, 3, FALSE )</f>
        <v>AOSmithHPTU66</v>
      </c>
      <c r="W380" s="116">
        <v>0</v>
      </c>
      <c r="X380" s="42">
        <v>3</v>
      </c>
      <c r="Y380" s="43">
        <v>42545</v>
      </c>
      <c r="Z380" s="44" t="s">
        <v>80</v>
      </c>
      <c r="AA380" s="128" t="str">
        <f t="shared" si="195"/>
        <v>2,     230914,   "HPX 66 DHPT 120  (66 gal)"</v>
      </c>
      <c r="AB380" s="130" t="str">
        <f t="shared" si="205"/>
        <v>State</v>
      </c>
      <c r="AC380" s="131" t="s">
        <v>682</v>
      </c>
      <c r="AD380" s="155">
        <f>COUNTIF(AC$59:AC$414, AC380)</f>
        <v>1</v>
      </c>
      <c r="AE380" s="128" t="str">
        <f t="shared" si="196"/>
        <v xml:space="preserve">          case  HPX 66 DHPT 120  (66 gal)   :   "StateHPX66DHPT"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</row>
    <row r="381" spans="3:1042" s="6" customFormat="1" ht="15" customHeight="1" x14ac:dyDescent="0.25">
      <c r="C381" s="6" t="str">
        <f t="shared" si="226"/>
        <v>State</v>
      </c>
      <c r="D381" s="6" t="str">
        <f t="shared" si="227"/>
        <v>HPX 66 DHPTNE 120  (66 gal)</v>
      </c>
      <c r="E381" s="6">
        <f t="shared" si="200"/>
        <v>231014</v>
      </c>
      <c r="F381" s="55">
        <f t="shared" si="152"/>
        <v>66</v>
      </c>
      <c r="G381" s="6" t="str">
        <f t="shared" si="228"/>
        <v>AOSmithHPTU66</v>
      </c>
      <c r="H381" s="117">
        <f t="shared" si="185"/>
        <v>0</v>
      </c>
      <c r="I381" s="158" t="str">
        <f t="shared" si="201"/>
        <v>StateHPX66DHPTNE</v>
      </c>
      <c r="J381" s="91" t="s">
        <v>192</v>
      </c>
      <c r="K381" s="32">
        <v>3</v>
      </c>
      <c r="L381" s="75">
        <f t="shared" si="186"/>
        <v>23</v>
      </c>
      <c r="M381" s="9" t="s">
        <v>39</v>
      </c>
      <c r="N381" s="62">
        <f t="shared" si="225"/>
        <v>10</v>
      </c>
      <c r="O381" s="62">
        <f xml:space="preserve"> (L381*10000) + (N381*100) + VLOOKUP( U381, $R$2:$T$56, 2, FALSE )</f>
        <v>231014</v>
      </c>
      <c r="P381" s="59" t="str">
        <f t="shared" si="190"/>
        <v>HPX 66 DHPTNE 120  (66 gal)</v>
      </c>
      <c r="Q381" s="157">
        <f>COUNTIF(P$59:P$414, P381)</f>
        <v>1</v>
      </c>
      <c r="R381" s="10" t="s">
        <v>43</v>
      </c>
      <c r="S381" s="11">
        <v>66</v>
      </c>
      <c r="T381" s="30" t="s">
        <v>82</v>
      </c>
      <c r="U381" s="80" t="s">
        <v>102</v>
      </c>
      <c r="V381" s="85" t="str">
        <f>VLOOKUP( U381, $R$2:$T$56, 3, FALSE )</f>
        <v>AOSmithHPTU66</v>
      </c>
      <c r="W381" s="116">
        <v>0</v>
      </c>
      <c r="X381" s="42">
        <v>3</v>
      </c>
      <c r="Y381" s="43">
        <v>42545</v>
      </c>
      <c r="Z381" s="44" t="s">
        <v>80</v>
      </c>
      <c r="AA381" s="128" t="str">
        <f t="shared" si="195"/>
        <v>2,     231014,   "HPX 66 DHPTNE 120  (66 gal)"</v>
      </c>
      <c r="AB381" s="130" t="str">
        <f t="shared" si="205"/>
        <v>State</v>
      </c>
      <c r="AC381" s="131" t="s">
        <v>683</v>
      </c>
      <c r="AD381" s="155">
        <f>COUNTIF(AC$59:AC$414, AC381)</f>
        <v>1</v>
      </c>
      <c r="AE381" s="128" t="str">
        <f t="shared" si="196"/>
        <v xml:space="preserve">          case  HPX 66 DHPTNE 120  (66 gal)   :   "StateHPX66DHPTNE"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</row>
    <row r="382" spans="3:1042" s="6" customFormat="1" ht="15" customHeight="1" x14ac:dyDescent="0.25">
      <c r="C382" s="121" t="str">
        <f t="shared" si="226"/>
        <v>State</v>
      </c>
      <c r="D382" s="121" t="str">
        <f t="shared" si="227"/>
        <v>HPX-66-DHPTDR 130  (66 gal, JA13)</v>
      </c>
      <c r="E382" s="121">
        <f t="shared" si="200"/>
        <v>231414</v>
      </c>
      <c r="F382" s="55">
        <f t="shared" ref="F382" si="234">S382</f>
        <v>66</v>
      </c>
      <c r="G382" s="6" t="str">
        <f t="shared" si="228"/>
        <v>AOSmithHPTU66</v>
      </c>
      <c r="H382" s="117">
        <f t="shared" ref="H382" si="235">W382</f>
        <v>1</v>
      </c>
      <c r="I382" s="158" t="str">
        <f t="shared" si="201"/>
        <v>StateHPX66DHPTDR</v>
      </c>
      <c r="J382" s="91" t="s">
        <v>192</v>
      </c>
      <c r="K382" s="32">
        <v>3</v>
      </c>
      <c r="L382" s="75">
        <f t="shared" ref="L382" si="236">VLOOKUP( M382, $M$2:$N$21, 2, FALSE )</f>
        <v>23</v>
      </c>
      <c r="M382" s="9" t="s">
        <v>39</v>
      </c>
      <c r="N382" s="122">
        <v>14</v>
      </c>
      <c r="O382" s="62">
        <f t="shared" ref="O382" si="237" xml:space="preserve"> (L382*10000) + (N382*100) + VLOOKUP( U382, $R$2:$T$56, 2, FALSE )</f>
        <v>231414</v>
      </c>
      <c r="P382" s="59" t="str">
        <f t="shared" si="190"/>
        <v>HPX-66-DHPTDR 130  (66 gal, JA13)</v>
      </c>
      <c r="Q382" s="157">
        <f>COUNTIF(P$59:P$414, P382)</f>
        <v>1</v>
      </c>
      <c r="R382" s="10" t="s">
        <v>371</v>
      </c>
      <c r="S382" s="11">
        <v>66</v>
      </c>
      <c r="T382" s="30" t="s">
        <v>82</v>
      </c>
      <c r="U382" s="80" t="s">
        <v>102</v>
      </c>
      <c r="V382" s="85" t="str">
        <f t="shared" ref="V382" si="238">VLOOKUP( U382, $R$2:$T$56, 3, FALSE )</f>
        <v>AOSmithHPTU66</v>
      </c>
      <c r="W382" s="118">
        <v>1</v>
      </c>
      <c r="X382" s="42">
        <v>3</v>
      </c>
      <c r="Y382" s="43">
        <v>44118</v>
      </c>
      <c r="Z382" s="44" t="s">
        <v>80</v>
      </c>
      <c r="AA382" s="128" t="str">
        <f t="shared" ref="AA382:AA414" si="239">"2,     "&amp;E382&amp;",   """&amp;P382&amp;""""</f>
        <v>2,     231414,   "HPX-66-DHPTDR 130  (66 gal, JA13)"</v>
      </c>
      <c r="AB382" s="130" t="str">
        <f t="shared" si="205"/>
        <v>State</v>
      </c>
      <c r="AC382" s="132" t="s">
        <v>687</v>
      </c>
      <c r="AD382" s="155">
        <f>COUNTIF(AC$59:AC$414, AC382)</f>
        <v>1</v>
      </c>
      <c r="AE382" s="128" t="str">
        <f t="shared" ref="AE382:AE414" si="240">"          case  "&amp;D382&amp;"   :   """&amp;AC382&amp;""""</f>
        <v xml:space="preserve">          case  HPX-66-DHPTDR 130  (66 gal, JA13)   :   "StateHPX66DHPTDR"</v>
      </c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  <c r="AMK382"/>
      <c r="AML382"/>
      <c r="AMM382"/>
      <c r="AMN382"/>
      <c r="AMO382"/>
      <c r="AMP382"/>
      <c r="AMQ382"/>
      <c r="AMR382"/>
      <c r="AMS382"/>
      <c r="AMT382"/>
      <c r="AMU382"/>
      <c r="AMV382"/>
      <c r="AMW382"/>
      <c r="AMX382"/>
      <c r="AMY382"/>
    </row>
    <row r="383" spans="3:1042" s="6" customFormat="1" ht="15" customHeight="1" x14ac:dyDescent="0.25">
      <c r="C383" s="6" t="str">
        <f t="shared" si="226"/>
        <v>State</v>
      </c>
      <c r="D383" s="6" t="str">
        <f t="shared" si="227"/>
        <v>HPX 80 DHPT 120  (80 gal)</v>
      </c>
      <c r="E383" s="6">
        <f t="shared" si="200"/>
        <v>231115</v>
      </c>
      <c r="F383" s="55">
        <f t="shared" si="152"/>
        <v>80</v>
      </c>
      <c r="G383" s="6" t="str">
        <f t="shared" si="228"/>
        <v>AOSmithHPTU80</v>
      </c>
      <c r="H383" s="117">
        <f t="shared" si="185"/>
        <v>0</v>
      </c>
      <c r="I383" s="158" t="str">
        <f t="shared" si="201"/>
        <v>StateHPX80DHPT</v>
      </c>
      <c r="J383" s="91" t="s">
        <v>192</v>
      </c>
      <c r="K383" s="32">
        <v>3</v>
      </c>
      <c r="L383" s="75">
        <f t="shared" si="186"/>
        <v>23</v>
      </c>
      <c r="M383" s="9" t="s">
        <v>39</v>
      </c>
      <c r="N383" s="123">
        <f>N381+1</f>
        <v>11</v>
      </c>
      <c r="O383" s="62">
        <f xml:space="preserve"> (L383*10000) + (N383*100) + VLOOKUP( U383, $R$2:$T$56, 2, FALSE )</f>
        <v>231115</v>
      </c>
      <c r="P383" s="59" t="str">
        <f t="shared" ref="P383:P409" si="241">R383 &amp; "  (" &amp; S383 &amp; " gal" &amp; IF(W383&gt;0, ", JA13)", ")")</f>
        <v>HPX 80 DHPT 120  (80 gal)</v>
      </c>
      <c r="Q383" s="157">
        <f>COUNTIF(P$59:P$414, P383)</f>
        <v>1</v>
      </c>
      <c r="R383" s="10" t="s">
        <v>44</v>
      </c>
      <c r="S383" s="11">
        <v>80</v>
      </c>
      <c r="T383" s="30" t="s">
        <v>83</v>
      </c>
      <c r="U383" s="80" t="s">
        <v>103</v>
      </c>
      <c r="V383" s="85" t="str">
        <f>VLOOKUP( U383, $R$2:$T$56, 3, FALSE )</f>
        <v>AOSmithHPTU80</v>
      </c>
      <c r="W383" s="116">
        <v>0</v>
      </c>
      <c r="X383" s="42" t="s">
        <v>13</v>
      </c>
      <c r="Y383" s="43">
        <v>42545</v>
      </c>
      <c r="Z383" s="44" t="s">
        <v>80</v>
      </c>
      <c r="AA383" s="128" t="str">
        <f t="shared" si="239"/>
        <v>2,     231115,   "HPX 80 DHPT 120  (80 gal)"</v>
      </c>
      <c r="AB383" s="130" t="str">
        <f t="shared" si="205"/>
        <v>State</v>
      </c>
      <c r="AC383" s="131" t="s">
        <v>684</v>
      </c>
      <c r="AD383" s="155">
        <f>COUNTIF(AC$59:AC$414, AC383)</f>
        <v>1</v>
      </c>
      <c r="AE383" s="128" t="str">
        <f t="shared" si="240"/>
        <v xml:space="preserve">          case  HPX 80 DHPT 120  (80 gal)   :   "StateHPX80DHPT"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</row>
    <row r="384" spans="3:1042" s="6" customFormat="1" ht="15" customHeight="1" x14ac:dyDescent="0.25">
      <c r="C384" s="6" t="str">
        <f t="shared" si="226"/>
        <v>State</v>
      </c>
      <c r="D384" s="6" t="str">
        <f t="shared" si="227"/>
        <v>HPX 80 DHPTNE 120  (80 gal)</v>
      </c>
      <c r="E384" s="6">
        <f t="shared" si="200"/>
        <v>231215</v>
      </c>
      <c r="F384" s="55">
        <f t="shared" si="152"/>
        <v>80</v>
      </c>
      <c r="G384" s="6" t="str">
        <f t="shared" si="228"/>
        <v>AOSmithHPTU80</v>
      </c>
      <c r="H384" s="117">
        <f t="shared" si="185"/>
        <v>0</v>
      </c>
      <c r="I384" s="158" t="str">
        <f t="shared" si="201"/>
        <v>StateHPX80DHPTNE</v>
      </c>
      <c r="J384" s="91" t="s">
        <v>192</v>
      </c>
      <c r="K384" s="32">
        <v>3</v>
      </c>
      <c r="L384" s="75">
        <f t="shared" si="186"/>
        <v>23</v>
      </c>
      <c r="M384" s="9" t="s">
        <v>39</v>
      </c>
      <c r="N384" s="62">
        <f t="shared" si="225"/>
        <v>12</v>
      </c>
      <c r="O384" s="62">
        <f xml:space="preserve"> (L384*10000) + (N384*100) + VLOOKUP( U384, $R$2:$T$56, 2, FALSE )</f>
        <v>231215</v>
      </c>
      <c r="P384" s="59" t="str">
        <f t="shared" si="241"/>
        <v>HPX 80 DHPTNE 120  (80 gal)</v>
      </c>
      <c r="Q384" s="157">
        <f>COUNTIF(P$59:P$414, P384)</f>
        <v>1</v>
      </c>
      <c r="R384" s="10" t="s">
        <v>45</v>
      </c>
      <c r="S384" s="11">
        <v>80</v>
      </c>
      <c r="T384" s="30" t="s">
        <v>83</v>
      </c>
      <c r="U384" s="80" t="s">
        <v>103</v>
      </c>
      <c r="V384" s="85" t="str">
        <f>VLOOKUP( U384, $R$2:$T$56, 3, FALSE )</f>
        <v>AOSmithHPTU80</v>
      </c>
      <c r="W384" s="116">
        <v>0</v>
      </c>
      <c r="X384" s="42" t="s">
        <v>13</v>
      </c>
      <c r="Y384" s="43">
        <v>42545</v>
      </c>
      <c r="Z384" s="44" t="s">
        <v>80</v>
      </c>
      <c r="AA384" s="128" t="str">
        <f t="shared" si="239"/>
        <v>2,     231215,   "HPX 80 DHPTNE 120  (80 gal)"</v>
      </c>
      <c r="AB384" s="130" t="str">
        <f t="shared" si="205"/>
        <v>State</v>
      </c>
      <c r="AC384" s="131" t="s">
        <v>685</v>
      </c>
      <c r="AD384" s="155">
        <f>COUNTIF(AC$59:AC$414, AC384)</f>
        <v>1</v>
      </c>
      <c r="AE384" s="128" t="str">
        <f t="shared" si="240"/>
        <v xml:space="preserve">          case  HPX 80 DHPTNE 120  (80 gal)   :   "StateHPX80DHPTNE"</v>
      </c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  <c r="AMK384"/>
      <c r="AML384"/>
      <c r="AMM384"/>
      <c r="AMN384"/>
      <c r="AMO384"/>
      <c r="AMP384"/>
      <c r="AMQ384"/>
      <c r="AMR384"/>
      <c r="AMS384"/>
      <c r="AMT384"/>
      <c r="AMU384"/>
      <c r="AMV384"/>
      <c r="AMW384"/>
      <c r="AMX384"/>
      <c r="AMY384"/>
    </row>
    <row r="385" spans="3:1042" s="6" customFormat="1" ht="15" customHeight="1" x14ac:dyDescent="0.25">
      <c r="C385" s="121" t="str">
        <f t="shared" si="226"/>
        <v>State</v>
      </c>
      <c r="D385" s="121" t="str">
        <f t="shared" si="227"/>
        <v>HPX-80-DHPTDR 130  (80 gal, JA13)</v>
      </c>
      <c r="E385" s="121">
        <f t="shared" si="200"/>
        <v>231515</v>
      </c>
      <c r="F385" s="55">
        <f t="shared" ref="F385" si="242">S385</f>
        <v>80</v>
      </c>
      <c r="G385" s="6" t="str">
        <f t="shared" si="228"/>
        <v>AOSmithHPTU80</v>
      </c>
      <c r="H385" s="117">
        <f t="shared" ref="H385" si="243">W385</f>
        <v>1</v>
      </c>
      <c r="I385" s="158" t="str">
        <f t="shared" si="201"/>
        <v>StateHPX80DHPTDR</v>
      </c>
      <c r="J385" s="91" t="s">
        <v>192</v>
      </c>
      <c r="K385" s="32">
        <v>3</v>
      </c>
      <c r="L385" s="75">
        <f t="shared" ref="L385" si="244">VLOOKUP( M385, $M$2:$N$21, 2, FALSE )</f>
        <v>23</v>
      </c>
      <c r="M385" s="9" t="s">
        <v>39</v>
      </c>
      <c r="N385" s="122">
        <v>15</v>
      </c>
      <c r="O385" s="62">
        <f t="shared" ref="O385" si="245" xml:space="preserve"> (L385*10000) + (N385*100) + VLOOKUP( U385, $R$2:$T$56, 2, FALSE )</f>
        <v>231515</v>
      </c>
      <c r="P385" s="59" t="str">
        <f t="shared" si="241"/>
        <v>HPX-80-DHPTDR 130  (80 gal, JA13)</v>
      </c>
      <c r="Q385" s="157">
        <f>COUNTIF(P$59:P$414, P385)</f>
        <v>1</v>
      </c>
      <c r="R385" s="10" t="s">
        <v>372</v>
      </c>
      <c r="S385" s="11">
        <v>80</v>
      </c>
      <c r="T385" s="30" t="s">
        <v>83</v>
      </c>
      <c r="U385" s="80" t="s">
        <v>103</v>
      </c>
      <c r="V385" s="85" t="str">
        <f t="shared" ref="V385" si="246">VLOOKUP( U385, $R$2:$T$56, 3, FALSE )</f>
        <v>AOSmithHPTU80</v>
      </c>
      <c r="W385" s="118">
        <v>1</v>
      </c>
      <c r="X385" s="42" t="s">
        <v>13</v>
      </c>
      <c r="Y385" s="43">
        <v>44118</v>
      </c>
      <c r="Z385" s="44" t="s">
        <v>80</v>
      </c>
      <c r="AA385" s="128" t="str">
        <f t="shared" si="239"/>
        <v>2,     231515,   "HPX-80-DHPTDR 130  (80 gal, JA13)"</v>
      </c>
      <c r="AB385" s="130" t="str">
        <f t="shared" si="205"/>
        <v>State</v>
      </c>
      <c r="AC385" s="132" t="s">
        <v>688</v>
      </c>
      <c r="AD385" s="155">
        <f>COUNTIF(AC$59:AC$414, AC385)</f>
        <v>1</v>
      </c>
      <c r="AE385" s="128" t="str">
        <f t="shared" si="240"/>
        <v xml:space="preserve">          case  HPX-80-DHPTDR 130  (80 gal, JA13)   :   "StateHPX80DHPTDR"</v>
      </c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  <c r="AMK385"/>
      <c r="AML385"/>
      <c r="AMM385"/>
      <c r="AMN385"/>
      <c r="AMO385"/>
      <c r="AMP385"/>
      <c r="AMQ385"/>
      <c r="AMR385"/>
      <c r="AMS385"/>
      <c r="AMT385"/>
      <c r="AMU385"/>
      <c r="AMV385"/>
      <c r="AMW385"/>
      <c r="AMX385"/>
      <c r="AMY385"/>
    </row>
    <row r="386" spans="3:1042" s="6" customFormat="1" ht="15" customHeight="1" x14ac:dyDescent="0.25">
      <c r="C386" s="6" t="str">
        <f t="shared" si="226"/>
        <v>Stiebel Eltron</v>
      </c>
      <c r="D386" s="6" t="str">
        <f t="shared" si="227"/>
        <v>Accelera 220 E  (58 gal)</v>
      </c>
      <c r="E386" s="6">
        <f t="shared" si="200"/>
        <v>240122</v>
      </c>
      <c r="F386" s="55">
        <f t="shared" si="152"/>
        <v>58</v>
      </c>
      <c r="G386" s="6" t="str">
        <f t="shared" si="228"/>
        <v>Stiebel220E</v>
      </c>
      <c r="H386" s="117">
        <f t="shared" si="185"/>
        <v>0</v>
      </c>
      <c r="I386" s="158" t="str">
        <f t="shared" si="201"/>
        <v>Stiebel58A220E</v>
      </c>
      <c r="J386" s="91" t="s">
        <v>192</v>
      </c>
      <c r="K386" s="32">
        <v>1</v>
      </c>
      <c r="L386" s="75">
        <f t="shared" si="186"/>
        <v>24</v>
      </c>
      <c r="M386" s="160" t="s">
        <v>89</v>
      </c>
      <c r="N386" s="61">
        <v>1</v>
      </c>
      <c r="O386" s="62">
        <f t="shared" ref="O386:O413" si="247" xml:space="preserve"> (L386*10000) + (N386*100) + VLOOKUP( U386, $R$2:$T$56, 2, FALSE )</f>
        <v>240122</v>
      </c>
      <c r="P386" s="59" t="str">
        <f t="shared" si="241"/>
        <v>Accelera 220 E  (58 gal)</v>
      </c>
      <c r="Q386" s="157">
        <f>COUNTIF(P$59:P$414, P386)</f>
        <v>1</v>
      </c>
      <c r="R386" s="13" t="s">
        <v>151</v>
      </c>
      <c r="S386" s="86">
        <v>58</v>
      </c>
      <c r="T386" s="30" t="s">
        <v>90</v>
      </c>
      <c r="U386" s="80" t="s">
        <v>90</v>
      </c>
      <c r="V386" s="85" t="str">
        <f t="shared" ref="V386:V414" si="248">VLOOKUP( U386, $R$2:$T$56, 3, FALSE )</f>
        <v>Stiebel220E</v>
      </c>
      <c r="W386" s="116">
        <v>0</v>
      </c>
      <c r="X386" s="46" t="str">
        <f>[1]ESTAR_to_AWHS!I165</f>
        <v>4+</v>
      </c>
      <c r="Y386" s="47">
        <f>[1]ESTAR_to_AWHS!J165</f>
        <v>42591</v>
      </c>
      <c r="Z386" s="44" t="s">
        <v>89</v>
      </c>
      <c r="AA386" s="128" t="str">
        <f t="shared" si="239"/>
        <v>2,     240122,   "Accelera 220 E  (58 gal)"</v>
      </c>
      <c r="AB386" s="129" t="s">
        <v>436</v>
      </c>
      <c r="AC386" s="131" t="s">
        <v>689</v>
      </c>
      <c r="AD386" s="155">
        <f>COUNTIF(AC$59:AC$414, AC386)</f>
        <v>1</v>
      </c>
      <c r="AE386" s="128" t="str">
        <f t="shared" si="240"/>
        <v xml:space="preserve">          case  Accelera 220 E  (58 gal)   :   "Stiebel58A220E"</v>
      </c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</row>
    <row r="387" spans="3:1042" s="6" customFormat="1" ht="15" customHeight="1" x14ac:dyDescent="0.25">
      <c r="C387" s="6" t="str">
        <f t="shared" si="226"/>
        <v>Stiebel Eltron</v>
      </c>
      <c r="D387" s="6" t="str">
        <f t="shared" si="227"/>
        <v>Accelera 300/WHP 300  (80 gal)</v>
      </c>
      <c r="E387" s="6">
        <f t="shared" si="200"/>
        <v>240212</v>
      </c>
      <c r="F387" s="55">
        <f t="shared" si="152"/>
        <v>80</v>
      </c>
      <c r="G387" s="6" t="str">
        <f t="shared" si="228"/>
        <v>AOSmithPHPT80</v>
      </c>
      <c r="H387" s="117">
        <f t="shared" ref="H387:H414" si="249">W387</f>
        <v>0</v>
      </c>
      <c r="I387" s="158" t="str">
        <f t="shared" si="201"/>
        <v>Stiebel80A300</v>
      </c>
      <c r="J387" s="91" t="s">
        <v>192</v>
      </c>
      <c r="K387" s="32">
        <v>1</v>
      </c>
      <c r="L387" s="75">
        <f t="shared" ref="L387:L414" si="250">VLOOKUP( M387, $M$2:$N$21, 2, FALSE )</f>
        <v>24</v>
      </c>
      <c r="M387" s="12" t="s">
        <v>89</v>
      </c>
      <c r="N387" s="62">
        <f>N386+1</f>
        <v>2</v>
      </c>
      <c r="O387" s="62">
        <f t="shared" si="247"/>
        <v>240212</v>
      </c>
      <c r="P387" s="59" t="str">
        <f t="shared" si="241"/>
        <v>Accelera 300/WHP 300  (80 gal)</v>
      </c>
      <c r="Q387" s="157">
        <f>COUNTIF(P$59:P$414, P387)</f>
        <v>1</v>
      </c>
      <c r="R387" s="13" t="s">
        <v>152</v>
      </c>
      <c r="S387" s="14">
        <v>80</v>
      </c>
      <c r="T387" s="30" t="s">
        <v>87</v>
      </c>
      <c r="U387" s="80" t="s">
        <v>105</v>
      </c>
      <c r="V387" s="85" t="str">
        <f t="shared" si="248"/>
        <v>AOSmithPHPT80</v>
      </c>
      <c r="W387" s="116">
        <v>0</v>
      </c>
      <c r="X387" s="46" t="str">
        <f>[1]ESTAR_to_AWHS!I166</f>
        <v>2-3</v>
      </c>
      <c r="Y387" s="47">
        <f>[1]ESTAR_to_AWHS!J166</f>
        <v>41666</v>
      </c>
      <c r="Z387" s="44" t="s">
        <v>89</v>
      </c>
      <c r="AA387" s="128" t="str">
        <f t="shared" si="239"/>
        <v>2,     240212,   "Accelera 300/WHP 300  (80 gal)"</v>
      </c>
      <c r="AB387" s="130" t="str">
        <f t="shared" si="205"/>
        <v>Stiebel</v>
      </c>
      <c r="AC387" s="131" t="s">
        <v>690</v>
      </c>
      <c r="AD387" s="155">
        <f>COUNTIF(AC$59:AC$414, AC387)</f>
        <v>1</v>
      </c>
      <c r="AE387" s="128" t="str">
        <f t="shared" si="240"/>
        <v xml:space="preserve">          case  Accelera 300/WHP 300  (80 gal)   :   "Stiebel80A300"</v>
      </c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</row>
    <row r="388" spans="3:1042" s="6" customFormat="1" ht="15" customHeight="1" x14ac:dyDescent="0.25">
      <c r="C388" s="6" t="str">
        <f t="shared" si="226"/>
        <v>US Craftmaster</v>
      </c>
      <c r="D388" s="6" t="str">
        <f t="shared" si="227"/>
        <v>HPE2F80HD045VU 102  (80 gal)</v>
      </c>
      <c r="E388" s="6">
        <f t="shared" si="200"/>
        <v>250112</v>
      </c>
      <c r="F388" s="55">
        <f t="shared" si="152"/>
        <v>80</v>
      </c>
      <c r="G388" s="6" t="str">
        <f t="shared" si="228"/>
        <v>AOSmithPHPT80</v>
      </c>
      <c r="H388" s="117">
        <f t="shared" si="249"/>
        <v>0</v>
      </c>
      <c r="I388" s="158" t="str">
        <f t="shared" si="201"/>
        <v>USCraftmasterHPE2F80U</v>
      </c>
      <c r="J388" s="91" t="s">
        <v>192</v>
      </c>
      <c r="K388" s="32">
        <v>1</v>
      </c>
      <c r="L388" s="75">
        <f t="shared" si="250"/>
        <v>25</v>
      </c>
      <c r="M388" s="161" t="s">
        <v>46</v>
      </c>
      <c r="N388" s="61">
        <v>1</v>
      </c>
      <c r="O388" s="62">
        <f t="shared" si="247"/>
        <v>250112</v>
      </c>
      <c r="P388" s="59" t="str">
        <f t="shared" si="241"/>
        <v>HPE2F80HD045VU 102  (80 gal)</v>
      </c>
      <c r="Q388" s="157">
        <f>COUNTIF(P$59:P$414, P388)</f>
        <v>1</v>
      </c>
      <c r="R388" s="10" t="s">
        <v>74</v>
      </c>
      <c r="S388" s="11">
        <v>80</v>
      </c>
      <c r="T388" s="30" t="s">
        <v>87</v>
      </c>
      <c r="U388" s="80" t="s">
        <v>105</v>
      </c>
      <c r="V388" s="85" t="str">
        <f t="shared" si="248"/>
        <v>AOSmithPHPT80</v>
      </c>
      <c r="W388" s="116">
        <v>0</v>
      </c>
      <c r="X388" s="42" t="s">
        <v>13</v>
      </c>
      <c r="Y388" s="43">
        <v>40857</v>
      </c>
      <c r="Z388" s="44" t="s">
        <v>80</v>
      </c>
      <c r="AA388" s="128" t="str">
        <f t="shared" si="239"/>
        <v>2,     250112,   "HPE2F80HD045VU 102  (80 gal)"</v>
      </c>
      <c r="AB388" s="129" t="s">
        <v>435</v>
      </c>
      <c r="AC388" s="131" t="s">
        <v>692</v>
      </c>
      <c r="AD388" s="155">
        <f>COUNTIF(AC$59:AC$414, AC388)</f>
        <v>1</v>
      </c>
      <c r="AE388" s="128" t="str">
        <f t="shared" si="240"/>
        <v xml:space="preserve">          case  HPE2F80HD045VU 102  (80 gal)   :   "USCraftmasterHPE2F80U"</v>
      </c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</row>
    <row r="389" spans="3:1042" s="6" customFormat="1" ht="15" customHeight="1" x14ac:dyDescent="0.25">
      <c r="C389" s="6" t="str">
        <f t="shared" si="226"/>
        <v>US Craftmaster</v>
      </c>
      <c r="D389" s="6" t="str">
        <f t="shared" si="227"/>
        <v>HPE2K60HD045V  (60 gal)</v>
      </c>
      <c r="E389" s="6">
        <f t="shared" si="200"/>
        <v>250211</v>
      </c>
      <c r="F389" s="55">
        <f t="shared" si="152"/>
        <v>60</v>
      </c>
      <c r="G389" s="6" t="str">
        <f t="shared" si="228"/>
        <v>AOSmithPHPT60</v>
      </c>
      <c r="H389" s="117">
        <f t="shared" si="249"/>
        <v>0</v>
      </c>
      <c r="I389" s="158" t="str">
        <f t="shared" si="201"/>
        <v>USCraftmasterHPE2K60</v>
      </c>
      <c r="J389" s="91" t="s">
        <v>192</v>
      </c>
      <c r="K389" s="33"/>
      <c r="L389" s="75">
        <f t="shared" si="250"/>
        <v>25</v>
      </c>
      <c r="M389" s="18" t="s">
        <v>46</v>
      </c>
      <c r="N389" s="62">
        <f t="shared" ref="N389:N396" si="251">N388+1</f>
        <v>2</v>
      </c>
      <c r="O389" s="62">
        <f t="shared" si="247"/>
        <v>250211</v>
      </c>
      <c r="P389" s="59" t="str">
        <f t="shared" si="241"/>
        <v>HPE2K60HD045V  (60 gal)</v>
      </c>
      <c r="Q389" s="157">
        <f>COUNTIF(P$59:P$414, P389)</f>
        <v>2</v>
      </c>
      <c r="R389" s="19" t="s">
        <v>110</v>
      </c>
      <c r="S389" s="20">
        <v>60</v>
      </c>
      <c r="T389" s="31" t="s">
        <v>104</v>
      </c>
      <c r="U389" s="80" t="s">
        <v>104</v>
      </c>
      <c r="V389" s="85" t="str">
        <f t="shared" si="248"/>
        <v>AOSmithPHPT60</v>
      </c>
      <c r="W389" s="116">
        <v>0</v>
      </c>
      <c r="X389" s="45"/>
      <c r="Y389" s="45"/>
      <c r="Z389" s="44"/>
      <c r="AA389" s="128" t="str">
        <f t="shared" si="239"/>
        <v>2,     250211,   "HPE2K60HD045V  (60 gal)"</v>
      </c>
      <c r="AB389" s="130" t="str">
        <f t="shared" si="205"/>
        <v>USCraftmaster</v>
      </c>
      <c r="AC389" s="131" t="s">
        <v>693</v>
      </c>
      <c r="AD389" s="155">
        <f>COUNTIF(AC$59:AC$414, AC389)</f>
        <v>1</v>
      </c>
      <c r="AE389" s="128" t="str">
        <f t="shared" si="240"/>
        <v xml:space="preserve">          case  HPE2K60HD045V  (60 gal)   :   "USCraftmasterHPE2K60"</v>
      </c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8"/>
      <c r="EG389" s="28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X389" s="28"/>
      <c r="EY389" s="28"/>
      <c r="EZ389" s="28"/>
      <c r="FA389" s="28"/>
      <c r="FB389" s="28"/>
      <c r="FC389" s="28"/>
      <c r="FD389" s="28"/>
      <c r="FE389" s="28"/>
      <c r="FF389" s="28"/>
      <c r="FG389" s="28"/>
      <c r="FH389" s="28"/>
      <c r="FI389" s="28"/>
      <c r="FJ389" s="28"/>
      <c r="FK389" s="28"/>
      <c r="FL389" s="28"/>
      <c r="FM389" s="28"/>
      <c r="FN389" s="28"/>
      <c r="FO389" s="28"/>
      <c r="FP389" s="28"/>
      <c r="FQ389" s="28"/>
      <c r="FR389" s="28"/>
      <c r="FS389" s="28"/>
      <c r="FT389" s="28"/>
      <c r="FU389" s="28"/>
      <c r="FV389" s="28"/>
      <c r="FW389" s="28"/>
      <c r="FX389" s="28"/>
      <c r="FY389" s="28"/>
      <c r="FZ389" s="28"/>
      <c r="GA389" s="28"/>
      <c r="GB389" s="28"/>
      <c r="GC389" s="28"/>
      <c r="GD389" s="28"/>
      <c r="GE389" s="28"/>
      <c r="GF389" s="28"/>
      <c r="GG389" s="28"/>
      <c r="GH389" s="28"/>
      <c r="GI389" s="28"/>
      <c r="GJ389" s="28"/>
      <c r="GK389" s="28"/>
      <c r="GL389" s="28"/>
      <c r="GM389" s="28"/>
      <c r="GN389" s="28"/>
      <c r="GO389" s="28"/>
      <c r="GP389" s="28"/>
      <c r="GQ389" s="28"/>
      <c r="GR389" s="28"/>
      <c r="GS389" s="28"/>
      <c r="GT389" s="28"/>
      <c r="GU389" s="28"/>
      <c r="GV389" s="28"/>
      <c r="GW389" s="28"/>
      <c r="GX389" s="28"/>
      <c r="GY389" s="28"/>
      <c r="GZ389" s="28"/>
      <c r="HA389" s="28"/>
      <c r="HB389" s="28"/>
      <c r="HC389" s="28"/>
      <c r="HD389" s="28"/>
      <c r="HE389" s="28"/>
      <c r="HF389" s="28"/>
      <c r="HG389" s="28"/>
      <c r="HH389" s="28"/>
      <c r="HI389" s="28"/>
      <c r="HJ389" s="28"/>
      <c r="HK389" s="28"/>
      <c r="HL389" s="28"/>
      <c r="HM389" s="28"/>
      <c r="HN389" s="28"/>
      <c r="HO389" s="28"/>
      <c r="HP389" s="28"/>
      <c r="HQ389" s="28"/>
      <c r="HR389" s="28"/>
      <c r="HS389" s="28"/>
      <c r="HT389" s="28"/>
      <c r="HU389" s="28"/>
      <c r="HV389" s="28"/>
      <c r="HW389" s="28"/>
      <c r="HX389" s="28"/>
      <c r="HY389" s="28"/>
      <c r="HZ389" s="28"/>
      <c r="IA389" s="28"/>
      <c r="IB389" s="28"/>
      <c r="IC389" s="28"/>
      <c r="ID389" s="28"/>
      <c r="IE389" s="28"/>
      <c r="IF389" s="28"/>
      <c r="IG389" s="28"/>
      <c r="IH389" s="28"/>
      <c r="II389" s="28"/>
      <c r="IJ389" s="28"/>
      <c r="IK389" s="28"/>
      <c r="IL389" s="28"/>
      <c r="IM389" s="28"/>
      <c r="IN389" s="28"/>
      <c r="IO389" s="28"/>
      <c r="IP389" s="28"/>
      <c r="IQ389" s="28"/>
      <c r="IR389" s="28"/>
      <c r="IS389" s="28"/>
      <c r="IT389" s="28"/>
      <c r="IU389" s="28"/>
      <c r="IV389" s="28"/>
      <c r="IW389" s="28"/>
      <c r="IX389" s="28"/>
      <c r="IY389" s="28"/>
      <c r="IZ389" s="28"/>
      <c r="JA389" s="28"/>
      <c r="JB389" s="28"/>
      <c r="JC389" s="28"/>
      <c r="JD389" s="28"/>
      <c r="JE389" s="28"/>
      <c r="JF389" s="28"/>
      <c r="JG389" s="28"/>
      <c r="JH389" s="28"/>
      <c r="JI389" s="28"/>
      <c r="JJ389" s="28"/>
      <c r="JK389" s="28"/>
      <c r="JL389" s="28"/>
      <c r="JM389" s="28"/>
      <c r="JN389" s="28"/>
      <c r="JO389" s="28"/>
      <c r="JP389" s="28"/>
      <c r="JQ389" s="28"/>
      <c r="JR389" s="28"/>
      <c r="JS389" s="28"/>
      <c r="JT389" s="28"/>
      <c r="JU389" s="28"/>
      <c r="JV389" s="28"/>
      <c r="JW389" s="28"/>
      <c r="JX389" s="28"/>
      <c r="JY389" s="28"/>
      <c r="JZ389" s="28"/>
      <c r="KA389" s="28"/>
      <c r="KB389" s="28"/>
      <c r="KC389" s="28"/>
      <c r="KD389" s="28"/>
      <c r="KE389" s="28"/>
      <c r="KF389" s="28"/>
      <c r="KG389" s="28"/>
      <c r="KH389" s="28"/>
      <c r="KI389" s="28"/>
      <c r="KJ389" s="28"/>
      <c r="KK389" s="28"/>
      <c r="KL389" s="28"/>
      <c r="KM389" s="28"/>
      <c r="KN389" s="28"/>
      <c r="KO389" s="28"/>
      <c r="KP389" s="28"/>
      <c r="KQ389" s="28"/>
      <c r="KR389" s="28"/>
      <c r="KS389" s="28"/>
      <c r="KT389" s="28"/>
      <c r="KU389" s="28"/>
      <c r="KV389" s="28"/>
      <c r="KW389" s="28"/>
      <c r="KX389" s="28"/>
      <c r="KY389" s="28"/>
      <c r="KZ389" s="28"/>
      <c r="LA389" s="28"/>
      <c r="LB389" s="28"/>
      <c r="LC389" s="28"/>
      <c r="LD389" s="28"/>
      <c r="LE389" s="28"/>
      <c r="LF389" s="28"/>
      <c r="LG389" s="28"/>
      <c r="LH389" s="28"/>
      <c r="LI389" s="28"/>
      <c r="LJ389" s="28"/>
      <c r="LK389" s="28"/>
      <c r="LL389" s="28"/>
      <c r="LM389" s="28"/>
      <c r="LN389" s="28"/>
      <c r="LO389" s="28"/>
      <c r="LP389" s="28"/>
      <c r="LQ389" s="28"/>
      <c r="LR389" s="28"/>
      <c r="LS389" s="28"/>
      <c r="LT389" s="28"/>
      <c r="LU389" s="28"/>
      <c r="LV389" s="28"/>
      <c r="LW389" s="28"/>
      <c r="LX389" s="28"/>
      <c r="LY389" s="28"/>
      <c r="LZ389" s="28"/>
      <c r="MA389" s="28"/>
      <c r="MB389" s="28"/>
      <c r="MC389" s="28"/>
      <c r="MD389" s="28"/>
      <c r="ME389" s="28"/>
      <c r="MF389" s="28"/>
      <c r="MG389" s="28"/>
      <c r="MH389" s="28"/>
      <c r="MI389" s="28"/>
      <c r="MJ389" s="28"/>
      <c r="MK389" s="28"/>
      <c r="ML389" s="28"/>
      <c r="MM389" s="28"/>
      <c r="MN389" s="28"/>
      <c r="MO389" s="28"/>
      <c r="MP389" s="28"/>
      <c r="MQ389" s="28"/>
      <c r="MR389" s="28"/>
      <c r="MS389" s="28"/>
      <c r="MT389" s="28"/>
      <c r="MU389" s="28"/>
      <c r="MV389" s="28"/>
      <c r="MW389" s="28"/>
      <c r="MX389" s="28"/>
      <c r="MY389" s="28"/>
      <c r="MZ389" s="28"/>
      <c r="NA389" s="28"/>
      <c r="NB389" s="28"/>
      <c r="NC389" s="28"/>
      <c r="ND389" s="28"/>
      <c r="NE389" s="28"/>
      <c r="NF389" s="28"/>
      <c r="NG389" s="28"/>
      <c r="NH389" s="28"/>
      <c r="NI389" s="28"/>
      <c r="NJ389" s="28"/>
      <c r="NK389" s="28"/>
      <c r="NL389" s="28"/>
      <c r="NM389" s="28"/>
      <c r="NN389" s="28"/>
      <c r="NO389" s="28"/>
      <c r="NP389" s="28"/>
      <c r="NQ389" s="28"/>
      <c r="NR389" s="28"/>
      <c r="NS389" s="28"/>
      <c r="NT389" s="28"/>
      <c r="NU389" s="28"/>
      <c r="NV389" s="28"/>
      <c r="NW389" s="28"/>
      <c r="NX389" s="28"/>
      <c r="NY389" s="28"/>
      <c r="NZ389" s="28"/>
      <c r="OA389" s="28"/>
      <c r="OB389" s="28"/>
      <c r="OC389" s="28"/>
      <c r="OD389" s="28"/>
      <c r="OE389" s="28"/>
      <c r="OF389" s="28"/>
      <c r="OG389" s="28"/>
      <c r="OH389" s="28"/>
      <c r="OI389" s="28"/>
      <c r="OJ389" s="28"/>
      <c r="OK389" s="28"/>
      <c r="OL389" s="28"/>
      <c r="OM389" s="28"/>
      <c r="ON389" s="28"/>
      <c r="OO389" s="28"/>
      <c r="OP389" s="28"/>
      <c r="OQ389" s="28"/>
      <c r="OR389" s="28"/>
      <c r="OS389" s="28"/>
      <c r="OT389" s="28"/>
      <c r="OU389" s="28"/>
      <c r="OV389" s="28"/>
      <c r="OW389" s="28"/>
      <c r="OX389" s="28"/>
      <c r="OY389" s="28"/>
      <c r="OZ389" s="28"/>
      <c r="PA389" s="28"/>
      <c r="PB389" s="28"/>
      <c r="PC389" s="28"/>
      <c r="PD389" s="28"/>
      <c r="PE389" s="28"/>
      <c r="PF389" s="28"/>
      <c r="PG389" s="28"/>
      <c r="PH389" s="28"/>
      <c r="PI389" s="28"/>
      <c r="PJ389" s="28"/>
      <c r="PK389" s="28"/>
      <c r="PL389" s="28"/>
      <c r="PM389" s="28"/>
      <c r="PN389" s="28"/>
      <c r="PO389" s="28"/>
      <c r="PP389" s="28"/>
      <c r="PQ389" s="28"/>
      <c r="PR389" s="28"/>
      <c r="PS389" s="28"/>
      <c r="PT389" s="28"/>
      <c r="PU389" s="28"/>
      <c r="PV389" s="28"/>
      <c r="PW389" s="28"/>
      <c r="PX389" s="28"/>
      <c r="PY389" s="28"/>
      <c r="PZ389" s="28"/>
      <c r="QA389" s="28"/>
      <c r="QB389" s="28"/>
      <c r="QC389" s="28"/>
      <c r="QD389" s="28"/>
      <c r="QE389" s="28"/>
      <c r="QF389" s="28"/>
      <c r="QG389" s="28"/>
      <c r="QH389" s="28"/>
      <c r="QI389" s="28"/>
      <c r="QJ389" s="28"/>
      <c r="QK389" s="28"/>
      <c r="QL389" s="28"/>
      <c r="QM389" s="28"/>
      <c r="QN389" s="28"/>
      <c r="QO389" s="28"/>
      <c r="QP389" s="28"/>
      <c r="QQ389" s="28"/>
      <c r="QR389" s="28"/>
      <c r="QS389" s="28"/>
      <c r="QT389" s="28"/>
      <c r="QU389" s="28"/>
      <c r="QV389" s="28"/>
      <c r="QW389" s="28"/>
      <c r="QX389" s="28"/>
      <c r="QY389" s="28"/>
      <c r="QZ389" s="28"/>
      <c r="RA389" s="28"/>
      <c r="RB389" s="28"/>
      <c r="RC389" s="28"/>
      <c r="RD389" s="28"/>
      <c r="RE389" s="28"/>
      <c r="RF389" s="28"/>
      <c r="RG389" s="28"/>
      <c r="RH389" s="28"/>
      <c r="RI389" s="28"/>
      <c r="RJ389" s="28"/>
      <c r="RK389" s="28"/>
      <c r="RL389" s="28"/>
      <c r="RM389" s="28"/>
      <c r="RN389" s="28"/>
      <c r="RO389" s="28"/>
      <c r="RP389" s="28"/>
      <c r="RQ389" s="28"/>
      <c r="RR389" s="28"/>
      <c r="RS389" s="28"/>
      <c r="RT389" s="28"/>
      <c r="RU389" s="28"/>
      <c r="RV389" s="28"/>
      <c r="RW389" s="28"/>
      <c r="RX389" s="28"/>
      <c r="RY389" s="28"/>
      <c r="RZ389" s="28"/>
      <c r="SA389" s="28"/>
      <c r="SB389" s="28"/>
      <c r="SC389" s="28"/>
      <c r="SD389" s="28"/>
      <c r="SE389" s="28"/>
      <c r="SF389" s="28"/>
      <c r="SG389" s="28"/>
      <c r="SH389" s="28"/>
      <c r="SI389" s="28"/>
      <c r="SJ389" s="28"/>
      <c r="SK389" s="28"/>
      <c r="SL389" s="28"/>
      <c r="SM389" s="28"/>
      <c r="SN389" s="28"/>
      <c r="SO389" s="28"/>
      <c r="SP389" s="28"/>
      <c r="SQ389" s="28"/>
      <c r="SR389" s="28"/>
      <c r="SS389" s="28"/>
      <c r="ST389" s="28"/>
      <c r="SU389" s="28"/>
      <c r="SV389" s="28"/>
      <c r="SW389" s="28"/>
      <c r="SX389" s="28"/>
      <c r="SY389" s="28"/>
      <c r="SZ389" s="28"/>
      <c r="TA389" s="28"/>
      <c r="TB389" s="28"/>
      <c r="TC389" s="28"/>
      <c r="TD389" s="28"/>
      <c r="TE389" s="28"/>
      <c r="TF389" s="28"/>
      <c r="TG389" s="28"/>
      <c r="TH389" s="28"/>
      <c r="TI389" s="28"/>
      <c r="TJ389" s="28"/>
      <c r="TK389" s="28"/>
      <c r="TL389" s="28"/>
      <c r="TM389" s="28"/>
      <c r="TN389" s="28"/>
      <c r="TO389" s="28"/>
      <c r="TP389" s="28"/>
      <c r="TQ389" s="28"/>
      <c r="TR389" s="28"/>
      <c r="TS389" s="28"/>
      <c r="TT389" s="28"/>
      <c r="TU389" s="28"/>
      <c r="TV389" s="28"/>
      <c r="TW389" s="28"/>
      <c r="TX389" s="28"/>
      <c r="TY389" s="28"/>
      <c r="TZ389" s="28"/>
      <c r="UA389" s="28"/>
      <c r="UB389" s="28"/>
      <c r="UC389" s="28"/>
      <c r="UD389" s="28"/>
      <c r="UE389" s="28"/>
      <c r="UF389" s="28"/>
      <c r="UG389" s="28"/>
      <c r="UH389" s="28"/>
      <c r="UI389" s="28"/>
      <c r="UJ389" s="28"/>
      <c r="UK389" s="28"/>
      <c r="UL389" s="28"/>
      <c r="UM389" s="28"/>
      <c r="UN389" s="28"/>
      <c r="UO389" s="28"/>
      <c r="UP389" s="28"/>
      <c r="UQ389" s="28"/>
      <c r="UR389" s="28"/>
      <c r="US389" s="28"/>
      <c r="UT389" s="28"/>
      <c r="UU389" s="28"/>
      <c r="UV389" s="28"/>
      <c r="UW389" s="28"/>
      <c r="UX389" s="28"/>
      <c r="UY389" s="28"/>
      <c r="UZ389" s="28"/>
      <c r="VA389" s="28"/>
      <c r="VB389" s="28"/>
      <c r="VC389" s="28"/>
      <c r="VD389" s="28"/>
      <c r="VE389" s="28"/>
      <c r="VF389" s="28"/>
      <c r="VG389" s="28"/>
      <c r="VH389" s="28"/>
      <c r="VI389" s="28"/>
      <c r="VJ389" s="28"/>
      <c r="VK389" s="28"/>
      <c r="VL389" s="28"/>
      <c r="VM389" s="28"/>
      <c r="VN389" s="28"/>
      <c r="VO389" s="28"/>
      <c r="VP389" s="28"/>
      <c r="VQ389" s="28"/>
      <c r="VR389" s="28"/>
      <c r="VS389" s="28"/>
      <c r="VT389" s="28"/>
      <c r="VU389" s="28"/>
      <c r="VV389" s="28"/>
      <c r="VW389" s="28"/>
      <c r="VX389" s="28"/>
      <c r="VY389" s="28"/>
      <c r="VZ389" s="28"/>
      <c r="WA389" s="28"/>
      <c r="WB389" s="28"/>
      <c r="WC389" s="28"/>
      <c r="WD389" s="28"/>
      <c r="WE389" s="28"/>
      <c r="WF389" s="28"/>
      <c r="WG389" s="28"/>
      <c r="WH389" s="28"/>
      <c r="WI389" s="28"/>
      <c r="WJ389" s="28"/>
      <c r="WK389" s="28"/>
      <c r="WL389" s="28"/>
      <c r="WM389" s="28"/>
      <c r="WN389" s="28"/>
      <c r="WO389" s="28"/>
      <c r="WP389" s="28"/>
      <c r="WQ389" s="28"/>
      <c r="WR389" s="28"/>
      <c r="WS389" s="28"/>
      <c r="WT389" s="28"/>
      <c r="WU389" s="28"/>
      <c r="WV389" s="28"/>
      <c r="WW389" s="28"/>
      <c r="WX389" s="28"/>
      <c r="WY389" s="28"/>
      <c r="WZ389" s="28"/>
      <c r="XA389" s="28"/>
      <c r="XB389" s="28"/>
      <c r="XC389" s="28"/>
      <c r="XD389" s="28"/>
      <c r="XE389" s="28"/>
      <c r="XF389" s="28"/>
      <c r="XG389" s="28"/>
      <c r="XH389" s="28"/>
      <c r="XI389" s="28"/>
      <c r="XJ389" s="28"/>
      <c r="XK389" s="28"/>
      <c r="XL389" s="28"/>
      <c r="XM389" s="28"/>
      <c r="XN389" s="28"/>
      <c r="XO389" s="28"/>
      <c r="XP389" s="28"/>
      <c r="XQ389" s="28"/>
      <c r="XR389" s="28"/>
      <c r="XS389" s="28"/>
      <c r="XT389" s="28"/>
      <c r="XU389" s="28"/>
      <c r="XV389" s="28"/>
      <c r="XW389" s="28"/>
      <c r="XX389" s="28"/>
      <c r="XY389" s="28"/>
      <c r="XZ389" s="28"/>
      <c r="YA389" s="28"/>
      <c r="YB389" s="28"/>
      <c r="YC389" s="28"/>
      <c r="YD389" s="28"/>
      <c r="YE389" s="28"/>
      <c r="YF389" s="28"/>
      <c r="YG389" s="28"/>
      <c r="YH389" s="28"/>
      <c r="YI389" s="28"/>
      <c r="YJ389" s="28"/>
      <c r="YK389" s="28"/>
      <c r="YL389" s="28"/>
      <c r="YM389" s="28"/>
      <c r="YN389" s="28"/>
      <c r="YO389" s="28"/>
      <c r="YP389" s="28"/>
      <c r="YQ389" s="28"/>
      <c r="YR389" s="28"/>
      <c r="YS389" s="28"/>
      <c r="YT389" s="28"/>
      <c r="YU389" s="28"/>
      <c r="YV389" s="28"/>
      <c r="YW389" s="28"/>
      <c r="YX389" s="28"/>
      <c r="YY389" s="28"/>
      <c r="YZ389" s="28"/>
      <c r="ZA389" s="28"/>
      <c r="ZB389" s="28"/>
      <c r="ZC389" s="28"/>
      <c r="ZD389" s="28"/>
      <c r="ZE389" s="28"/>
      <c r="ZF389" s="28"/>
      <c r="ZG389" s="28"/>
      <c r="ZH389" s="28"/>
      <c r="ZI389" s="28"/>
      <c r="ZJ389" s="28"/>
      <c r="ZK389" s="28"/>
      <c r="ZL389" s="28"/>
      <c r="ZM389" s="28"/>
      <c r="ZN389" s="28"/>
      <c r="ZO389" s="28"/>
      <c r="ZP389" s="28"/>
      <c r="ZQ389" s="28"/>
      <c r="ZR389" s="28"/>
      <c r="ZS389" s="28"/>
      <c r="ZT389" s="28"/>
      <c r="ZU389" s="28"/>
      <c r="ZV389" s="28"/>
      <c r="ZW389" s="28"/>
      <c r="ZX389" s="28"/>
      <c r="ZY389" s="28"/>
      <c r="ZZ389" s="28"/>
      <c r="AAA389" s="28"/>
      <c r="AAB389" s="28"/>
      <c r="AAC389" s="28"/>
      <c r="AAD389" s="28"/>
      <c r="AAE389" s="28"/>
      <c r="AAF389" s="28"/>
      <c r="AAG389" s="28"/>
      <c r="AAH389" s="28"/>
      <c r="AAI389" s="28"/>
      <c r="AAJ389" s="28"/>
      <c r="AAK389" s="28"/>
      <c r="AAL389" s="28"/>
      <c r="AAM389" s="28"/>
      <c r="AAN389" s="28"/>
      <c r="AAO389" s="28"/>
      <c r="AAP389" s="28"/>
      <c r="AAQ389" s="28"/>
      <c r="AAR389" s="28"/>
      <c r="AAS389" s="28"/>
      <c r="AAT389" s="28"/>
      <c r="AAU389" s="28"/>
      <c r="AAV389" s="28"/>
      <c r="AAW389" s="28"/>
      <c r="AAX389" s="28"/>
      <c r="AAY389" s="28"/>
      <c r="AAZ389" s="28"/>
      <c r="ABA389" s="28"/>
      <c r="ABB389" s="28"/>
      <c r="ABC389" s="28"/>
      <c r="ABD389" s="28"/>
      <c r="ABE389" s="28"/>
      <c r="ABF389" s="28"/>
      <c r="ABG389" s="28"/>
      <c r="ABH389" s="28"/>
      <c r="ABI389" s="28"/>
      <c r="ABJ389" s="28"/>
      <c r="ABK389" s="28"/>
      <c r="ABL389" s="28"/>
      <c r="ABM389" s="28"/>
      <c r="ABN389" s="28"/>
      <c r="ABO389" s="28"/>
      <c r="ABP389" s="28"/>
      <c r="ABQ389" s="28"/>
      <c r="ABR389" s="28"/>
      <c r="ABS389" s="28"/>
      <c r="ABT389" s="28"/>
      <c r="ABU389" s="28"/>
      <c r="ABV389" s="28"/>
      <c r="ABW389" s="28"/>
      <c r="ABX389" s="28"/>
      <c r="ABY389" s="28"/>
      <c r="ABZ389" s="28"/>
      <c r="ACA389" s="28"/>
      <c r="ACB389" s="28"/>
      <c r="ACC389" s="28"/>
      <c r="ACD389" s="28"/>
      <c r="ACE389" s="28"/>
      <c r="ACF389" s="28"/>
      <c r="ACG389" s="28"/>
      <c r="ACH389" s="28"/>
      <c r="ACI389" s="28"/>
      <c r="ACJ389" s="28"/>
      <c r="ACK389" s="28"/>
      <c r="ACL389" s="28"/>
      <c r="ACM389" s="28"/>
      <c r="ACN389" s="28"/>
      <c r="ACO389" s="28"/>
      <c r="ACP389" s="28"/>
      <c r="ACQ389" s="28"/>
      <c r="ACR389" s="28"/>
      <c r="ACS389" s="28"/>
      <c r="ACT389" s="28"/>
      <c r="ACU389" s="28"/>
      <c r="ACV389" s="28"/>
      <c r="ACW389" s="28"/>
      <c r="ACX389" s="28"/>
      <c r="ACY389" s="28"/>
      <c r="ACZ389" s="28"/>
      <c r="ADA389" s="28"/>
      <c r="ADB389" s="28"/>
      <c r="ADC389" s="28"/>
      <c r="ADD389" s="28"/>
      <c r="ADE389" s="28"/>
      <c r="ADF389" s="28"/>
      <c r="ADG389" s="28"/>
      <c r="ADH389" s="28"/>
      <c r="ADI389" s="28"/>
      <c r="ADJ389" s="28"/>
      <c r="ADK389" s="28"/>
      <c r="ADL389" s="28"/>
      <c r="ADM389" s="28"/>
      <c r="ADN389" s="28"/>
      <c r="ADO389" s="28"/>
      <c r="ADP389" s="28"/>
      <c r="ADQ389" s="28"/>
      <c r="ADR389" s="28"/>
      <c r="ADS389" s="28"/>
      <c r="ADT389" s="28"/>
      <c r="ADU389" s="28"/>
      <c r="ADV389" s="28"/>
      <c r="ADW389" s="28"/>
      <c r="ADX389" s="28"/>
      <c r="ADY389" s="28"/>
      <c r="ADZ389" s="28"/>
      <c r="AEA389" s="28"/>
      <c r="AEB389" s="28"/>
      <c r="AEC389" s="28"/>
      <c r="AED389" s="28"/>
      <c r="AEE389" s="28"/>
      <c r="AEF389" s="28"/>
      <c r="AEG389" s="28"/>
      <c r="AEH389" s="28"/>
      <c r="AEI389" s="28"/>
      <c r="AEJ389" s="28"/>
      <c r="AEK389" s="28"/>
      <c r="AEL389" s="28"/>
      <c r="AEM389" s="28"/>
      <c r="AEN389" s="28"/>
      <c r="AEO389" s="28"/>
      <c r="AEP389" s="28"/>
      <c r="AEQ389" s="28"/>
      <c r="AER389" s="28"/>
      <c r="AES389" s="28"/>
      <c r="AET389" s="28"/>
      <c r="AEU389" s="28"/>
      <c r="AEV389" s="28"/>
      <c r="AEW389" s="28"/>
      <c r="AEX389" s="28"/>
      <c r="AEY389" s="28"/>
      <c r="AEZ389" s="28"/>
      <c r="AFA389" s="28"/>
      <c r="AFB389" s="28"/>
      <c r="AFC389" s="28"/>
      <c r="AFD389" s="28"/>
      <c r="AFE389" s="28"/>
      <c r="AFF389" s="28"/>
      <c r="AFG389" s="28"/>
      <c r="AFH389" s="28"/>
      <c r="AFI389" s="28"/>
      <c r="AFJ389" s="28"/>
      <c r="AFK389" s="28"/>
      <c r="AFL389" s="28"/>
      <c r="AFM389" s="28"/>
      <c r="AFN389" s="28"/>
      <c r="AFO389" s="28"/>
      <c r="AFP389" s="28"/>
      <c r="AFQ389" s="28"/>
      <c r="AFR389" s="28"/>
      <c r="AFS389" s="28"/>
      <c r="AFT389" s="28"/>
      <c r="AFU389" s="28"/>
      <c r="AFV389" s="28"/>
      <c r="AFW389" s="28"/>
      <c r="AFX389" s="28"/>
      <c r="AFY389" s="28"/>
      <c r="AFZ389" s="28"/>
      <c r="AGA389" s="28"/>
      <c r="AGB389" s="28"/>
      <c r="AGC389" s="28"/>
      <c r="AGD389" s="28"/>
      <c r="AGE389" s="28"/>
      <c r="AGF389" s="28"/>
      <c r="AGG389" s="28"/>
      <c r="AGH389" s="28"/>
      <c r="AGI389" s="28"/>
      <c r="AGJ389" s="28"/>
      <c r="AGK389" s="28"/>
      <c r="AGL389" s="28"/>
      <c r="AGM389" s="28"/>
      <c r="AGN389" s="28"/>
      <c r="AGO389" s="28"/>
      <c r="AGP389" s="28"/>
      <c r="AGQ389" s="28"/>
      <c r="AGR389" s="28"/>
      <c r="AGS389" s="28"/>
      <c r="AGT389" s="28"/>
      <c r="AGU389" s="28"/>
      <c r="AGV389" s="28"/>
      <c r="AGW389" s="28"/>
      <c r="AGX389" s="28"/>
      <c r="AGY389" s="28"/>
      <c r="AGZ389" s="28"/>
      <c r="AHA389" s="28"/>
      <c r="AHB389" s="28"/>
      <c r="AHC389" s="28"/>
      <c r="AHD389" s="28"/>
      <c r="AHE389" s="28"/>
      <c r="AHF389" s="28"/>
      <c r="AHG389" s="28"/>
      <c r="AHH389" s="28"/>
      <c r="AHI389" s="28"/>
      <c r="AHJ389" s="28"/>
      <c r="AHK389" s="28"/>
      <c r="AHL389" s="28"/>
      <c r="AHM389" s="28"/>
      <c r="AHN389" s="28"/>
      <c r="AHO389" s="28"/>
      <c r="AHP389" s="28"/>
      <c r="AHQ389" s="28"/>
      <c r="AHR389" s="28"/>
      <c r="AHS389" s="28"/>
      <c r="AHT389" s="28"/>
      <c r="AHU389" s="28"/>
      <c r="AHV389" s="28"/>
      <c r="AHW389" s="28"/>
      <c r="AHX389" s="28"/>
      <c r="AHY389" s="28"/>
      <c r="AHZ389" s="28"/>
      <c r="AIA389" s="28"/>
      <c r="AIB389" s="28"/>
      <c r="AIC389" s="28"/>
      <c r="AID389" s="28"/>
      <c r="AIE389" s="28"/>
      <c r="AIF389" s="28"/>
      <c r="AIG389" s="28"/>
      <c r="AIH389" s="28"/>
      <c r="AII389" s="28"/>
      <c r="AIJ389" s="28"/>
      <c r="AIK389" s="28"/>
      <c r="AIL389" s="28"/>
      <c r="AIM389" s="28"/>
      <c r="AIN389" s="28"/>
      <c r="AIO389" s="28"/>
      <c r="AIP389" s="28"/>
      <c r="AIQ389" s="28"/>
      <c r="AIR389" s="28"/>
      <c r="AIS389" s="28"/>
      <c r="AIT389" s="28"/>
      <c r="AIU389" s="28"/>
      <c r="AIV389" s="28"/>
      <c r="AIW389" s="28"/>
      <c r="AIX389" s="28"/>
      <c r="AIY389" s="28"/>
      <c r="AIZ389" s="28"/>
      <c r="AJA389" s="28"/>
      <c r="AJB389" s="28"/>
      <c r="AJC389" s="28"/>
      <c r="AJD389" s="28"/>
      <c r="AJE389" s="28"/>
      <c r="AJF389" s="28"/>
      <c r="AJG389" s="28"/>
      <c r="AJH389" s="28"/>
      <c r="AJI389" s="28"/>
      <c r="AJJ389" s="28"/>
      <c r="AJK389" s="28"/>
      <c r="AJL389" s="28"/>
      <c r="AJM389" s="28"/>
      <c r="AJN389" s="28"/>
      <c r="AJO389" s="28"/>
      <c r="AJP389" s="28"/>
      <c r="AJQ389" s="28"/>
      <c r="AJR389" s="28"/>
      <c r="AJS389" s="28"/>
      <c r="AJT389" s="28"/>
      <c r="AJU389" s="28"/>
      <c r="AJV389" s="28"/>
      <c r="AJW389" s="28"/>
      <c r="AJX389" s="28"/>
      <c r="AJY389" s="28"/>
      <c r="AJZ389" s="28"/>
      <c r="AKA389" s="28"/>
      <c r="AKB389" s="28"/>
      <c r="AKC389" s="28"/>
      <c r="AKD389" s="28"/>
      <c r="AKE389" s="28"/>
      <c r="AKF389" s="28"/>
      <c r="AKG389" s="28"/>
      <c r="AKH389" s="28"/>
      <c r="AKI389" s="28"/>
      <c r="AKJ389" s="28"/>
      <c r="AKK389" s="28"/>
      <c r="AKL389" s="28"/>
      <c r="AKM389" s="28"/>
      <c r="AKN389" s="28"/>
      <c r="AKO389" s="28"/>
      <c r="AKP389" s="28"/>
      <c r="AKQ389" s="28"/>
      <c r="AKR389" s="28"/>
      <c r="AKS389" s="28"/>
      <c r="AKT389" s="28"/>
      <c r="AKU389" s="28"/>
      <c r="AKV389" s="28"/>
      <c r="AKW389" s="28"/>
      <c r="AKX389" s="28"/>
      <c r="AKY389" s="28"/>
      <c r="AKZ389" s="28"/>
      <c r="ALA389" s="28"/>
      <c r="ALB389" s="28"/>
      <c r="ALC389" s="28"/>
      <c r="ALD389" s="28"/>
      <c r="ALE389" s="28"/>
      <c r="ALF389" s="28"/>
      <c r="ALG389" s="28"/>
      <c r="ALH389" s="28"/>
      <c r="ALI389" s="28"/>
      <c r="ALJ389" s="28"/>
      <c r="ALK389" s="28"/>
      <c r="ALL389" s="28"/>
      <c r="ALM389" s="28"/>
      <c r="ALN389" s="28"/>
      <c r="ALO389" s="28"/>
      <c r="ALP389" s="28"/>
      <c r="ALQ389" s="28"/>
      <c r="ALR389" s="28"/>
      <c r="ALS389" s="28"/>
      <c r="ALT389" s="28"/>
      <c r="ALU389" s="28"/>
      <c r="ALV389" s="28"/>
      <c r="ALW389" s="28"/>
      <c r="ALX389" s="28"/>
      <c r="ALY389" s="28"/>
      <c r="ALZ389" s="28"/>
      <c r="AMA389" s="28"/>
      <c r="AMB389" s="28"/>
      <c r="AMC389" s="28"/>
      <c r="AMD389" s="28"/>
      <c r="AME389" s="28"/>
      <c r="AMF389" s="28"/>
      <c r="AMG389" s="28"/>
      <c r="AMH389" s="28"/>
      <c r="AMI389" s="28"/>
      <c r="AMJ389" s="28"/>
      <c r="AMK389" s="28"/>
      <c r="AML389" s="28"/>
      <c r="AMM389" s="28"/>
      <c r="AMN389" s="28"/>
      <c r="AMO389" s="28"/>
      <c r="AMP389" s="28"/>
      <c r="AMQ389" s="28"/>
      <c r="AMR389" s="28"/>
      <c r="AMS389" s="28"/>
      <c r="AMT389" s="28"/>
      <c r="AMU389" s="28"/>
      <c r="AMV389" s="28"/>
      <c r="AMW389" s="28"/>
      <c r="AMX389" s="28"/>
      <c r="AMY389" s="28"/>
      <c r="AMZ389" s="28"/>
      <c r="ANA389" s="28"/>
      <c r="ANB389" s="28"/>
    </row>
    <row r="390" spans="3:1042" s="6" customFormat="1" ht="15" customHeight="1" x14ac:dyDescent="0.25">
      <c r="C390" s="6" t="str">
        <f t="shared" si="226"/>
        <v>US Craftmaster</v>
      </c>
      <c r="D390" s="6" t="str">
        <f t="shared" si="227"/>
        <v>HPE2K80HD045V  (80 gal)</v>
      </c>
      <c r="E390" s="6">
        <f t="shared" si="200"/>
        <v>250312</v>
      </c>
      <c r="F390" s="55">
        <f t="shared" si="152"/>
        <v>80</v>
      </c>
      <c r="G390" s="6" t="str">
        <f t="shared" si="228"/>
        <v>AOSmithPHPT80</v>
      </c>
      <c r="H390" s="117">
        <f t="shared" si="249"/>
        <v>0</v>
      </c>
      <c r="I390" s="158" t="str">
        <f t="shared" si="201"/>
        <v>USCraftmasterHPE2K80</v>
      </c>
      <c r="J390" s="91" t="s">
        <v>192</v>
      </c>
      <c r="K390" s="33"/>
      <c r="L390" s="75">
        <f t="shared" si="250"/>
        <v>25</v>
      </c>
      <c r="M390" s="18" t="s">
        <v>46</v>
      </c>
      <c r="N390" s="62">
        <f t="shared" si="251"/>
        <v>3</v>
      </c>
      <c r="O390" s="62">
        <f t="shared" si="247"/>
        <v>250312</v>
      </c>
      <c r="P390" s="59" t="str">
        <f t="shared" si="241"/>
        <v>HPE2K80HD045V  (80 gal)</v>
      </c>
      <c r="Q390" s="157">
        <f>COUNTIF(P$59:P$414, P390)</f>
        <v>2</v>
      </c>
      <c r="R390" s="19" t="s">
        <v>114</v>
      </c>
      <c r="S390" s="20">
        <v>80</v>
      </c>
      <c r="T390" s="31" t="s">
        <v>105</v>
      </c>
      <c r="U390" s="80" t="s">
        <v>105</v>
      </c>
      <c r="V390" s="85" t="str">
        <f t="shared" si="248"/>
        <v>AOSmithPHPT80</v>
      </c>
      <c r="W390" s="116">
        <v>0</v>
      </c>
      <c r="X390" s="45"/>
      <c r="Y390" s="45"/>
      <c r="Z390" s="44"/>
      <c r="AA390" s="128" t="str">
        <f t="shared" si="239"/>
        <v>2,     250312,   "HPE2K80HD045V  (80 gal)"</v>
      </c>
      <c r="AB390" s="130" t="str">
        <f t="shared" si="205"/>
        <v>USCraftmaster</v>
      </c>
      <c r="AC390" s="131" t="s">
        <v>694</v>
      </c>
      <c r="AD390" s="155">
        <f>COUNTIF(AC$59:AC$414, AC390)</f>
        <v>1</v>
      </c>
      <c r="AE390" s="128" t="str">
        <f t="shared" si="240"/>
        <v xml:space="preserve">          case  HPE2K80HD045V  (80 gal)   :   "USCraftmasterHPE2K80"</v>
      </c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8"/>
      <c r="EG390" s="28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X390" s="28"/>
      <c r="EY390" s="28"/>
      <c r="EZ390" s="28"/>
      <c r="FA390" s="28"/>
      <c r="FB390" s="28"/>
      <c r="FC390" s="28"/>
      <c r="FD390" s="28"/>
      <c r="FE390" s="28"/>
      <c r="FF390" s="28"/>
      <c r="FG390" s="28"/>
      <c r="FH390" s="28"/>
      <c r="FI390" s="28"/>
      <c r="FJ390" s="28"/>
      <c r="FK390" s="28"/>
      <c r="FL390" s="28"/>
      <c r="FM390" s="28"/>
      <c r="FN390" s="28"/>
      <c r="FO390" s="28"/>
      <c r="FP390" s="28"/>
      <c r="FQ390" s="28"/>
      <c r="FR390" s="28"/>
      <c r="FS390" s="28"/>
      <c r="FT390" s="28"/>
      <c r="FU390" s="28"/>
      <c r="FV390" s="28"/>
      <c r="FW390" s="28"/>
      <c r="FX390" s="28"/>
      <c r="FY390" s="28"/>
      <c r="FZ390" s="28"/>
      <c r="GA390" s="28"/>
      <c r="GB390" s="28"/>
      <c r="GC390" s="28"/>
      <c r="GD390" s="28"/>
      <c r="GE390" s="28"/>
      <c r="GF390" s="28"/>
      <c r="GG390" s="28"/>
      <c r="GH390" s="28"/>
      <c r="GI390" s="28"/>
      <c r="GJ390" s="28"/>
      <c r="GK390" s="28"/>
      <c r="GL390" s="28"/>
      <c r="GM390" s="28"/>
      <c r="GN390" s="28"/>
      <c r="GO390" s="28"/>
      <c r="GP390" s="28"/>
      <c r="GQ390" s="28"/>
      <c r="GR390" s="28"/>
      <c r="GS390" s="28"/>
      <c r="GT390" s="28"/>
      <c r="GU390" s="28"/>
      <c r="GV390" s="28"/>
      <c r="GW390" s="28"/>
      <c r="GX390" s="28"/>
      <c r="GY390" s="28"/>
      <c r="GZ390" s="28"/>
      <c r="HA390" s="28"/>
      <c r="HB390" s="28"/>
      <c r="HC390" s="28"/>
      <c r="HD390" s="28"/>
      <c r="HE390" s="28"/>
      <c r="HF390" s="28"/>
      <c r="HG390" s="28"/>
      <c r="HH390" s="28"/>
      <c r="HI390" s="28"/>
      <c r="HJ390" s="28"/>
      <c r="HK390" s="28"/>
      <c r="HL390" s="28"/>
      <c r="HM390" s="28"/>
      <c r="HN390" s="28"/>
      <c r="HO390" s="28"/>
      <c r="HP390" s="28"/>
      <c r="HQ390" s="28"/>
      <c r="HR390" s="28"/>
      <c r="HS390" s="28"/>
      <c r="HT390" s="28"/>
      <c r="HU390" s="28"/>
      <c r="HV390" s="28"/>
      <c r="HW390" s="28"/>
      <c r="HX390" s="28"/>
      <c r="HY390" s="28"/>
      <c r="HZ390" s="28"/>
      <c r="IA390" s="28"/>
      <c r="IB390" s="28"/>
      <c r="IC390" s="28"/>
      <c r="ID390" s="28"/>
      <c r="IE390" s="28"/>
      <c r="IF390" s="28"/>
      <c r="IG390" s="28"/>
      <c r="IH390" s="28"/>
      <c r="II390" s="28"/>
      <c r="IJ390" s="28"/>
      <c r="IK390" s="28"/>
      <c r="IL390" s="28"/>
      <c r="IM390" s="28"/>
      <c r="IN390" s="28"/>
      <c r="IO390" s="28"/>
      <c r="IP390" s="28"/>
      <c r="IQ390" s="28"/>
      <c r="IR390" s="28"/>
      <c r="IS390" s="28"/>
      <c r="IT390" s="28"/>
      <c r="IU390" s="28"/>
      <c r="IV390" s="28"/>
      <c r="IW390" s="28"/>
      <c r="IX390" s="28"/>
      <c r="IY390" s="28"/>
      <c r="IZ390" s="28"/>
      <c r="JA390" s="28"/>
      <c r="JB390" s="28"/>
      <c r="JC390" s="28"/>
      <c r="JD390" s="28"/>
      <c r="JE390" s="28"/>
      <c r="JF390" s="28"/>
      <c r="JG390" s="28"/>
      <c r="JH390" s="28"/>
      <c r="JI390" s="28"/>
      <c r="JJ390" s="28"/>
      <c r="JK390" s="28"/>
      <c r="JL390" s="28"/>
      <c r="JM390" s="28"/>
      <c r="JN390" s="28"/>
      <c r="JO390" s="28"/>
      <c r="JP390" s="28"/>
      <c r="JQ390" s="28"/>
      <c r="JR390" s="28"/>
      <c r="JS390" s="28"/>
      <c r="JT390" s="28"/>
      <c r="JU390" s="28"/>
      <c r="JV390" s="28"/>
      <c r="JW390" s="28"/>
      <c r="JX390" s="28"/>
      <c r="JY390" s="28"/>
      <c r="JZ390" s="28"/>
      <c r="KA390" s="28"/>
      <c r="KB390" s="28"/>
      <c r="KC390" s="28"/>
      <c r="KD390" s="28"/>
      <c r="KE390" s="28"/>
      <c r="KF390" s="28"/>
      <c r="KG390" s="28"/>
      <c r="KH390" s="28"/>
      <c r="KI390" s="28"/>
      <c r="KJ390" s="28"/>
      <c r="KK390" s="28"/>
      <c r="KL390" s="28"/>
      <c r="KM390" s="28"/>
      <c r="KN390" s="28"/>
      <c r="KO390" s="28"/>
      <c r="KP390" s="28"/>
      <c r="KQ390" s="28"/>
      <c r="KR390" s="28"/>
      <c r="KS390" s="28"/>
      <c r="KT390" s="28"/>
      <c r="KU390" s="28"/>
      <c r="KV390" s="28"/>
      <c r="KW390" s="28"/>
      <c r="KX390" s="28"/>
      <c r="KY390" s="28"/>
      <c r="KZ390" s="28"/>
      <c r="LA390" s="28"/>
      <c r="LB390" s="28"/>
      <c r="LC390" s="28"/>
      <c r="LD390" s="28"/>
      <c r="LE390" s="28"/>
      <c r="LF390" s="28"/>
      <c r="LG390" s="28"/>
      <c r="LH390" s="28"/>
      <c r="LI390" s="28"/>
      <c r="LJ390" s="28"/>
      <c r="LK390" s="28"/>
      <c r="LL390" s="28"/>
      <c r="LM390" s="28"/>
      <c r="LN390" s="28"/>
      <c r="LO390" s="28"/>
      <c r="LP390" s="28"/>
      <c r="LQ390" s="28"/>
      <c r="LR390" s="28"/>
      <c r="LS390" s="28"/>
      <c r="LT390" s="28"/>
      <c r="LU390" s="28"/>
      <c r="LV390" s="28"/>
      <c r="LW390" s="28"/>
      <c r="LX390" s="28"/>
      <c r="LY390" s="28"/>
      <c r="LZ390" s="28"/>
      <c r="MA390" s="28"/>
      <c r="MB390" s="28"/>
      <c r="MC390" s="28"/>
      <c r="MD390" s="28"/>
      <c r="ME390" s="28"/>
      <c r="MF390" s="28"/>
      <c r="MG390" s="28"/>
      <c r="MH390" s="28"/>
      <c r="MI390" s="28"/>
      <c r="MJ390" s="28"/>
      <c r="MK390" s="28"/>
      <c r="ML390" s="28"/>
      <c r="MM390" s="28"/>
      <c r="MN390" s="28"/>
      <c r="MO390" s="28"/>
      <c r="MP390" s="28"/>
      <c r="MQ390" s="28"/>
      <c r="MR390" s="28"/>
      <c r="MS390" s="28"/>
      <c r="MT390" s="28"/>
      <c r="MU390" s="28"/>
      <c r="MV390" s="28"/>
      <c r="MW390" s="28"/>
      <c r="MX390" s="28"/>
      <c r="MY390" s="28"/>
      <c r="MZ390" s="28"/>
      <c r="NA390" s="28"/>
      <c r="NB390" s="28"/>
      <c r="NC390" s="28"/>
      <c r="ND390" s="28"/>
      <c r="NE390" s="28"/>
      <c r="NF390" s="28"/>
      <c r="NG390" s="28"/>
      <c r="NH390" s="28"/>
      <c r="NI390" s="28"/>
      <c r="NJ390" s="28"/>
      <c r="NK390" s="28"/>
      <c r="NL390" s="28"/>
      <c r="NM390" s="28"/>
      <c r="NN390" s="28"/>
      <c r="NO390" s="28"/>
      <c r="NP390" s="28"/>
      <c r="NQ390" s="28"/>
      <c r="NR390" s="28"/>
      <c r="NS390" s="28"/>
      <c r="NT390" s="28"/>
      <c r="NU390" s="28"/>
      <c r="NV390" s="28"/>
      <c r="NW390" s="28"/>
      <c r="NX390" s="28"/>
      <c r="NY390" s="28"/>
      <c r="NZ390" s="28"/>
      <c r="OA390" s="28"/>
      <c r="OB390" s="28"/>
      <c r="OC390" s="28"/>
      <c r="OD390" s="28"/>
      <c r="OE390" s="28"/>
      <c r="OF390" s="28"/>
      <c r="OG390" s="28"/>
      <c r="OH390" s="28"/>
      <c r="OI390" s="28"/>
      <c r="OJ390" s="28"/>
      <c r="OK390" s="28"/>
      <c r="OL390" s="28"/>
      <c r="OM390" s="28"/>
      <c r="ON390" s="28"/>
      <c r="OO390" s="28"/>
      <c r="OP390" s="28"/>
      <c r="OQ390" s="28"/>
      <c r="OR390" s="28"/>
      <c r="OS390" s="28"/>
      <c r="OT390" s="28"/>
      <c r="OU390" s="28"/>
      <c r="OV390" s="28"/>
      <c r="OW390" s="28"/>
      <c r="OX390" s="28"/>
      <c r="OY390" s="28"/>
      <c r="OZ390" s="28"/>
      <c r="PA390" s="28"/>
      <c r="PB390" s="28"/>
      <c r="PC390" s="28"/>
      <c r="PD390" s="28"/>
      <c r="PE390" s="28"/>
      <c r="PF390" s="28"/>
      <c r="PG390" s="28"/>
      <c r="PH390" s="28"/>
      <c r="PI390" s="28"/>
      <c r="PJ390" s="28"/>
      <c r="PK390" s="28"/>
      <c r="PL390" s="28"/>
      <c r="PM390" s="28"/>
      <c r="PN390" s="28"/>
      <c r="PO390" s="28"/>
      <c r="PP390" s="28"/>
      <c r="PQ390" s="28"/>
      <c r="PR390" s="28"/>
      <c r="PS390" s="28"/>
      <c r="PT390" s="28"/>
      <c r="PU390" s="28"/>
      <c r="PV390" s="28"/>
      <c r="PW390" s="28"/>
      <c r="PX390" s="28"/>
      <c r="PY390" s="28"/>
      <c r="PZ390" s="28"/>
      <c r="QA390" s="28"/>
      <c r="QB390" s="28"/>
      <c r="QC390" s="28"/>
      <c r="QD390" s="28"/>
      <c r="QE390" s="28"/>
      <c r="QF390" s="28"/>
      <c r="QG390" s="28"/>
      <c r="QH390" s="28"/>
      <c r="QI390" s="28"/>
      <c r="QJ390" s="28"/>
      <c r="QK390" s="28"/>
      <c r="QL390" s="28"/>
      <c r="QM390" s="28"/>
      <c r="QN390" s="28"/>
      <c r="QO390" s="28"/>
      <c r="QP390" s="28"/>
      <c r="QQ390" s="28"/>
      <c r="QR390" s="28"/>
      <c r="QS390" s="28"/>
      <c r="QT390" s="28"/>
      <c r="QU390" s="28"/>
      <c r="QV390" s="28"/>
      <c r="QW390" s="28"/>
      <c r="QX390" s="28"/>
      <c r="QY390" s="28"/>
      <c r="QZ390" s="28"/>
      <c r="RA390" s="28"/>
      <c r="RB390" s="28"/>
      <c r="RC390" s="28"/>
      <c r="RD390" s="28"/>
      <c r="RE390" s="28"/>
      <c r="RF390" s="28"/>
      <c r="RG390" s="28"/>
      <c r="RH390" s="28"/>
      <c r="RI390" s="28"/>
      <c r="RJ390" s="28"/>
      <c r="RK390" s="28"/>
      <c r="RL390" s="28"/>
      <c r="RM390" s="28"/>
      <c r="RN390" s="28"/>
      <c r="RO390" s="28"/>
      <c r="RP390" s="28"/>
      <c r="RQ390" s="28"/>
      <c r="RR390" s="28"/>
      <c r="RS390" s="28"/>
      <c r="RT390" s="28"/>
      <c r="RU390" s="28"/>
      <c r="RV390" s="28"/>
      <c r="RW390" s="28"/>
      <c r="RX390" s="28"/>
      <c r="RY390" s="28"/>
      <c r="RZ390" s="28"/>
      <c r="SA390" s="28"/>
      <c r="SB390" s="28"/>
      <c r="SC390" s="28"/>
      <c r="SD390" s="28"/>
      <c r="SE390" s="28"/>
      <c r="SF390" s="28"/>
      <c r="SG390" s="28"/>
      <c r="SH390" s="28"/>
      <c r="SI390" s="28"/>
      <c r="SJ390" s="28"/>
      <c r="SK390" s="28"/>
      <c r="SL390" s="28"/>
      <c r="SM390" s="28"/>
      <c r="SN390" s="28"/>
      <c r="SO390" s="28"/>
      <c r="SP390" s="28"/>
      <c r="SQ390" s="28"/>
      <c r="SR390" s="28"/>
      <c r="SS390" s="28"/>
      <c r="ST390" s="28"/>
      <c r="SU390" s="28"/>
      <c r="SV390" s="28"/>
      <c r="SW390" s="28"/>
      <c r="SX390" s="28"/>
      <c r="SY390" s="28"/>
      <c r="SZ390" s="28"/>
      <c r="TA390" s="28"/>
      <c r="TB390" s="28"/>
      <c r="TC390" s="28"/>
      <c r="TD390" s="28"/>
      <c r="TE390" s="28"/>
      <c r="TF390" s="28"/>
      <c r="TG390" s="28"/>
      <c r="TH390" s="28"/>
      <c r="TI390" s="28"/>
      <c r="TJ390" s="28"/>
      <c r="TK390" s="28"/>
      <c r="TL390" s="28"/>
      <c r="TM390" s="28"/>
      <c r="TN390" s="28"/>
      <c r="TO390" s="28"/>
      <c r="TP390" s="28"/>
      <c r="TQ390" s="28"/>
      <c r="TR390" s="28"/>
      <c r="TS390" s="28"/>
      <c r="TT390" s="28"/>
      <c r="TU390" s="28"/>
      <c r="TV390" s="28"/>
      <c r="TW390" s="28"/>
      <c r="TX390" s="28"/>
      <c r="TY390" s="28"/>
      <c r="TZ390" s="28"/>
      <c r="UA390" s="28"/>
      <c r="UB390" s="28"/>
      <c r="UC390" s="28"/>
      <c r="UD390" s="28"/>
      <c r="UE390" s="28"/>
      <c r="UF390" s="28"/>
      <c r="UG390" s="28"/>
      <c r="UH390" s="28"/>
      <c r="UI390" s="28"/>
      <c r="UJ390" s="28"/>
      <c r="UK390" s="28"/>
      <c r="UL390" s="28"/>
      <c r="UM390" s="28"/>
      <c r="UN390" s="28"/>
      <c r="UO390" s="28"/>
      <c r="UP390" s="28"/>
      <c r="UQ390" s="28"/>
      <c r="UR390" s="28"/>
      <c r="US390" s="28"/>
      <c r="UT390" s="28"/>
      <c r="UU390" s="28"/>
      <c r="UV390" s="28"/>
      <c r="UW390" s="28"/>
      <c r="UX390" s="28"/>
      <c r="UY390" s="28"/>
      <c r="UZ390" s="28"/>
      <c r="VA390" s="28"/>
      <c r="VB390" s="28"/>
      <c r="VC390" s="28"/>
      <c r="VD390" s="28"/>
      <c r="VE390" s="28"/>
      <c r="VF390" s="28"/>
      <c r="VG390" s="28"/>
      <c r="VH390" s="28"/>
      <c r="VI390" s="28"/>
      <c r="VJ390" s="28"/>
      <c r="VK390" s="28"/>
      <c r="VL390" s="28"/>
      <c r="VM390" s="28"/>
      <c r="VN390" s="28"/>
      <c r="VO390" s="28"/>
      <c r="VP390" s="28"/>
      <c r="VQ390" s="28"/>
      <c r="VR390" s="28"/>
      <c r="VS390" s="28"/>
      <c r="VT390" s="28"/>
      <c r="VU390" s="28"/>
      <c r="VV390" s="28"/>
      <c r="VW390" s="28"/>
      <c r="VX390" s="28"/>
      <c r="VY390" s="28"/>
      <c r="VZ390" s="28"/>
      <c r="WA390" s="28"/>
      <c r="WB390" s="28"/>
      <c r="WC390" s="28"/>
      <c r="WD390" s="28"/>
      <c r="WE390" s="28"/>
      <c r="WF390" s="28"/>
      <c r="WG390" s="28"/>
      <c r="WH390" s="28"/>
      <c r="WI390" s="28"/>
      <c r="WJ390" s="28"/>
      <c r="WK390" s="28"/>
      <c r="WL390" s="28"/>
      <c r="WM390" s="28"/>
      <c r="WN390" s="28"/>
      <c r="WO390" s="28"/>
      <c r="WP390" s="28"/>
      <c r="WQ390" s="28"/>
      <c r="WR390" s="28"/>
      <c r="WS390" s="28"/>
      <c r="WT390" s="28"/>
      <c r="WU390" s="28"/>
      <c r="WV390" s="28"/>
      <c r="WW390" s="28"/>
      <c r="WX390" s="28"/>
      <c r="WY390" s="28"/>
      <c r="WZ390" s="28"/>
      <c r="XA390" s="28"/>
      <c r="XB390" s="28"/>
      <c r="XC390" s="28"/>
      <c r="XD390" s="28"/>
      <c r="XE390" s="28"/>
      <c r="XF390" s="28"/>
      <c r="XG390" s="28"/>
      <c r="XH390" s="28"/>
      <c r="XI390" s="28"/>
      <c r="XJ390" s="28"/>
      <c r="XK390" s="28"/>
      <c r="XL390" s="28"/>
      <c r="XM390" s="28"/>
      <c r="XN390" s="28"/>
      <c r="XO390" s="28"/>
      <c r="XP390" s="28"/>
      <c r="XQ390" s="28"/>
      <c r="XR390" s="28"/>
      <c r="XS390" s="28"/>
      <c r="XT390" s="28"/>
      <c r="XU390" s="28"/>
      <c r="XV390" s="28"/>
      <c r="XW390" s="28"/>
      <c r="XX390" s="28"/>
      <c r="XY390" s="28"/>
      <c r="XZ390" s="28"/>
      <c r="YA390" s="28"/>
      <c r="YB390" s="28"/>
      <c r="YC390" s="28"/>
      <c r="YD390" s="28"/>
      <c r="YE390" s="28"/>
      <c r="YF390" s="28"/>
      <c r="YG390" s="28"/>
      <c r="YH390" s="28"/>
      <c r="YI390" s="28"/>
      <c r="YJ390" s="28"/>
      <c r="YK390" s="28"/>
      <c r="YL390" s="28"/>
      <c r="YM390" s="28"/>
      <c r="YN390" s="28"/>
      <c r="YO390" s="28"/>
      <c r="YP390" s="28"/>
      <c r="YQ390" s="28"/>
      <c r="YR390" s="28"/>
      <c r="YS390" s="28"/>
      <c r="YT390" s="28"/>
      <c r="YU390" s="28"/>
      <c r="YV390" s="28"/>
      <c r="YW390" s="28"/>
      <c r="YX390" s="28"/>
      <c r="YY390" s="28"/>
      <c r="YZ390" s="28"/>
      <c r="ZA390" s="28"/>
      <c r="ZB390" s="28"/>
      <c r="ZC390" s="28"/>
      <c r="ZD390" s="28"/>
      <c r="ZE390" s="28"/>
      <c r="ZF390" s="28"/>
      <c r="ZG390" s="28"/>
      <c r="ZH390" s="28"/>
      <c r="ZI390" s="28"/>
      <c r="ZJ390" s="28"/>
      <c r="ZK390" s="28"/>
      <c r="ZL390" s="28"/>
      <c r="ZM390" s="28"/>
      <c r="ZN390" s="28"/>
      <c r="ZO390" s="28"/>
      <c r="ZP390" s="28"/>
      <c r="ZQ390" s="28"/>
      <c r="ZR390" s="28"/>
      <c r="ZS390" s="28"/>
      <c r="ZT390" s="28"/>
      <c r="ZU390" s="28"/>
      <c r="ZV390" s="28"/>
      <c r="ZW390" s="28"/>
      <c r="ZX390" s="28"/>
      <c r="ZY390" s="28"/>
      <c r="ZZ390" s="28"/>
      <c r="AAA390" s="28"/>
      <c r="AAB390" s="28"/>
      <c r="AAC390" s="28"/>
      <c r="AAD390" s="28"/>
      <c r="AAE390" s="28"/>
      <c r="AAF390" s="28"/>
      <c r="AAG390" s="28"/>
      <c r="AAH390" s="28"/>
      <c r="AAI390" s="28"/>
      <c r="AAJ390" s="28"/>
      <c r="AAK390" s="28"/>
      <c r="AAL390" s="28"/>
      <c r="AAM390" s="28"/>
      <c r="AAN390" s="28"/>
      <c r="AAO390" s="28"/>
      <c r="AAP390" s="28"/>
      <c r="AAQ390" s="28"/>
      <c r="AAR390" s="28"/>
      <c r="AAS390" s="28"/>
      <c r="AAT390" s="28"/>
      <c r="AAU390" s="28"/>
      <c r="AAV390" s="28"/>
      <c r="AAW390" s="28"/>
      <c r="AAX390" s="28"/>
      <c r="AAY390" s="28"/>
      <c r="AAZ390" s="28"/>
      <c r="ABA390" s="28"/>
      <c r="ABB390" s="28"/>
      <c r="ABC390" s="28"/>
      <c r="ABD390" s="28"/>
      <c r="ABE390" s="28"/>
      <c r="ABF390" s="28"/>
      <c r="ABG390" s="28"/>
      <c r="ABH390" s="28"/>
      <c r="ABI390" s="28"/>
      <c r="ABJ390" s="28"/>
      <c r="ABK390" s="28"/>
      <c r="ABL390" s="28"/>
      <c r="ABM390" s="28"/>
      <c r="ABN390" s="28"/>
      <c r="ABO390" s="28"/>
      <c r="ABP390" s="28"/>
      <c r="ABQ390" s="28"/>
      <c r="ABR390" s="28"/>
      <c r="ABS390" s="28"/>
      <c r="ABT390" s="28"/>
      <c r="ABU390" s="28"/>
      <c r="ABV390" s="28"/>
      <c r="ABW390" s="28"/>
      <c r="ABX390" s="28"/>
      <c r="ABY390" s="28"/>
      <c r="ABZ390" s="28"/>
      <c r="ACA390" s="28"/>
      <c r="ACB390" s="28"/>
      <c r="ACC390" s="28"/>
      <c r="ACD390" s="28"/>
      <c r="ACE390" s="28"/>
      <c r="ACF390" s="28"/>
      <c r="ACG390" s="28"/>
      <c r="ACH390" s="28"/>
      <c r="ACI390" s="28"/>
      <c r="ACJ390" s="28"/>
      <c r="ACK390" s="28"/>
      <c r="ACL390" s="28"/>
      <c r="ACM390" s="28"/>
      <c r="ACN390" s="28"/>
      <c r="ACO390" s="28"/>
      <c r="ACP390" s="28"/>
      <c r="ACQ390" s="28"/>
      <c r="ACR390" s="28"/>
      <c r="ACS390" s="28"/>
      <c r="ACT390" s="28"/>
      <c r="ACU390" s="28"/>
      <c r="ACV390" s="28"/>
      <c r="ACW390" s="28"/>
      <c r="ACX390" s="28"/>
      <c r="ACY390" s="28"/>
      <c r="ACZ390" s="28"/>
      <c r="ADA390" s="28"/>
      <c r="ADB390" s="28"/>
      <c r="ADC390" s="28"/>
      <c r="ADD390" s="28"/>
      <c r="ADE390" s="28"/>
      <c r="ADF390" s="28"/>
      <c r="ADG390" s="28"/>
      <c r="ADH390" s="28"/>
      <c r="ADI390" s="28"/>
      <c r="ADJ390" s="28"/>
      <c r="ADK390" s="28"/>
      <c r="ADL390" s="28"/>
      <c r="ADM390" s="28"/>
      <c r="ADN390" s="28"/>
      <c r="ADO390" s="28"/>
      <c r="ADP390" s="28"/>
      <c r="ADQ390" s="28"/>
      <c r="ADR390" s="28"/>
      <c r="ADS390" s="28"/>
      <c r="ADT390" s="28"/>
      <c r="ADU390" s="28"/>
      <c r="ADV390" s="28"/>
      <c r="ADW390" s="28"/>
      <c r="ADX390" s="28"/>
      <c r="ADY390" s="28"/>
      <c r="ADZ390" s="28"/>
      <c r="AEA390" s="28"/>
      <c r="AEB390" s="28"/>
      <c r="AEC390" s="28"/>
      <c r="AED390" s="28"/>
      <c r="AEE390" s="28"/>
      <c r="AEF390" s="28"/>
      <c r="AEG390" s="28"/>
      <c r="AEH390" s="28"/>
      <c r="AEI390" s="28"/>
      <c r="AEJ390" s="28"/>
      <c r="AEK390" s="28"/>
      <c r="AEL390" s="28"/>
      <c r="AEM390" s="28"/>
      <c r="AEN390" s="28"/>
      <c r="AEO390" s="28"/>
      <c r="AEP390" s="28"/>
      <c r="AEQ390" s="28"/>
      <c r="AER390" s="28"/>
      <c r="AES390" s="28"/>
      <c r="AET390" s="28"/>
      <c r="AEU390" s="28"/>
      <c r="AEV390" s="28"/>
      <c r="AEW390" s="28"/>
      <c r="AEX390" s="28"/>
      <c r="AEY390" s="28"/>
      <c r="AEZ390" s="28"/>
      <c r="AFA390" s="28"/>
      <c r="AFB390" s="28"/>
      <c r="AFC390" s="28"/>
      <c r="AFD390" s="28"/>
      <c r="AFE390" s="28"/>
      <c r="AFF390" s="28"/>
      <c r="AFG390" s="28"/>
      <c r="AFH390" s="28"/>
      <c r="AFI390" s="28"/>
      <c r="AFJ390" s="28"/>
      <c r="AFK390" s="28"/>
      <c r="AFL390" s="28"/>
      <c r="AFM390" s="28"/>
      <c r="AFN390" s="28"/>
      <c r="AFO390" s="28"/>
      <c r="AFP390" s="28"/>
      <c r="AFQ390" s="28"/>
      <c r="AFR390" s="28"/>
      <c r="AFS390" s="28"/>
      <c r="AFT390" s="28"/>
      <c r="AFU390" s="28"/>
      <c r="AFV390" s="28"/>
      <c r="AFW390" s="28"/>
      <c r="AFX390" s="28"/>
      <c r="AFY390" s="28"/>
      <c r="AFZ390" s="28"/>
      <c r="AGA390" s="28"/>
      <c r="AGB390" s="28"/>
      <c r="AGC390" s="28"/>
      <c r="AGD390" s="28"/>
      <c r="AGE390" s="28"/>
      <c r="AGF390" s="28"/>
      <c r="AGG390" s="28"/>
      <c r="AGH390" s="28"/>
      <c r="AGI390" s="28"/>
      <c r="AGJ390" s="28"/>
      <c r="AGK390" s="28"/>
      <c r="AGL390" s="28"/>
      <c r="AGM390" s="28"/>
      <c r="AGN390" s="28"/>
      <c r="AGO390" s="28"/>
      <c r="AGP390" s="28"/>
      <c r="AGQ390" s="28"/>
      <c r="AGR390" s="28"/>
      <c r="AGS390" s="28"/>
      <c r="AGT390" s="28"/>
      <c r="AGU390" s="28"/>
      <c r="AGV390" s="28"/>
      <c r="AGW390" s="28"/>
      <c r="AGX390" s="28"/>
      <c r="AGY390" s="28"/>
      <c r="AGZ390" s="28"/>
      <c r="AHA390" s="28"/>
      <c r="AHB390" s="28"/>
      <c r="AHC390" s="28"/>
      <c r="AHD390" s="28"/>
      <c r="AHE390" s="28"/>
      <c r="AHF390" s="28"/>
      <c r="AHG390" s="28"/>
      <c r="AHH390" s="28"/>
      <c r="AHI390" s="28"/>
      <c r="AHJ390" s="28"/>
      <c r="AHK390" s="28"/>
      <c r="AHL390" s="28"/>
      <c r="AHM390" s="28"/>
      <c r="AHN390" s="28"/>
      <c r="AHO390" s="28"/>
      <c r="AHP390" s="28"/>
      <c r="AHQ390" s="28"/>
      <c r="AHR390" s="28"/>
      <c r="AHS390" s="28"/>
      <c r="AHT390" s="28"/>
      <c r="AHU390" s="28"/>
      <c r="AHV390" s="28"/>
      <c r="AHW390" s="28"/>
      <c r="AHX390" s="28"/>
      <c r="AHY390" s="28"/>
      <c r="AHZ390" s="28"/>
      <c r="AIA390" s="28"/>
      <c r="AIB390" s="28"/>
      <c r="AIC390" s="28"/>
      <c r="AID390" s="28"/>
      <c r="AIE390" s="28"/>
      <c r="AIF390" s="28"/>
      <c r="AIG390" s="28"/>
      <c r="AIH390" s="28"/>
      <c r="AII390" s="28"/>
      <c r="AIJ390" s="28"/>
      <c r="AIK390" s="28"/>
      <c r="AIL390" s="28"/>
      <c r="AIM390" s="28"/>
      <c r="AIN390" s="28"/>
      <c r="AIO390" s="28"/>
      <c r="AIP390" s="28"/>
      <c r="AIQ390" s="28"/>
      <c r="AIR390" s="28"/>
      <c r="AIS390" s="28"/>
      <c r="AIT390" s="28"/>
      <c r="AIU390" s="28"/>
      <c r="AIV390" s="28"/>
      <c r="AIW390" s="28"/>
      <c r="AIX390" s="28"/>
      <c r="AIY390" s="28"/>
      <c r="AIZ390" s="28"/>
      <c r="AJA390" s="28"/>
      <c r="AJB390" s="28"/>
      <c r="AJC390" s="28"/>
      <c r="AJD390" s="28"/>
      <c r="AJE390" s="28"/>
      <c r="AJF390" s="28"/>
      <c r="AJG390" s="28"/>
      <c r="AJH390" s="28"/>
      <c r="AJI390" s="28"/>
      <c r="AJJ390" s="28"/>
      <c r="AJK390" s="28"/>
      <c r="AJL390" s="28"/>
      <c r="AJM390" s="28"/>
      <c r="AJN390" s="28"/>
      <c r="AJO390" s="28"/>
      <c r="AJP390" s="28"/>
      <c r="AJQ390" s="28"/>
      <c r="AJR390" s="28"/>
      <c r="AJS390" s="28"/>
      <c r="AJT390" s="28"/>
      <c r="AJU390" s="28"/>
      <c r="AJV390" s="28"/>
      <c r="AJW390" s="28"/>
      <c r="AJX390" s="28"/>
      <c r="AJY390" s="28"/>
      <c r="AJZ390" s="28"/>
      <c r="AKA390" s="28"/>
      <c r="AKB390" s="28"/>
      <c r="AKC390" s="28"/>
      <c r="AKD390" s="28"/>
      <c r="AKE390" s="28"/>
      <c r="AKF390" s="28"/>
      <c r="AKG390" s="28"/>
      <c r="AKH390" s="28"/>
      <c r="AKI390" s="28"/>
      <c r="AKJ390" s="28"/>
      <c r="AKK390" s="28"/>
      <c r="AKL390" s="28"/>
      <c r="AKM390" s="28"/>
      <c r="AKN390" s="28"/>
      <c r="AKO390" s="28"/>
      <c r="AKP390" s="28"/>
      <c r="AKQ390" s="28"/>
      <c r="AKR390" s="28"/>
      <c r="AKS390" s="28"/>
      <c r="AKT390" s="28"/>
      <c r="AKU390" s="28"/>
      <c r="AKV390" s="28"/>
      <c r="AKW390" s="28"/>
      <c r="AKX390" s="28"/>
      <c r="AKY390" s="28"/>
      <c r="AKZ390" s="28"/>
      <c r="ALA390" s="28"/>
      <c r="ALB390" s="28"/>
      <c r="ALC390" s="28"/>
      <c r="ALD390" s="28"/>
      <c r="ALE390" s="28"/>
      <c r="ALF390" s="28"/>
      <c r="ALG390" s="28"/>
      <c r="ALH390" s="28"/>
      <c r="ALI390" s="28"/>
      <c r="ALJ390" s="28"/>
      <c r="ALK390" s="28"/>
      <c r="ALL390" s="28"/>
      <c r="ALM390" s="28"/>
      <c r="ALN390" s="28"/>
      <c r="ALO390" s="28"/>
      <c r="ALP390" s="28"/>
      <c r="ALQ390" s="28"/>
      <c r="ALR390" s="28"/>
      <c r="ALS390" s="28"/>
      <c r="ALT390" s="28"/>
      <c r="ALU390" s="28"/>
      <c r="ALV390" s="28"/>
      <c r="ALW390" s="28"/>
      <c r="ALX390" s="28"/>
      <c r="ALY390" s="28"/>
      <c r="ALZ390" s="28"/>
      <c r="AMA390" s="28"/>
      <c r="AMB390" s="28"/>
      <c r="AMC390" s="28"/>
      <c r="AMD390" s="28"/>
      <c r="AME390" s="28"/>
      <c r="AMF390" s="28"/>
      <c r="AMG390" s="28"/>
      <c r="AMH390" s="28"/>
      <c r="AMI390" s="28"/>
      <c r="AMJ390" s="28"/>
      <c r="AMK390" s="28"/>
      <c r="AML390" s="28"/>
      <c r="AMM390" s="28"/>
      <c r="AMN390" s="28"/>
      <c r="AMO390" s="28"/>
      <c r="AMP390" s="28"/>
      <c r="AMQ390" s="28"/>
      <c r="AMR390" s="28"/>
      <c r="AMS390" s="28"/>
      <c r="AMT390" s="28"/>
      <c r="AMU390" s="28"/>
      <c r="AMV390" s="28"/>
      <c r="AMW390" s="28"/>
      <c r="AMX390" s="28"/>
      <c r="AMY390" s="28"/>
      <c r="AMZ390" s="28"/>
      <c r="ANA390" s="28"/>
      <c r="ANB390" s="28"/>
    </row>
    <row r="391" spans="3:1042" s="6" customFormat="1" ht="15" customHeight="1" x14ac:dyDescent="0.25">
      <c r="C391" s="6" t="str">
        <f t="shared" si="226"/>
        <v>US Craftmaster</v>
      </c>
      <c r="D391" s="6" t="str">
        <f t="shared" si="227"/>
        <v>HPHE2F50HD045VU 120  (50 gal)</v>
      </c>
      <c r="E391" s="6">
        <f t="shared" si="200"/>
        <v>250413</v>
      </c>
      <c r="F391" s="55">
        <f t="shared" si="152"/>
        <v>50</v>
      </c>
      <c r="G391" s="6" t="str">
        <f t="shared" si="228"/>
        <v>AOSmithHPTU50</v>
      </c>
      <c r="H391" s="117">
        <f t="shared" si="249"/>
        <v>0</v>
      </c>
      <c r="I391" s="158" t="str">
        <f t="shared" si="201"/>
        <v>USCraftmasterHPHE2F50U</v>
      </c>
      <c r="J391" s="91" t="s">
        <v>192</v>
      </c>
      <c r="K391" s="32">
        <v>1</v>
      </c>
      <c r="L391" s="75">
        <f t="shared" si="250"/>
        <v>25</v>
      </c>
      <c r="M391" s="9" t="s">
        <v>46</v>
      </c>
      <c r="N391" s="62">
        <f t="shared" si="251"/>
        <v>4</v>
      </c>
      <c r="O391" s="62">
        <f t="shared" si="247"/>
        <v>250413</v>
      </c>
      <c r="P391" s="59" t="str">
        <f t="shared" si="241"/>
        <v>HPHE2F50HD045VU 120  (50 gal)</v>
      </c>
      <c r="Q391" s="157">
        <f>COUNTIF(P$59:P$414, P391)</f>
        <v>1</v>
      </c>
      <c r="R391" s="10" t="s">
        <v>75</v>
      </c>
      <c r="S391" s="11">
        <v>50</v>
      </c>
      <c r="T391" s="30" t="s">
        <v>81</v>
      </c>
      <c r="U391" s="80" t="s">
        <v>106</v>
      </c>
      <c r="V391" s="85" t="str">
        <f t="shared" si="248"/>
        <v>AOSmithHPTU50</v>
      </c>
      <c r="W391" s="116">
        <v>0</v>
      </c>
      <c r="X391" s="42" t="s">
        <v>8</v>
      </c>
      <c r="Y391" s="43">
        <v>42591</v>
      </c>
      <c r="Z391" s="44" t="s">
        <v>80</v>
      </c>
      <c r="AA391" s="128" t="str">
        <f t="shared" si="239"/>
        <v>2,     250413,   "HPHE2F50HD045VU 120  (50 gal)"</v>
      </c>
      <c r="AB391" s="130" t="str">
        <f t="shared" si="205"/>
        <v>USCraftmaster</v>
      </c>
      <c r="AC391" s="131" t="s">
        <v>695</v>
      </c>
      <c r="AD391" s="155">
        <f>COUNTIF(AC$59:AC$414, AC391)</f>
        <v>1</v>
      </c>
      <c r="AE391" s="128" t="str">
        <f t="shared" si="240"/>
        <v xml:space="preserve">          case  HPHE2F50HD045VU 120  (50 gal)   :   "USCraftmasterHPHE2F50U"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</row>
    <row r="392" spans="3:1042" s="6" customFormat="1" x14ac:dyDescent="0.25">
      <c r="C392" s="6" t="str">
        <f t="shared" si="226"/>
        <v>US Craftmaster</v>
      </c>
      <c r="D392" s="6" t="str">
        <f t="shared" si="227"/>
        <v>HPHE2F66HD045VU 120  (66 gal)</v>
      </c>
      <c r="E392" s="6">
        <f t="shared" si="200"/>
        <v>250514</v>
      </c>
      <c r="F392" s="55">
        <f t="shared" si="152"/>
        <v>66</v>
      </c>
      <c r="G392" s="6" t="str">
        <f t="shared" si="228"/>
        <v>AOSmithHPTU66</v>
      </c>
      <c r="H392" s="117">
        <f t="shared" si="249"/>
        <v>0</v>
      </c>
      <c r="I392" s="158" t="str">
        <f t="shared" si="201"/>
        <v>USCraftmasterHPHE2F66U</v>
      </c>
      <c r="J392" s="91" t="s">
        <v>192</v>
      </c>
      <c r="K392" s="32">
        <v>1</v>
      </c>
      <c r="L392" s="75">
        <f t="shared" si="250"/>
        <v>25</v>
      </c>
      <c r="M392" s="9" t="s">
        <v>46</v>
      </c>
      <c r="N392" s="62">
        <f t="shared" si="251"/>
        <v>5</v>
      </c>
      <c r="O392" s="62">
        <f t="shared" si="247"/>
        <v>250514</v>
      </c>
      <c r="P392" s="59" t="str">
        <f t="shared" si="241"/>
        <v>HPHE2F66HD045VU 120  (66 gal)</v>
      </c>
      <c r="Q392" s="157">
        <f>COUNTIF(P$59:P$414, P392)</f>
        <v>1</v>
      </c>
      <c r="R392" s="10" t="s">
        <v>76</v>
      </c>
      <c r="S392" s="11">
        <v>66</v>
      </c>
      <c r="T392" s="30" t="s">
        <v>82</v>
      </c>
      <c r="U392" s="80" t="s">
        <v>102</v>
      </c>
      <c r="V392" s="85" t="str">
        <f t="shared" si="248"/>
        <v>AOSmithHPTU66</v>
      </c>
      <c r="W392" s="116">
        <v>0</v>
      </c>
      <c r="X392" s="42">
        <v>3</v>
      </c>
      <c r="Y392" s="43">
        <v>42591</v>
      </c>
      <c r="Z392" s="44" t="s">
        <v>80</v>
      </c>
      <c r="AA392" s="128" t="str">
        <f t="shared" si="239"/>
        <v>2,     250514,   "HPHE2F66HD045VU 120  (66 gal)"</v>
      </c>
      <c r="AB392" s="130" t="str">
        <f t="shared" si="205"/>
        <v>USCraftmaster</v>
      </c>
      <c r="AC392" s="131" t="s">
        <v>696</v>
      </c>
      <c r="AD392" s="155">
        <f>COUNTIF(AC$59:AC$414, AC392)</f>
        <v>1</v>
      </c>
      <c r="AE392" s="128" t="str">
        <f t="shared" si="240"/>
        <v xml:space="preserve">          case  HPHE2F66HD045VU 120  (66 gal)   :   "USCraftmasterHPHE2F66U"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</row>
    <row r="393" spans="3:1042" s="29" customFormat="1" x14ac:dyDescent="0.25">
      <c r="C393" s="6" t="str">
        <f t="shared" si="226"/>
        <v>US Craftmaster</v>
      </c>
      <c r="D393" s="6" t="str">
        <f t="shared" si="227"/>
        <v>HPHE2F80HD045VU 120  (80 gal)</v>
      </c>
      <c r="E393" s="6">
        <f t="shared" si="200"/>
        <v>250615</v>
      </c>
      <c r="F393" s="55">
        <f t="shared" si="152"/>
        <v>80</v>
      </c>
      <c r="G393" s="6" t="str">
        <f t="shared" si="228"/>
        <v>AOSmithHPTU80</v>
      </c>
      <c r="H393" s="117">
        <f t="shared" si="249"/>
        <v>0</v>
      </c>
      <c r="I393" s="158" t="str">
        <f t="shared" si="201"/>
        <v>USCraftmasterHPHE2F80U</v>
      </c>
      <c r="J393" s="91" t="s">
        <v>192</v>
      </c>
      <c r="K393" s="32">
        <v>1</v>
      </c>
      <c r="L393" s="75">
        <f t="shared" si="250"/>
        <v>25</v>
      </c>
      <c r="M393" s="9" t="s">
        <v>46</v>
      </c>
      <c r="N393" s="62">
        <f t="shared" si="251"/>
        <v>6</v>
      </c>
      <c r="O393" s="62">
        <f t="shared" si="247"/>
        <v>250615</v>
      </c>
      <c r="P393" s="59" t="str">
        <f t="shared" si="241"/>
        <v>HPHE2F80HD045VU 120  (80 gal)</v>
      </c>
      <c r="Q393" s="157">
        <f>COUNTIF(P$59:P$414, P393)</f>
        <v>1</v>
      </c>
      <c r="R393" s="10" t="s">
        <v>77</v>
      </c>
      <c r="S393" s="11">
        <v>80</v>
      </c>
      <c r="T393" s="30" t="s">
        <v>83</v>
      </c>
      <c r="U393" s="80" t="s">
        <v>103</v>
      </c>
      <c r="V393" s="85" t="str">
        <f t="shared" si="248"/>
        <v>AOSmithHPTU80</v>
      </c>
      <c r="W393" s="116">
        <v>0</v>
      </c>
      <c r="X393" s="42" t="s">
        <v>13</v>
      </c>
      <c r="Y393" s="43">
        <v>42591</v>
      </c>
      <c r="Z393" s="44" t="s">
        <v>80</v>
      </c>
      <c r="AA393" s="128" t="str">
        <f t="shared" si="239"/>
        <v>2,     250615,   "HPHE2F80HD045VU 120  (80 gal)"</v>
      </c>
      <c r="AB393" s="130" t="str">
        <f t="shared" si="205"/>
        <v>USCraftmaster</v>
      </c>
      <c r="AC393" s="131" t="s">
        <v>697</v>
      </c>
      <c r="AD393" s="155">
        <f>COUNTIF(AC$59:AC$414, AC393)</f>
        <v>1</v>
      </c>
      <c r="AE393" s="128" t="str">
        <f t="shared" si="240"/>
        <v xml:space="preserve">          case  HPHE2F80HD045VU 120  (80 gal)   :   "USCraftmasterHPHE2F80U"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  <c r="IU393" s="6"/>
      <c r="IV393" s="6"/>
      <c r="IW393" s="6"/>
      <c r="IX393" s="6"/>
      <c r="IY393" s="6"/>
      <c r="IZ393" s="6"/>
      <c r="JA393" s="6"/>
      <c r="JB393" s="6"/>
      <c r="JC393" s="6"/>
      <c r="JD393" s="6"/>
      <c r="JE393" s="6"/>
      <c r="JF393" s="6"/>
      <c r="JG393" s="6"/>
      <c r="JH393" s="6"/>
      <c r="JI393" s="6"/>
      <c r="JJ393" s="6"/>
      <c r="JK393" s="6"/>
      <c r="JL393" s="6"/>
      <c r="JM393" s="6"/>
      <c r="JN393" s="6"/>
      <c r="JO393" s="6"/>
      <c r="JP393" s="6"/>
      <c r="JQ393" s="6"/>
      <c r="JR393" s="6"/>
      <c r="JS393" s="6"/>
      <c r="JT393" s="6"/>
      <c r="JU393" s="6"/>
      <c r="JV393" s="6"/>
      <c r="JW393" s="6"/>
      <c r="JX393" s="6"/>
      <c r="JY393" s="6"/>
      <c r="JZ393" s="6"/>
      <c r="KA393" s="6"/>
      <c r="KB393" s="6"/>
      <c r="KC393" s="6"/>
      <c r="KD393" s="6"/>
      <c r="KE393" s="6"/>
      <c r="KF393" s="6"/>
      <c r="KG393" s="6"/>
      <c r="KH393" s="6"/>
      <c r="KI393" s="6"/>
      <c r="KJ393" s="6"/>
      <c r="KK393" s="6"/>
      <c r="KL393" s="6"/>
      <c r="KM393" s="6"/>
      <c r="KN393" s="6"/>
      <c r="KO393" s="6"/>
      <c r="KP393" s="6"/>
      <c r="KQ393" s="6"/>
      <c r="KR393" s="6"/>
      <c r="KS393" s="6"/>
      <c r="KT393" s="6"/>
      <c r="KU393" s="6"/>
      <c r="KV393" s="6"/>
      <c r="KW393" s="6"/>
      <c r="KX393" s="6"/>
      <c r="KY393" s="6"/>
      <c r="KZ393" s="6"/>
      <c r="LA393" s="6"/>
      <c r="LB393" s="6"/>
      <c r="LC393" s="6"/>
      <c r="LD393" s="6"/>
      <c r="LE393" s="6"/>
      <c r="LF393" s="6"/>
      <c r="LG393" s="6"/>
      <c r="LH393" s="6"/>
      <c r="LI393" s="6"/>
      <c r="LJ393" s="6"/>
      <c r="LK393" s="6"/>
      <c r="LL393" s="6"/>
      <c r="LM393" s="6"/>
      <c r="LN393" s="6"/>
      <c r="LO393" s="6"/>
      <c r="LP393" s="6"/>
      <c r="LQ393" s="6"/>
      <c r="LR393" s="6"/>
      <c r="LS393" s="6"/>
      <c r="LT393" s="6"/>
      <c r="LU393" s="6"/>
      <c r="LV393" s="6"/>
      <c r="LW393" s="6"/>
      <c r="LX393" s="6"/>
      <c r="LY393" s="6"/>
      <c r="LZ393" s="6"/>
      <c r="MA393" s="6"/>
      <c r="MB393" s="6"/>
      <c r="MC393" s="6"/>
      <c r="MD393" s="6"/>
      <c r="ME393" s="6"/>
      <c r="MF393" s="6"/>
      <c r="MG393" s="6"/>
      <c r="MH393" s="6"/>
      <c r="MI393" s="6"/>
      <c r="MJ393" s="6"/>
      <c r="MK393" s="6"/>
      <c r="ML393" s="6"/>
      <c r="MM393" s="6"/>
      <c r="MN393" s="6"/>
      <c r="MO393" s="6"/>
      <c r="MP393" s="6"/>
      <c r="MQ393" s="6"/>
      <c r="MR393" s="6"/>
      <c r="MS393" s="6"/>
      <c r="MT393" s="6"/>
      <c r="MU393" s="6"/>
      <c r="MV393" s="6"/>
      <c r="MW393" s="6"/>
      <c r="MX393" s="6"/>
      <c r="MY393" s="6"/>
      <c r="MZ393" s="6"/>
      <c r="NA393" s="6"/>
      <c r="NB393" s="6"/>
      <c r="NC393" s="6"/>
      <c r="ND393" s="6"/>
      <c r="NE393" s="6"/>
      <c r="NF393" s="6"/>
      <c r="NG393" s="6"/>
      <c r="NH393" s="6"/>
      <c r="NI393" s="6"/>
      <c r="NJ393" s="6"/>
      <c r="NK393" s="6"/>
      <c r="NL393" s="6"/>
      <c r="NM393" s="6"/>
      <c r="NN393" s="6"/>
      <c r="NO393" s="6"/>
      <c r="NP393" s="6"/>
      <c r="NQ393" s="6"/>
      <c r="NR393" s="6"/>
      <c r="NS393" s="6"/>
      <c r="NT393" s="6"/>
      <c r="NU393" s="6"/>
      <c r="NV393" s="6"/>
      <c r="NW393" s="6"/>
      <c r="NX393" s="6"/>
      <c r="NY393" s="6"/>
      <c r="NZ393" s="6"/>
      <c r="OA393" s="6"/>
      <c r="OB393" s="6"/>
      <c r="OC393" s="6"/>
      <c r="OD393" s="6"/>
      <c r="OE393" s="6"/>
      <c r="OF393" s="6"/>
      <c r="OG393" s="6"/>
      <c r="OH393" s="6"/>
      <c r="OI393" s="6"/>
      <c r="OJ393" s="6"/>
      <c r="OK393" s="6"/>
      <c r="OL393" s="6"/>
      <c r="OM393" s="6"/>
      <c r="ON393" s="6"/>
      <c r="OO393" s="6"/>
      <c r="OP393" s="6"/>
      <c r="OQ393" s="6"/>
      <c r="OR393" s="6"/>
      <c r="OS393" s="6"/>
      <c r="OT393" s="6"/>
      <c r="OU393" s="6"/>
      <c r="OV393" s="6"/>
      <c r="OW393" s="6"/>
      <c r="OX393" s="6"/>
      <c r="OY393" s="6"/>
      <c r="OZ393" s="6"/>
      <c r="PA393" s="6"/>
      <c r="PB393" s="6"/>
      <c r="PC393" s="6"/>
      <c r="PD393" s="6"/>
      <c r="PE393" s="6"/>
      <c r="PF393" s="6"/>
      <c r="PG393" s="6"/>
      <c r="PH393" s="6"/>
      <c r="PI393" s="6"/>
      <c r="PJ393" s="6"/>
      <c r="PK393" s="6"/>
      <c r="PL393" s="6"/>
      <c r="PM393" s="6"/>
      <c r="PN393" s="6"/>
      <c r="PO393" s="6"/>
      <c r="PP393" s="6"/>
      <c r="PQ393" s="6"/>
      <c r="PR393" s="6"/>
      <c r="PS393" s="6"/>
      <c r="PT393" s="6"/>
      <c r="PU393" s="6"/>
      <c r="PV393" s="6"/>
      <c r="PW393" s="6"/>
      <c r="PX393" s="6"/>
      <c r="PY393" s="6"/>
      <c r="PZ393" s="6"/>
      <c r="QA393" s="6"/>
      <c r="QB393" s="6"/>
      <c r="QC393" s="6"/>
      <c r="QD393" s="6"/>
      <c r="QE393" s="6"/>
      <c r="QF393" s="6"/>
      <c r="QG393" s="6"/>
      <c r="QH393" s="6"/>
      <c r="QI393" s="6"/>
      <c r="QJ393" s="6"/>
      <c r="QK393" s="6"/>
      <c r="QL393" s="6"/>
      <c r="QM393" s="6"/>
      <c r="QN393" s="6"/>
      <c r="QO393" s="6"/>
      <c r="QP393" s="6"/>
      <c r="QQ393" s="6"/>
      <c r="QR393" s="6"/>
      <c r="QS393" s="6"/>
      <c r="QT393" s="6"/>
      <c r="QU393" s="6"/>
      <c r="QV393" s="6"/>
      <c r="QW393" s="6"/>
      <c r="QX393" s="6"/>
      <c r="QY393" s="6"/>
      <c r="QZ393" s="6"/>
      <c r="RA393" s="6"/>
      <c r="RB393" s="6"/>
      <c r="RC393" s="6"/>
      <c r="RD393" s="6"/>
      <c r="RE393" s="6"/>
      <c r="RF393" s="6"/>
      <c r="RG393" s="6"/>
      <c r="RH393" s="6"/>
      <c r="RI393" s="6"/>
      <c r="RJ393" s="6"/>
      <c r="RK393" s="6"/>
      <c r="RL393" s="6"/>
      <c r="RM393" s="6"/>
      <c r="RN393" s="6"/>
      <c r="RO393" s="6"/>
      <c r="RP393" s="6"/>
      <c r="RQ393" s="6"/>
      <c r="RR393" s="6"/>
      <c r="RS393" s="6"/>
      <c r="RT393" s="6"/>
      <c r="RU393" s="6"/>
      <c r="RV393" s="6"/>
      <c r="RW393" s="6"/>
      <c r="RX393" s="6"/>
      <c r="RY393" s="6"/>
      <c r="RZ393" s="6"/>
      <c r="SA393" s="6"/>
      <c r="SB393" s="6"/>
      <c r="SC393" s="6"/>
      <c r="SD393" s="6"/>
      <c r="SE393" s="6"/>
      <c r="SF393" s="6"/>
      <c r="SG393" s="6"/>
      <c r="SH393" s="6"/>
      <c r="SI393" s="6"/>
      <c r="SJ393" s="6"/>
      <c r="SK393" s="6"/>
      <c r="SL393" s="6"/>
      <c r="SM393" s="6"/>
      <c r="SN393" s="6"/>
      <c r="SO393" s="6"/>
      <c r="SP393" s="6"/>
      <c r="SQ393" s="6"/>
      <c r="SR393" s="6"/>
      <c r="SS393" s="6"/>
      <c r="ST393" s="6"/>
      <c r="SU393" s="6"/>
      <c r="SV393" s="6"/>
      <c r="SW393" s="6"/>
      <c r="SX393" s="6"/>
      <c r="SY393" s="6"/>
      <c r="SZ393" s="6"/>
      <c r="TA393" s="6"/>
      <c r="TB393" s="6"/>
      <c r="TC393" s="6"/>
      <c r="TD393" s="6"/>
      <c r="TE393" s="6"/>
      <c r="TF393" s="6"/>
      <c r="TG393" s="6"/>
      <c r="TH393" s="6"/>
      <c r="TI393" s="6"/>
      <c r="TJ393" s="6"/>
      <c r="TK393" s="6"/>
      <c r="TL393" s="6"/>
      <c r="TM393" s="6"/>
      <c r="TN393" s="6"/>
      <c r="TO393" s="6"/>
      <c r="TP393" s="6"/>
      <c r="TQ393" s="6"/>
      <c r="TR393" s="6"/>
      <c r="TS393" s="6"/>
      <c r="TT393" s="6"/>
      <c r="TU393" s="6"/>
      <c r="TV393" s="6"/>
      <c r="TW393" s="6"/>
      <c r="TX393" s="6"/>
      <c r="TY393" s="6"/>
      <c r="TZ393" s="6"/>
      <c r="UA393" s="6"/>
      <c r="UB393" s="6"/>
      <c r="UC393" s="6"/>
      <c r="UD393" s="6"/>
      <c r="UE393" s="6"/>
      <c r="UF393" s="6"/>
      <c r="UG393" s="6"/>
      <c r="UH393" s="6"/>
      <c r="UI393" s="6"/>
      <c r="UJ393" s="6"/>
      <c r="UK393" s="6"/>
      <c r="UL393" s="6"/>
      <c r="UM393" s="6"/>
      <c r="UN393" s="6"/>
      <c r="UO393" s="6"/>
      <c r="UP393" s="6"/>
      <c r="UQ393" s="6"/>
      <c r="UR393" s="6"/>
      <c r="US393" s="6"/>
      <c r="UT393" s="6"/>
      <c r="UU393" s="6"/>
      <c r="UV393" s="6"/>
      <c r="UW393" s="6"/>
      <c r="UX393" s="6"/>
      <c r="UY393" s="6"/>
      <c r="UZ393" s="6"/>
      <c r="VA393" s="6"/>
      <c r="VB393" s="6"/>
      <c r="VC393" s="6"/>
      <c r="VD393" s="6"/>
      <c r="VE393" s="6"/>
      <c r="VF393" s="6"/>
      <c r="VG393" s="6"/>
      <c r="VH393" s="6"/>
      <c r="VI393" s="6"/>
      <c r="VJ393" s="6"/>
      <c r="VK393" s="6"/>
      <c r="VL393" s="6"/>
      <c r="VM393" s="6"/>
      <c r="VN393" s="6"/>
      <c r="VO393" s="6"/>
      <c r="VP393" s="6"/>
      <c r="VQ393" s="6"/>
      <c r="VR393" s="6"/>
      <c r="VS393" s="6"/>
      <c r="VT393" s="6"/>
      <c r="VU393" s="6"/>
      <c r="VV393" s="6"/>
      <c r="VW393" s="6"/>
      <c r="VX393" s="6"/>
      <c r="VY393" s="6"/>
      <c r="VZ393" s="6"/>
      <c r="WA393" s="6"/>
      <c r="WB393" s="6"/>
      <c r="WC393" s="6"/>
      <c r="WD393" s="6"/>
      <c r="WE393" s="6"/>
      <c r="WF393" s="6"/>
      <c r="WG393" s="6"/>
      <c r="WH393" s="6"/>
      <c r="WI393" s="6"/>
      <c r="WJ393" s="6"/>
      <c r="WK393" s="6"/>
      <c r="WL393" s="6"/>
      <c r="WM393" s="6"/>
      <c r="WN393" s="6"/>
      <c r="WO393" s="6"/>
      <c r="WP393" s="6"/>
      <c r="WQ393" s="6"/>
      <c r="WR393" s="6"/>
      <c r="WS393" s="6"/>
      <c r="WT393" s="6"/>
      <c r="WU393" s="6"/>
      <c r="WV393" s="6"/>
      <c r="WW393" s="6"/>
      <c r="WX393" s="6"/>
      <c r="WY393" s="6"/>
      <c r="WZ393" s="6"/>
      <c r="XA393" s="6"/>
      <c r="XB393" s="6"/>
      <c r="XC393" s="6"/>
      <c r="XD393" s="6"/>
      <c r="XE393" s="6"/>
      <c r="XF393" s="6"/>
      <c r="XG393" s="6"/>
      <c r="XH393" s="6"/>
      <c r="XI393" s="6"/>
      <c r="XJ393" s="6"/>
      <c r="XK393" s="6"/>
      <c r="XL393" s="6"/>
      <c r="XM393" s="6"/>
      <c r="XN393" s="6"/>
      <c r="XO393" s="6"/>
      <c r="XP393" s="6"/>
      <c r="XQ393" s="6"/>
      <c r="XR393" s="6"/>
      <c r="XS393" s="6"/>
      <c r="XT393" s="6"/>
      <c r="XU393" s="6"/>
      <c r="XV393" s="6"/>
      <c r="XW393" s="6"/>
      <c r="XX393" s="6"/>
      <c r="XY393" s="6"/>
      <c r="XZ393" s="6"/>
      <c r="YA393" s="6"/>
      <c r="YB393" s="6"/>
      <c r="YC393" s="6"/>
      <c r="YD393" s="6"/>
      <c r="YE393" s="6"/>
      <c r="YF393" s="6"/>
      <c r="YG393" s="6"/>
      <c r="YH393" s="6"/>
      <c r="YI393" s="6"/>
      <c r="YJ393" s="6"/>
      <c r="YK393" s="6"/>
      <c r="YL393" s="6"/>
      <c r="YM393" s="6"/>
      <c r="YN393" s="6"/>
      <c r="YO393" s="6"/>
      <c r="YP393" s="6"/>
      <c r="YQ393" s="6"/>
      <c r="YR393" s="6"/>
      <c r="YS393" s="6"/>
      <c r="YT393" s="6"/>
      <c r="YU393" s="6"/>
      <c r="YV393" s="6"/>
      <c r="YW393" s="6"/>
      <c r="YX393" s="6"/>
      <c r="YY393" s="6"/>
      <c r="YZ393" s="6"/>
      <c r="ZA393" s="6"/>
      <c r="ZB393" s="6"/>
      <c r="ZC393" s="6"/>
      <c r="ZD393" s="6"/>
      <c r="ZE393" s="6"/>
      <c r="ZF393" s="6"/>
      <c r="ZG393" s="6"/>
      <c r="ZH393" s="6"/>
      <c r="ZI393" s="6"/>
      <c r="ZJ393" s="6"/>
      <c r="ZK393" s="6"/>
      <c r="ZL393" s="6"/>
      <c r="ZM393" s="6"/>
      <c r="ZN393" s="6"/>
      <c r="ZO393" s="6"/>
      <c r="ZP393" s="6"/>
      <c r="ZQ393" s="6"/>
      <c r="ZR393" s="6"/>
      <c r="ZS393" s="6"/>
      <c r="ZT393" s="6"/>
      <c r="ZU393" s="6"/>
      <c r="ZV393" s="6"/>
      <c r="ZW393" s="6"/>
      <c r="ZX393" s="6"/>
      <c r="ZY393" s="6"/>
      <c r="ZZ393" s="6"/>
      <c r="AAA393" s="6"/>
      <c r="AAB393" s="6"/>
      <c r="AAC393" s="6"/>
      <c r="AAD393" s="6"/>
      <c r="AAE393" s="6"/>
      <c r="AAF393" s="6"/>
      <c r="AAG393" s="6"/>
      <c r="AAH393" s="6"/>
      <c r="AAI393" s="6"/>
      <c r="AAJ393" s="6"/>
      <c r="AAK393" s="6"/>
      <c r="AAL393" s="6"/>
      <c r="AAM393" s="6"/>
      <c r="AAN393" s="6"/>
      <c r="AAO393" s="6"/>
      <c r="AAP393" s="6"/>
      <c r="AAQ393" s="6"/>
      <c r="AAR393" s="6"/>
      <c r="AAS393" s="6"/>
      <c r="AAT393" s="6"/>
      <c r="AAU393" s="6"/>
      <c r="AAV393" s="6"/>
      <c r="AAW393" s="6"/>
      <c r="AAX393" s="6"/>
      <c r="AAY393" s="6"/>
      <c r="AAZ393" s="6"/>
      <c r="ABA393" s="6"/>
      <c r="ABB393" s="6"/>
      <c r="ABC393" s="6"/>
      <c r="ABD393" s="6"/>
      <c r="ABE393" s="6"/>
      <c r="ABF393" s="6"/>
      <c r="ABG393" s="6"/>
      <c r="ABH393" s="6"/>
      <c r="ABI393" s="6"/>
      <c r="ABJ393" s="6"/>
      <c r="ABK393" s="6"/>
      <c r="ABL393" s="6"/>
      <c r="ABM393" s="6"/>
      <c r="ABN393" s="6"/>
      <c r="ABO393" s="6"/>
      <c r="ABP393" s="6"/>
      <c r="ABQ393" s="6"/>
      <c r="ABR393" s="6"/>
      <c r="ABS393" s="6"/>
      <c r="ABT393" s="6"/>
      <c r="ABU393" s="6"/>
      <c r="ABV393" s="6"/>
      <c r="ABW393" s="6"/>
      <c r="ABX393" s="6"/>
      <c r="ABY393" s="6"/>
      <c r="ABZ393" s="6"/>
      <c r="ACA393" s="6"/>
      <c r="ACB393" s="6"/>
      <c r="ACC393" s="6"/>
      <c r="ACD393" s="6"/>
      <c r="ACE393" s="6"/>
      <c r="ACF393" s="6"/>
      <c r="ACG393" s="6"/>
      <c r="ACH393" s="6"/>
      <c r="ACI393" s="6"/>
      <c r="ACJ393" s="6"/>
      <c r="ACK393" s="6"/>
      <c r="ACL393" s="6"/>
      <c r="ACM393" s="6"/>
      <c r="ACN393" s="6"/>
      <c r="ACO393" s="6"/>
      <c r="ACP393" s="6"/>
      <c r="ACQ393" s="6"/>
      <c r="ACR393" s="6"/>
      <c r="ACS393" s="6"/>
      <c r="ACT393" s="6"/>
      <c r="ACU393" s="6"/>
      <c r="ACV393" s="6"/>
      <c r="ACW393" s="6"/>
      <c r="ACX393" s="6"/>
      <c r="ACY393" s="6"/>
      <c r="ACZ393" s="6"/>
      <c r="ADA393" s="6"/>
      <c r="ADB393" s="6"/>
      <c r="ADC393" s="6"/>
      <c r="ADD393" s="6"/>
      <c r="ADE393" s="6"/>
      <c r="ADF393" s="6"/>
      <c r="ADG393" s="6"/>
      <c r="ADH393" s="6"/>
      <c r="ADI393" s="6"/>
      <c r="ADJ393" s="6"/>
      <c r="ADK393" s="6"/>
      <c r="ADL393" s="6"/>
      <c r="ADM393" s="6"/>
      <c r="ADN393" s="6"/>
      <c r="ADO393" s="6"/>
      <c r="ADP393" s="6"/>
      <c r="ADQ393" s="6"/>
      <c r="ADR393" s="6"/>
      <c r="ADS393" s="6"/>
      <c r="ADT393" s="6"/>
      <c r="ADU393" s="6"/>
      <c r="ADV393" s="6"/>
      <c r="ADW393" s="6"/>
      <c r="ADX393" s="6"/>
      <c r="ADY393" s="6"/>
      <c r="ADZ393" s="6"/>
      <c r="AEA393" s="6"/>
      <c r="AEB393" s="6"/>
      <c r="AEC393" s="6"/>
      <c r="AED393" s="6"/>
      <c r="AEE393" s="6"/>
      <c r="AEF393" s="6"/>
      <c r="AEG393" s="6"/>
      <c r="AEH393" s="6"/>
      <c r="AEI393" s="6"/>
      <c r="AEJ393" s="6"/>
      <c r="AEK393" s="6"/>
      <c r="AEL393" s="6"/>
      <c r="AEM393" s="6"/>
      <c r="AEN393" s="6"/>
      <c r="AEO393" s="6"/>
      <c r="AEP393" s="6"/>
      <c r="AEQ393" s="6"/>
      <c r="AER393" s="6"/>
      <c r="AES393" s="6"/>
      <c r="AET393" s="6"/>
      <c r="AEU393" s="6"/>
      <c r="AEV393" s="6"/>
      <c r="AEW393" s="6"/>
      <c r="AEX393" s="6"/>
      <c r="AEY393" s="6"/>
      <c r="AEZ393" s="6"/>
      <c r="AFA393" s="6"/>
      <c r="AFB393" s="6"/>
      <c r="AFC393" s="6"/>
      <c r="AFD393" s="6"/>
      <c r="AFE393" s="6"/>
      <c r="AFF393" s="6"/>
      <c r="AFG393" s="6"/>
      <c r="AFH393" s="6"/>
      <c r="AFI393" s="6"/>
      <c r="AFJ393" s="6"/>
      <c r="AFK393" s="6"/>
      <c r="AFL393" s="6"/>
      <c r="AFM393" s="6"/>
      <c r="AFN393" s="6"/>
      <c r="AFO393" s="6"/>
      <c r="AFP393" s="6"/>
      <c r="AFQ393" s="6"/>
      <c r="AFR393" s="6"/>
      <c r="AFS393" s="6"/>
      <c r="AFT393" s="6"/>
      <c r="AFU393" s="6"/>
      <c r="AFV393" s="6"/>
      <c r="AFW393" s="6"/>
      <c r="AFX393" s="6"/>
      <c r="AFY393" s="6"/>
      <c r="AFZ393" s="6"/>
      <c r="AGA393" s="6"/>
      <c r="AGB393" s="6"/>
      <c r="AGC393" s="6"/>
      <c r="AGD393" s="6"/>
      <c r="AGE393" s="6"/>
      <c r="AGF393" s="6"/>
      <c r="AGG393" s="6"/>
      <c r="AGH393" s="6"/>
      <c r="AGI393" s="6"/>
      <c r="AGJ393" s="6"/>
      <c r="AGK393" s="6"/>
      <c r="AGL393" s="6"/>
      <c r="AGM393" s="6"/>
      <c r="AGN393" s="6"/>
      <c r="AGO393" s="6"/>
      <c r="AGP393" s="6"/>
      <c r="AGQ393" s="6"/>
      <c r="AGR393" s="6"/>
      <c r="AGS393" s="6"/>
      <c r="AGT393" s="6"/>
      <c r="AGU393" s="6"/>
      <c r="AGV393" s="6"/>
      <c r="AGW393" s="6"/>
      <c r="AGX393" s="6"/>
      <c r="AGY393" s="6"/>
      <c r="AGZ393" s="6"/>
      <c r="AHA393" s="6"/>
      <c r="AHB393" s="6"/>
      <c r="AHC393" s="6"/>
      <c r="AHD393" s="6"/>
      <c r="AHE393" s="6"/>
      <c r="AHF393" s="6"/>
      <c r="AHG393" s="6"/>
      <c r="AHH393" s="6"/>
      <c r="AHI393" s="6"/>
      <c r="AHJ393" s="6"/>
      <c r="AHK393" s="6"/>
      <c r="AHL393" s="6"/>
      <c r="AHM393" s="6"/>
      <c r="AHN393" s="6"/>
      <c r="AHO393" s="6"/>
      <c r="AHP393" s="6"/>
      <c r="AHQ393" s="6"/>
      <c r="AHR393" s="6"/>
      <c r="AHS393" s="6"/>
      <c r="AHT393" s="6"/>
      <c r="AHU393" s="6"/>
      <c r="AHV393" s="6"/>
      <c r="AHW393" s="6"/>
      <c r="AHX393" s="6"/>
      <c r="AHY393" s="6"/>
      <c r="AHZ393" s="6"/>
      <c r="AIA393" s="6"/>
      <c r="AIB393" s="6"/>
      <c r="AIC393" s="6"/>
      <c r="AID393" s="6"/>
      <c r="AIE393" s="6"/>
      <c r="AIF393" s="6"/>
      <c r="AIG393" s="6"/>
      <c r="AIH393" s="6"/>
      <c r="AII393" s="6"/>
      <c r="AIJ393" s="6"/>
      <c r="AIK393" s="6"/>
      <c r="AIL393" s="6"/>
      <c r="AIM393" s="6"/>
      <c r="AIN393" s="6"/>
      <c r="AIO393" s="6"/>
      <c r="AIP393" s="6"/>
      <c r="AIQ393" s="6"/>
      <c r="AIR393" s="6"/>
      <c r="AIS393" s="6"/>
      <c r="AIT393" s="6"/>
      <c r="AIU393" s="6"/>
      <c r="AIV393" s="6"/>
      <c r="AIW393" s="6"/>
      <c r="AIX393" s="6"/>
      <c r="AIY393" s="6"/>
      <c r="AIZ393" s="6"/>
      <c r="AJA393" s="6"/>
      <c r="AJB393" s="6"/>
      <c r="AJC393" s="6"/>
      <c r="AJD393" s="6"/>
      <c r="AJE393" s="6"/>
      <c r="AJF393" s="6"/>
      <c r="AJG393" s="6"/>
      <c r="AJH393" s="6"/>
      <c r="AJI393" s="6"/>
      <c r="AJJ393" s="6"/>
      <c r="AJK393" s="6"/>
      <c r="AJL393" s="6"/>
      <c r="AJM393" s="6"/>
      <c r="AJN393" s="6"/>
      <c r="AJO393" s="6"/>
      <c r="AJP393" s="6"/>
      <c r="AJQ393" s="6"/>
      <c r="AJR393" s="6"/>
      <c r="AJS393" s="6"/>
      <c r="AJT393" s="6"/>
      <c r="AJU393" s="6"/>
      <c r="AJV393" s="6"/>
      <c r="AJW393" s="6"/>
      <c r="AJX393" s="6"/>
      <c r="AJY393" s="6"/>
      <c r="AJZ393" s="6"/>
      <c r="AKA393" s="6"/>
      <c r="AKB393" s="6"/>
      <c r="AKC393" s="6"/>
      <c r="AKD393" s="6"/>
      <c r="AKE393" s="6"/>
      <c r="AKF393" s="6"/>
      <c r="AKG393" s="6"/>
      <c r="AKH393" s="6"/>
      <c r="AKI393" s="6"/>
      <c r="AKJ393" s="6"/>
      <c r="AKK393" s="6"/>
      <c r="AKL393" s="6"/>
      <c r="AKM393" s="6"/>
      <c r="AKN393" s="6"/>
      <c r="AKO393" s="6"/>
      <c r="AKP393" s="6"/>
      <c r="AKQ393" s="6"/>
      <c r="AKR393" s="6"/>
      <c r="AKS393" s="6"/>
      <c r="AKT393" s="6"/>
      <c r="AKU393" s="6"/>
      <c r="AKV393" s="6"/>
      <c r="AKW393" s="6"/>
      <c r="AKX393" s="6"/>
      <c r="AKY393" s="6"/>
      <c r="AKZ393" s="6"/>
      <c r="ALA393" s="6"/>
      <c r="ALB393" s="6"/>
      <c r="ALC393" s="6"/>
      <c r="ALD393" s="6"/>
      <c r="ALE393" s="6"/>
      <c r="ALF393" s="6"/>
      <c r="ALG393" s="6"/>
      <c r="ALH393" s="6"/>
      <c r="ALI393" s="6"/>
      <c r="ALJ393" s="6"/>
      <c r="ALK393" s="6"/>
      <c r="ALL393" s="6"/>
      <c r="ALM393" s="6"/>
      <c r="ALN393" s="6"/>
      <c r="ALO393" s="6"/>
      <c r="ALP393" s="6"/>
      <c r="ALQ393" s="6"/>
      <c r="ALR393" s="6"/>
      <c r="ALS393" s="6"/>
      <c r="ALT393" s="6"/>
      <c r="ALU393" s="6"/>
      <c r="ALV393" s="6"/>
      <c r="ALW393" s="6"/>
      <c r="ALX393" s="6"/>
      <c r="ALY393" s="6"/>
      <c r="ALZ393" s="6"/>
      <c r="AMA393" s="6"/>
      <c r="AMB393" s="6"/>
      <c r="AMC393" s="6"/>
      <c r="AMD393" s="6"/>
      <c r="AME393" s="6"/>
      <c r="AMF393" s="6"/>
      <c r="AMG393" s="6"/>
      <c r="AMH393" s="6"/>
      <c r="AMI393" s="6"/>
      <c r="AMJ393" s="6"/>
      <c r="AMK393" s="6"/>
      <c r="AML393" s="6"/>
      <c r="AMM393" s="6"/>
      <c r="AMN393" s="6"/>
      <c r="AMO393" s="6"/>
      <c r="AMP393" s="6"/>
      <c r="AMQ393" s="6"/>
      <c r="AMR393" s="6"/>
      <c r="AMS393" s="6"/>
      <c r="AMT393" s="6"/>
      <c r="AMU393" s="6"/>
      <c r="AMV393" s="6"/>
      <c r="AMW393" s="6"/>
      <c r="AMX393" s="6"/>
      <c r="AMY393" s="6"/>
      <c r="AMZ393" s="6"/>
      <c r="ANA393" s="6"/>
      <c r="ANB393" s="6"/>
    </row>
    <row r="394" spans="3:1042" s="28" customFormat="1" x14ac:dyDescent="0.25">
      <c r="C394" s="6" t="str">
        <f t="shared" si="226"/>
        <v>US Craftmaster</v>
      </c>
      <c r="D394" s="6" t="str">
        <f t="shared" si="227"/>
        <v>HPHE2K50HD045VUN 120  (50 gal)</v>
      </c>
      <c r="E394" s="6">
        <f t="shared" si="200"/>
        <v>250713</v>
      </c>
      <c r="F394" s="55">
        <f t="shared" si="152"/>
        <v>50</v>
      </c>
      <c r="G394" s="6" t="str">
        <f t="shared" si="228"/>
        <v>AOSmithHPTU50</v>
      </c>
      <c r="H394" s="117">
        <f t="shared" si="249"/>
        <v>0</v>
      </c>
      <c r="I394" s="158" t="str">
        <f t="shared" si="201"/>
        <v>USCraftmasterHPHE2K50UN</v>
      </c>
      <c r="J394" s="91" t="s">
        <v>192</v>
      </c>
      <c r="K394" s="32">
        <v>3</v>
      </c>
      <c r="L394" s="75">
        <f t="shared" si="250"/>
        <v>25</v>
      </c>
      <c r="M394" s="9" t="s">
        <v>46</v>
      </c>
      <c r="N394" s="62">
        <f t="shared" si="251"/>
        <v>7</v>
      </c>
      <c r="O394" s="62">
        <f t="shared" si="247"/>
        <v>250713</v>
      </c>
      <c r="P394" s="59" t="str">
        <f t="shared" si="241"/>
        <v>HPHE2K50HD045VUN 120  (50 gal)</v>
      </c>
      <c r="Q394" s="157">
        <f>COUNTIF(P$59:P$414, P394)</f>
        <v>1</v>
      </c>
      <c r="R394" s="10" t="s">
        <v>47</v>
      </c>
      <c r="S394" s="11">
        <v>50</v>
      </c>
      <c r="T394" s="30" t="s">
        <v>81</v>
      </c>
      <c r="U394" s="80" t="s">
        <v>106</v>
      </c>
      <c r="V394" s="85" t="str">
        <f t="shared" si="248"/>
        <v>AOSmithHPTU50</v>
      </c>
      <c r="W394" s="116">
        <v>0</v>
      </c>
      <c r="X394" s="42" t="s">
        <v>8</v>
      </c>
      <c r="Y394" s="43">
        <v>42545</v>
      </c>
      <c r="Z394" s="44" t="s">
        <v>80</v>
      </c>
      <c r="AA394" s="128" t="str">
        <f t="shared" si="239"/>
        <v>2,     250713,   "HPHE2K50HD045VUN 120  (50 gal)"</v>
      </c>
      <c r="AB394" s="130" t="str">
        <f t="shared" si="205"/>
        <v>USCraftmaster</v>
      </c>
      <c r="AC394" s="131" t="s">
        <v>698</v>
      </c>
      <c r="AD394" s="155">
        <f>COUNTIF(AC$59:AC$414, AC394)</f>
        <v>1</v>
      </c>
      <c r="AE394" s="128" t="str">
        <f t="shared" si="240"/>
        <v xml:space="preserve">          case  HPHE2K50HD045VUN 120  (50 gal)   :   "USCraftmasterHPHE2K50UN"</v>
      </c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  <c r="AMK394"/>
      <c r="AML394"/>
      <c r="AMM394"/>
      <c r="AMN394"/>
      <c r="AMO394"/>
      <c r="AMP394"/>
      <c r="AMQ394"/>
      <c r="AMR394"/>
      <c r="AMS394"/>
      <c r="AMT394"/>
      <c r="AMU394"/>
      <c r="AMV394"/>
      <c r="AMW394"/>
      <c r="AMX394"/>
      <c r="AMY394"/>
      <c r="AMZ394" s="6"/>
      <c r="ANA394" s="6"/>
      <c r="ANB394" s="6"/>
    </row>
    <row r="395" spans="3:1042" s="28" customFormat="1" x14ac:dyDescent="0.25">
      <c r="C395" s="6" t="str">
        <f t="shared" si="226"/>
        <v>US Craftmaster</v>
      </c>
      <c r="D395" s="6" t="str">
        <f t="shared" si="227"/>
        <v>HPHE2K66HD045VUN 120  (66 gal)</v>
      </c>
      <c r="E395" s="6">
        <f t="shared" si="200"/>
        <v>250814</v>
      </c>
      <c r="F395" s="55">
        <f t="shared" si="152"/>
        <v>66</v>
      </c>
      <c r="G395" s="6" t="str">
        <f t="shared" si="228"/>
        <v>AOSmithHPTU66</v>
      </c>
      <c r="H395" s="117">
        <f t="shared" si="249"/>
        <v>0</v>
      </c>
      <c r="I395" s="158" t="str">
        <f t="shared" si="201"/>
        <v>USCraftmasterHPHE2K66UN</v>
      </c>
      <c r="J395" s="91" t="s">
        <v>192</v>
      </c>
      <c r="K395" s="32">
        <v>3</v>
      </c>
      <c r="L395" s="75">
        <f t="shared" si="250"/>
        <v>25</v>
      </c>
      <c r="M395" s="9" t="s">
        <v>46</v>
      </c>
      <c r="N395" s="62">
        <f t="shared" si="251"/>
        <v>8</v>
      </c>
      <c r="O395" s="62">
        <f t="shared" si="247"/>
        <v>250814</v>
      </c>
      <c r="P395" s="59" t="str">
        <f t="shared" si="241"/>
        <v>HPHE2K66HD045VUN 120  (66 gal)</v>
      </c>
      <c r="Q395" s="157">
        <f>COUNTIF(P$59:P$414, P395)</f>
        <v>1</v>
      </c>
      <c r="R395" s="10" t="s">
        <v>48</v>
      </c>
      <c r="S395" s="11">
        <v>66</v>
      </c>
      <c r="T395" s="30" t="s">
        <v>82</v>
      </c>
      <c r="U395" s="80" t="s">
        <v>102</v>
      </c>
      <c r="V395" s="85" t="str">
        <f t="shared" si="248"/>
        <v>AOSmithHPTU66</v>
      </c>
      <c r="W395" s="116">
        <v>0</v>
      </c>
      <c r="X395" s="42">
        <v>3</v>
      </c>
      <c r="Y395" s="43">
        <v>42545</v>
      </c>
      <c r="Z395" s="44" t="s">
        <v>80</v>
      </c>
      <c r="AA395" s="128" t="str">
        <f t="shared" si="239"/>
        <v>2,     250814,   "HPHE2K66HD045VUN 120  (66 gal)"</v>
      </c>
      <c r="AB395" s="130" t="str">
        <f t="shared" si="205"/>
        <v>USCraftmaster</v>
      </c>
      <c r="AC395" s="131" t="s">
        <v>699</v>
      </c>
      <c r="AD395" s="155">
        <f>COUNTIF(AC$59:AC$414, AC395)</f>
        <v>1</v>
      </c>
      <c r="AE395" s="128" t="str">
        <f t="shared" si="240"/>
        <v xml:space="preserve">          case  HPHE2K66HD045VUN 120  (66 gal)   :   "USCraftmasterHPHE2K66UN"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H395"/>
      <c r="NI395"/>
      <c r="NJ395"/>
      <c r="NK395"/>
      <c r="NL395"/>
      <c r="NM395"/>
      <c r="NN395"/>
      <c r="NO395"/>
      <c r="NP395"/>
      <c r="NQ395"/>
      <c r="NR395"/>
      <c r="NS395"/>
      <c r="NT395"/>
      <c r="NU395"/>
      <c r="NV395"/>
      <c r="NW395"/>
      <c r="NX395"/>
      <c r="NY395"/>
      <c r="NZ395"/>
      <c r="OA395"/>
      <c r="OB395"/>
      <c r="OC395"/>
      <c r="OD395"/>
      <c r="OE395"/>
      <c r="OF395"/>
      <c r="OG395"/>
      <c r="OH395"/>
      <c r="OI395"/>
      <c r="OJ395"/>
      <c r="OK395"/>
      <c r="OL395"/>
      <c r="OM395"/>
      <c r="ON395"/>
      <c r="OO395"/>
      <c r="OP395"/>
      <c r="OQ395"/>
      <c r="OR395"/>
      <c r="OS395"/>
      <c r="OT395"/>
      <c r="OU395"/>
      <c r="OV395"/>
      <c r="OW395"/>
      <c r="OX395"/>
      <c r="OY395"/>
      <c r="OZ395"/>
      <c r="PA395"/>
      <c r="PB395"/>
      <c r="PC395"/>
      <c r="PD395"/>
      <c r="PE395"/>
      <c r="PF395"/>
      <c r="PG395"/>
      <c r="PH395"/>
      <c r="PI395"/>
      <c r="PJ395"/>
      <c r="PK395"/>
      <c r="PL395"/>
      <c r="PM395"/>
      <c r="PN395"/>
      <c r="PO395"/>
      <c r="PP395"/>
      <c r="PQ395"/>
      <c r="PR395"/>
      <c r="PS395"/>
      <c r="PT395"/>
      <c r="PU395"/>
      <c r="PV395"/>
      <c r="PW395"/>
      <c r="PX395"/>
      <c r="PY395"/>
      <c r="PZ395"/>
      <c r="QA395"/>
      <c r="QB395"/>
      <c r="QC395"/>
      <c r="QD395"/>
      <c r="QE395"/>
      <c r="QF395"/>
      <c r="QG395"/>
      <c r="QH395"/>
      <c r="QI395"/>
      <c r="QJ395"/>
      <c r="QK395"/>
      <c r="QL395"/>
      <c r="QM395"/>
      <c r="QN395"/>
      <c r="QO395"/>
      <c r="QP395"/>
      <c r="QQ395"/>
      <c r="QR395"/>
      <c r="QS395"/>
      <c r="QT395"/>
      <c r="QU395"/>
      <c r="QV395"/>
      <c r="QW395"/>
      <c r="QX395"/>
      <c r="QY395"/>
      <c r="QZ395"/>
      <c r="RA395"/>
      <c r="RB395"/>
      <c r="RC395"/>
      <c r="RD395"/>
      <c r="RE395"/>
      <c r="RF395"/>
      <c r="RG395"/>
      <c r="RH395"/>
      <c r="RI395"/>
      <c r="RJ395"/>
      <c r="RK395"/>
      <c r="RL395"/>
      <c r="RM395"/>
      <c r="RN395"/>
      <c r="RO395"/>
      <c r="RP395"/>
      <c r="RQ395"/>
      <c r="RR395"/>
      <c r="RS395"/>
      <c r="RT395"/>
      <c r="RU395"/>
      <c r="RV395"/>
      <c r="RW395"/>
      <c r="RX395"/>
      <c r="RY395"/>
      <c r="RZ395"/>
      <c r="SA395"/>
      <c r="SB395"/>
      <c r="SC395"/>
      <c r="SD395"/>
      <c r="SE395"/>
      <c r="SF395"/>
      <c r="SG395"/>
      <c r="SH395"/>
      <c r="SI395"/>
      <c r="SJ395"/>
      <c r="SK395"/>
      <c r="SL395"/>
      <c r="SM395"/>
      <c r="SN395"/>
      <c r="SO395"/>
      <c r="SP395"/>
      <c r="SQ395"/>
      <c r="SR395"/>
      <c r="SS395"/>
      <c r="ST395"/>
      <c r="SU395"/>
      <c r="SV395"/>
      <c r="SW395"/>
      <c r="SX395"/>
      <c r="SY395"/>
      <c r="SZ395"/>
      <c r="TA395"/>
      <c r="TB395"/>
      <c r="TC395"/>
      <c r="TD395"/>
      <c r="TE395"/>
      <c r="TF395"/>
      <c r="TG395"/>
      <c r="TH395"/>
      <c r="TI395"/>
      <c r="TJ395"/>
      <c r="TK395"/>
      <c r="TL395"/>
      <c r="TM395"/>
      <c r="TN395"/>
      <c r="TO395"/>
      <c r="TP395"/>
      <c r="TQ395"/>
      <c r="TR395"/>
      <c r="TS395"/>
      <c r="TT395"/>
      <c r="TU395"/>
      <c r="TV395"/>
      <c r="TW395"/>
      <c r="TX395"/>
      <c r="TY395"/>
      <c r="TZ395"/>
      <c r="UA395"/>
      <c r="UB395"/>
      <c r="UC395"/>
      <c r="UD395"/>
      <c r="UE395"/>
      <c r="UF395"/>
      <c r="UG395"/>
      <c r="UH395"/>
      <c r="UI395"/>
      <c r="UJ395"/>
      <c r="UK395"/>
      <c r="UL395"/>
      <c r="UM395"/>
      <c r="UN395"/>
      <c r="UO395"/>
      <c r="UP395"/>
      <c r="UQ395"/>
      <c r="UR395"/>
      <c r="US395"/>
      <c r="UT395"/>
      <c r="UU395"/>
      <c r="UV395"/>
      <c r="UW395"/>
      <c r="UX395"/>
      <c r="UY395"/>
      <c r="UZ395"/>
      <c r="VA395"/>
      <c r="VB395"/>
      <c r="VC395"/>
      <c r="VD395"/>
      <c r="VE395"/>
      <c r="VF395"/>
      <c r="VG395"/>
      <c r="VH395"/>
      <c r="VI395"/>
      <c r="VJ395"/>
      <c r="VK395"/>
      <c r="VL395"/>
      <c r="VM395"/>
      <c r="VN395"/>
      <c r="VO395"/>
      <c r="VP395"/>
      <c r="VQ395"/>
      <c r="VR395"/>
      <c r="VS395"/>
      <c r="VT395"/>
      <c r="VU395"/>
      <c r="VV395"/>
      <c r="VW395"/>
      <c r="VX395"/>
      <c r="VY395"/>
      <c r="VZ395"/>
      <c r="WA395"/>
      <c r="WB395"/>
      <c r="WC395"/>
      <c r="WD395"/>
      <c r="WE395"/>
      <c r="WF395"/>
      <c r="WG395"/>
      <c r="WH395"/>
      <c r="WI395"/>
      <c r="WJ395"/>
      <c r="WK395"/>
      <c r="WL395"/>
      <c r="WM395"/>
      <c r="WN395"/>
      <c r="WO395"/>
      <c r="WP395"/>
      <c r="WQ395"/>
      <c r="WR395"/>
      <c r="WS395"/>
      <c r="WT395"/>
      <c r="WU395"/>
      <c r="WV395"/>
      <c r="WW395"/>
      <c r="WX395"/>
      <c r="WY395"/>
      <c r="WZ395"/>
      <c r="XA395"/>
      <c r="XB395"/>
      <c r="XC395"/>
      <c r="XD395"/>
      <c r="XE395"/>
      <c r="XF395"/>
      <c r="XG395"/>
      <c r="XH395"/>
      <c r="XI395"/>
      <c r="XJ395"/>
      <c r="XK395"/>
      <c r="XL395"/>
      <c r="XM395"/>
      <c r="XN395"/>
      <c r="XO395"/>
      <c r="XP395"/>
      <c r="XQ395"/>
      <c r="XR395"/>
      <c r="XS395"/>
      <c r="XT395"/>
      <c r="XU395"/>
      <c r="XV395"/>
      <c r="XW395"/>
      <c r="XX395"/>
      <c r="XY395"/>
      <c r="XZ395"/>
      <c r="YA395"/>
      <c r="YB395"/>
      <c r="YC395"/>
      <c r="YD395"/>
      <c r="YE395"/>
      <c r="YF395"/>
      <c r="YG395"/>
      <c r="YH395"/>
      <c r="YI395"/>
      <c r="YJ395"/>
      <c r="YK395"/>
      <c r="YL395"/>
      <c r="YM395"/>
      <c r="YN395"/>
      <c r="YO395"/>
      <c r="YP395"/>
      <c r="YQ395"/>
      <c r="YR395"/>
      <c r="YS395"/>
      <c r="YT395"/>
      <c r="YU395"/>
      <c r="YV395"/>
      <c r="YW395"/>
      <c r="YX395"/>
      <c r="YY395"/>
      <c r="YZ395"/>
      <c r="ZA395"/>
      <c r="ZB395"/>
      <c r="ZC395"/>
      <c r="ZD395"/>
      <c r="ZE395"/>
      <c r="ZF395"/>
      <c r="ZG395"/>
      <c r="ZH395"/>
      <c r="ZI395"/>
      <c r="ZJ395"/>
      <c r="ZK395"/>
      <c r="ZL395"/>
      <c r="ZM395"/>
      <c r="ZN395"/>
      <c r="ZO395"/>
      <c r="ZP395"/>
      <c r="ZQ395"/>
      <c r="ZR395"/>
      <c r="ZS395"/>
      <c r="ZT395"/>
      <c r="ZU395"/>
      <c r="ZV395"/>
      <c r="ZW395"/>
      <c r="ZX395"/>
      <c r="ZY395"/>
      <c r="ZZ395"/>
      <c r="AAA395"/>
      <c r="AAB395"/>
      <c r="AAC395"/>
      <c r="AAD395"/>
      <c r="AAE395"/>
      <c r="AAF395"/>
      <c r="AAG395"/>
      <c r="AAH395"/>
      <c r="AAI395"/>
      <c r="AAJ395"/>
      <c r="AAK395"/>
      <c r="AAL395"/>
      <c r="AAM395"/>
      <c r="AAN395"/>
      <c r="AAO395"/>
      <c r="AAP395"/>
      <c r="AAQ395"/>
      <c r="AAR395"/>
      <c r="AAS395"/>
      <c r="AAT395"/>
      <c r="AAU395"/>
      <c r="AAV395"/>
      <c r="AAW395"/>
      <c r="AAX395"/>
      <c r="AAY395"/>
      <c r="AAZ395"/>
      <c r="ABA395"/>
      <c r="ABB395"/>
      <c r="ABC395"/>
      <c r="ABD395"/>
      <c r="ABE395"/>
      <c r="ABF395"/>
      <c r="ABG395"/>
      <c r="ABH395"/>
      <c r="ABI395"/>
      <c r="ABJ395"/>
      <c r="ABK395"/>
      <c r="ABL395"/>
      <c r="ABM395"/>
      <c r="ABN395"/>
      <c r="ABO395"/>
      <c r="ABP395"/>
      <c r="ABQ395"/>
      <c r="ABR395"/>
      <c r="ABS395"/>
      <c r="ABT395"/>
      <c r="ABU395"/>
      <c r="ABV395"/>
      <c r="ABW395"/>
      <c r="ABX395"/>
      <c r="ABY395"/>
      <c r="ABZ395"/>
      <c r="ACA395"/>
      <c r="ACB395"/>
      <c r="ACC395"/>
      <c r="ACD395"/>
      <c r="ACE395"/>
      <c r="ACF395"/>
      <c r="ACG395"/>
      <c r="ACH395"/>
      <c r="ACI395"/>
      <c r="ACJ395"/>
      <c r="ACK395"/>
      <c r="ACL395"/>
      <c r="ACM395"/>
      <c r="ACN395"/>
      <c r="ACO395"/>
      <c r="ACP395"/>
      <c r="ACQ395"/>
      <c r="ACR395"/>
      <c r="ACS395"/>
      <c r="ACT395"/>
      <c r="ACU395"/>
      <c r="ACV395"/>
      <c r="ACW395"/>
      <c r="ACX395"/>
      <c r="ACY395"/>
      <c r="ACZ395"/>
      <c r="ADA395"/>
      <c r="ADB395"/>
      <c r="ADC395"/>
      <c r="ADD395"/>
      <c r="ADE395"/>
      <c r="ADF395"/>
      <c r="ADG395"/>
      <c r="ADH395"/>
      <c r="ADI395"/>
      <c r="ADJ395"/>
      <c r="ADK395"/>
      <c r="ADL395"/>
      <c r="ADM395"/>
      <c r="ADN395"/>
      <c r="ADO395"/>
      <c r="ADP395"/>
      <c r="ADQ395"/>
      <c r="ADR395"/>
      <c r="ADS395"/>
      <c r="ADT395"/>
      <c r="ADU395"/>
      <c r="ADV395"/>
      <c r="ADW395"/>
      <c r="ADX395"/>
      <c r="ADY395"/>
      <c r="ADZ395"/>
      <c r="AEA395"/>
      <c r="AEB395"/>
      <c r="AEC395"/>
      <c r="AED395"/>
      <c r="AEE395"/>
      <c r="AEF395"/>
      <c r="AEG395"/>
      <c r="AEH395"/>
      <c r="AEI395"/>
      <c r="AEJ395"/>
      <c r="AEK395"/>
      <c r="AEL395"/>
      <c r="AEM395"/>
      <c r="AEN395"/>
      <c r="AEO395"/>
      <c r="AEP395"/>
      <c r="AEQ395"/>
      <c r="AER395"/>
      <c r="AES395"/>
      <c r="AET395"/>
      <c r="AEU395"/>
      <c r="AEV395"/>
      <c r="AEW395"/>
      <c r="AEX395"/>
      <c r="AEY395"/>
      <c r="AEZ395"/>
      <c r="AFA395"/>
      <c r="AFB395"/>
      <c r="AFC395"/>
      <c r="AFD395"/>
      <c r="AFE395"/>
      <c r="AFF395"/>
      <c r="AFG395"/>
      <c r="AFH395"/>
      <c r="AFI395"/>
      <c r="AFJ395"/>
      <c r="AFK395"/>
      <c r="AFL395"/>
      <c r="AFM395"/>
      <c r="AFN395"/>
      <c r="AFO395"/>
      <c r="AFP395"/>
      <c r="AFQ395"/>
      <c r="AFR395"/>
      <c r="AFS395"/>
      <c r="AFT395"/>
      <c r="AFU395"/>
      <c r="AFV395"/>
      <c r="AFW395"/>
      <c r="AFX395"/>
      <c r="AFY395"/>
      <c r="AFZ395"/>
      <c r="AGA395"/>
      <c r="AGB395"/>
      <c r="AGC395"/>
      <c r="AGD395"/>
      <c r="AGE395"/>
      <c r="AGF395"/>
      <c r="AGG395"/>
      <c r="AGH395"/>
      <c r="AGI395"/>
      <c r="AGJ395"/>
      <c r="AGK395"/>
      <c r="AGL395"/>
      <c r="AGM395"/>
      <c r="AGN395"/>
      <c r="AGO395"/>
      <c r="AGP395"/>
      <c r="AGQ395"/>
      <c r="AGR395"/>
      <c r="AGS395"/>
      <c r="AGT395"/>
      <c r="AGU395"/>
      <c r="AGV395"/>
      <c r="AGW395"/>
      <c r="AGX395"/>
      <c r="AGY395"/>
      <c r="AGZ395"/>
      <c r="AHA395"/>
      <c r="AHB395"/>
      <c r="AHC395"/>
      <c r="AHD395"/>
      <c r="AHE395"/>
      <c r="AHF395"/>
      <c r="AHG395"/>
      <c r="AHH395"/>
      <c r="AHI395"/>
      <c r="AHJ395"/>
      <c r="AHK395"/>
      <c r="AHL395"/>
      <c r="AHM395"/>
      <c r="AHN395"/>
      <c r="AHO395"/>
      <c r="AHP395"/>
      <c r="AHQ395"/>
      <c r="AHR395"/>
      <c r="AHS395"/>
      <c r="AHT395"/>
      <c r="AHU395"/>
      <c r="AHV395"/>
      <c r="AHW395"/>
      <c r="AHX395"/>
      <c r="AHY395"/>
      <c r="AHZ395"/>
      <c r="AIA395"/>
      <c r="AIB395"/>
      <c r="AIC395"/>
      <c r="AID395"/>
      <c r="AIE395"/>
      <c r="AIF395"/>
      <c r="AIG395"/>
      <c r="AIH395"/>
      <c r="AII395"/>
      <c r="AIJ395"/>
      <c r="AIK395"/>
      <c r="AIL395"/>
      <c r="AIM395"/>
      <c r="AIN395"/>
      <c r="AIO395"/>
      <c r="AIP395"/>
      <c r="AIQ395"/>
      <c r="AIR395"/>
      <c r="AIS395"/>
      <c r="AIT395"/>
      <c r="AIU395"/>
      <c r="AIV395"/>
      <c r="AIW395"/>
      <c r="AIX395"/>
      <c r="AIY395"/>
      <c r="AIZ395"/>
      <c r="AJA395"/>
      <c r="AJB395"/>
      <c r="AJC395"/>
      <c r="AJD395"/>
      <c r="AJE395"/>
      <c r="AJF395"/>
      <c r="AJG395"/>
      <c r="AJH395"/>
      <c r="AJI395"/>
      <c r="AJJ395"/>
      <c r="AJK395"/>
      <c r="AJL395"/>
      <c r="AJM395"/>
      <c r="AJN395"/>
      <c r="AJO395"/>
      <c r="AJP395"/>
      <c r="AJQ395"/>
      <c r="AJR395"/>
      <c r="AJS395"/>
      <c r="AJT395"/>
      <c r="AJU395"/>
      <c r="AJV395"/>
      <c r="AJW395"/>
      <c r="AJX395"/>
      <c r="AJY395"/>
      <c r="AJZ395"/>
      <c r="AKA395"/>
      <c r="AKB395"/>
      <c r="AKC395"/>
      <c r="AKD395"/>
      <c r="AKE395"/>
      <c r="AKF395"/>
      <c r="AKG395"/>
      <c r="AKH395"/>
      <c r="AKI395"/>
      <c r="AKJ395"/>
      <c r="AKK395"/>
      <c r="AKL395"/>
      <c r="AKM395"/>
      <c r="AKN395"/>
      <c r="AKO395"/>
      <c r="AKP395"/>
      <c r="AKQ395"/>
      <c r="AKR395"/>
      <c r="AKS395"/>
      <c r="AKT395"/>
      <c r="AKU395"/>
      <c r="AKV395"/>
      <c r="AKW395"/>
      <c r="AKX395"/>
      <c r="AKY395"/>
      <c r="AKZ395"/>
      <c r="ALA395"/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  <c r="ALX395"/>
      <c r="ALY395"/>
      <c r="ALZ395"/>
      <c r="AMA395"/>
      <c r="AMB395"/>
      <c r="AMC395"/>
      <c r="AMD395"/>
      <c r="AME395"/>
      <c r="AMF395"/>
      <c r="AMG395"/>
      <c r="AMH395"/>
      <c r="AMI395"/>
      <c r="AMJ395"/>
      <c r="AMK395"/>
      <c r="AML395"/>
      <c r="AMM395"/>
      <c r="AMN395"/>
      <c r="AMO395"/>
      <c r="AMP395"/>
      <c r="AMQ395"/>
      <c r="AMR395"/>
      <c r="AMS395"/>
      <c r="AMT395"/>
      <c r="AMU395"/>
      <c r="AMV395"/>
      <c r="AMW395"/>
      <c r="AMX395"/>
      <c r="AMY395"/>
      <c r="AMZ395" s="6"/>
      <c r="ANA395" s="6"/>
      <c r="ANB395" s="6"/>
    </row>
    <row r="396" spans="3:1042" s="28" customFormat="1" x14ac:dyDescent="0.25">
      <c r="C396" s="6" t="str">
        <f t="shared" si="226"/>
        <v>US Craftmaster</v>
      </c>
      <c r="D396" s="6" t="str">
        <f t="shared" si="227"/>
        <v>HPHE2K80HD045VUN 120  (80 gal)</v>
      </c>
      <c r="E396" s="6">
        <f t="shared" si="200"/>
        <v>250915</v>
      </c>
      <c r="F396" s="55">
        <f t="shared" si="152"/>
        <v>80</v>
      </c>
      <c r="G396" s="6" t="str">
        <f t="shared" si="228"/>
        <v>AOSmithHPTU80</v>
      </c>
      <c r="H396" s="117">
        <f t="shared" si="249"/>
        <v>0</v>
      </c>
      <c r="I396" s="158" t="str">
        <f t="shared" si="201"/>
        <v>USCraftmasterHPHE2K80UN</v>
      </c>
      <c r="J396" s="91" t="s">
        <v>192</v>
      </c>
      <c r="K396" s="32">
        <v>3</v>
      </c>
      <c r="L396" s="75">
        <f t="shared" si="250"/>
        <v>25</v>
      </c>
      <c r="M396" s="9" t="s">
        <v>46</v>
      </c>
      <c r="N396" s="62">
        <f t="shared" si="251"/>
        <v>9</v>
      </c>
      <c r="O396" s="62">
        <f t="shared" si="247"/>
        <v>250915</v>
      </c>
      <c r="P396" s="59" t="str">
        <f t="shared" si="241"/>
        <v>HPHE2K80HD045VUN 120  (80 gal)</v>
      </c>
      <c r="Q396" s="157">
        <f>COUNTIF(P$59:P$414, P396)</f>
        <v>1</v>
      </c>
      <c r="R396" s="10" t="s">
        <v>49</v>
      </c>
      <c r="S396" s="11">
        <v>80</v>
      </c>
      <c r="T396" s="30" t="s">
        <v>83</v>
      </c>
      <c r="U396" s="80" t="s">
        <v>103</v>
      </c>
      <c r="V396" s="85" t="str">
        <f t="shared" si="248"/>
        <v>AOSmithHPTU80</v>
      </c>
      <c r="W396" s="116">
        <v>0</v>
      </c>
      <c r="X396" s="42" t="s">
        <v>13</v>
      </c>
      <c r="Y396" s="43">
        <v>42545</v>
      </c>
      <c r="Z396" s="44" t="s">
        <v>80</v>
      </c>
      <c r="AA396" s="128" t="str">
        <f t="shared" si="239"/>
        <v>2,     250915,   "HPHE2K80HD045VUN 120  (80 gal)"</v>
      </c>
      <c r="AB396" s="130" t="str">
        <f t="shared" si="205"/>
        <v>USCraftmaster</v>
      </c>
      <c r="AC396" s="131" t="s">
        <v>700</v>
      </c>
      <c r="AD396" s="155">
        <f>COUNTIF(AC$59:AC$414, AC396)</f>
        <v>1</v>
      </c>
      <c r="AE396" s="128" t="str">
        <f t="shared" si="240"/>
        <v xml:space="preserve">          case  HPHE2K80HD045VUN 120  (80 gal)   :   "USCraftmasterHPHE2K80UN"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  <c r="AMK396"/>
      <c r="AML396"/>
      <c r="AMM396"/>
      <c r="AMN396"/>
      <c r="AMO396"/>
      <c r="AMP396"/>
      <c r="AMQ396"/>
      <c r="AMR396"/>
      <c r="AMS396"/>
      <c r="AMT396"/>
      <c r="AMU396"/>
      <c r="AMV396"/>
      <c r="AMW396"/>
      <c r="AMX396"/>
      <c r="AMY396"/>
      <c r="AMZ396" s="6"/>
      <c r="ANA396" s="6"/>
      <c r="ANB396" s="6"/>
    </row>
    <row r="397" spans="3:1042" s="28" customFormat="1" x14ac:dyDescent="0.25">
      <c r="C397" s="6" t="str">
        <f t="shared" si="226"/>
        <v>Whirlpool</v>
      </c>
      <c r="D397" s="6" t="str">
        <f t="shared" si="227"/>
        <v>HPE2K60HD045V  (60 gal)</v>
      </c>
      <c r="E397" s="6">
        <f t="shared" si="200"/>
        <v>260111</v>
      </c>
      <c r="F397" s="55">
        <f t="shared" si="152"/>
        <v>60</v>
      </c>
      <c r="G397" s="6" t="str">
        <f t="shared" si="228"/>
        <v>AOSmithPHPT60</v>
      </c>
      <c r="H397" s="117">
        <f t="shared" si="249"/>
        <v>0</v>
      </c>
      <c r="I397" s="158" t="str">
        <f t="shared" si="201"/>
        <v>WhirlpoolHPE2K60</v>
      </c>
      <c r="J397" s="91" t="s">
        <v>192</v>
      </c>
      <c r="K397" s="33"/>
      <c r="L397" s="75">
        <f t="shared" si="250"/>
        <v>26</v>
      </c>
      <c r="M397" s="159" t="s">
        <v>50</v>
      </c>
      <c r="N397" s="61">
        <v>1</v>
      </c>
      <c r="O397" s="62">
        <f t="shared" si="247"/>
        <v>260111</v>
      </c>
      <c r="P397" s="59" t="str">
        <f t="shared" si="241"/>
        <v>HPE2K60HD045V  (60 gal)</v>
      </c>
      <c r="Q397" s="157">
        <f>COUNTIF(P$59:P$414, P397)</f>
        <v>2</v>
      </c>
      <c r="R397" s="19" t="s">
        <v>110</v>
      </c>
      <c r="S397" s="20">
        <v>60</v>
      </c>
      <c r="T397" s="31" t="s">
        <v>104</v>
      </c>
      <c r="U397" s="80" t="s">
        <v>104</v>
      </c>
      <c r="V397" s="85" t="str">
        <f t="shared" si="248"/>
        <v>AOSmithPHPT60</v>
      </c>
      <c r="W397" s="116">
        <v>0</v>
      </c>
      <c r="X397" s="45"/>
      <c r="Y397" s="45"/>
      <c r="Z397" s="44"/>
      <c r="AA397" s="128" t="str">
        <f t="shared" si="239"/>
        <v>2,     260111,   "HPE2K60HD045V  (60 gal)"</v>
      </c>
      <c r="AB397" s="129" t="str">
        <f>M397</f>
        <v>Whirlpool</v>
      </c>
      <c r="AC397" s="131" t="s">
        <v>701</v>
      </c>
      <c r="AD397" s="155">
        <f>COUNTIF(AC$59:AC$414, AC397)</f>
        <v>1</v>
      </c>
      <c r="AE397" s="128" t="str">
        <f t="shared" si="240"/>
        <v xml:space="preserve">          case  HPE2K60HD045V  (60 gal)   :   "WhirlpoolHPE2K60"</v>
      </c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</row>
    <row r="398" spans="3:1042" s="28" customFormat="1" x14ac:dyDescent="0.25">
      <c r="C398" s="6" t="str">
        <f t="shared" si="226"/>
        <v>Whirlpool</v>
      </c>
      <c r="D398" s="6" t="str">
        <f t="shared" si="227"/>
        <v>HPE2K80HD045V  (80 gal)</v>
      </c>
      <c r="E398" s="6">
        <f t="shared" si="200"/>
        <v>260212</v>
      </c>
      <c r="F398" s="55">
        <f t="shared" si="152"/>
        <v>80</v>
      </c>
      <c r="G398" s="6" t="str">
        <f t="shared" si="228"/>
        <v>AOSmithPHPT80</v>
      </c>
      <c r="H398" s="117">
        <f t="shared" si="249"/>
        <v>0</v>
      </c>
      <c r="I398" s="158" t="str">
        <f t="shared" si="201"/>
        <v>WhirlpoolHPE2K80</v>
      </c>
      <c r="J398" s="91" t="s">
        <v>192</v>
      </c>
      <c r="K398" s="33"/>
      <c r="L398" s="75">
        <f t="shared" si="250"/>
        <v>26</v>
      </c>
      <c r="M398" s="18" t="s">
        <v>50</v>
      </c>
      <c r="N398" s="62">
        <f t="shared" ref="N398:N414" si="252">N397+1</f>
        <v>2</v>
      </c>
      <c r="O398" s="62">
        <f t="shared" si="247"/>
        <v>260212</v>
      </c>
      <c r="P398" s="59" t="str">
        <f t="shared" si="241"/>
        <v>HPE2K80HD045V  (80 gal)</v>
      </c>
      <c r="Q398" s="157">
        <f>COUNTIF(P$59:P$414, P398)</f>
        <v>2</v>
      </c>
      <c r="R398" s="19" t="s">
        <v>114</v>
      </c>
      <c r="S398" s="20">
        <v>80</v>
      </c>
      <c r="T398" s="31" t="s">
        <v>105</v>
      </c>
      <c r="U398" s="80" t="s">
        <v>105</v>
      </c>
      <c r="V398" s="85" t="str">
        <f t="shared" si="248"/>
        <v>AOSmithPHPT80</v>
      </c>
      <c r="W398" s="116">
        <v>0</v>
      </c>
      <c r="X398" s="45"/>
      <c r="Y398" s="45"/>
      <c r="Z398" s="44"/>
      <c r="AA398" s="128" t="str">
        <f t="shared" si="239"/>
        <v>2,     260212,   "HPE2K80HD045V  (80 gal)"</v>
      </c>
      <c r="AB398" s="130" t="str">
        <f t="shared" si="205"/>
        <v>Whirlpool</v>
      </c>
      <c r="AC398" s="131" t="s">
        <v>702</v>
      </c>
      <c r="AD398" s="155">
        <f>COUNTIF(AC$59:AC$414, AC398)</f>
        <v>1</v>
      </c>
      <c r="AE398" s="128" t="str">
        <f t="shared" si="240"/>
        <v xml:space="preserve">          case  HPE2K80HD045V  (80 gal)   :   "WhirlpoolHPE2K80"</v>
      </c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</row>
    <row r="399" spans="3:1042" s="28" customFormat="1" x14ac:dyDescent="0.25">
      <c r="C399" s="6" t="str">
        <f t="shared" si="226"/>
        <v>Whirlpool</v>
      </c>
      <c r="D399" s="6" t="str">
        <f t="shared" si="227"/>
        <v>HPHE2K50HD045V 120  (50 gal)</v>
      </c>
      <c r="E399" s="6">
        <f t="shared" si="200"/>
        <v>260313</v>
      </c>
      <c r="F399" s="55">
        <f t="shared" si="152"/>
        <v>50</v>
      </c>
      <c r="G399" s="6" t="str">
        <f t="shared" si="228"/>
        <v>AOSmithHPTU50</v>
      </c>
      <c r="H399" s="117">
        <f t="shared" si="249"/>
        <v>0</v>
      </c>
      <c r="I399" s="158" t="str">
        <f t="shared" si="201"/>
        <v>WhirlpoolHPHE2K50</v>
      </c>
      <c r="J399" s="91" t="s">
        <v>192</v>
      </c>
      <c r="K399" s="32">
        <v>3</v>
      </c>
      <c r="L399" s="75">
        <f t="shared" si="250"/>
        <v>26</v>
      </c>
      <c r="M399" s="9" t="s">
        <v>50</v>
      </c>
      <c r="N399" s="62">
        <f t="shared" si="252"/>
        <v>3</v>
      </c>
      <c r="O399" s="62">
        <f t="shared" si="247"/>
        <v>260313</v>
      </c>
      <c r="P399" s="59" t="str">
        <f t="shared" si="241"/>
        <v>HPHE2K50HD045V 120  (50 gal)</v>
      </c>
      <c r="Q399" s="157">
        <f>COUNTIF(P$59:P$414, P399)</f>
        <v>1</v>
      </c>
      <c r="R399" s="10" t="s">
        <v>51</v>
      </c>
      <c r="S399" s="11">
        <v>50</v>
      </c>
      <c r="T399" s="30" t="s">
        <v>81</v>
      </c>
      <c r="U399" s="80" t="s">
        <v>106</v>
      </c>
      <c r="V399" s="85" t="str">
        <f t="shared" si="248"/>
        <v>AOSmithHPTU50</v>
      </c>
      <c r="W399" s="116">
        <v>0</v>
      </c>
      <c r="X399" s="42" t="s">
        <v>8</v>
      </c>
      <c r="Y399" s="43">
        <v>42545</v>
      </c>
      <c r="Z399" s="44" t="s">
        <v>80</v>
      </c>
      <c r="AA399" s="128" t="str">
        <f t="shared" si="239"/>
        <v>2,     260313,   "HPHE2K50HD045V 120  (50 gal)"</v>
      </c>
      <c r="AB399" s="130" t="str">
        <f t="shared" si="205"/>
        <v>Whirlpool</v>
      </c>
      <c r="AC399" s="131" t="s">
        <v>703</v>
      </c>
      <c r="AD399" s="155">
        <f>COUNTIF(AC$59:AC$414, AC399)</f>
        <v>1</v>
      </c>
      <c r="AE399" s="128" t="str">
        <f t="shared" si="240"/>
        <v xml:space="preserve">          case  HPHE2K50HD045V 120  (50 gal)   :   "WhirlpoolHPHE2K50"</v>
      </c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  <c r="AMK399"/>
      <c r="AML399"/>
      <c r="AMM399"/>
      <c r="AMN399"/>
      <c r="AMO399"/>
      <c r="AMP399"/>
      <c r="AMQ399"/>
      <c r="AMR399"/>
      <c r="AMS399"/>
      <c r="AMT399"/>
      <c r="AMU399"/>
      <c r="AMV399"/>
      <c r="AMW399"/>
      <c r="AMX399"/>
      <c r="AMY399"/>
      <c r="AMZ399" s="6"/>
      <c r="ANA399" s="6"/>
      <c r="ANB399" s="6"/>
    </row>
    <row r="400" spans="3:1042" s="28" customFormat="1" x14ac:dyDescent="0.25">
      <c r="C400" s="6" t="str">
        <f t="shared" si="226"/>
        <v>Whirlpool</v>
      </c>
      <c r="D400" s="6" t="str">
        <f t="shared" si="227"/>
        <v>HPHE2K50HD045VC 120  (50 gal)</v>
      </c>
      <c r="E400" s="6">
        <f t="shared" si="200"/>
        <v>260413</v>
      </c>
      <c r="F400" s="55">
        <f t="shared" si="152"/>
        <v>50</v>
      </c>
      <c r="G400" s="6" t="str">
        <f t="shared" si="228"/>
        <v>AOSmithHPTU50</v>
      </c>
      <c r="H400" s="117">
        <f t="shared" si="249"/>
        <v>0</v>
      </c>
      <c r="I400" s="158" t="str">
        <f t="shared" si="201"/>
        <v>WhirlpoolHPHE2K50C</v>
      </c>
      <c r="J400" s="91" t="s">
        <v>192</v>
      </c>
      <c r="K400" s="32">
        <v>3</v>
      </c>
      <c r="L400" s="75">
        <f t="shared" si="250"/>
        <v>26</v>
      </c>
      <c r="M400" s="9" t="s">
        <v>50</v>
      </c>
      <c r="N400" s="62">
        <f t="shared" si="252"/>
        <v>4</v>
      </c>
      <c r="O400" s="62">
        <f t="shared" si="247"/>
        <v>260413</v>
      </c>
      <c r="P400" s="59" t="str">
        <f t="shared" si="241"/>
        <v>HPHE2K50HD045VC 120  (50 gal)</v>
      </c>
      <c r="Q400" s="157">
        <f>COUNTIF(P$59:P$414, P400)</f>
        <v>1</v>
      </c>
      <c r="R400" s="10" t="s">
        <v>52</v>
      </c>
      <c r="S400" s="11">
        <v>50</v>
      </c>
      <c r="T400" s="30" t="s">
        <v>81</v>
      </c>
      <c r="U400" s="80" t="s">
        <v>106</v>
      </c>
      <c r="V400" s="85" t="str">
        <f t="shared" si="248"/>
        <v>AOSmithHPTU50</v>
      </c>
      <c r="W400" s="116">
        <v>0</v>
      </c>
      <c r="X400" s="42" t="s">
        <v>8</v>
      </c>
      <c r="Y400" s="43">
        <v>42545</v>
      </c>
      <c r="Z400" s="44" t="s">
        <v>80</v>
      </c>
      <c r="AA400" s="128" t="str">
        <f t="shared" si="239"/>
        <v>2,     260413,   "HPHE2K50HD045VC 120  (50 gal)"</v>
      </c>
      <c r="AB400" s="130" t="str">
        <f t="shared" si="205"/>
        <v>Whirlpool</v>
      </c>
      <c r="AC400" s="131" t="s">
        <v>704</v>
      </c>
      <c r="AD400" s="155">
        <f>COUNTIF(AC$59:AC$414, AC400)</f>
        <v>1</v>
      </c>
      <c r="AE400" s="128" t="str">
        <f t="shared" si="240"/>
        <v xml:space="preserve">          case  HPHE2K50HD045VC 120  (50 gal)   :   "WhirlpoolHPHE2K50C"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  <c r="AMK400"/>
      <c r="AML400"/>
      <c r="AMM400"/>
      <c r="AMN400"/>
      <c r="AMO400"/>
      <c r="AMP400"/>
      <c r="AMQ400"/>
      <c r="AMR400"/>
      <c r="AMS400"/>
      <c r="AMT400"/>
      <c r="AMU400"/>
      <c r="AMV400"/>
      <c r="AMW400"/>
      <c r="AMX400"/>
      <c r="AMY400"/>
      <c r="AMZ400" s="6"/>
      <c r="ANA400" s="6"/>
      <c r="ANB400" s="6"/>
    </row>
    <row r="401" spans="2:1042" s="28" customFormat="1" x14ac:dyDescent="0.25">
      <c r="C401" s="6" t="str">
        <f t="shared" si="226"/>
        <v>Whirlpool</v>
      </c>
      <c r="D401" s="6" t="str">
        <f t="shared" si="227"/>
        <v>HPHE2K50HD045VN 120  (50 gal)</v>
      </c>
      <c r="E401" s="6">
        <f t="shared" ref="E401:E414" si="253">O401</f>
        <v>260513</v>
      </c>
      <c r="F401" s="55">
        <f t="shared" si="152"/>
        <v>50</v>
      </c>
      <c r="G401" s="6" t="str">
        <f t="shared" si="228"/>
        <v>AOSmithHPTU50</v>
      </c>
      <c r="H401" s="117">
        <f t="shared" si="249"/>
        <v>0</v>
      </c>
      <c r="I401" s="158" t="str">
        <f t="shared" ref="I401:I414" si="254">AC401</f>
        <v>WhirlpoolHPHE2K50N</v>
      </c>
      <c r="J401" s="91" t="s">
        <v>192</v>
      </c>
      <c r="K401" s="32">
        <v>3</v>
      </c>
      <c r="L401" s="75">
        <f t="shared" si="250"/>
        <v>26</v>
      </c>
      <c r="M401" s="9" t="s">
        <v>50</v>
      </c>
      <c r="N401" s="62">
        <f t="shared" si="252"/>
        <v>5</v>
      </c>
      <c r="O401" s="62">
        <f t="shared" si="247"/>
        <v>260513</v>
      </c>
      <c r="P401" s="59" t="str">
        <f t="shared" si="241"/>
        <v>HPHE2K50HD045VN 120  (50 gal)</v>
      </c>
      <c r="Q401" s="157">
        <f>COUNTIF(P$59:P$414, P401)</f>
        <v>1</v>
      </c>
      <c r="R401" s="10" t="s">
        <v>53</v>
      </c>
      <c r="S401" s="11">
        <v>50</v>
      </c>
      <c r="T401" s="30" t="s">
        <v>81</v>
      </c>
      <c r="U401" s="80" t="s">
        <v>106</v>
      </c>
      <c r="V401" s="85" t="str">
        <f t="shared" si="248"/>
        <v>AOSmithHPTU50</v>
      </c>
      <c r="W401" s="116">
        <v>0</v>
      </c>
      <c r="X401" s="42" t="s">
        <v>8</v>
      </c>
      <c r="Y401" s="43">
        <v>42545</v>
      </c>
      <c r="Z401" s="44" t="s">
        <v>80</v>
      </c>
      <c r="AA401" s="128" t="str">
        <f t="shared" si="239"/>
        <v>2,     260513,   "HPHE2K50HD045VN 120  (50 gal)"</v>
      </c>
      <c r="AB401" s="130" t="str">
        <f t="shared" si="205"/>
        <v>Whirlpool</v>
      </c>
      <c r="AC401" s="131" t="s">
        <v>705</v>
      </c>
      <c r="AD401" s="155">
        <f>COUNTIF(AC$59:AC$414, AC401)</f>
        <v>1</v>
      </c>
      <c r="AE401" s="128" t="str">
        <f t="shared" si="240"/>
        <v xml:space="preserve">          case  HPHE2K50HD045VN 120  (50 gal)   :   "WhirlpoolHPHE2K50N"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  <c r="AMK401"/>
      <c r="AML401"/>
      <c r="AMM401"/>
      <c r="AMN401"/>
      <c r="AMO401"/>
      <c r="AMP401"/>
      <c r="AMQ401"/>
      <c r="AMR401"/>
      <c r="AMS401"/>
      <c r="AMT401"/>
      <c r="AMU401"/>
      <c r="AMV401"/>
      <c r="AMW401"/>
      <c r="AMX401"/>
      <c r="AMY401"/>
      <c r="AMZ401" s="6"/>
      <c r="ANA401" s="6"/>
      <c r="ANB401" s="6"/>
    </row>
    <row r="402" spans="2:1042" s="28" customFormat="1" x14ac:dyDescent="0.25">
      <c r="C402" s="6" t="str">
        <f t="shared" si="226"/>
        <v>Whirlpool</v>
      </c>
      <c r="D402" s="6" t="str">
        <f t="shared" si="227"/>
        <v>HPHE2K66HD045V 120  (66 gal)</v>
      </c>
      <c r="E402" s="6">
        <f t="shared" si="253"/>
        <v>260614</v>
      </c>
      <c r="F402" s="55">
        <f t="shared" si="152"/>
        <v>66</v>
      </c>
      <c r="G402" s="6" t="str">
        <f t="shared" si="228"/>
        <v>AOSmithHPTU66</v>
      </c>
      <c r="H402" s="117">
        <f t="shared" si="249"/>
        <v>0</v>
      </c>
      <c r="I402" s="158" t="str">
        <f t="shared" si="254"/>
        <v>WhirlpoolHPHE2K66</v>
      </c>
      <c r="J402" s="91" t="s">
        <v>192</v>
      </c>
      <c r="K402" s="32">
        <v>3</v>
      </c>
      <c r="L402" s="75">
        <f t="shared" si="250"/>
        <v>26</v>
      </c>
      <c r="M402" s="9" t="s">
        <v>50</v>
      </c>
      <c r="N402" s="62">
        <f t="shared" si="252"/>
        <v>6</v>
      </c>
      <c r="O402" s="62">
        <f t="shared" si="247"/>
        <v>260614</v>
      </c>
      <c r="P402" s="59" t="str">
        <f t="shared" si="241"/>
        <v>HPHE2K66HD045V 120  (66 gal)</v>
      </c>
      <c r="Q402" s="157">
        <f>COUNTIF(P$59:P$414, P402)</f>
        <v>1</v>
      </c>
      <c r="R402" s="10" t="s">
        <v>54</v>
      </c>
      <c r="S402" s="11">
        <v>66</v>
      </c>
      <c r="T402" s="30" t="s">
        <v>82</v>
      </c>
      <c r="U402" s="80" t="s">
        <v>102</v>
      </c>
      <c r="V402" s="85" t="str">
        <f t="shared" si="248"/>
        <v>AOSmithHPTU66</v>
      </c>
      <c r="W402" s="116">
        <v>0</v>
      </c>
      <c r="X402" s="42">
        <v>3</v>
      </c>
      <c r="Y402" s="43">
        <v>42545</v>
      </c>
      <c r="Z402" s="44" t="s">
        <v>80</v>
      </c>
      <c r="AA402" s="128" t="str">
        <f t="shared" si="239"/>
        <v>2,     260614,   "HPHE2K66HD045V 120  (66 gal)"</v>
      </c>
      <c r="AB402" s="130" t="str">
        <f t="shared" si="205"/>
        <v>Whirlpool</v>
      </c>
      <c r="AC402" s="131" t="s">
        <v>706</v>
      </c>
      <c r="AD402" s="155">
        <f>COUNTIF(AC$59:AC$414, AC402)</f>
        <v>1</v>
      </c>
      <c r="AE402" s="128" t="str">
        <f t="shared" si="240"/>
        <v xml:space="preserve">          case  HPHE2K66HD045V 120  (66 gal)   :   "WhirlpoolHPHE2K66"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  <c r="AMK402"/>
      <c r="AML402"/>
      <c r="AMM402"/>
      <c r="AMN402"/>
      <c r="AMO402"/>
      <c r="AMP402"/>
      <c r="AMQ402"/>
      <c r="AMR402"/>
      <c r="AMS402"/>
      <c r="AMT402"/>
      <c r="AMU402"/>
      <c r="AMV402"/>
      <c r="AMW402"/>
      <c r="AMX402"/>
      <c r="AMY402"/>
      <c r="AMZ402" s="6"/>
      <c r="ANA402" s="6"/>
      <c r="ANB402" s="6"/>
    </row>
    <row r="403" spans="2:1042" s="28" customFormat="1" x14ac:dyDescent="0.25">
      <c r="C403" s="6" t="str">
        <f t="shared" si="226"/>
        <v>Whirlpool</v>
      </c>
      <c r="D403" s="6" t="str">
        <f t="shared" si="227"/>
        <v>HPHE2K66HD045VC 120  (66 gal)</v>
      </c>
      <c r="E403" s="6">
        <f t="shared" si="253"/>
        <v>260714</v>
      </c>
      <c r="F403" s="55">
        <f t="shared" si="152"/>
        <v>66</v>
      </c>
      <c r="G403" s="6" t="str">
        <f t="shared" si="228"/>
        <v>AOSmithHPTU66</v>
      </c>
      <c r="H403" s="117">
        <f t="shared" si="249"/>
        <v>0</v>
      </c>
      <c r="I403" s="158" t="str">
        <f t="shared" si="254"/>
        <v>WhirlpoolHPHE2K66C</v>
      </c>
      <c r="J403" s="91" t="s">
        <v>192</v>
      </c>
      <c r="K403" s="32">
        <v>3</v>
      </c>
      <c r="L403" s="75">
        <f t="shared" si="250"/>
        <v>26</v>
      </c>
      <c r="M403" s="9" t="s">
        <v>50</v>
      </c>
      <c r="N403" s="62">
        <f t="shared" si="252"/>
        <v>7</v>
      </c>
      <c r="O403" s="62">
        <f t="shared" si="247"/>
        <v>260714</v>
      </c>
      <c r="P403" s="59" t="str">
        <f t="shared" si="241"/>
        <v>HPHE2K66HD045VC 120  (66 gal)</v>
      </c>
      <c r="Q403" s="157">
        <f>COUNTIF(P$59:P$414, P403)</f>
        <v>1</v>
      </c>
      <c r="R403" s="10" t="s">
        <v>55</v>
      </c>
      <c r="S403" s="11">
        <v>66</v>
      </c>
      <c r="T403" s="30" t="s">
        <v>82</v>
      </c>
      <c r="U403" s="80" t="s">
        <v>102</v>
      </c>
      <c r="V403" s="85" t="str">
        <f t="shared" si="248"/>
        <v>AOSmithHPTU66</v>
      </c>
      <c r="W403" s="116">
        <v>0</v>
      </c>
      <c r="X403" s="42">
        <v>3</v>
      </c>
      <c r="Y403" s="43">
        <v>42545</v>
      </c>
      <c r="Z403" s="44" t="s">
        <v>80</v>
      </c>
      <c r="AA403" s="128" t="str">
        <f t="shared" si="239"/>
        <v>2,     260714,   "HPHE2K66HD045VC 120  (66 gal)"</v>
      </c>
      <c r="AB403" s="130" t="str">
        <f t="shared" si="205"/>
        <v>Whirlpool</v>
      </c>
      <c r="AC403" s="131" t="s">
        <v>707</v>
      </c>
      <c r="AD403" s="155">
        <f>COUNTIF(AC$59:AC$414, AC403)</f>
        <v>1</v>
      </c>
      <c r="AE403" s="128" t="str">
        <f t="shared" si="240"/>
        <v xml:space="preserve">          case  HPHE2K66HD045VC 120  (66 gal)   :   "WhirlpoolHPHE2K66C"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  <c r="QH403"/>
      <c r="QI403"/>
      <c r="QJ403"/>
      <c r="QK403"/>
      <c r="QL403"/>
      <c r="QM403"/>
      <c r="QN403"/>
      <c r="QO403"/>
      <c r="QP403"/>
      <c r="QQ403"/>
      <c r="QR403"/>
      <c r="QS403"/>
      <c r="QT403"/>
      <c r="QU403"/>
      <c r="QV403"/>
      <c r="QW403"/>
      <c r="QX403"/>
      <c r="QY403"/>
      <c r="QZ403"/>
      <c r="RA403"/>
      <c r="RB403"/>
      <c r="RC403"/>
      <c r="RD403"/>
      <c r="RE403"/>
      <c r="RF403"/>
      <c r="RG403"/>
      <c r="RH403"/>
      <c r="RI403"/>
      <c r="RJ403"/>
      <c r="RK403"/>
      <c r="RL403"/>
      <c r="RM403"/>
      <c r="RN403"/>
      <c r="RO403"/>
      <c r="RP403"/>
      <c r="RQ403"/>
      <c r="RR403"/>
      <c r="RS403"/>
      <c r="RT403"/>
      <c r="RU403"/>
      <c r="RV403"/>
      <c r="RW403"/>
      <c r="RX403"/>
      <c r="RY403"/>
      <c r="RZ403"/>
      <c r="SA403"/>
      <c r="SB403"/>
      <c r="SC403"/>
      <c r="SD403"/>
      <c r="SE403"/>
      <c r="SF403"/>
      <c r="SG403"/>
      <c r="SH403"/>
      <c r="SI403"/>
      <c r="SJ403"/>
      <c r="SK403"/>
      <c r="SL403"/>
      <c r="SM403"/>
      <c r="SN403"/>
      <c r="SO403"/>
      <c r="SP403"/>
      <c r="SQ403"/>
      <c r="SR403"/>
      <c r="SS403"/>
      <c r="ST403"/>
      <c r="SU403"/>
      <c r="SV403"/>
      <c r="SW403"/>
      <c r="SX403"/>
      <c r="SY403"/>
      <c r="SZ403"/>
      <c r="TA403"/>
      <c r="TB403"/>
      <c r="TC403"/>
      <c r="TD403"/>
      <c r="TE403"/>
      <c r="TF403"/>
      <c r="TG403"/>
      <c r="TH403"/>
      <c r="TI403"/>
      <c r="TJ403"/>
      <c r="TK403"/>
      <c r="TL403"/>
      <c r="TM403"/>
      <c r="TN403"/>
      <c r="TO403"/>
      <c r="TP403"/>
      <c r="TQ403"/>
      <c r="TR403"/>
      <c r="TS403"/>
      <c r="TT403"/>
      <c r="TU403"/>
      <c r="TV403"/>
      <c r="TW403"/>
      <c r="TX403"/>
      <c r="TY403"/>
      <c r="TZ403"/>
      <c r="UA403"/>
      <c r="UB403"/>
      <c r="UC403"/>
      <c r="UD403"/>
      <c r="UE403"/>
      <c r="UF403"/>
      <c r="UG403"/>
      <c r="UH403"/>
      <c r="UI403"/>
      <c r="UJ403"/>
      <c r="UK403"/>
      <c r="UL403"/>
      <c r="UM403"/>
      <c r="UN403"/>
      <c r="UO403"/>
      <c r="UP403"/>
      <c r="UQ403"/>
      <c r="UR403"/>
      <c r="US403"/>
      <c r="UT403"/>
      <c r="UU403"/>
      <c r="UV403"/>
      <c r="UW403"/>
      <c r="UX403"/>
      <c r="UY403"/>
      <c r="UZ403"/>
      <c r="VA403"/>
      <c r="VB403"/>
      <c r="VC403"/>
      <c r="VD403"/>
      <c r="VE403"/>
      <c r="VF403"/>
      <c r="VG403"/>
      <c r="VH403"/>
      <c r="VI403"/>
      <c r="VJ403"/>
      <c r="VK403"/>
      <c r="VL403"/>
      <c r="VM403"/>
      <c r="VN403"/>
      <c r="VO403"/>
      <c r="VP403"/>
      <c r="VQ403"/>
      <c r="VR403"/>
      <c r="VS403"/>
      <c r="VT403"/>
      <c r="VU403"/>
      <c r="VV403"/>
      <c r="VW403"/>
      <c r="VX403"/>
      <c r="VY403"/>
      <c r="VZ403"/>
      <c r="WA403"/>
      <c r="WB403"/>
      <c r="WC403"/>
      <c r="WD403"/>
      <c r="WE403"/>
      <c r="WF403"/>
      <c r="WG403"/>
      <c r="WH403"/>
      <c r="WI403"/>
      <c r="WJ403"/>
      <c r="WK403"/>
      <c r="WL403"/>
      <c r="WM403"/>
      <c r="WN403"/>
      <c r="WO403"/>
      <c r="WP403"/>
      <c r="WQ403"/>
      <c r="WR403"/>
      <c r="WS403"/>
      <c r="WT403"/>
      <c r="WU403"/>
      <c r="WV403"/>
      <c r="WW403"/>
      <c r="WX403"/>
      <c r="WY403"/>
      <c r="WZ403"/>
      <c r="XA403"/>
      <c r="XB403"/>
      <c r="XC403"/>
      <c r="XD403"/>
      <c r="XE403"/>
      <c r="XF403"/>
      <c r="XG403"/>
      <c r="XH403"/>
      <c r="XI403"/>
      <c r="XJ403"/>
      <c r="XK403"/>
      <c r="XL403"/>
      <c r="XM403"/>
      <c r="XN403"/>
      <c r="XO403"/>
      <c r="XP403"/>
      <c r="XQ403"/>
      <c r="XR403"/>
      <c r="XS403"/>
      <c r="XT403"/>
      <c r="XU403"/>
      <c r="XV403"/>
      <c r="XW403"/>
      <c r="XX403"/>
      <c r="XY403"/>
      <c r="XZ403"/>
      <c r="YA403"/>
      <c r="YB403"/>
      <c r="YC403"/>
      <c r="YD403"/>
      <c r="YE403"/>
      <c r="YF403"/>
      <c r="YG403"/>
      <c r="YH403"/>
      <c r="YI403"/>
      <c r="YJ403"/>
      <c r="YK403"/>
      <c r="YL403"/>
      <c r="YM403"/>
      <c r="YN403"/>
      <c r="YO403"/>
      <c r="YP403"/>
      <c r="YQ403"/>
      <c r="YR403"/>
      <c r="YS403"/>
      <c r="YT403"/>
      <c r="YU403"/>
      <c r="YV403"/>
      <c r="YW403"/>
      <c r="YX403"/>
      <c r="YY403"/>
      <c r="YZ403"/>
      <c r="ZA403"/>
      <c r="ZB403"/>
      <c r="ZC403"/>
      <c r="ZD403"/>
      <c r="ZE403"/>
      <c r="ZF403"/>
      <c r="ZG403"/>
      <c r="ZH403"/>
      <c r="ZI403"/>
      <c r="ZJ403"/>
      <c r="ZK403"/>
      <c r="ZL403"/>
      <c r="ZM403"/>
      <c r="ZN403"/>
      <c r="ZO403"/>
      <c r="ZP403"/>
      <c r="ZQ403"/>
      <c r="ZR403"/>
      <c r="ZS403"/>
      <c r="ZT403"/>
      <c r="ZU403"/>
      <c r="ZV403"/>
      <c r="ZW403"/>
      <c r="ZX403"/>
      <c r="ZY403"/>
      <c r="ZZ403"/>
      <c r="AAA403"/>
      <c r="AAB403"/>
      <c r="AAC403"/>
      <c r="AAD403"/>
      <c r="AAE403"/>
      <c r="AAF403"/>
      <c r="AAG403"/>
      <c r="AAH403"/>
      <c r="AAI403"/>
      <c r="AAJ403"/>
      <c r="AAK403"/>
      <c r="AAL403"/>
      <c r="AAM403"/>
      <c r="AAN403"/>
      <c r="AAO403"/>
      <c r="AAP403"/>
      <c r="AAQ403"/>
      <c r="AAR403"/>
      <c r="AAS403"/>
      <c r="AAT403"/>
      <c r="AAU403"/>
      <c r="AAV403"/>
      <c r="AAW403"/>
      <c r="AAX403"/>
      <c r="AAY403"/>
      <c r="AAZ403"/>
      <c r="ABA403"/>
      <c r="ABB403"/>
      <c r="ABC403"/>
      <c r="ABD403"/>
      <c r="ABE403"/>
      <c r="ABF403"/>
      <c r="ABG403"/>
      <c r="ABH403"/>
      <c r="ABI403"/>
      <c r="ABJ403"/>
      <c r="ABK403"/>
      <c r="ABL403"/>
      <c r="ABM403"/>
      <c r="ABN403"/>
      <c r="ABO403"/>
      <c r="ABP403"/>
      <c r="ABQ403"/>
      <c r="ABR403"/>
      <c r="ABS403"/>
      <c r="ABT403"/>
      <c r="ABU403"/>
      <c r="ABV403"/>
      <c r="ABW403"/>
      <c r="ABX403"/>
      <c r="ABY403"/>
      <c r="ABZ403"/>
      <c r="ACA403"/>
      <c r="ACB403"/>
      <c r="ACC403"/>
      <c r="ACD403"/>
      <c r="ACE403"/>
      <c r="ACF403"/>
      <c r="ACG403"/>
      <c r="ACH403"/>
      <c r="ACI403"/>
      <c r="ACJ403"/>
      <c r="ACK403"/>
      <c r="ACL403"/>
      <c r="ACM403"/>
      <c r="ACN403"/>
      <c r="ACO403"/>
      <c r="ACP403"/>
      <c r="ACQ403"/>
      <c r="ACR403"/>
      <c r="ACS403"/>
      <c r="ACT403"/>
      <c r="ACU403"/>
      <c r="ACV403"/>
      <c r="ACW403"/>
      <c r="ACX403"/>
      <c r="ACY403"/>
      <c r="ACZ403"/>
      <c r="ADA403"/>
      <c r="ADB403"/>
      <c r="ADC403"/>
      <c r="ADD403"/>
      <c r="ADE403"/>
      <c r="ADF403"/>
      <c r="ADG403"/>
      <c r="ADH403"/>
      <c r="ADI403"/>
      <c r="ADJ403"/>
      <c r="ADK403"/>
      <c r="ADL403"/>
      <c r="ADM403"/>
      <c r="ADN403"/>
      <c r="ADO403"/>
      <c r="ADP403"/>
      <c r="ADQ403"/>
      <c r="ADR403"/>
      <c r="ADS403"/>
      <c r="ADT403"/>
      <c r="ADU403"/>
      <c r="ADV403"/>
      <c r="ADW403"/>
      <c r="ADX403"/>
      <c r="ADY403"/>
      <c r="ADZ403"/>
      <c r="AEA403"/>
      <c r="AEB403"/>
      <c r="AEC403"/>
      <c r="AED403"/>
      <c r="AEE403"/>
      <c r="AEF403"/>
      <c r="AEG403"/>
      <c r="AEH403"/>
      <c r="AEI403"/>
      <c r="AEJ403"/>
      <c r="AEK403"/>
      <c r="AEL403"/>
      <c r="AEM403"/>
      <c r="AEN403"/>
      <c r="AEO403"/>
      <c r="AEP403"/>
      <c r="AEQ403"/>
      <c r="AER403"/>
      <c r="AES403"/>
      <c r="AET403"/>
      <c r="AEU403"/>
      <c r="AEV403"/>
      <c r="AEW403"/>
      <c r="AEX403"/>
      <c r="AEY403"/>
      <c r="AEZ403"/>
      <c r="AFA403"/>
      <c r="AFB403"/>
      <c r="AFC403"/>
      <c r="AFD403"/>
      <c r="AFE403"/>
      <c r="AFF403"/>
      <c r="AFG403"/>
      <c r="AFH403"/>
      <c r="AFI403"/>
      <c r="AFJ403"/>
      <c r="AFK403"/>
      <c r="AFL403"/>
      <c r="AFM403"/>
      <c r="AFN403"/>
      <c r="AFO403"/>
      <c r="AFP403"/>
      <c r="AFQ403"/>
      <c r="AFR403"/>
      <c r="AFS403"/>
      <c r="AFT403"/>
      <c r="AFU403"/>
      <c r="AFV403"/>
      <c r="AFW403"/>
      <c r="AFX403"/>
      <c r="AFY403"/>
      <c r="AFZ403"/>
      <c r="AGA403"/>
      <c r="AGB403"/>
      <c r="AGC403"/>
      <c r="AGD403"/>
      <c r="AGE403"/>
      <c r="AGF403"/>
      <c r="AGG403"/>
      <c r="AGH403"/>
      <c r="AGI403"/>
      <c r="AGJ403"/>
      <c r="AGK403"/>
      <c r="AGL403"/>
      <c r="AGM403"/>
      <c r="AGN403"/>
      <c r="AGO403"/>
      <c r="AGP403"/>
      <c r="AGQ403"/>
      <c r="AGR403"/>
      <c r="AGS403"/>
      <c r="AGT403"/>
      <c r="AGU403"/>
      <c r="AGV403"/>
      <c r="AGW403"/>
      <c r="AGX403"/>
      <c r="AGY403"/>
      <c r="AGZ403"/>
      <c r="AHA403"/>
      <c r="AHB403"/>
      <c r="AHC403"/>
      <c r="AHD403"/>
      <c r="AHE403"/>
      <c r="AHF403"/>
      <c r="AHG403"/>
      <c r="AHH403"/>
      <c r="AHI403"/>
      <c r="AHJ403"/>
      <c r="AHK403"/>
      <c r="AHL403"/>
      <c r="AHM403"/>
      <c r="AHN403"/>
      <c r="AHO403"/>
      <c r="AHP403"/>
      <c r="AHQ403"/>
      <c r="AHR403"/>
      <c r="AHS403"/>
      <c r="AHT403"/>
      <c r="AHU403"/>
      <c r="AHV403"/>
      <c r="AHW403"/>
      <c r="AHX403"/>
      <c r="AHY403"/>
      <c r="AHZ403"/>
      <c r="AIA403"/>
      <c r="AIB403"/>
      <c r="AIC403"/>
      <c r="AID403"/>
      <c r="AIE403"/>
      <c r="AIF403"/>
      <c r="AIG403"/>
      <c r="AIH403"/>
      <c r="AII403"/>
      <c r="AIJ403"/>
      <c r="AIK403"/>
      <c r="AIL403"/>
      <c r="AIM403"/>
      <c r="AIN403"/>
      <c r="AIO403"/>
      <c r="AIP403"/>
      <c r="AIQ403"/>
      <c r="AIR403"/>
      <c r="AIS403"/>
      <c r="AIT403"/>
      <c r="AIU403"/>
      <c r="AIV403"/>
      <c r="AIW403"/>
      <c r="AIX403"/>
      <c r="AIY403"/>
      <c r="AIZ403"/>
      <c r="AJA403"/>
      <c r="AJB403"/>
      <c r="AJC403"/>
      <c r="AJD403"/>
      <c r="AJE403"/>
      <c r="AJF403"/>
      <c r="AJG403"/>
      <c r="AJH403"/>
      <c r="AJI403"/>
      <c r="AJJ403"/>
      <c r="AJK403"/>
      <c r="AJL403"/>
      <c r="AJM403"/>
      <c r="AJN403"/>
      <c r="AJO403"/>
      <c r="AJP403"/>
      <c r="AJQ403"/>
      <c r="AJR403"/>
      <c r="AJS403"/>
      <c r="AJT403"/>
      <c r="AJU403"/>
      <c r="AJV403"/>
      <c r="AJW403"/>
      <c r="AJX403"/>
      <c r="AJY403"/>
      <c r="AJZ403"/>
      <c r="AKA403"/>
      <c r="AKB403"/>
      <c r="AKC403"/>
      <c r="AKD403"/>
      <c r="AKE403"/>
      <c r="AKF403"/>
      <c r="AKG403"/>
      <c r="AKH403"/>
      <c r="AKI403"/>
      <c r="AKJ403"/>
      <c r="AKK403"/>
      <c r="AKL403"/>
      <c r="AKM403"/>
      <c r="AKN403"/>
      <c r="AKO403"/>
      <c r="AKP403"/>
      <c r="AKQ403"/>
      <c r="AKR403"/>
      <c r="AKS403"/>
      <c r="AKT403"/>
      <c r="AKU403"/>
      <c r="AKV403"/>
      <c r="AKW403"/>
      <c r="AKX403"/>
      <c r="AKY403"/>
      <c r="AKZ403"/>
      <c r="ALA403"/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  <c r="ALX403"/>
      <c r="ALY403"/>
      <c r="ALZ403"/>
      <c r="AMA403"/>
      <c r="AMB403"/>
      <c r="AMC403"/>
      <c r="AMD403"/>
      <c r="AME403"/>
      <c r="AMF403"/>
      <c r="AMG403"/>
      <c r="AMH403"/>
      <c r="AMI403"/>
      <c r="AMJ403"/>
      <c r="AMK403"/>
      <c r="AML403"/>
      <c r="AMM403"/>
      <c r="AMN403"/>
      <c r="AMO403"/>
      <c r="AMP403"/>
      <c r="AMQ403"/>
      <c r="AMR403"/>
      <c r="AMS403"/>
      <c r="AMT403"/>
      <c r="AMU403"/>
      <c r="AMV403"/>
      <c r="AMW403"/>
      <c r="AMX403"/>
      <c r="AMY403"/>
      <c r="AMZ403" s="6"/>
      <c r="ANA403" s="6"/>
      <c r="ANB403" s="6"/>
    </row>
    <row r="404" spans="2:1042" s="28" customFormat="1" x14ac:dyDescent="0.25">
      <c r="C404" s="6" t="str">
        <f t="shared" si="226"/>
        <v>Whirlpool</v>
      </c>
      <c r="D404" s="6" t="str">
        <f t="shared" si="227"/>
        <v>HPHE2K80HD045V 120  (80 gal)</v>
      </c>
      <c r="E404" s="6">
        <f t="shared" si="253"/>
        <v>260815</v>
      </c>
      <c r="F404" s="55">
        <f t="shared" si="152"/>
        <v>80</v>
      </c>
      <c r="G404" s="6" t="str">
        <f t="shared" si="228"/>
        <v>AOSmithHPTU80</v>
      </c>
      <c r="H404" s="117">
        <f t="shared" si="249"/>
        <v>0</v>
      </c>
      <c r="I404" s="158" t="str">
        <f t="shared" si="254"/>
        <v>WhirlpoolHPHE2K80</v>
      </c>
      <c r="J404" s="91" t="s">
        <v>192</v>
      </c>
      <c r="K404" s="32">
        <v>3</v>
      </c>
      <c r="L404" s="75">
        <f t="shared" si="250"/>
        <v>26</v>
      </c>
      <c r="M404" s="9" t="s">
        <v>50</v>
      </c>
      <c r="N404" s="62">
        <f t="shared" si="252"/>
        <v>8</v>
      </c>
      <c r="O404" s="62">
        <f t="shared" si="247"/>
        <v>260815</v>
      </c>
      <c r="P404" s="59" t="str">
        <f t="shared" si="241"/>
        <v>HPHE2K80HD045V 120  (80 gal)</v>
      </c>
      <c r="Q404" s="157">
        <f>COUNTIF(P$59:P$414, P404)</f>
        <v>1</v>
      </c>
      <c r="R404" s="10" t="s">
        <v>56</v>
      </c>
      <c r="S404" s="11">
        <v>80</v>
      </c>
      <c r="T404" s="30" t="s">
        <v>83</v>
      </c>
      <c r="U404" s="80" t="s">
        <v>103</v>
      </c>
      <c r="V404" s="85" t="str">
        <f t="shared" si="248"/>
        <v>AOSmithHPTU80</v>
      </c>
      <c r="W404" s="116">
        <v>0</v>
      </c>
      <c r="X404" s="42" t="s">
        <v>13</v>
      </c>
      <c r="Y404" s="43">
        <v>42545</v>
      </c>
      <c r="Z404" s="44" t="s">
        <v>80</v>
      </c>
      <c r="AA404" s="128" t="str">
        <f t="shared" si="239"/>
        <v>2,     260815,   "HPHE2K80HD045V 120  (80 gal)"</v>
      </c>
      <c r="AB404" s="130" t="str">
        <f t="shared" si="205"/>
        <v>Whirlpool</v>
      </c>
      <c r="AC404" s="131" t="s">
        <v>708</v>
      </c>
      <c r="AD404" s="155">
        <f>COUNTIF(AC$59:AC$414, AC404)</f>
        <v>1</v>
      </c>
      <c r="AE404" s="128" t="str">
        <f t="shared" si="240"/>
        <v xml:space="preserve">          case  HPHE2K80HD045V 120  (80 gal)   :   "WhirlpoolHPHE2K80"</v>
      </c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  <c r="NG404"/>
      <c r="NH404"/>
      <c r="NI404"/>
      <c r="NJ404"/>
      <c r="NK404"/>
      <c r="NL404"/>
      <c r="NM404"/>
      <c r="NN404"/>
      <c r="NO404"/>
      <c r="NP404"/>
      <c r="NQ404"/>
      <c r="NR404"/>
      <c r="NS404"/>
      <c r="NT404"/>
      <c r="NU404"/>
      <c r="NV404"/>
      <c r="NW404"/>
      <c r="NX404"/>
      <c r="NY404"/>
      <c r="NZ404"/>
      <c r="OA404"/>
      <c r="OB404"/>
      <c r="OC404"/>
      <c r="OD404"/>
      <c r="OE404"/>
      <c r="OF404"/>
      <c r="OG404"/>
      <c r="OH404"/>
      <c r="OI404"/>
      <c r="OJ404"/>
      <c r="OK404"/>
      <c r="OL404"/>
      <c r="OM404"/>
      <c r="ON404"/>
      <c r="OO404"/>
      <c r="OP404"/>
      <c r="OQ404"/>
      <c r="OR404"/>
      <c r="OS404"/>
      <c r="OT404"/>
      <c r="OU404"/>
      <c r="OV404"/>
      <c r="OW404"/>
      <c r="OX404"/>
      <c r="OY404"/>
      <c r="OZ404"/>
      <c r="PA404"/>
      <c r="PB404"/>
      <c r="PC404"/>
      <c r="PD404"/>
      <c r="PE404"/>
      <c r="PF404"/>
      <c r="PG404"/>
      <c r="PH404"/>
      <c r="PI404"/>
      <c r="PJ404"/>
      <c r="PK404"/>
      <c r="PL404"/>
      <c r="PM404"/>
      <c r="PN404"/>
      <c r="PO404"/>
      <c r="PP404"/>
      <c r="PQ404"/>
      <c r="PR404"/>
      <c r="PS404"/>
      <c r="PT404"/>
      <c r="PU404"/>
      <c r="PV404"/>
      <c r="PW404"/>
      <c r="PX404"/>
      <c r="PY404"/>
      <c r="PZ404"/>
      <c r="QA404"/>
      <c r="QB404"/>
      <c r="QC404"/>
      <c r="QD404"/>
      <c r="QE404"/>
      <c r="QF404"/>
      <c r="QG404"/>
      <c r="QH404"/>
      <c r="QI404"/>
      <c r="QJ404"/>
      <c r="QK404"/>
      <c r="QL404"/>
      <c r="QM404"/>
      <c r="QN404"/>
      <c r="QO404"/>
      <c r="QP404"/>
      <c r="QQ404"/>
      <c r="QR404"/>
      <c r="QS404"/>
      <c r="QT404"/>
      <c r="QU404"/>
      <c r="QV404"/>
      <c r="QW404"/>
      <c r="QX404"/>
      <c r="QY404"/>
      <c r="QZ404"/>
      <c r="RA404"/>
      <c r="RB404"/>
      <c r="RC404"/>
      <c r="RD404"/>
      <c r="RE404"/>
      <c r="RF404"/>
      <c r="RG404"/>
      <c r="RH404"/>
      <c r="RI404"/>
      <c r="RJ404"/>
      <c r="RK404"/>
      <c r="RL404"/>
      <c r="RM404"/>
      <c r="RN404"/>
      <c r="RO404"/>
      <c r="RP404"/>
      <c r="RQ404"/>
      <c r="RR404"/>
      <c r="RS404"/>
      <c r="RT404"/>
      <c r="RU404"/>
      <c r="RV404"/>
      <c r="RW404"/>
      <c r="RX404"/>
      <c r="RY404"/>
      <c r="RZ404"/>
      <c r="SA404"/>
      <c r="SB404"/>
      <c r="SC404"/>
      <c r="SD404"/>
      <c r="SE404"/>
      <c r="SF404"/>
      <c r="SG404"/>
      <c r="SH404"/>
      <c r="SI404"/>
      <c r="SJ404"/>
      <c r="SK404"/>
      <c r="SL404"/>
      <c r="SM404"/>
      <c r="SN404"/>
      <c r="SO404"/>
      <c r="SP404"/>
      <c r="SQ404"/>
      <c r="SR404"/>
      <c r="SS404"/>
      <c r="ST404"/>
      <c r="SU404"/>
      <c r="SV404"/>
      <c r="SW404"/>
      <c r="SX404"/>
      <c r="SY404"/>
      <c r="SZ404"/>
      <c r="TA404"/>
      <c r="TB404"/>
      <c r="TC404"/>
      <c r="TD404"/>
      <c r="TE404"/>
      <c r="TF404"/>
      <c r="TG404"/>
      <c r="TH404"/>
      <c r="TI404"/>
      <c r="TJ404"/>
      <c r="TK404"/>
      <c r="TL404"/>
      <c r="TM404"/>
      <c r="TN404"/>
      <c r="TO404"/>
      <c r="TP404"/>
      <c r="TQ404"/>
      <c r="TR404"/>
      <c r="TS404"/>
      <c r="TT404"/>
      <c r="TU404"/>
      <c r="TV404"/>
      <c r="TW404"/>
      <c r="TX404"/>
      <c r="TY404"/>
      <c r="TZ404"/>
      <c r="UA404"/>
      <c r="UB404"/>
      <c r="UC404"/>
      <c r="UD404"/>
      <c r="UE404"/>
      <c r="UF404"/>
      <c r="UG404"/>
      <c r="UH404"/>
      <c r="UI404"/>
      <c r="UJ404"/>
      <c r="UK404"/>
      <c r="UL404"/>
      <c r="UM404"/>
      <c r="UN404"/>
      <c r="UO404"/>
      <c r="UP404"/>
      <c r="UQ404"/>
      <c r="UR404"/>
      <c r="US404"/>
      <c r="UT404"/>
      <c r="UU404"/>
      <c r="UV404"/>
      <c r="UW404"/>
      <c r="UX404"/>
      <c r="UY404"/>
      <c r="UZ404"/>
      <c r="VA404"/>
      <c r="VB404"/>
      <c r="VC404"/>
      <c r="VD404"/>
      <c r="VE404"/>
      <c r="VF404"/>
      <c r="VG404"/>
      <c r="VH404"/>
      <c r="VI404"/>
      <c r="VJ404"/>
      <c r="VK404"/>
      <c r="VL404"/>
      <c r="VM404"/>
      <c r="VN404"/>
      <c r="VO404"/>
      <c r="VP404"/>
      <c r="VQ404"/>
      <c r="VR404"/>
      <c r="VS404"/>
      <c r="VT404"/>
      <c r="VU404"/>
      <c r="VV404"/>
      <c r="VW404"/>
      <c r="VX404"/>
      <c r="VY404"/>
      <c r="VZ404"/>
      <c r="WA404"/>
      <c r="WB404"/>
      <c r="WC404"/>
      <c r="WD404"/>
      <c r="WE404"/>
      <c r="WF404"/>
      <c r="WG404"/>
      <c r="WH404"/>
      <c r="WI404"/>
      <c r="WJ404"/>
      <c r="WK404"/>
      <c r="WL404"/>
      <c r="WM404"/>
      <c r="WN404"/>
      <c r="WO404"/>
      <c r="WP404"/>
      <c r="WQ404"/>
      <c r="WR404"/>
      <c r="WS404"/>
      <c r="WT404"/>
      <c r="WU404"/>
      <c r="WV404"/>
      <c r="WW404"/>
      <c r="WX404"/>
      <c r="WY404"/>
      <c r="WZ404"/>
      <c r="XA404"/>
      <c r="XB404"/>
      <c r="XC404"/>
      <c r="XD404"/>
      <c r="XE404"/>
      <c r="XF404"/>
      <c r="XG404"/>
      <c r="XH404"/>
      <c r="XI404"/>
      <c r="XJ404"/>
      <c r="XK404"/>
      <c r="XL404"/>
      <c r="XM404"/>
      <c r="XN404"/>
      <c r="XO404"/>
      <c r="XP404"/>
      <c r="XQ404"/>
      <c r="XR404"/>
      <c r="XS404"/>
      <c r="XT404"/>
      <c r="XU404"/>
      <c r="XV404"/>
      <c r="XW404"/>
      <c r="XX404"/>
      <c r="XY404"/>
      <c r="XZ404"/>
      <c r="YA404"/>
      <c r="YB404"/>
      <c r="YC404"/>
      <c r="YD404"/>
      <c r="YE404"/>
      <c r="YF404"/>
      <c r="YG404"/>
      <c r="YH404"/>
      <c r="YI404"/>
      <c r="YJ404"/>
      <c r="YK404"/>
      <c r="YL404"/>
      <c r="YM404"/>
      <c r="YN404"/>
      <c r="YO404"/>
      <c r="YP404"/>
      <c r="YQ404"/>
      <c r="YR404"/>
      <c r="YS404"/>
      <c r="YT404"/>
      <c r="YU404"/>
      <c r="YV404"/>
      <c r="YW404"/>
      <c r="YX404"/>
      <c r="YY404"/>
      <c r="YZ404"/>
      <c r="ZA404"/>
      <c r="ZB404"/>
      <c r="ZC404"/>
      <c r="ZD404"/>
      <c r="ZE404"/>
      <c r="ZF404"/>
      <c r="ZG404"/>
      <c r="ZH404"/>
      <c r="ZI404"/>
      <c r="ZJ404"/>
      <c r="ZK404"/>
      <c r="ZL404"/>
      <c r="ZM404"/>
      <c r="ZN404"/>
      <c r="ZO404"/>
      <c r="ZP404"/>
      <c r="ZQ404"/>
      <c r="ZR404"/>
      <c r="ZS404"/>
      <c r="ZT404"/>
      <c r="ZU404"/>
      <c r="ZV404"/>
      <c r="ZW404"/>
      <c r="ZX404"/>
      <c r="ZY404"/>
      <c r="ZZ404"/>
      <c r="AAA404"/>
      <c r="AAB404"/>
      <c r="AAC404"/>
      <c r="AAD404"/>
      <c r="AAE404"/>
      <c r="AAF404"/>
      <c r="AAG404"/>
      <c r="AAH404"/>
      <c r="AAI404"/>
      <c r="AAJ404"/>
      <c r="AAK404"/>
      <c r="AAL404"/>
      <c r="AAM404"/>
      <c r="AAN404"/>
      <c r="AAO404"/>
      <c r="AAP404"/>
      <c r="AAQ404"/>
      <c r="AAR404"/>
      <c r="AAS404"/>
      <c r="AAT404"/>
      <c r="AAU404"/>
      <c r="AAV404"/>
      <c r="AAW404"/>
      <c r="AAX404"/>
      <c r="AAY404"/>
      <c r="AAZ404"/>
      <c r="ABA404"/>
      <c r="ABB404"/>
      <c r="ABC404"/>
      <c r="ABD404"/>
      <c r="ABE404"/>
      <c r="ABF404"/>
      <c r="ABG404"/>
      <c r="ABH404"/>
      <c r="ABI404"/>
      <c r="ABJ404"/>
      <c r="ABK404"/>
      <c r="ABL404"/>
      <c r="ABM404"/>
      <c r="ABN404"/>
      <c r="ABO404"/>
      <c r="ABP404"/>
      <c r="ABQ404"/>
      <c r="ABR404"/>
      <c r="ABS404"/>
      <c r="ABT404"/>
      <c r="ABU404"/>
      <c r="ABV404"/>
      <c r="ABW404"/>
      <c r="ABX404"/>
      <c r="ABY404"/>
      <c r="ABZ404"/>
      <c r="ACA404"/>
      <c r="ACB404"/>
      <c r="ACC404"/>
      <c r="ACD404"/>
      <c r="ACE404"/>
      <c r="ACF404"/>
      <c r="ACG404"/>
      <c r="ACH404"/>
      <c r="ACI404"/>
      <c r="ACJ404"/>
      <c r="ACK404"/>
      <c r="ACL404"/>
      <c r="ACM404"/>
      <c r="ACN404"/>
      <c r="ACO404"/>
      <c r="ACP404"/>
      <c r="ACQ404"/>
      <c r="ACR404"/>
      <c r="ACS404"/>
      <c r="ACT404"/>
      <c r="ACU404"/>
      <c r="ACV404"/>
      <c r="ACW404"/>
      <c r="ACX404"/>
      <c r="ACY404"/>
      <c r="ACZ404"/>
      <c r="ADA404"/>
      <c r="ADB404"/>
      <c r="ADC404"/>
      <c r="ADD404"/>
      <c r="ADE404"/>
      <c r="ADF404"/>
      <c r="ADG404"/>
      <c r="ADH404"/>
      <c r="ADI404"/>
      <c r="ADJ404"/>
      <c r="ADK404"/>
      <c r="ADL404"/>
      <c r="ADM404"/>
      <c r="ADN404"/>
      <c r="ADO404"/>
      <c r="ADP404"/>
      <c r="ADQ404"/>
      <c r="ADR404"/>
      <c r="ADS404"/>
      <c r="ADT404"/>
      <c r="ADU404"/>
      <c r="ADV404"/>
      <c r="ADW404"/>
      <c r="ADX404"/>
      <c r="ADY404"/>
      <c r="ADZ404"/>
      <c r="AEA404"/>
      <c r="AEB404"/>
      <c r="AEC404"/>
      <c r="AED404"/>
      <c r="AEE404"/>
      <c r="AEF404"/>
      <c r="AEG404"/>
      <c r="AEH404"/>
      <c r="AEI404"/>
      <c r="AEJ404"/>
      <c r="AEK404"/>
      <c r="AEL404"/>
      <c r="AEM404"/>
      <c r="AEN404"/>
      <c r="AEO404"/>
      <c r="AEP404"/>
      <c r="AEQ404"/>
      <c r="AER404"/>
      <c r="AES404"/>
      <c r="AET404"/>
      <c r="AEU404"/>
      <c r="AEV404"/>
      <c r="AEW404"/>
      <c r="AEX404"/>
      <c r="AEY404"/>
      <c r="AEZ404"/>
      <c r="AFA404"/>
      <c r="AFB404"/>
      <c r="AFC404"/>
      <c r="AFD404"/>
      <c r="AFE404"/>
      <c r="AFF404"/>
      <c r="AFG404"/>
      <c r="AFH404"/>
      <c r="AFI404"/>
      <c r="AFJ404"/>
      <c r="AFK404"/>
      <c r="AFL404"/>
      <c r="AFM404"/>
      <c r="AFN404"/>
      <c r="AFO404"/>
      <c r="AFP404"/>
      <c r="AFQ404"/>
      <c r="AFR404"/>
      <c r="AFS404"/>
      <c r="AFT404"/>
      <c r="AFU404"/>
      <c r="AFV404"/>
      <c r="AFW404"/>
      <c r="AFX404"/>
      <c r="AFY404"/>
      <c r="AFZ404"/>
      <c r="AGA404"/>
      <c r="AGB404"/>
      <c r="AGC404"/>
      <c r="AGD404"/>
      <c r="AGE404"/>
      <c r="AGF404"/>
      <c r="AGG404"/>
      <c r="AGH404"/>
      <c r="AGI404"/>
      <c r="AGJ404"/>
      <c r="AGK404"/>
      <c r="AGL404"/>
      <c r="AGM404"/>
      <c r="AGN404"/>
      <c r="AGO404"/>
      <c r="AGP404"/>
      <c r="AGQ404"/>
      <c r="AGR404"/>
      <c r="AGS404"/>
      <c r="AGT404"/>
      <c r="AGU404"/>
      <c r="AGV404"/>
      <c r="AGW404"/>
      <c r="AGX404"/>
      <c r="AGY404"/>
      <c r="AGZ404"/>
      <c r="AHA404"/>
      <c r="AHB404"/>
      <c r="AHC404"/>
      <c r="AHD404"/>
      <c r="AHE404"/>
      <c r="AHF404"/>
      <c r="AHG404"/>
      <c r="AHH404"/>
      <c r="AHI404"/>
      <c r="AHJ404"/>
      <c r="AHK404"/>
      <c r="AHL404"/>
      <c r="AHM404"/>
      <c r="AHN404"/>
      <c r="AHO404"/>
      <c r="AHP404"/>
      <c r="AHQ404"/>
      <c r="AHR404"/>
      <c r="AHS404"/>
      <c r="AHT404"/>
      <c r="AHU404"/>
      <c r="AHV404"/>
      <c r="AHW404"/>
      <c r="AHX404"/>
      <c r="AHY404"/>
      <c r="AHZ404"/>
      <c r="AIA404"/>
      <c r="AIB404"/>
      <c r="AIC404"/>
      <c r="AID404"/>
      <c r="AIE404"/>
      <c r="AIF404"/>
      <c r="AIG404"/>
      <c r="AIH404"/>
      <c r="AII404"/>
      <c r="AIJ404"/>
      <c r="AIK404"/>
      <c r="AIL404"/>
      <c r="AIM404"/>
      <c r="AIN404"/>
      <c r="AIO404"/>
      <c r="AIP404"/>
      <c r="AIQ404"/>
      <c r="AIR404"/>
      <c r="AIS404"/>
      <c r="AIT404"/>
      <c r="AIU404"/>
      <c r="AIV404"/>
      <c r="AIW404"/>
      <c r="AIX404"/>
      <c r="AIY404"/>
      <c r="AIZ404"/>
      <c r="AJA404"/>
      <c r="AJB404"/>
      <c r="AJC404"/>
      <c r="AJD404"/>
      <c r="AJE404"/>
      <c r="AJF404"/>
      <c r="AJG404"/>
      <c r="AJH404"/>
      <c r="AJI404"/>
      <c r="AJJ404"/>
      <c r="AJK404"/>
      <c r="AJL404"/>
      <c r="AJM404"/>
      <c r="AJN404"/>
      <c r="AJO404"/>
      <c r="AJP404"/>
      <c r="AJQ404"/>
      <c r="AJR404"/>
      <c r="AJS404"/>
      <c r="AJT404"/>
      <c r="AJU404"/>
      <c r="AJV404"/>
      <c r="AJW404"/>
      <c r="AJX404"/>
      <c r="AJY404"/>
      <c r="AJZ404"/>
      <c r="AKA404"/>
      <c r="AKB404"/>
      <c r="AKC404"/>
      <c r="AKD404"/>
      <c r="AKE404"/>
      <c r="AKF404"/>
      <c r="AKG404"/>
      <c r="AKH404"/>
      <c r="AKI404"/>
      <c r="AKJ404"/>
      <c r="AKK404"/>
      <c r="AKL404"/>
      <c r="AKM404"/>
      <c r="AKN404"/>
      <c r="AKO404"/>
      <c r="AKP404"/>
      <c r="AKQ404"/>
      <c r="AKR404"/>
      <c r="AKS404"/>
      <c r="AKT404"/>
      <c r="AKU404"/>
      <c r="AKV404"/>
      <c r="AKW404"/>
      <c r="AKX404"/>
      <c r="AKY404"/>
      <c r="AKZ404"/>
      <c r="ALA404"/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  <c r="ALX404"/>
      <c r="ALY404"/>
      <c r="ALZ404"/>
      <c r="AMA404"/>
      <c r="AMB404"/>
      <c r="AMC404"/>
      <c r="AMD404"/>
      <c r="AME404"/>
      <c r="AMF404"/>
      <c r="AMG404"/>
      <c r="AMH404"/>
      <c r="AMI404"/>
      <c r="AMJ404"/>
      <c r="AMK404"/>
      <c r="AML404"/>
      <c r="AMM404"/>
      <c r="AMN404"/>
      <c r="AMO404"/>
      <c r="AMP404"/>
      <c r="AMQ404"/>
      <c r="AMR404"/>
      <c r="AMS404"/>
      <c r="AMT404"/>
      <c r="AMU404"/>
      <c r="AMV404"/>
      <c r="AMW404"/>
      <c r="AMX404"/>
      <c r="AMY404"/>
      <c r="AMZ404" s="6"/>
      <c r="ANA404" s="6"/>
      <c r="ANB404" s="6"/>
    </row>
    <row r="405" spans="2:1042" s="28" customFormat="1" x14ac:dyDescent="0.25">
      <c r="C405" s="6" t="str">
        <f t="shared" si="226"/>
        <v>Whirlpool</v>
      </c>
      <c r="D405" s="6" t="str">
        <f t="shared" si="227"/>
        <v>HPHE2K80HD045VC 120  (80 gal)</v>
      </c>
      <c r="E405" s="6">
        <f t="shared" si="253"/>
        <v>260915</v>
      </c>
      <c r="F405" s="55">
        <f t="shared" si="152"/>
        <v>80</v>
      </c>
      <c r="G405" s="6" t="str">
        <f t="shared" si="228"/>
        <v>AOSmithHPTU80</v>
      </c>
      <c r="H405" s="117">
        <f t="shared" si="249"/>
        <v>0</v>
      </c>
      <c r="I405" s="158" t="str">
        <f t="shared" si="254"/>
        <v>WhirlpoolHPHE2K80C</v>
      </c>
      <c r="J405" s="91" t="s">
        <v>192</v>
      </c>
      <c r="K405" s="32">
        <v>3</v>
      </c>
      <c r="L405" s="75">
        <f t="shared" si="250"/>
        <v>26</v>
      </c>
      <c r="M405" s="9" t="s">
        <v>50</v>
      </c>
      <c r="N405" s="62">
        <f t="shared" si="252"/>
        <v>9</v>
      </c>
      <c r="O405" s="62">
        <f t="shared" si="247"/>
        <v>260915</v>
      </c>
      <c r="P405" s="59" t="str">
        <f t="shared" si="241"/>
        <v>HPHE2K80HD045VC 120  (80 gal)</v>
      </c>
      <c r="Q405" s="157">
        <f>COUNTIF(P$59:P$414, P405)</f>
        <v>1</v>
      </c>
      <c r="R405" s="10" t="s">
        <v>57</v>
      </c>
      <c r="S405" s="11">
        <v>80</v>
      </c>
      <c r="T405" s="30" t="s">
        <v>83</v>
      </c>
      <c r="U405" s="80" t="s">
        <v>103</v>
      </c>
      <c r="V405" s="85" t="str">
        <f t="shared" si="248"/>
        <v>AOSmithHPTU80</v>
      </c>
      <c r="W405" s="116">
        <v>0</v>
      </c>
      <c r="X405" s="42" t="s">
        <v>13</v>
      </c>
      <c r="Y405" s="43">
        <v>42545</v>
      </c>
      <c r="Z405" s="44" t="s">
        <v>80</v>
      </c>
      <c r="AA405" s="128" t="str">
        <f t="shared" si="239"/>
        <v>2,     260915,   "HPHE2K80HD045VC 120  (80 gal)"</v>
      </c>
      <c r="AB405" s="130" t="str">
        <f t="shared" si="205"/>
        <v>Whirlpool</v>
      </c>
      <c r="AC405" s="131" t="s">
        <v>709</v>
      </c>
      <c r="AD405" s="155">
        <f>COUNTIF(AC$59:AC$414, AC405)</f>
        <v>1</v>
      </c>
      <c r="AE405" s="128" t="str">
        <f t="shared" si="240"/>
        <v xml:space="preserve">          case  HPHE2K80HD045VC 120  (80 gal)   :   "WhirlpoolHPHE2K80C"</v>
      </c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  <c r="NJ405"/>
      <c r="NK405"/>
      <c r="NL405"/>
      <c r="NM405"/>
      <c r="NN405"/>
      <c r="NO405"/>
      <c r="NP405"/>
      <c r="NQ405"/>
      <c r="NR405"/>
      <c r="NS405"/>
      <c r="NT405"/>
      <c r="NU405"/>
      <c r="NV405"/>
      <c r="NW405"/>
      <c r="NX405"/>
      <c r="NY405"/>
      <c r="NZ405"/>
      <c r="OA405"/>
      <c r="OB405"/>
      <c r="OC405"/>
      <c r="OD405"/>
      <c r="OE405"/>
      <c r="OF405"/>
      <c r="OG405"/>
      <c r="OH405"/>
      <c r="OI405"/>
      <c r="OJ405"/>
      <c r="OK405"/>
      <c r="OL405"/>
      <c r="OM405"/>
      <c r="ON405"/>
      <c r="OO405"/>
      <c r="OP405"/>
      <c r="OQ405"/>
      <c r="OR405"/>
      <c r="OS405"/>
      <c r="OT405"/>
      <c r="OU405"/>
      <c r="OV405"/>
      <c r="OW405"/>
      <c r="OX405"/>
      <c r="OY405"/>
      <c r="OZ405"/>
      <c r="PA405"/>
      <c r="PB405"/>
      <c r="PC405"/>
      <c r="PD405"/>
      <c r="PE405"/>
      <c r="PF405"/>
      <c r="PG405"/>
      <c r="PH405"/>
      <c r="PI405"/>
      <c r="PJ405"/>
      <c r="PK405"/>
      <c r="PL405"/>
      <c r="PM405"/>
      <c r="PN405"/>
      <c r="PO405"/>
      <c r="PP405"/>
      <c r="PQ405"/>
      <c r="PR405"/>
      <c r="PS405"/>
      <c r="PT405"/>
      <c r="PU405"/>
      <c r="PV405"/>
      <c r="PW405"/>
      <c r="PX405"/>
      <c r="PY405"/>
      <c r="PZ405"/>
      <c r="QA405"/>
      <c r="QB405"/>
      <c r="QC405"/>
      <c r="QD405"/>
      <c r="QE405"/>
      <c r="QF405"/>
      <c r="QG405"/>
      <c r="QH405"/>
      <c r="QI405"/>
      <c r="QJ405"/>
      <c r="QK405"/>
      <c r="QL405"/>
      <c r="QM405"/>
      <c r="QN405"/>
      <c r="QO405"/>
      <c r="QP405"/>
      <c r="QQ405"/>
      <c r="QR405"/>
      <c r="QS405"/>
      <c r="QT405"/>
      <c r="QU405"/>
      <c r="QV405"/>
      <c r="QW405"/>
      <c r="QX405"/>
      <c r="QY405"/>
      <c r="QZ405"/>
      <c r="RA405"/>
      <c r="RB405"/>
      <c r="RC405"/>
      <c r="RD405"/>
      <c r="RE405"/>
      <c r="RF405"/>
      <c r="RG405"/>
      <c r="RH405"/>
      <c r="RI405"/>
      <c r="RJ405"/>
      <c r="RK405"/>
      <c r="RL405"/>
      <c r="RM405"/>
      <c r="RN405"/>
      <c r="RO405"/>
      <c r="RP405"/>
      <c r="RQ405"/>
      <c r="RR405"/>
      <c r="RS405"/>
      <c r="RT405"/>
      <c r="RU405"/>
      <c r="RV405"/>
      <c r="RW405"/>
      <c r="RX405"/>
      <c r="RY405"/>
      <c r="RZ405"/>
      <c r="SA405"/>
      <c r="SB405"/>
      <c r="SC405"/>
      <c r="SD405"/>
      <c r="SE405"/>
      <c r="SF405"/>
      <c r="SG405"/>
      <c r="SH405"/>
      <c r="SI405"/>
      <c r="SJ405"/>
      <c r="SK405"/>
      <c r="SL405"/>
      <c r="SM405"/>
      <c r="SN405"/>
      <c r="SO405"/>
      <c r="SP405"/>
      <c r="SQ405"/>
      <c r="SR405"/>
      <c r="SS405"/>
      <c r="ST405"/>
      <c r="SU405"/>
      <c r="SV405"/>
      <c r="SW405"/>
      <c r="SX405"/>
      <c r="SY405"/>
      <c r="SZ405"/>
      <c r="TA405"/>
      <c r="TB405"/>
      <c r="TC405"/>
      <c r="TD405"/>
      <c r="TE405"/>
      <c r="TF405"/>
      <c r="TG405"/>
      <c r="TH405"/>
      <c r="TI405"/>
      <c r="TJ405"/>
      <c r="TK405"/>
      <c r="TL405"/>
      <c r="TM405"/>
      <c r="TN405"/>
      <c r="TO405"/>
      <c r="TP405"/>
      <c r="TQ405"/>
      <c r="TR405"/>
      <c r="TS405"/>
      <c r="TT405"/>
      <c r="TU405"/>
      <c r="TV405"/>
      <c r="TW405"/>
      <c r="TX405"/>
      <c r="TY405"/>
      <c r="TZ405"/>
      <c r="UA405"/>
      <c r="UB405"/>
      <c r="UC405"/>
      <c r="UD405"/>
      <c r="UE405"/>
      <c r="UF405"/>
      <c r="UG405"/>
      <c r="UH405"/>
      <c r="UI405"/>
      <c r="UJ405"/>
      <c r="UK405"/>
      <c r="UL405"/>
      <c r="UM405"/>
      <c r="UN405"/>
      <c r="UO405"/>
      <c r="UP405"/>
      <c r="UQ405"/>
      <c r="UR405"/>
      <c r="US405"/>
      <c r="UT405"/>
      <c r="UU405"/>
      <c r="UV405"/>
      <c r="UW405"/>
      <c r="UX405"/>
      <c r="UY405"/>
      <c r="UZ405"/>
      <c r="VA405"/>
      <c r="VB405"/>
      <c r="VC405"/>
      <c r="VD405"/>
      <c r="VE405"/>
      <c r="VF405"/>
      <c r="VG405"/>
      <c r="VH405"/>
      <c r="VI405"/>
      <c r="VJ405"/>
      <c r="VK405"/>
      <c r="VL405"/>
      <c r="VM405"/>
      <c r="VN405"/>
      <c r="VO405"/>
      <c r="VP405"/>
      <c r="VQ405"/>
      <c r="VR405"/>
      <c r="VS405"/>
      <c r="VT405"/>
      <c r="VU405"/>
      <c r="VV405"/>
      <c r="VW405"/>
      <c r="VX405"/>
      <c r="VY405"/>
      <c r="VZ405"/>
      <c r="WA405"/>
      <c r="WB405"/>
      <c r="WC405"/>
      <c r="WD405"/>
      <c r="WE405"/>
      <c r="WF405"/>
      <c r="WG405"/>
      <c r="WH405"/>
      <c r="WI405"/>
      <c r="WJ405"/>
      <c r="WK405"/>
      <c r="WL405"/>
      <c r="WM405"/>
      <c r="WN405"/>
      <c r="WO405"/>
      <c r="WP405"/>
      <c r="WQ405"/>
      <c r="WR405"/>
      <c r="WS405"/>
      <c r="WT405"/>
      <c r="WU405"/>
      <c r="WV405"/>
      <c r="WW405"/>
      <c r="WX405"/>
      <c r="WY405"/>
      <c r="WZ405"/>
      <c r="XA405"/>
      <c r="XB405"/>
      <c r="XC405"/>
      <c r="XD405"/>
      <c r="XE405"/>
      <c r="XF405"/>
      <c r="XG405"/>
      <c r="XH405"/>
      <c r="XI405"/>
      <c r="XJ405"/>
      <c r="XK405"/>
      <c r="XL405"/>
      <c r="XM405"/>
      <c r="XN405"/>
      <c r="XO405"/>
      <c r="XP405"/>
      <c r="XQ405"/>
      <c r="XR405"/>
      <c r="XS405"/>
      <c r="XT405"/>
      <c r="XU405"/>
      <c r="XV405"/>
      <c r="XW405"/>
      <c r="XX405"/>
      <c r="XY405"/>
      <c r="XZ405"/>
      <c r="YA405"/>
      <c r="YB405"/>
      <c r="YC405"/>
      <c r="YD405"/>
      <c r="YE405"/>
      <c r="YF405"/>
      <c r="YG405"/>
      <c r="YH405"/>
      <c r="YI405"/>
      <c r="YJ405"/>
      <c r="YK405"/>
      <c r="YL405"/>
      <c r="YM405"/>
      <c r="YN405"/>
      <c r="YO405"/>
      <c r="YP405"/>
      <c r="YQ405"/>
      <c r="YR405"/>
      <c r="YS405"/>
      <c r="YT405"/>
      <c r="YU405"/>
      <c r="YV405"/>
      <c r="YW405"/>
      <c r="YX405"/>
      <c r="YY405"/>
      <c r="YZ405"/>
      <c r="ZA405"/>
      <c r="ZB405"/>
      <c r="ZC405"/>
      <c r="ZD405"/>
      <c r="ZE405"/>
      <c r="ZF405"/>
      <c r="ZG405"/>
      <c r="ZH405"/>
      <c r="ZI405"/>
      <c r="ZJ405"/>
      <c r="ZK405"/>
      <c r="ZL405"/>
      <c r="ZM405"/>
      <c r="ZN405"/>
      <c r="ZO405"/>
      <c r="ZP405"/>
      <c r="ZQ405"/>
      <c r="ZR405"/>
      <c r="ZS405"/>
      <c r="ZT405"/>
      <c r="ZU405"/>
      <c r="ZV405"/>
      <c r="ZW405"/>
      <c r="ZX405"/>
      <c r="ZY405"/>
      <c r="ZZ405"/>
      <c r="AAA405"/>
      <c r="AAB405"/>
      <c r="AAC405"/>
      <c r="AAD405"/>
      <c r="AAE405"/>
      <c r="AAF405"/>
      <c r="AAG405"/>
      <c r="AAH405"/>
      <c r="AAI405"/>
      <c r="AAJ405"/>
      <c r="AAK405"/>
      <c r="AAL405"/>
      <c r="AAM405"/>
      <c r="AAN405"/>
      <c r="AAO405"/>
      <c r="AAP405"/>
      <c r="AAQ405"/>
      <c r="AAR405"/>
      <c r="AAS405"/>
      <c r="AAT405"/>
      <c r="AAU405"/>
      <c r="AAV405"/>
      <c r="AAW405"/>
      <c r="AAX405"/>
      <c r="AAY405"/>
      <c r="AAZ405"/>
      <c r="ABA405"/>
      <c r="ABB405"/>
      <c r="ABC405"/>
      <c r="ABD405"/>
      <c r="ABE405"/>
      <c r="ABF405"/>
      <c r="ABG405"/>
      <c r="ABH405"/>
      <c r="ABI405"/>
      <c r="ABJ405"/>
      <c r="ABK405"/>
      <c r="ABL405"/>
      <c r="ABM405"/>
      <c r="ABN405"/>
      <c r="ABO405"/>
      <c r="ABP405"/>
      <c r="ABQ405"/>
      <c r="ABR405"/>
      <c r="ABS405"/>
      <c r="ABT405"/>
      <c r="ABU405"/>
      <c r="ABV405"/>
      <c r="ABW405"/>
      <c r="ABX405"/>
      <c r="ABY405"/>
      <c r="ABZ405"/>
      <c r="ACA405"/>
      <c r="ACB405"/>
      <c r="ACC405"/>
      <c r="ACD405"/>
      <c r="ACE405"/>
      <c r="ACF405"/>
      <c r="ACG405"/>
      <c r="ACH405"/>
      <c r="ACI405"/>
      <c r="ACJ405"/>
      <c r="ACK405"/>
      <c r="ACL405"/>
      <c r="ACM405"/>
      <c r="ACN405"/>
      <c r="ACO405"/>
      <c r="ACP405"/>
      <c r="ACQ405"/>
      <c r="ACR405"/>
      <c r="ACS405"/>
      <c r="ACT405"/>
      <c r="ACU405"/>
      <c r="ACV405"/>
      <c r="ACW405"/>
      <c r="ACX405"/>
      <c r="ACY405"/>
      <c r="ACZ405"/>
      <c r="ADA405"/>
      <c r="ADB405"/>
      <c r="ADC405"/>
      <c r="ADD405"/>
      <c r="ADE405"/>
      <c r="ADF405"/>
      <c r="ADG405"/>
      <c r="ADH405"/>
      <c r="ADI405"/>
      <c r="ADJ405"/>
      <c r="ADK405"/>
      <c r="ADL405"/>
      <c r="ADM405"/>
      <c r="ADN405"/>
      <c r="ADO405"/>
      <c r="ADP405"/>
      <c r="ADQ405"/>
      <c r="ADR405"/>
      <c r="ADS405"/>
      <c r="ADT405"/>
      <c r="ADU405"/>
      <c r="ADV405"/>
      <c r="ADW405"/>
      <c r="ADX405"/>
      <c r="ADY405"/>
      <c r="ADZ405"/>
      <c r="AEA405"/>
      <c r="AEB405"/>
      <c r="AEC405"/>
      <c r="AED405"/>
      <c r="AEE405"/>
      <c r="AEF405"/>
      <c r="AEG405"/>
      <c r="AEH405"/>
      <c r="AEI405"/>
      <c r="AEJ405"/>
      <c r="AEK405"/>
      <c r="AEL405"/>
      <c r="AEM405"/>
      <c r="AEN405"/>
      <c r="AEO405"/>
      <c r="AEP405"/>
      <c r="AEQ405"/>
      <c r="AER405"/>
      <c r="AES405"/>
      <c r="AET405"/>
      <c r="AEU405"/>
      <c r="AEV405"/>
      <c r="AEW405"/>
      <c r="AEX405"/>
      <c r="AEY405"/>
      <c r="AEZ405"/>
      <c r="AFA405"/>
      <c r="AFB405"/>
      <c r="AFC405"/>
      <c r="AFD405"/>
      <c r="AFE405"/>
      <c r="AFF405"/>
      <c r="AFG405"/>
      <c r="AFH405"/>
      <c r="AFI405"/>
      <c r="AFJ405"/>
      <c r="AFK405"/>
      <c r="AFL405"/>
      <c r="AFM405"/>
      <c r="AFN405"/>
      <c r="AFO405"/>
      <c r="AFP405"/>
      <c r="AFQ405"/>
      <c r="AFR405"/>
      <c r="AFS405"/>
      <c r="AFT405"/>
      <c r="AFU405"/>
      <c r="AFV405"/>
      <c r="AFW405"/>
      <c r="AFX405"/>
      <c r="AFY405"/>
      <c r="AFZ405"/>
      <c r="AGA405"/>
      <c r="AGB405"/>
      <c r="AGC405"/>
      <c r="AGD405"/>
      <c r="AGE405"/>
      <c r="AGF405"/>
      <c r="AGG405"/>
      <c r="AGH405"/>
      <c r="AGI405"/>
      <c r="AGJ405"/>
      <c r="AGK405"/>
      <c r="AGL405"/>
      <c r="AGM405"/>
      <c r="AGN405"/>
      <c r="AGO405"/>
      <c r="AGP405"/>
      <c r="AGQ405"/>
      <c r="AGR405"/>
      <c r="AGS405"/>
      <c r="AGT405"/>
      <c r="AGU405"/>
      <c r="AGV405"/>
      <c r="AGW405"/>
      <c r="AGX405"/>
      <c r="AGY405"/>
      <c r="AGZ405"/>
      <c r="AHA405"/>
      <c r="AHB405"/>
      <c r="AHC405"/>
      <c r="AHD405"/>
      <c r="AHE405"/>
      <c r="AHF405"/>
      <c r="AHG405"/>
      <c r="AHH405"/>
      <c r="AHI405"/>
      <c r="AHJ405"/>
      <c r="AHK405"/>
      <c r="AHL405"/>
      <c r="AHM405"/>
      <c r="AHN405"/>
      <c r="AHO405"/>
      <c r="AHP405"/>
      <c r="AHQ405"/>
      <c r="AHR405"/>
      <c r="AHS405"/>
      <c r="AHT405"/>
      <c r="AHU405"/>
      <c r="AHV405"/>
      <c r="AHW405"/>
      <c r="AHX405"/>
      <c r="AHY405"/>
      <c r="AHZ405"/>
      <c r="AIA405"/>
      <c r="AIB405"/>
      <c r="AIC405"/>
      <c r="AID405"/>
      <c r="AIE405"/>
      <c r="AIF405"/>
      <c r="AIG405"/>
      <c r="AIH405"/>
      <c r="AII405"/>
      <c r="AIJ405"/>
      <c r="AIK405"/>
      <c r="AIL405"/>
      <c r="AIM405"/>
      <c r="AIN405"/>
      <c r="AIO405"/>
      <c r="AIP405"/>
      <c r="AIQ405"/>
      <c r="AIR405"/>
      <c r="AIS405"/>
      <c r="AIT405"/>
      <c r="AIU405"/>
      <c r="AIV405"/>
      <c r="AIW405"/>
      <c r="AIX405"/>
      <c r="AIY405"/>
      <c r="AIZ405"/>
      <c r="AJA405"/>
      <c r="AJB405"/>
      <c r="AJC405"/>
      <c r="AJD405"/>
      <c r="AJE405"/>
      <c r="AJF405"/>
      <c r="AJG405"/>
      <c r="AJH405"/>
      <c r="AJI405"/>
      <c r="AJJ405"/>
      <c r="AJK405"/>
      <c r="AJL405"/>
      <c r="AJM405"/>
      <c r="AJN405"/>
      <c r="AJO405"/>
      <c r="AJP405"/>
      <c r="AJQ405"/>
      <c r="AJR405"/>
      <c r="AJS405"/>
      <c r="AJT405"/>
      <c r="AJU405"/>
      <c r="AJV405"/>
      <c r="AJW405"/>
      <c r="AJX405"/>
      <c r="AJY405"/>
      <c r="AJZ405"/>
      <c r="AKA405"/>
      <c r="AKB405"/>
      <c r="AKC405"/>
      <c r="AKD405"/>
      <c r="AKE405"/>
      <c r="AKF405"/>
      <c r="AKG405"/>
      <c r="AKH405"/>
      <c r="AKI405"/>
      <c r="AKJ405"/>
      <c r="AKK405"/>
      <c r="AKL405"/>
      <c r="AKM405"/>
      <c r="AKN405"/>
      <c r="AKO405"/>
      <c r="AKP405"/>
      <c r="AKQ405"/>
      <c r="AKR405"/>
      <c r="AKS405"/>
      <c r="AKT405"/>
      <c r="AKU405"/>
      <c r="AKV405"/>
      <c r="AKW405"/>
      <c r="AKX405"/>
      <c r="AKY405"/>
      <c r="AKZ405"/>
      <c r="ALA405"/>
      <c r="ALB405"/>
      <c r="ALC405"/>
      <c r="ALD405"/>
      <c r="ALE405"/>
      <c r="ALF405"/>
      <c r="ALG405"/>
      <c r="ALH405"/>
      <c r="ALI405"/>
      <c r="ALJ405"/>
      <c r="ALK405"/>
      <c r="ALL405"/>
      <c r="ALM405"/>
      <c r="ALN405"/>
      <c r="ALO405"/>
      <c r="ALP405"/>
      <c r="ALQ405"/>
      <c r="ALR405"/>
      <c r="ALS405"/>
      <c r="ALT405"/>
      <c r="ALU405"/>
      <c r="ALV405"/>
      <c r="ALW405"/>
      <c r="ALX405"/>
      <c r="ALY405"/>
      <c r="ALZ405"/>
      <c r="AMA405"/>
      <c r="AMB405"/>
      <c r="AMC405"/>
      <c r="AMD405"/>
      <c r="AME405"/>
      <c r="AMF405"/>
      <c r="AMG405"/>
      <c r="AMH405"/>
      <c r="AMI405"/>
      <c r="AMJ405"/>
      <c r="AMK405"/>
      <c r="AML405"/>
      <c r="AMM405"/>
      <c r="AMN405"/>
      <c r="AMO405"/>
      <c r="AMP405"/>
      <c r="AMQ405"/>
      <c r="AMR405"/>
      <c r="AMS405"/>
      <c r="AMT405"/>
      <c r="AMU405"/>
      <c r="AMV405"/>
      <c r="AMW405"/>
      <c r="AMX405"/>
      <c r="AMY405"/>
      <c r="AMZ405" s="6"/>
      <c r="ANA405" s="6"/>
      <c r="ANB405" s="6"/>
    </row>
    <row r="406" spans="2:1042" s="28" customFormat="1" x14ac:dyDescent="0.25">
      <c r="C406" s="6" t="str">
        <f t="shared" si="226"/>
        <v>Whirlpool</v>
      </c>
      <c r="D406" s="6" t="str">
        <f t="shared" si="227"/>
        <v>HPSE2K50HD045V 100 (WP)  (50 gal)</v>
      </c>
      <c r="E406" s="6">
        <f t="shared" si="253"/>
        <v>261032</v>
      </c>
      <c r="F406" s="55">
        <f t="shared" si="152"/>
        <v>50</v>
      </c>
      <c r="G406" s="6" t="str">
        <f t="shared" si="228"/>
        <v>AOSmithSHPT50</v>
      </c>
      <c r="H406" s="117">
        <f t="shared" si="249"/>
        <v>0</v>
      </c>
      <c r="I406" s="158" t="str">
        <f t="shared" si="254"/>
        <v>WhirlpoolHPSE2K50</v>
      </c>
      <c r="J406" s="91" t="s">
        <v>192</v>
      </c>
      <c r="K406" s="32">
        <v>1</v>
      </c>
      <c r="L406" s="75">
        <f t="shared" si="250"/>
        <v>26</v>
      </c>
      <c r="M406" s="12" t="s">
        <v>50</v>
      </c>
      <c r="N406" s="62">
        <f t="shared" si="252"/>
        <v>10</v>
      </c>
      <c r="O406" s="62">
        <f t="shared" si="247"/>
        <v>261032</v>
      </c>
      <c r="P406" s="59" t="str">
        <f t="shared" si="241"/>
        <v>HPSE2K50HD045V 100 (WP)  (50 gal)</v>
      </c>
      <c r="Q406" s="157">
        <f>COUNTIF(P$59:P$414, P406)</f>
        <v>1</v>
      </c>
      <c r="R406" s="13" t="s">
        <v>153</v>
      </c>
      <c r="S406" s="14">
        <v>50</v>
      </c>
      <c r="T406" s="30" t="s">
        <v>160</v>
      </c>
      <c r="U406" s="80" t="s">
        <v>160</v>
      </c>
      <c r="V406" s="85" t="str">
        <f t="shared" si="248"/>
        <v>AOSmithSHPT50</v>
      </c>
      <c r="W406" s="116">
        <v>0</v>
      </c>
      <c r="X406" s="46">
        <f>[1]ESTAR_to_AWHS!I180</f>
        <v>3</v>
      </c>
      <c r="Y406" s="47">
        <f>[1]ESTAR_to_AWHS!J180</f>
        <v>42591</v>
      </c>
      <c r="Z406" s="44" t="s">
        <v>80</v>
      </c>
      <c r="AA406" s="128" t="str">
        <f t="shared" si="239"/>
        <v>2,     261032,   "HPSE2K50HD045V 100 (WP)  (50 gal)"</v>
      </c>
      <c r="AB406" s="130" t="str">
        <f t="shared" si="205"/>
        <v>Whirlpool</v>
      </c>
      <c r="AC406" s="131" t="s">
        <v>691</v>
      </c>
      <c r="AD406" s="156">
        <f>COUNTIF(AC$59:AC$414, AC406)</f>
        <v>2</v>
      </c>
      <c r="AE406" s="128" t="str">
        <f t="shared" si="240"/>
        <v xml:space="preserve">          case  HPSE2K50HD045V 100 (WP)  (50 gal)   :   "WhirlpoolHPSE2K50"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  <c r="IR406" s="6"/>
      <c r="IS406" s="6"/>
      <c r="IT406" s="6"/>
      <c r="IU406" s="6"/>
      <c r="IV406" s="6"/>
      <c r="IW406" s="6"/>
      <c r="IX406" s="6"/>
      <c r="IY406" s="6"/>
      <c r="IZ406" s="6"/>
      <c r="JA406" s="6"/>
      <c r="JB406" s="6"/>
      <c r="JC406" s="6"/>
      <c r="JD406" s="6"/>
      <c r="JE406" s="6"/>
      <c r="JF406" s="6"/>
      <c r="JG406" s="6"/>
      <c r="JH406" s="6"/>
      <c r="JI406" s="6"/>
      <c r="JJ406" s="6"/>
      <c r="JK406" s="6"/>
      <c r="JL406" s="6"/>
      <c r="JM406" s="6"/>
      <c r="JN406" s="6"/>
      <c r="JO406" s="6"/>
      <c r="JP406" s="6"/>
      <c r="JQ406" s="6"/>
      <c r="JR406" s="6"/>
      <c r="JS406" s="6"/>
      <c r="JT406" s="6"/>
      <c r="JU406" s="6"/>
      <c r="JV406" s="6"/>
      <c r="JW406" s="6"/>
      <c r="JX406" s="6"/>
      <c r="JY406" s="6"/>
      <c r="JZ406" s="6"/>
      <c r="KA406" s="6"/>
      <c r="KB406" s="6"/>
      <c r="KC406" s="6"/>
      <c r="KD406" s="6"/>
      <c r="KE406" s="6"/>
      <c r="KF406" s="6"/>
      <c r="KG406" s="6"/>
      <c r="KH406" s="6"/>
      <c r="KI406" s="6"/>
      <c r="KJ406" s="6"/>
      <c r="KK406" s="6"/>
      <c r="KL406" s="6"/>
      <c r="KM406" s="6"/>
      <c r="KN406" s="6"/>
      <c r="KO406" s="6"/>
      <c r="KP406" s="6"/>
      <c r="KQ406" s="6"/>
      <c r="KR406" s="6"/>
      <c r="KS406" s="6"/>
      <c r="KT406" s="6"/>
      <c r="KU406" s="6"/>
      <c r="KV406" s="6"/>
      <c r="KW406" s="6"/>
      <c r="KX406" s="6"/>
      <c r="KY406" s="6"/>
      <c r="KZ406" s="6"/>
      <c r="LA406" s="6"/>
      <c r="LB406" s="6"/>
      <c r="LC406" s="6"/>
      <c r="LD406" s="6"/>
      <c r="LE406" s="6"/>
      <c r="LF406" s="6"/>
      <c r="LG406" s="6"/>
      <c r="LH406" s="6"/>
      <c r="LI406" s="6"/>
      <c r="LJ406" s="6"/>
      <c r="LK406" s="6"/>
      <c r="LL406" s="6"/>
      <c r="LM406" s="6"/>
      <c r="LN406" s="6"/>
      <c r="LO406" s="6"/>
      <c r="LP406" s="6"/>
      <c r="LQ406" s="6"/>
      <c r="LR406" s="6"/>
      <c r="LS406" s="6"/>
      <c r="LT406" s="6"/>
      <c r="LU406" s="6"/>
      <c r="LV406" s="6"/>
      <c r="LW406" s="6"/>
      <c r="LX406" s="6"/>
      <c r="LY406" s="6"/>
      <c r="LZ406" s="6"/>
      <c r="MA406" s="6"/>
      <c r="MB406" s="6"/>
      <c r="MC406" s="6"/>
      <c r="MD406" s="6"/>
      <c r="ME406" s="6"/>
      <c r="MF406" s="6"/>
      <c r="MG406" s="6"/>
      <c r="MH406" s="6"/>
      <c r="MI406" s="6"/>
      <c r="MJ406" s="6"/>
      <c r="MK406" s="6"/>
      <c r="ML406" s="6"/>
      <c r="MM406" s="6"/>
      <c r="MN406" s="6"/>
      <c r="MO406" s="6"/>
      <c r="MP406" s="6"/>
      <c r="MQ406" s="6"/>
      <c r="MR406" s="6"/>
      <c r="MS406" s="6"/>
      <c r="MT406" s="6"/>
      <c r="MU406" s="6"/>
      <c r="MV406" s="6"/>
      <c r="MW406" s="6"/>
      <c r="MX406" s="6"/>
      <c r="MY406" s="6"/>
      <c r="MZ406" s="6"/>
      <c r="NA406" s="6"/>
      <c r="NB406" s="6"/>
      <c r="NC406" s="6"/>
      <c r="ND406" s="6"/>
      <c r="NE406" s="6"/>
      <c r="NF406" s="6"/>
      <c r="NG406" s="6"/>
      <c r="NH406" s="6"/>
      <c r="NI406" s="6"/>
      <c r="NJ406" s="6"/>
      <c r="NK406" s="6"/>
      <c r="NL406" s="6"/>
      <c r="NM406" s="6"/>
      <c r="NN406" s="6"/>
      <c r="NO406" s="6"/>
      <c r="NP406" s="6"/>
      <c r="NQ406" s="6"/>
      <c r="NR406" s="6"/>
      <c r="NS406" s="6"/>
      <c r="NT406" s="6"/>
      <c r="NU406" s="6"/>
      <c r="NV406" s="6"/>
      <c r="NW406" s="6"/>
      <c r="NX406" s="6"/>
      <c r="NY406" s="6"/>
      <c r="NZ406" s="6"/>
      <c r="OA406" s="6"/>
      <c r="OB406" s="6"/>
      <c r="OC406" s="6"/>
      <c r="OD406" s="6"/>
      <c r="OE406" s="6"/>
      <c r="OF406" s="6"/>
      <c r="OG406" s="6"/>
      <c r="OH406" s="6"/>
      <c r="OI406" s="6"/>
      <c r="OJ406" s="6"/>
      <c r="OK406" s="6"/>
      <c r="OL406" s="6"/>
      <c r="OM406" s="6"/>
      <c r="ON406" s="6"/>
      <c r="OO406" s="6"/>
      <c r="OP406" s="6"/>
      <c r="OQ406" s="6"/>
      <c r="OR406" s="6"/>
      <c r="OS406" s="6"/>
      <c r="OT406" s="6"/>
      <c r="OU406" s="6"/>
      <c r="OV406" s="6"/>
      <c r="OW406" s="6"/>
      <c r="OX406" s="6"/>
      <c r="OY406" s="6"/>
      <c r="OZ406" s="6"/>
      <c r="PA406" s="6"/>
      <c r="PB406" s="6"/>
      <c r="PC406" s="6"/>
      <c r="PD406" s="6"/>
      <c r="PE406" s="6"/>
      <c r="PF406" s="6"/>
      <c r="PG406" s="6"/>
      <c r="PH406" s="6"/>
      <c r="PI406" s="6"/>
      <c r="PJ406" s="6"/>
      <c r="PK406" s="6"/>
      <c r="PL406" s="6"/>
      <c r="PM406" s="6"/>
      <c r="PN406" s="6"/>
      <c r="PO406" s="6"/>
      <c r="PP406" s="6"/>
      <c r="PQ406" s="6"/>
      <c r="PR406" s="6"/>
      <c r="PS406" s="6"/>
      <c r="PT406" s="6"/>
      <c r="PU406" s="6"/>
      <c r="PV406" s="6"/>
      <c r="PW406" s="6"/>
      <c r="PX406" s="6"/>
      <c r="PY406" s="6"/>
      <c r="PZ406" s="6"/>
      <c r="QA406" s="6"/>
      <c r="QB406" s="6"/>
      <c r="QC406" s="6"/>
      <c r="QD406" s="6"/>
      <c r="QE406" s="6"/>
      <c r="QF406" s="6"/>
      <c r="QG406" s="6"/>
      <c r="QH406" s="6"/>
      <c r="QI406" s="6"/>
      <c r="QJ406" s="6"/>
      <c r="QK406" s="6"/>
      <c r="QL406" s="6"/>
      <c r="QM406" s="6"/>
      <c r="QN406" s="6"/>
      <c r="QO406" s="6"/>
      <c r="QP406" s="6"/>
      <c r="QQ406" s="6"/>
      <c r="QR406" s="6"/>
      <c r="QS406" s="6"/>
      <c r="QT406" s="6"/>
      <c r="QU406" s="6"/>
      <c r="QV406" s="6"/>
      <c r="QW406" s="6"/>
      <c r="QX406" s="6"/>
      <c r="QY406" s="6"/>
      <c r="QZ406" s="6"/>
      <c r="RA406" s="6"/>
      <c r="RB406" s="6"/>
      <c r="RC406" s="6"/>
      <c r="RD406" s="6"/>
      <c r="RE406" s="6"/>
      <c r="RF406" s="6"/>
      <c r="RG406" s="6"/>
      <c r="RH406" s="6"/>
      <c r="RI406" s="6"/>
      <c r="RJ406" s="6"/>
      <c r="RK406" s="6"/>
      <c r="RL406" s="6"/>
      <c r="RM406" s="6"/>
      <c r="RN406" s="6"/>
      <c r="RO406" s="6"/>
      <c r="RP406" s="6"/>
      <c r="RQ406" s="6"/>
      <c r="RR406" s="6"/>
      <c r="RS406" s="6"/>
      <c r="RT406" s="6"/>
      <c r="RU406" s="6"/>
      <c r="RV406" s="6"/>
      <c r="RW406" s="6"/>
      <c r="RX406" s="6"/>
      <c r="RY406" s="6"/>
      <c r="RZ406" s="6"/>
      <c r="SA406" s="6"/>
      <c r="SB406" s="6"/>
      <c r="SC406" s="6"/>
      <c r="SD406" s="6"/>
      <c r="SE406" s="6"/>
      <c r="SF406" s="6"/>
      <c r="SG406" s="6"/>
      <c r="SH406" s="6"/>
      <c r="SI406" s="6"/>
      <c r="SJ406" s="6"/>
      <c r="SK406" s="6"/>
      <c r="SL406" s="6"/>
      <c r="SM406" s="6"/>
      <c r="SN406" s="6"/>
      <c r="SO406" s="6"/>
      <c r="SP406" s="6"/>
      <c r="SQ406" s="6"/>
      <c r="SR406" s="6"/>
      <c r="SS406" s="6"/>
      <c r="ST406" s="6"/>
      <c r="SU406" s="6"/>
      <c r="SV406" s="6"/>
      <c r="SW406" s="6"/>
      <c r="SX406" s="6"/>
      <c r="SY406" s="6"/>
      <c r="SZ406" s="6"/>
      <c r="TA406" s="6"/>
      <c r="TB406" s="6"/>
      <c r="TC406" s="6"/>
      <c r="TD406" s="6"/>
      <c r="TE406" s="6"/>
      <c r="TF406" s="6"/>
      <c r="TG406" s="6"/>
      <c r="TH406" s="6"/>
      <c r="TI406" s="6"/>
      <c r="TJ406" s="6"/>
      <c r="TK406" s="6"/>
      <c r="TL406" s="6"/>
      <c r="TM406" s="6"/>
      <c r="TN406" s="6"/>
      <c r="TO406" s="6"/>
      <c r="TP406" s="6"/>
      <c r="TQ406" s="6"/>
      <c r="TR406" s="6"/>
      <c r="TS406" s="6"/>
      <c r="TT406" s="6"/>
      <c r="TU406" s="6"/>
      <c r="TV406" s="6"/>
      <c r="TW406" s="6"/>
      <c r="TX406" s="6"/>
      <c r="TY406" s="6"/>
      <c r="TZ406" s="6"/>
      <c r="UA406" s="6"/>
      <c r="UB406" s="6"/>
      <c r="UC406" s="6"/>
      <c r="UD406" s="6"/>
      <c r="UE406" s="6"/>
      <c r="UF406" s="6"/>
      <c r="UG406" s="6"/>
      <c r="UH406" s="6"/>
      <c r="UI406" s="6"/>
      <c r="UJ406" s="6"/>
      <c r="UK406" s="6"/>
      <c r="UL406" s="6"/>
      <c r="UM406" s="6"/>
      <c r="UN406" s="6"/>
      <c r="UO406" s="6"/>
      <c r="UP406" s="6"/>
      <c r="UQ406" s="6"/>
      <c r="UR406" s="6"/>
      <c r="US406" s="6"/>
      <c r="UT406" s="6"/>
      <c r="UU406" s="6"/>
      <c r="UV406" s="6"/>
      <c r="UW406" s="6"/>
      <c r="UX406" s="6"/>
      <c r="UY406" s="6"/>
      <c r="UZ406" s="6"/>
      <c r="VA406" s="6"/>
      <c r="VB406" s="6"/>
      <c r="VC406" s="6"/>
      <c r="VD406" s="6"/>
      <c r="VE406" s="6"/>
      <c r="VF406" s="6"/>
      <c r="VG406" s="6"/>
      <c r="VH406" s="6"/>
      <c r="VI406" s="6"/>
      <c r="VJ406" s="6"/>
      <c r="VK406" s="6"/>
      <c r="VL406" s="6"/>
      <c r="VM406" s="6"/>
      <c r="VN406" s="6"/>
      <c r="VO406" s="6"/>
      <c r="VP406" s="6"/>
      <c r="VQ406" s="6"/>
      <c r="VR406" s="6"/>
      <c r="VS406" s="6"/>
      <c r="VT406" s="6"/>
      <c r="VU406" s="6"/>
      <c r="VV406" s="6"/>
      <c r="VW406" s="6"/>
      <c r="VX406" s="6"/>
      <c r="VY406" s="6"/>
      <c r="VZ406" s="6"/>
      <c r="WA406" s="6"/>
      <c r="WB406" s="6"/>
      <c r="WC406" s="6"/>
      <c r="WD406" s="6"/>
      <c r="WE406" s="6"/>
      <c r="WF406" s="6"/>
      <c r="WG406" s="6"/>
      <c r="WH406" s="6"/>
      <c r="WI406" s="6"/>
      <c r="WJ406" s="6"/>
      <c r="WK406" s="6"/>
      <c r="WL406" s="6"/>
      <c r="WM406" s="6"/>
      <c r="WN406" s="6"/>
      <c r="WO406" s="6"/>
      <c r="WP406" s="6"/>
      <c r="WQ406" s="6"/>
      <c r="WR406" s="6"/>
      <c r="WS406" s="6"/>
      <c r="WT406" s="6"/>
      <c r="WU406" s="6"/>
      <c r="WV406" s="6"/>
      <c r="WW406" s="6"/>
      <c r="WX406" s="6"/>
      <c r="WY406" s="6"/>
      <c r="WZ406" s="6"/>
      <c r="XA406" s="6"/>
      <c r="XB406" s="6"/>
      <c r="XC406" s="6"/>
      <c r="XD406" s="6"/>
      <c r="XE406" s="6"/>
      <c r="XF406" s="6"/>
      <c r="XG406" s="6"/>
      <c r="XH406" s="6"/>
      <c r="XI406" s="6"/>
      <c r="XJ406" s="6"/>
      <c r="XK406" s="6"/>
      <c r="XL406" s="6"/>
      <c r="XM406" s="6"/>
      <c r="XN406" s="6"/>
      <c r="XO406" s="6"/>
      <c r="XP406" s="6"/>
      <c r="XQ406" s="6"/>
      <c r="XR406" s="6"/>
      <c r="XS406" s="6"/>
      <c r="XT406" s="6"/>
      <c r="XU406" s="6"/>
      <c r="XV406" s="6"/>
      <c r="XW406" s="6"/>
      <c r="XX406" s="6"/>
      <c r="XY406" s="6"/>
      <c r="XZ406" s="6"/>
      <c r="YA406" s="6"/>
      <c r="YB406" s="6"/>
      <c r="YC406" s="6"/>
      <c r="YD406" s="6"/>
      <c r="YE406" s="6"/>
      <c r="YF406" s="6"/>
      <c r="YG406" s="6"/>
      <c r="YH406" s="6"/>
      <c r="YI406" s="6"/>
      <c r="YJ406" s="6"/>
      <c r="YK406" s="6"/>
      <c r="YL406" s="6"/>
      <c r="YM406" s="6"/>
      <c r="YN406" s="6"/>
      <c r="YO406" s="6"/>
      <c r="YP406" s="6"/>
      <c r="YQ406" s="6"/>
      <c r="YR406" s="6"/>
      <c r="YS406" s="6"/>
      <c r="YT406" s="6"/>
      <c r="YU406" s="6"/>
      <c r="YV406" s="6"/>
      <c r="YW406" s="6"/>
      <c r="YX406" s="6"/>
      <c r="YY406" s="6"/>
      <c r="YZ406" s="6"/>
      <c r="ZA406" s="6"/>
      <c r="ZB406" s="6"/>
      <c r="ZC406" s="6"/>
      <c r="ZD406" s="6"/>
      <c r="ZE406" s="6"/>
      <c r="ZF406" s="6"/>
      <c r="ZG406" s="6"/>
      <c r="ZH406" s="6"/>
      <c r="ZI406" s="6"/>
      <c r="ZJ406" s="6"/>
      <c r="ZK406" s="6"/>
      <c r="ZL406" s="6"/>
      <c r="ZM406" s="6"/>
      <c r="ZN406" s="6"/>
      <c r="ZO406" s="6"/>
      <c r="ZP406" s="6"/>
      <c r="ZQ406" s="6"/>
      <c r="ZR406" s="6"/>
      <c r="ZS406" s="6"/>
      <c r="ZT406" s="6"/>
      <c r="ZU406" s="6"/>
      <c r="ZV406" s="6"/>
      <c r="ZW406" s="6"/>
      <c r="ZX406" s="6"/>
      <c r="ZY406" s="6"/>
      <c r="ZZ406" s="6"/>
      <c r="AAA406" s="6"/>
      <c r="AAB406" s="6"/>
      <c r="AAC406" s="6"/>
      <c r="AAD406" s="6"/>
      <c r="AAE406" s="6"/>
      <c r="AAF406" s="6"/>
      <c r="AAG406" s="6"/>
      <c r="AAH406" s="6"/>
      <c r="AAI406" s="6"/>
      <c r="AAJ406" s="6"/>
      <c r="AAK406" s="6"/>
      <c r="AAL406" s="6"/>
      <c r="AAM406" s="6"/>
      <c r="AAN406" s="6"/>
      <c r="AAO406" s="6"/>
      <c r="AAP406" s="6"/>
      <c r="AAQ406" s="6"/>
      <c r="AAR406" s="6"/>
      <c r="AAS406" s="6"/>
      <c r="AAT406" s="6"/>
      <c r="AAU406" s="6"/>
      <c r="AAV406" s="6"/>
      <c r="AAW406" s="6"/>
      <c r="AAX406" s="6"/>
      <c r="AAY406" s="6"/>
      <c r="AAZ406" s="6"/>
      <c r="ABA406" s="6"/>
      <c r="ABB406" s="6"/>
      <c r="ABC406" s="6"/>
      <c r="ABD406" s="6"/>
      <c r="ABE406" s="6"/>
      <c r="ABF406" s="6"/>
      <c r="ABG406" s="6"/>
      <c r="ABH406" s="6"/>
      <c r="ABI406" s="6"/>
      <c r="ABJ406" s="6"/>
      <c r="ABK406" s="6"/>
      <c r="ABL406" s="6"/>
      <c r="ABM406" s="6"/>
      <c r="ABN406" s="6"/>
      <c r="ABO406" s="6"/>
      <c r="ABP406" s="6"/>
      <c r="ABQ406" s="6"/>
      <c r="ABR406" s="6"/>
      <c r="ABS406" s="6"/>
      <c r="ABT406" s="6"/>
      <c r="ABU406" s="6"/>
      <c r="ABV406" s="6"/>
      <c r="ABW406" s="6"/>
      <c r="ABX406" s="6"/>
      <c r="ABY406" s="6"/>
      <c r="ABZ406" s="6"/>
      <c r="ACA406" s="6"/>
      <c r="ACB406" s="6"/>
      <c r="ACC406" s="6"/>
      <c r="ACD406" s="6"/>
      <c r="ACE406" s="6"/>
      <c r="ACF406" s="6"/>
      <c r="ACG406" s="6"/>
      <c r="ACH406" s="6"/>
      <c r="ACI406" s="6"/>
      <c r="ACJ406" s="6"/>
      <c r="ACK406" s="6"/>
      <c r="ACL406" s="6"/>
      <c r="ACM406" s="6"/>
      <c r="ACN406" s="6"/>
      <c r="ACO406" s="6"/>
      <c r="ACP406" s="6"/>
      <c r="ACQ406" s="6"/>
      <c r="ACR406" s="6"/>
      <c r="ACS406" s="6"/>
      <c r="ACT406" s="6"/>
      <c r="ACU406" s="6"/>
      <c r="ACV406" s="6"/>
      <c r="ACW406" s="6"/>
      <c r="ACX406" s="6"/>
      <c r="ACY406" s="6"/>
      <c r="ACZ406" s="6"/>
      <c r="ADA406" s="6"/>
      <c r="ADB406" s="6"/>
      <c r="ADC406" s="6"/>
      <c r="ADD406" s="6"/>
      <c r="ADE406" s="6"/>
      <c r="ADF406" s="6"/>
      <c r="ADG406" s="6"/>
      <c r="ADH406" s="6"/>
      <c r="ADI406" s="6"/>
      <c r="ADJ406" s="6"/>
      <c r="ADK406" s="6"/>
      <c r="ADL406" s="6"/>
      <c r="ADM406" s="6"/>
      <c r="ADN406" s="6"/>
      <c r="ADO406" s="6"/>
      <c r="ADP406" s="6"/>
      <c r="ADQ406" s="6"/>
      <c r="ADR406" s="6"/>
      <c r="ADS406" s="6"/>
      <c r="ADT406" s="6"/>
      <c r="ADU406" s="6"/>
      <c r="ADV406" s="6"/>
      <c r="ADW406" s="6"/>
      <c r="ADX406" s="6"/>
      <c r="ADY406" s="6"/>
      <c r="ADZ406" s="6"/>
      <c r="AEA406" s="6"/>
      <c r="AEB406" s="6"/>
      <c r="AEC406" s="6"/>
      <c r="AED406" s="6"/>
      <c r="AEE406" s="6"/>
      <c r="AEF406" s="6"/>
      <c r="AEG406" s="6"/>
      <c r="AEH406" s="6"/>
      <c r="AEI406" s="6"/>
      <c r="AEJ406" s="6"/>
      <c r="AEK406" s="6"/>
      <c r="AEL406" s="6"/>
      <c r="AEM406" s="6"/>
      <c r="AEN406" s="6"/>
      <c r="AEO406" s="6"/>
      <c r="AEP406" s="6"/>
      <c r="AEQ406" s="6"/>
      <c r="AER406" s="6"/>
      <c r="AES406" s="6"/>
      <c r="AET406" s="6"/>
      <c r="AEU406" s="6"/>
      <c r="AEV406" s="6"/>
      <c r="AEW406" s="6"/>
      <c r="AEX406" s="6"/>
      <c r="AEY406" s="6"/>
      <c r="AEZ406" s="6"/>
      <c r="AFA406" s="6"/>
      <c r="AFB406" s="6"/>
      <c r="AFC406" s="6"/>
      <c r="AFD406" s="6"/>
      <c r="AFE406" s="6"/>
      <c r="AFF406" s="6"/>
      <c r="AFG406" s="6"/>
      <c r="AFH406" s="6"/>
      <c r="AFI406" s="6"/>
      <c r="AFJ406" s="6"/>
      <c r="AFK406" s="6"/>
      <c r="AFL406" s="6"/>
      <c r="AFM406" s="6"/>
      <c r="AFN406" s="6"/>
      <c r="AFO406" s="6"/>
      <c r="AFP406" s="6"/>
      <c r="AFQ406" s="6"/>
      <c r="AFR406" s="6"/>
      <c r="AFS406" s="6"/>
      <c r="AFT406" s="6"/>
      <c r="AFU406" s="6"/>
      <c r="AFV406" s="6"/>
      <c r="AFW406" s="6"/>
      <c r="AFX406" s="6"/>
      <c r="AFY406" s="6"/>
      <c r="AFZ406" s="6"/>
      <c r="AGA406" s="6"/>
      <c r="AGB406" s="6"/>
      <c r="AGC406" s="6"/>
      <c r="AGD406" s="6"/>
      <c r="AGE406" s="6"/>
      <c r="AGF406" s="6"/>
      <c r="AGG406" s="6"/>
      <c r="AGH406" s="6"/>
      <c r="AGI406" s="6"/>
      <c r="AGJ406" s="6"/>
      <c r="AGK406" s="6"/>
      <c r="AGL406" s="6"/>
      <c r="AGM406" s="6"/>
      <c r="AGN406" s="6"/>
      <c r="AGO406" s="6"/>
      <c r="AGP406" s="6"/>
      <c r="AGQ406" s="6"/>
      <c r="AGR406" s="6"/>
      <c r="AGS406" s="6"/>
      <c r="AGT406" s="6"/>
      <c r="AGU406" s="6"/>
      <c r="AGV406" s="6"/>
      <c r="AGW406" s="6"/>
      <c r="AGX406" s="6"/>
      <c r="AGY406" s="6"/>
      <c r="AGZ406" s="6"/>
      <c r="AHA406" s="6"/>
      <c r="AHB406" s="6"/>
      <c r="AHC406" s="6"/>
      <c r="AHD406" s="6"/>
      <c r="AHE406" s="6"/>
      <c r="AHF406" s="6"/>
      <c r="AHG406" s="6"/>
      <c r="AHH406" s="6"/>
      <c r="AHI406" s="6"/>
      <c r="AHJ406" s="6"/>
      <c r="AHK406" s="6"/>
      <c r="AHL406" s="6"/>
      <c r="AHM406" s="6"/>
      <c r="AHN406" s="6"/>
      <c r="AHO406" s="6"/>
      <c r="AHP406" s="6"/>
      <c r="AHQ406" s="6"/>
      <c r="AHR406" s="6"/>
      <c r="AHS406" s="6"/>
      <c r="AHT406" s="6"/>
      <c r="AHU406" s="6"/>
      <c r="AHV406" s="6"/>
      <c r="AHW406" s="6"/>
      <c r="AHX406" s="6"/>
      <c r="AHY406" s="6"/>
      <c r="AHZ406" s="6"/>
      <c r="AIA406" s="6"/>
      <c r="AIB406" s="6"/>
      <c r="AIC406" s="6"/>
      <c r="AID406" s="6"/>
      <c r="AIE406" s="6"/>
      <c r="AIF406" s="6"/>
      <c r="AIG406" s="6"/>
      <c r="AIH406" s="6"/>
      <c r="AII406" s="6"/>
      <c r="AIJ406" s="6"/>
      <c r="AIK406" s="6"/>
      <c r="AIL406" s="6"/>
      <c r="AIM406" s="6"/>
      <c r="AIN406" s="6"/>
      <c r="AIO406" s="6"/>
      <c r="AIP406" s="6"/>
      <c r="AIQ406" s="6"/>
      <c r="AIR406" s="6"/>
      <c r="AIS406" s="6"/>
      <c r="AIT406" s="6"/>
      <c r="AIU406" s="6"/>
      <c r="AIV406" s="6"/>
      <c r="AIW406" s="6"/>
      <c r="AIX406" s="6"/>
      <c r="AIY406" s="6"/>
      <c r="AIZ406" s="6"/>
      <c r="AJA406" s="6"/>
      <c r="AJB406" s="6"/>
      <c r="AJC406" s="6"/>
      <c r="AJD406" s="6"/>
      <c r="AJE406" s="6"/>
      <c r="AJF406" s="6"/>
      <c r="AJG406" s="6"/>
      <c r="AJH406" s="6"/>
      <c r="AJI406" s="6"/>
      <c r="AJJ406" s="6"/>
      <c r="AJK406" s="6"/>
      <c r="AJL406" s="6"/>
      <c r="AJM406" s="6"/>
      <c r="AJN406" s="6"/>
      <c r="AJO406" s="6"/>
      <c r="AJP406" s="6"/>
      <c r="AJQ406" s="6"/>
      <c r="AJR406" s="6"/>
      <c r="AJS406" s="6"/>
      <c r="AJT406" s="6"/>
      <c r="AJU406" s="6"/>
      <c r="AJV406" s="6"/>
      <c r="AJW406" s="6"/>
      <c r="AJX406" s="6"/>
      <c r="AJY406" s="6"/>
      <c r="AJZ406" s="6"/>
      <c r="AKA406" s="6"/>
      <c r="AKB406" s="6"/>
      <c r="AKC406" s="6"/>
      <c r="AKD406" s="6"/>
      <c r="AKE406" s="6"/>
      <c r="AKF406" s="6"/>
      <c r="AKG406" s="6"/>
      <c r="AKH406" s="6"/>
      <c r="AKI406" s="6"/>
      <c r="AKJ406" s="6"/>
      <c r="AKK406" s="6"/>
      <c r="AKL406" s="6"/>
      <c r="AKM406" s="6"/>
      <c r="AKN406" s="6"/>
      <c r="AKO406" s="6"/>
      <c r="AKP406" s="6"/>
      <c r="AKQ406" s="6"/>
      <c r="AKR406" s="6"/>
      <c r="AKS406" s="6"/>
      <c r="AKT406" s="6"/>
      <c r="AKU406" s="6"/>
      <c r="AKV406" s="6"/>
      <c r="AKW406" s="6"/>
      <c r="AKX406" s="6"/>
      <c r="AKY406" s="6"/>
      <c r="AKZ406" s="6"/>
      <c r="ALA406" s="6"/>
      <c r="ALB406" s="6"/>
      <c r="ALC406" s="6"/>
      <c r="ALD406" s="6"/>
      <c r="ALE406" s="6"/>
      <c r="ALF406" s="6"/>
      <c r="ALG406" s="6"/>
      <c r="ALH406" s="6"/>
      <c r="ALI406" s="6"/>
      <c r="ALJ406" s="6"/>
      <c r="ALK406" s="6"/>
      <c r="ALL406" s="6"/>
      <c r="ALM406" s="6"/>
      <c r="ALN406" s="6"/>
      <c r="ALO406" s="6"/>
      <c r="ALP406" s="6"/>
      <c r="ALQ406" s="6"/>
      <c r="ALR406" s="6"/>
      <c r="ALS406" s="6"/>
      <c r="ALT406" s="6"/>
      <c r="ALU406" s="6"/>
      <c r="ALV406" s="6"/>
      <c r="ALW406" s="6"/>
      <c r="ALX406" s="6"/>
      <c r="ALY406" s="6"/>
      <c r="ALZ406" s="6"/>
      <c r="AMA406" s="6"/>
      <c r="AMB406" s="6"/>
      <c r="AMC406" s="6"/>
      <c r="AMD406" s="6"/>
      <c r="AME406" s="6"/>
      <c r="AMF406" s="6"/>
      <c r="AMG406" s="6"/>
      <c r="AMH406" s="6"/>
      <c r="AMI406" s="6"/>
      <c r="AMJ406" s="6"/>
      <c r="AMK406" s="6"/>
      <c r="AML406" s="6"/>
      <c r="AMM406" s="6"/>
      <c r="AMN406" s="6"/>
      <c r="AMO406" s="6"/>
      <c r="AMP406" s="6"/>
      <c r="AMQ406" s="6"/>
      <c r="AMR406" s="6"/>
      <c r="AMS406" s="6"/>
      <c r="AMT406" s="6"/>
      <c r="AMU406" s="6"/>
      <c r="AMV406" s="6"/>
      <c r="AMW406" s="6"/>
      <c r="AMX406" s="6"/>
      <c r="AMY406" s="6"/>
      <c r="AMZ406" s="6"/>
      <c r="ANA406" s="6"/>
      <c r="ANB406" s="6"/>
    </row>
    <row r="407" spans="2:1042" s="28" customFormat="1" x14ac:dyDescent="0.25">
      <c r="C407" s="6" t="str">
        <f t="shared" si="226"/>
        <v>Whirlpool</v>
      </c>
      <c r="D407" s="6" t="str">
        <f t="shared" si="227"/>
        <v>HPSE2K50HD045VC 100 (WP)  (50 gal)</v>
      </c>
      <c r="E407" s="6">
        <f t="shared" si="253"/>
        <v>261132</v>
      </c>
      <c r="F407" s="55">
        <f t="shared" si="152"/>
        <v>50</v>
      </c>
      <c r="G407" s="6" t="str">
        <f t="shared" si="228"/>
        <v>AOSmithSHPT50</v>
      </c>
      <c r="H407" s="117">
        <f t="shared" si="249"/>
        <v>0</v>
      </c>
      <c r="I407" s="158" t="str">
        <f t="shared" si="254"/>
        <v>WhirlpoolHPSE2K50C</v>
      </c>
      <c r="J407" s="91" t="s">
        <v>192</v>
      </c>
      <c r="K407" s="32">
        <v>1</v>
      </c>
      <c r="L407" s="75">
        <f t="shared" si="250"/>
        <v>26</v>
      </c>
      <c r="M407" s="12" t="s">
        <v>50</v>
      </c>
      <c r="N407" s="62">
        <f t="shared" si="252"/>
        <v>11</v>
      </c>
      <c r="O407" s="62">
        <f t="shared" si="247"/>
        <v>261132</v>
      </c>
      <c r="P407" s="59" t="str">
        <f t="shared" si="241"/>
        <v>HPSE2K50HD045VC 100 (WP)  (50 gal)</v>
      </c>
      <c r="Q407" s="157">
        <f>COUNTIF(P$59:P$414, P407)</f>
        <v>1</v>
      </c>
      <c r="R407" s="13" t="s">
        <v>154</v>
      </c>
      <c r="S407" s="14">
        <v>50</v>
      </c>
      <c r="T407" s="30" t="s">
        <v>160</v>
      </c>
      <c r="U407" s="80" t="s">
        <v>160</v>
      </c>
      <c r="V407" s="85" t="str">
        <f t="shared" si="248"/>
        <v>AOSmithSHPT50</v>
      </c>
      <c r="W407" s="116">
        <v>0</v>
      </c>
      <c r="X407" s="46" t="str">
        <f>[1]ESTAR_to_AWHS!I181</f>
        <v>4+</v>
      </c>
      <c r="Y407" s="47">
        <f>[1]ESTAR_to_AWHS!J181</f>
        <v>42591</v>
      </c>
      <c r="Z407" s="44" t="s">
        <v>80</v>
      </c>
      <c r="AA407" s="128" t="str">
        <f t="shared" si="239"/>
        <v>2,     261132,   "HPSE2K50HD045VC 100 (WP)  (50 gal)"</v>
      </c>
      <c r="AB407" s="130" t="str">
        <f t="shared" si="205"/>
        <v>Whirlpool</v>
      </c>
      <c r="AC407" s="131" t="s">
        <v>710</v>
      </c>
      <c r="AD407" s="155">
        <f>COUNTIF(AC$59:AC$414, AC407)</f>
        <v>1</v>
      </c>
      <c r="AE407" s="128" t="str">
        <f t="shared" si="240"/>
        <v xml:space="preserve">          case  HPSE2K50HD045VC 100 (WP)  (50 gal)   :   "WhirlpoolHPSE2K50C"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  <c r="IR407" s="6"/>
      <c r="IS407" s="6"/>
      <c r="IT407" s="6"/>
      <c r="IU407" s="6"/>
      <c r="IV407" s="6"/>
      <c r="IW407" s="6"/>
      <c r="IX407" s="6"/>
      <c r="IY407" s="6"/>
      <c r="IZ407" s="6"/>
      <c r="JA407" s="6"/>
      <c r="JB407" s="6"/>
      <c r="JC407" s="6"/>
      <c r="JD407" s="6"/>
      <c r="JE407" s="6"/>
      <c r="JF407" s="6"/>
      <c r="JG407" s="6"/>
      <c r="JH407" s="6"/>
      <c r="JI407" s="6"/>
      <c r="JJ407" s="6"/>
      <c r="JK407" s="6"/>
      <c r="JL407" s="6"/>
      <c r="JM407" s="6"/>
      <c r="JN407" s="6"/>
      <c r="JO407" s="6"/>
      <c r="JP407" s="6"/>
      <c r="JQ407" s="6"/>
      <c r="JR407" s="6"/>
      <c r="JS407" s="6"/>
      <c r="JT407" s="6"/>
      <c r="JU407" s="6"/>
      <c r="JV407" s="6"/>
      <c r="JW407" s="6"/>
      <c r="JX407" s="6"/>
      <c r="JY407" s="6"/>
      <c r="JZ407" s="6"/>
      <c r="KA407" s="6"/>
      <c r="KB407" s="6"/>
      <c r="KC407" s="6"/>
      <c r="KD407" s="6"/>
      <c r="KE407" s="6"/>
      <c r="KF407" s="6"/>
      <c r="KG407" s="6"/>
      <c r="KH407" s="6"/>
      <c r="KI407" s="6"/>
      <c r="KJ407" s="6"/>
      <c r="KK407" s="6"/>
      <c r="KL407" s="6"/>
      <c r="KM407" s="6"/>
      <c r="KN407" s="6"/>
      <c r="KO407" s="6"/>
      <c r="KP407" s="6"/>
      <c r="KQ407" s="6"/>
      <c r="KR407" s="6"/>
      <c r="KS407" s="6"/>
      <c r="KT407" s="6"/>
      <c r="KU407" s="6"/>
      <c r="KV407" s="6"/>
      <c r="KW407" s="6"/>
      <c r="KX407" s="6"/>
      <c r="KY407" s="6"/>
      <c r="KZ407" s="6"/>
      <c r="LA407" s="6"/>
      <c r="LB407" s="6"/>
      <c r="LC407" s="6"/>
      <c r="LD407" s="6"/>
      <c r="LE407" s="6"/>
      <c r="LF407" s="6"/>
      <c r="LG407" s="6"/>
      <c r="LH407" s="6"/>
      <c r="LI407" s="6"/>
      <c r="LJ407" s="6"/>
      <c r="LK407" s="6"/>
      <c r="LL407" s="6"/>
      <c r="LM407" s="6"/>
      <c r="LN407" s="6"/>
      <c r="LO407" s="6"/>
      <c r="LP407" s="6"/>
      <c r="LQ407" s="6"/>
      <c r="LR407" s="6"/>
      <c r="LS407" s="6"/>
      <c r="LT407" s="6"/>
      <c r="LU407" s="6"/>
      <c r="LV407" s="6"/>
      <c r="LW407" s="6"/>
      <c r="LX407" s="6"/>
      <c r="LY407" s="6"/>
      <c r="LZ407" s="6"/>
      <c r="MA407" s="6"/>
      <c r="MB407" s="6"/>
      <c r="MC407" s="6"/>
      <c r="MD407" s="6"/>
      <c r="ME407" s="6"/>
      <c r="MF407" s="6"/>
      <c r="MG407" s="6"/>
      <c r="MH407" s="6"/>
      <c r="MI407" s="6"/>
      <c r="MJ407" s="6"/>
      <c r="MK407" s="6"/>
      <c r="ML407" s="6"/>
      <c r="MM407" s="6"/>
      <c r="MN407" s="6"/>
      <c r="MO407" s="6"/>
      <c r="MP407" s="6"/>
      <c r="MQ407" s="6"/>
      <c r="MR407" s="6"/>
      <c r="MS407" s="6"/>
      <c r="MT407" s="6"/>
      <c r="MU407" s="6"/>
      <c r="MV407" s="6"/>
      <c r="MW407" s="6"/>
      <c r="MX407" s="6"/>
      <c r="MY407" s="6"/>
      <c r="MZ407" s="6"/>
      <c r="NA407" s="6"/>
      <c r="NB407" s="6"/>
      <c r="NC407" s="6"/>
      <c r="ND407" s="6"/>
      <c r="NE407" s="6"/>
      <c r="NF407" s="6"/>
      <c r="NG407" s="6"/>
      <c r="NH407" s="6"/>
      <c r="NI407" s="6"/>
      <c r="NJ407" s="6"/>
      <c r="NK407" s="6"/>
      <c r="NL407" s="6"/>
      <c r="NM407" s="6"/>
      <c r="NN407" s="6"/>
      <c r="NO407" s="6"/>
      <c r="NP407" s="6"/>
      <c r="NQ407" s="6"/>
      <c r="NR407" s="6"/>
      <c r="NS407" s="6"/>
      <c r="NT407" s="6"/>
      <c r="NU407" s="6"/>
      <c r="NV407" s="6"/>
      <c r="NW407" s="6"/>
      <c r="NX407" s="6"/>
      <c r="NY407" s="6"/>
      <c r="NZ407" s="6"/>
      <c r="OA407" s="6"/>
      <c r="OB407" s="6"/>
      <c r="OC407" s="6"/>
      <c r="OD407" s="6"/>
      <c r="OE407" s="6"/>
      <c r="OF407" s="6"/>
      <c r="OG407" s="6"/>
      <c r="OH407" s="6"/>
      <c r="OI407" s="6"/>
      <c r="OJ407" s="6"/>
      <c r="OK407" s="6"/>
      <c r="OL407" s="6"/>
      <c r="OM407" s="6"/>
      <c r="ON407" s="6"/>
      <c r="OO407" s="6"/>
      <c r="OP407" s="6"/>
      <c r="OQ407" s="6"/>
      <c r="OR407" s="6"/>
      <c r="OS407" s="6"/>
      <c r="OT407" s="6"/>
      <c r="OU407" s="6"/>
      <c r="OV407" s="6"/>
      <c r="OW407" s="6"/>
      <c r="OX407" s="6"/>
      <c r="OY407" s="6"/>
      <c r="OZ407" s="6"/>
      <c r="PA407" s="6"/>
      <c r="PB407" s="6"/>
      <c r="PC407" s="6"/>
      <c r="PD407" s="6"/>
      <c r="PE407" s="6"/>
      <c r="PF407" s="6"/>
      <c r="PG407" s="6"/>
      <c r="PH407" s="6"/>
      <c r="PI407" s="6"/>
      <c r="PJ407" s="6"/>
      <c r="PK407" s="6"/>
      <c r="PL407" s="6"/>
      <c r="PM407" s="6"/>
      <c r="PN407" s="6"/>
      <c r="PO407" s="6"/>
      <c r="PP407" s="6"/>
      <c r="PQ407" s="6"/>
      <c r="PR407" s="6"/>
      <c r="PS407" s="6"/>
      <c r="PT407" s="6"/>
      <c r="PU407" s="6"/>
      <c r="PV407" s="6"/>
      <c r="PW407" s="6"/>
      <c r="PX407" s="6"/>
      <c r="PY407" s="6"/>
      <c r="PZ407" s="6"/>
      <c r="QA407" s="6"/>
      <c r="QB407" s="6"/>
      <c r="QC407" s="6"/>
      <c r="QD407" s="6"/>
      <c r="QE407" s="6"/>
      <c r="QF407" s="6"/>
      <c r="QG407" s="6"/>
      <c r="QH407" s="6"/>
      <c r="QI407" s="6"/>
      <c r="QJ407" s="6"/>
      <c r="QK407" s="6"/>
      <c r="QL407" s="6"/>
      <c r="QM407" s="6"/>
      <c r="QN407" s="6"/>
      <c r="QO407" s="6"/>
      <c r="QP407" s="6"/>
      <c r="QQ407" s="6"/>
      <c r="QR407" s="6"/>
      <c r="QS407" s="6"/>
      <c r="QT407" s="6"/>
      <c r="QU407" s="6"/>
      <c r="QV407" s="6"/>
      <c r="QW407" s="6"/>
      <c r="QX407" s="6"/>
      <c r="QY407" s="6"/>
      <c r="QZ407" s="6"/>
      <c r="RA407" s="6"/>
      <c r="RB407" s="6"/>
      <c r="RC407" s="6"/>
      <c r="RD407" s="6"/>
      <c r="RE407" s="6"/>
      <c r="RF407" s="6"/>
      <c r="RG407" s="6"/>
      <c r="RH407" s="6"/>
      <c r="RI407" s="6"/>
      <c r="RJ407" s="6"/>
      <c r="RK407" s="6"/>
      <c r="RL407" s="6"/>
      <c r="RM407" s="6"/>
      <c r="RN407" s="6"/>
      <c r="RO407" s="6"/>
      <c r="RP407" s="6"/>
      <c r="RQ407" s="6"/>
      <c r="RR407" s="6"/>
      <c r="RS407" s="6"/>
      <c r="RT407" s="6"/>
      <c r="RU407" s="6"/>
      <c r="RV407" s="6"/>
      <c r="RW407" s="6"/>
      <c r="RX407" s="6"/>
      <c r="RY407" s="6"/>
      <c r="RZ407" s="6"/>
      <c r="SA407" s="6"/>
      <c r="SB407" s="6"/>
      <c r="SC407" s="6"/>
      <c r="SD407" s="6"/>
      <c r="SE407" s="6"/>
      <c r="SF407" s="6"/>
      <c r="SG407" s="6"/>
      <c r="SH407" s="6"/>
      <c r="SI407" s="6"/>
      <c r="SJ407" s="6"/>
      <c r="SK407" s="6"/>
      <c r="SL407" s="6"/>
      <c r="SM407" s="6"/>
      <c r="SN407" s="6"/>
      <c r="SO407" s="6"/>
      <c r="SP407" s="6"/>
      <c r="SQ407" s="6"/>
      <c r="SR407" s="6"/>
      <c r="SS407" s="6"/>
      <c r="ST407" s="6"/>
      <c r="SU407" s="6"/>
      <c r="SV407" s="6"/>
      <c r="SW407" s="6"/>
      <c r="SX407" s="6"/>
      <c r="SY407" s="6"/>
      <c r="SZ407" s="6"/>
      <c r="TA407" s="6"/>
      <c r="TB407" s="6"/>
      <c r="TC407" s="6"/>
      <c r="TD407" s="6"/>
      <c r="TE407" s="6"/>
      <c r="TF407" s="6"/>
      <c r="TG407" s="6"/>
      <c r="TH407" s="6"/>
      <c r="TI407" s="6"/>
      <c r="TJ407" s="6"/>
      <c r="TK407" s="6"/>
      <c r="TL407" s="6"/>
      <c r="TM407" s="6"/>
      <c r="TN407" s="6"/>
      <c r="TO407" s="6"/>
      <c r="TP407" s="6"/>
      <c r="TQ407" s="6"/>
      <c r="TR407" s="6"/>
      <c r="TS407" s="6"/>
      <c r="TT407" s="6"/>
      <c r="TU407" s="6"/>
      <c r="TV407" s="6"/>
      <c r="TW407" s="6"/>
      <c r="TX407" s="6"/>
      <c r="TY407" s="6"/>
      <c r="TZ407" s="6"/>
      <c r="UA407" s="6"/>
      <c r="UB407" s="6"/>
      <c r="UC407" s="6"/>
      <c r="UD407" s="6"/>
      <c r="UE407" s="6"/>
      <c r="UF407" s="6"/>
      <c r="UG407" s="6"/>
      <c r="UH407" s="6"/>
      <c r="UI407" s="6"/>
      <c r="UJ407" s="6"/>
      <c r="UK407" s="6"/>
      <c r="UL407" s="6"/>
      <c r="UM407" s="6"/>
      <c r="UN407" s="6"/>
      <c r="UO407" s="6"/>
      <c r="UP407" s="6"/>
      <c r="UQ407" s="6"/>
      <c r="UR407" s="6"/>
      <c r="US407" s="6"/>
      <c r="UT407" s="6"/>
      <c r="UU407" s="6"/>
      <c r="UV407" s="6"/>
      <c r="UW407" s="6"/>
      <c r="UX407" s="6"/>
      <c r="UY407" s="6"/>
      <c r="UZ407" s="6"/>
      <c r="VA407" s="6"/>
      <c r="VB407" s="6"/>
      <c r="VC407" s="6"/>
      <c r="VD407" s="6"/>
      <c r="VE407" s="6"/>
      <c r="VF407" s="6"/>
      <c r="VG407" s="6"/>
      <c r="VH407" s="6"/>
      <c r="VI407" s="6"/>
      <c r="VJ407" s="6"/>
      <c r="VK407" s="6"/>
      <c r="VL407" s="6"/>
      <c r="VM407" s="6"/>
      <c r="VN407" s="6"/>
      <c r="VO407" s="6"/>
      <c r="VP407" s="6"/>
      <c r="VQ407" s="6"/>
      <c r="VR407" s="6"/>
      <c r="VS407" s="6"/>
      <c r="VT407" s="6"/>
      <c r="VU407" s="6"/>
      <c r="VV407" s="6"/>
      <c r="VW407" s="6"/>
      <c r="VX407" s="6"/>
      <c r="VY407" s="6"/>
      <c r="VZ407" s="6"/>
      <c r="WA407" s="6"/>
      <c r="WB407" s="6"/>
      <c r="WC407" s="6"/>
      <c r="WD407" s="6"/>
      <c r="WE407" s="6"/>
      <c r="WF407" s="6"/>
      <c r="WG407" s="6"/>
      <c r="WH407" s="6"/>
      <c r="WI407" s="6"/>
      <c r="WJ407" s="6"/>
      <c r="WK407" s="6"/>
      <c r="WL407" s="6"/>
      <c r="WM407" s="6"/>
      <c r="WN407" s="6"/>
      <c r="WO407" s="6"/>
      <c r="WP407" s="6"/>
      <c r="WQ407" s="6"/>
      <c r="WR407" s="6"/>
      <c r="WS407" s="6"/>
      <c r="WT407" s="6"/>
      <c r="WU407" s="6"/>
      <c r="WV407" s="6"/>
      <c r="WW407" s="6"/>
      <c r="WX407" s="6"/>
      <c r="WY407" s="6"/>
      <c r="WZ407" s="6"/>
      <c r="XA407" s="6"/>
      <c r="XB407" s="6"/>
      <c r="XC407" s="6"/>
      <c r="XD407" s="6"/>
      <c r="XE407" s="6"/>
      <c r="XF407" s="6"/>
      <c r="XG407" s="6"/>
      <c r="XH407" s="6"/>
      <c r="XI407" s="6"/>
      <c r="XJ407" s="6"/>
      <c r="XK407" s="6"/>
      <c r="XL407" s="6"/>
      <c r="XM407" s="6"/>
      <c r="XN407" s="6"/>
      <c r="XO407" s="6"/>
      <c r="XP407" s="6"/>
      <c r="XQ407" s="6"/>
      <c r="XR407" s="6"/>
      <c r="XS407" s="6"/>
      <c r="XT407" s="6"/>
      <c r="XU407" s="6"/>
      <c r="XV407" s="6"/>
      <c r="XW407" s="6"/>
      <c r="XX407" s="6"/>
      <c r="XY407" s="6"/>
      <c r="XZ407" s="6"/>
      <c r="YA407" s="6"/>
      <c r="YB407" s="6"/>
      <c r="YC407" s="6"/>
      <c r="YD407" s="6"/>
      <c r="YE407" s="6"/>
      <c r="YF407" s="6"/>
      <c r="YG407" s="6"/>
      <c r="YH407" s="6"/>
      <c r="YI407" s="6"/>
      <c r="YJ407" s="6"/>
      <c r="YK407" s="6"/>
      <c r="YL407" s="6"/>
      <c r="YM407" s="6"/>
      <c r="YN407" s="6"/>
      <c r="YO407" s="6"/>
      <c r="YP407" s="6"/>
      <c r="YQ407" s="6"/>
      <c r="YR407" s="6"/>
      <c r="YS407" s="6"/>
      <c r="YT407" s="6"/>
      <c r="YU407" s="6"/>
      <c r="YV407" s="6"/>
      <c r="YW407" s="6"/>
      <c r="YX407" s="6"/>
      <c r="YY407" s="6"/>
      <c r="YZ407" s="6"/>
      <c r="ZA407" s="6"/>
      <c r="ZB407" s="6"/>
      <c r="ZC407" s="6"/>
      <c r="ZD407" s="6"/>
      <c r="ZE407" s="6"/>
      <c r="ZF407" s="6"/>
      <c r="ZG407" s="6"/>
      <c r="ZH407" s="6"/>
      <c r="ZI407" s="6"/>
      <c r="ZJ407" s="6"/>
      <c r="ZK407" s="6"/>
      <c r="ZL407" s="6"/>
      <c r="ZM407" s="6"/>
      <c r="ZN407" s="6"/>
      <c r="ZO407" s="6"/>
      <c r="ZP407" s="6"/>
      <c r="ZQ407" s="6"/>
      <c r="ZR407" s="6"/>
      <c r="ZS407" s="6"/>
      <c r="ZT407" s="6"/>
      <c r="ZU407" s="6"/>
      <c r="ZV407" s="6"/>
      <c r="ZW407" s="6"/>
      <c r="ZX407" s="6"/>
      <c r="ZY407" s="6"/>
      <c r="ZZ407" s="6"/>
      <c r="AAA407" s="6"/>
      <c r="AAB407" s="6"/>
      <c r="AAC407" s="6"/>
      <c r="AAD407" s="6"/>
      <c r="AAE407" s="6"/>
      <c r="AAF407" s="6"/>
      <c r="AAG407" s="6"/>
      <c r="AAH407" s="6"/>
      <c r="AAI407" s="6"/>
      <c r="AAJ407" s="6"/>
      <c r="AAK407" s="6"/>
      <c r="AAL407" s="6"/>
      <c r="AAM407" s="6"/>
      <c r="AAN407" s="6"/>
      <c r="AAO407" s="6"/>
      <c r="AAP407" s="6"/>
      <c r="AAQ407" s="6"/>
      <c r="AAR407" s="6"/>
      <c r="AAS407" s="6"/>
      <c r="AAT407" s="6"/>
      <c r="AAU407" s="6"/>
      <c r="AAV407" s="6"/>
      <c r="AAW407" s="6"/>
      <c r="AAX407" s="6"/>
      <c r="AAY407" s="6"/>
      <c r="AAZ407" s="6"/>
      <c r="ABA407" s="6"/>
      <c r="ABB407" s="6"/>
      <c r="ABC407" s="6"/>
      <c r="ABD407" s="6"/>
      <c r="ABE407" s="6"/>
      <c r="ABF407" s="6"/>
      <c r="ABG407" s="6"/>
      <c r="ABH407" s="6"/>
      <c r="ABI407" s="6"/>
      <c r="ABJ407" s="6"/>
      <c r="ABK407" s="6"/>
      <c r="ABL407" s="6"/>
      <c r="ABM407" s="6"/>
      <c r="ABN407" s="6"/>
      <c r="ABO407" s="6"/>
      <c r="ABP407" s="6"/>
      <c r="ABQ407" s="6"/>
      <c r="ABR407" s="6"/>
      <c r="ABS407" s="6"/>
      <c r="ABT407" s="6"/>
      <c r="ABU407" s="6"/>
      <c r="ABV407" s="6"/>
      <c r="ABW407" s="6"/>
      <c r="ABX407" s="6"/>
      <c r="ABY407" s="6"/>
      <c r="ABZ407" s="6"/>
      <c r="ACA407" s="6"/>
      <c r="ACB407" s="6"/>
      <c r="ACC407" s="6"/>
      <c r="ACD407" s="6"/>
      <c r="ACE407" s="6"/>
      <c r="ACF407" s="6"/>
      <c r="ACG407" s="6"/>
      <c r="ACH407" s="6"/>
      <c r="ACI407" s="6"/>
      <c r="ACJ407" s="6"/>
      <c r="ACK407" s="6"/>
      <c r="ACL407" s="6"/>
      <c r="ACM407" s="6"/>
      <c r="ACN407" s="6"/>
      <c r="ACO407" s="6"/>
      <c r="ACP407" s="6"/>
      <c r="ACQ407" s="6"/>
      <c r="ACR407" s="6"/>
      <c r="ACS407" s="6"/>
      <c r="ACT407" s="6"/>
      <c r="ACU407" s="6"/>
      <c r="ACV407" s="6"/>
      <c r="ACW407" s="6"/>
      <c r="ACX407" s="6"/>
      <c r="ACY407" s="6"/>
      <c r="ACZ407" s="6"/>
      <c r="ADA407" s="6"/>
      <c r="ADB407" s="6"/>
      <c r="ADC407" s="6"/>
      <c r="ADD407" s="6"/>
      <c r="ADE407" s="6"/>
      <c r="ADF407" s="6"/>
      <c r="ADG407" s="6"/>
      <c r="ADH407" s="6"/>
      <c r="ADI407" s="6"/>
      <c r="ADJ407" s="6"/>
      <c r="ADK407" s="6"/>
      <c r="ADL407" s="6"/>
      <c r="ADM407" s="6"/>
      <c r="ADN407" s="6"/>
      <c r="ADO407" s="6"/>
      <c r="ADP407" s="6"/>
      <c r="ADQ407" s="6"/>
      <c r="ADR407" s="6"/>
      <c r="ADS407" s="6"/>
      <c r="ADT407" s="6"/>
      <c r="ADU407" s="6"/>
      <c r="ADV407" s="6"/>
      <c r="ADW407" s="6"/>
      <c r="ADX407" s="6"/>
      <c r="ADY407" s="6"/>
      <c r="ADZ407" s="6"/>
      <c r="AEA407" s="6"/>
      <c r="AEB407" s="6"/>
      <c r="AEC407" s="6"/>
      <c r="AED407" s="6"/>
      <c r="AEE407" s="6"/>
      <c r="AEF407" s="6"/>
      <c r="AEG407" s="6"/>
      <c r="AEH407" s="6"/>
      <c r="AEI407" s="6"/>
      <c r="AEJ407" s="6"/>
      <c r="AEK407" s="6"/>
      <c r="AEL407" s="6"/>
      <c r="AEM407" s="6"/>
      <c r="AEN407" s="6"/>
      <c r="AEO407" s="6"/>
      <c r="AEP407" s="6"/>
      <c r="AEQ407" s="6"/>
      <c r="AER407" s="6"/>
      <c r="AES407" s="6"/>
      <c r="AET407" s="6"/>
      <c r="AEU407" s="6"/>
      <c r="AEV407" s="6"/>
      <c r="AEW407" s="6"/>
      <c r="AEX407" s="6"/>
      <c r="AEY407" s="6"/>
      <c r="AEZ407" s="6"/>
      <c r="AFA407" s="6"/>
      <c r="AFB407" s="6"/>
      <c r="AFC407" s="6"/>
      <c r="AFD407" s="6"/>
      <c r="AFE407" s="6"/>
      <c r="AFF407" s="6"/>
      <c r="AFG407" s="6"/>
      <c r="AFH407" s="6"/>
      <c r="AFI407" s="6"/>
      <c r="AFJ407" s="6"/>
      <c r="AFK407" s="6"/>
      <c r="AFL407" s="6"/>
      <c r="AFM407" s="6"/>
      <c r="AFN407" s="6"/>
      <c r="AFO407" s="6"/>
      <c r="AFP407" s="6"/>
      <c r="AFQ407" s="6"/>
      <c r="AFR407" s="6"/>
      <c r="AFS407" s="6"/>
      <c r="AFT407" s="6"/>
      <c r="AFU407" s="6"/>
      <c r="AFV407" s="6"/>
      <c r="AFW407" s="6"/>
      <c r="AFX407" s="6"/>
      <c r="AFY407" s="6"/>
      <c r="AFZ407" s="6"/>
      <c r="AGA407" s="6"/>
      <c r="AGB407" s="6"/>
      <c r="AGC407" s="6"/>
      <c r="AGD407" s="6"/>
      <c r="AGE407" s="6"/>
      <c r="AGF407" s="6"/>
      <c r="AGG407" s="6"/>
      <c r="AGH407" s="6"/>
      <c r="AGI407" s="6"/>
      <c r="AGJ407" s="6"/>
      <c r="AGK407" s="6"/>
      <c r="AGL407" s="6"/>
      <c r="AGM407" s="6"/>
      <c r="AGN407" s="6"/>
      <c r="AGO407" s="6"/>
      <c r="AGP407" s="6"/>
      <c r="AGQ407" s="6"/>
      <c r="AGR407" s="6"/>
      <c r="AGS407" s="6"/>
      <c r="AGT407" s="6"/>
      <c r="AGU407" s="6"/>
      <c r="AGV407" s="6"/>
      <c r="AGW407" s="6"/>
      <c r="AGX407" s="6"/>
      <c r="AGY407" s="6"/>
      <c r="AGZ407" s="6"/>
      <c r="AHA407" s="6"/>
      <c r="AHB407" s="6"/>
      <c r="AHC407" s="6"/>
      <c r="AHD407" s="6"/>
      <c r="AHE407" s="6"/>
      <c r="AHF407" s="6"/>
      <c r="AHG407" s="6"/>
      <c r="AHH407" s="6"/>
      <c r="AHI407" s="6"/>
      <c r="AHJ407" s="6"/>
      <c r="AHK407" s="6"/>
      <c r="AHL407" s="6"/>
      <c r="AHM407" s="6"/>
      <c r="AHN407" s="6"/>
      <c r="AHO407" s="6"/>
      <c r="AHP407" s="6"/>
      <c r="AHQ407" s="6"/>
      <c r="AHR407" s="6"/>
      <c r="AHS407" s="6"/>
      <c r="AHT407" s="6"/>
      <c r="AHU407" s="6"/>
      <c r="AHV407" s="6"/>
      <c r="AHW407" s="6"/>
      <c r="AHX407" s="6"/>
      <c r="AHY407" s="6"/>
      <c r="AHZ407" s="6"/>
      <c r="AIA407" s="6"/>
      <c r="AIB407" s="6"/>
      <c r="AIC407" s="6"/>
      <c r="AID407" s="6"/>
      <c r="AIE407" s="6"/>
      <c r="AIF407" s="6"/>
      <c r="AIG407" s="6"/>
      <c r="AIH407" s="6"/>
      <c r="AII407" s="6"/>
      <c r="AIJ407" s="6"/>
      <c r="AIK407" s="6"/>
      <c r="AIL407" s="6"/>
      <c r="AIM407" s="6"/>
      <c r="AIN407" s="6"/>
      <c r="AIO407" s="6"/>
      <c r="AIP407" s="6"/>
      <c r="AIQ407" s="6"/>
      <c r="AIR407" s="6"/>
      <c r="AIS407" s="6"/>
      <c r="AIT407" s="6"/>
      <c r="AIU407" s="6"/>
      <c r="AIV407" s="6"/>
      <c r="AIW407" s="6"/>
      <c r="AIX407" s="6"/>
      <c r="AIY407" s="6"/>
      <c r="AIZ407" s="6"/>
      <c r="AJA407" s="6"/>
      <c r="AJB407" s="6"/>
      <c r="AJC407" s="6"/>
      <c r="AJD407" s="6"/>
      <c r="AJE407" s="6"/>
      <c r="AJF407" s="6"/>
      <c r="AJG407" s="6"/>
      <c r="AJH407" s="6"/>
      <c r="AJI407" s="6"/>
      <c r="AJJ407" s="6"/>
      <c r="AJK407" s="6"/>
      <c r="AJL407" s="6"/>
      <c r="AJM407" s="6"/>
      <c r="AJN407" s="6"/>
      <c r="AJO407" s="6"/>
      <c r="AJP407" s="6"/>
      <c r="AJQ407" s="6"/>
      <c r="AJR407" s="6"/>
      <c r="AJS407" s="6"/>
      <c r="AJT407" s="6"/>
      <c r="AJU407" s="6"/>
      <c r="AJV407" s="6"/>
      <c r="AJW407" s="6"/>
      <c r="AJX407" s="6"/>
      <c r="AJY407" s="6"/>
      <c r="AJZ407" s="6"/>
      <c r="AKA407" s="6"/>
      <c r="AKB407" s="6"/>
      <c r="AKC407" s="6"/>
      <c r="AKD407" s="6"/>
      <c r="AKE407" s="6"/>
      <c r="AKF407" s="6"/>
      <c r="AKG407" s="6"/>
      <c r="AKH407" s="6"/>
      <c r="AKI407" s="6"/>
      <c r="AKJ407" s="6"/>
      <c r="AKK407" s="6"/>
      <c r="AKL407" s="6"/>
      <c r="AKM407" s="6"/>
      <c r="AKN407" s="6"/>
      <c r="AKO407" s="6"/>
      <c r="AKP407" s="6"/>
      <c r="AKQ407" s="6"/>
      <c r="AKR407" s="6"/>
      <c r="AKS407" s="6"/>
      <c r="AKT407" s="6"/>
      <c r="AKU407" s="6"/>
      <c r="AKV407" s="6"/>
      <c r="AKW407" s="6"/>
      <c r="AKX407" s="6"/>
      <c r="AKY407" s="6"/>
      <c r="AKZ407" s="6"/>
      <c r="ALA407" s="6"/>
      <c r="ALB407" s="6"/>
      <c r="ALC407" s="6"/>
      <c r="ALD407" s="6"/>
      <c r="ALE407" s="6"/>
      <c r="ALF407" s="6"/>
      <c r="ALG407" s="6"/>
      <c r="ALH407" s="6"/>
      <c r="ALI407" s="6"/>
      <c r="ALJ407" s="6"/>
      <c r="ALK407" s="6"/>
      <c r="ALL407" s="6"/>
      <c r="ALM407" s="6"/>
      <c r="ALN407" s="6"/>
      <c r="ALO407" s="6"/>
      <c r="ALP407" s="6"/>
      <c r="ALQ407" s="6"/>
      <c r="ALR407" s="6"/>
      <c r="ALS407" s="6"/>
      <c r="ALT407" s="6"/>
      <c r="ALU407" s="6"/>
      <c r="ALV407" s="6"/>
      <c r="ALW407" s="6"/>
      <c r="ALX407" s="6"/>
      <c r="ALY407" s="6"/>
      <c r="ALZ407" s="6"/>
      <c r="AMA407" s="6"/>
      <c r="AMB407" s="6"/>
      <c r="AMC407" s="6"/>
      <c r="AMD407" s="6"/>
      <c r="AME407" s="6"/>
      <c r="AMF407" s="6"/>
      <c r="AMG407" s="6"/>
      <c r="AMH407" s="6"/>
      <c r="AMI407" s="6"/>
      <c r="AMJ407" s="6"/>
      <c r="AMK407" s="6"/>
      <c r="AML407" s="6"/>
      <c r="AMM407" s="6"/>
      <c r="AMN407" s="6"/>
      <c r="AMO407" s="6"/>
      <c r="AMP407" s="6"/>
      <c r="AMQ407" s="6"/>
      <c r="AMR407" s="6"/>
      <c r="AMS407" s="6"/>
      <c r="AMT407" s="6"/>
      <c r="AMU407" s="6"/>
      <c r="AMV407" s="6"/>
      <c r="AMW407" s="6"/>
      <c r="AMX407" s="6"/>
      <c r="AMY407" s="6"/>
      <c r="AMZ407" s="6"/>
      <c r="ANA407" s="6"/>
      <c r="ANB407" s="6"/>
    </row>
    <row r="408" spans="2:1042" s="18" customFormat="1" x14ac:dyDescent="0.25">
      <c r="C408" s="6" t="str">
        <f t="shared" si="226"/>
        <v>Whirlpool</v>
      </c>
      <c r="D408" s="6" t="str">
        <f t="shared" si="227"/>
        <v>HPSE2K80HD045V  (80 gal)</v>
      </c>
      <c r="E408" s="6">
        <f t="shared" si="253"/>
        <v>261212</v>
      </c>
      <c r="F408" s="55">
        <f t="shared" si="152"/>
        <v>80</v>
      </c>
      <c r="G408" s="6" t="str">
        <f t="shared" si="228"/>
        <v>AOSmithPHPT80</v>
      </c>
      <c r="H408" s="117">
        <f t="shared" si="249"/>
        <v>0</v>
      </c>
      <c r="I408" s="158" t="str">
        <f t="shared" si="254"/>
        <v>WhirlpoolHPSE2K80</v>
      </c>
      <c r="J408" s="91" t="s">
        <v>192</v>
      </c>
      <c r="K408" s="32">
        <v>1</v>
      </c>
      <c r="L408" s="75">
        <f t="shared" si="250"/>
        <v>26</v>
      </c>
      <c r="M408" s="12" t="s">
        <v>50</v>
      </c>
      <c r="N408" s="62">
        <f t="shared" si="252"/>
        <v>12</v>
      </c>
      <c r="O408" s="62">
        <f t="shared" si="247"/>
        <v>261212</v>
      </c>
      <c r="P408" s="59" t="str">
        <f t="shared" si="241"/>
        <v>HPSE2K80HD045V  (80 gal)</v>
      </c>
      <c r="Q408" s="157">
        <f>COUNTIF(P$59:P$414, P408)</f>
        <v>1</v>
      </c>
      <c r="R408" s="13" t="s">
        <v>155</v>
      </c>
      <c r="S408" s="14">
        <v>80</v>
      </c>
      <c r="T408" s="30" t="s">
        <v>161</v>
      </c>
      <c r="U408" s="80" t="s">
        <v>105</v>
      </c>
      <c r="V408" s="85" t="str">
        <f t="shared" si="248"/>
        <v>AOSmithPHPT80</v>
      </c>
      <c r="W408" s="116">
        <v>0</v>
      </c>
      <c r="X408" s="46" t="str">
        <f>[1]ESTAR_to_AWHS!I184</f>
        <v>2-3</v>
      </c>
      <c r="Y408" s="47">
        <f>[1]ESTAR_to_AWHS!J184</f>
        <v>41666</v>
      </c>
      <c r="Z408" s="44" t="s">
        <v>80</v>
      </c>
      <c r="AA408" s="128" t="str">
        <f t="shared" si="239"/>
        <v>2,     261212,   "HPSE2K80HD045V  (80 gal)"</v>
      </c>
      <c r="AB408" s="130" t="str">
        <f t="shared" si="205"/>
        <v>Whirlpool</v>
      </c>
      <c r="AC408" s="132" t="s">
        <v>711</v>
      </c>
      <c r="AD408" s="155">
        <f>COUNTIF(AC$59:AC$414, AC408)</f>
        <v>1</v>
      </c>
      <c r="AE408" s="128" t="str">
        <f t="shared" si="240"/>
        <v xml:space="preserve">          case  HPSE2K80HD045V  (80 gal)   :   "WhirlpoolHPSE2K80"</v>
      </c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  <c r="IR408" s="6"/>
      <c r="IS408" s="6"/>
      <c r="IT408" s="6"/>
      <c r="IU408" s="6"/>
      <c r="IV408" s="6"/>
      <c r="IW408" s="6"/>
      <c r="IX408" s="6"/>
      <c r="IY408" s="6"/>
      <c r="IZ408" s="6"/>
      <c r="JA408" s="6"/>
      <c r="JB408" s="6"/>
      <c r="JC408" s="6"/>
      <c r="JD408" s="6"/>
      <c r="JE408" s="6"/>
      <c r="JF408" s="6"/>
      <c r="JG408" s="6"/>
      <c r="JH408" s="6"/>
      <c r="JI408" s="6"/>
      <c r="JJ408" s="6"/>
      <c r="JK408" s="6"/>
      <c r="JL408" s="6"/>
      <c r="JM408" s="6"/>
      <c r="JN408" s="6"/>
      <c r="JO408" s="6"/>
      <c r="JP408" s="6"/>
      <c r="JQ408" s="6"/>
      <c r="JR408" s="6"/>
      <c r="JS408" s="6"/>
      <c r="JT408" s="6"/>
      <c r="JU408" s="6"/>
      <c r="JV408" s="6"/>
      <c r="JW408" s="6"/>
      <c r="JX408" s="6"/>
      <c r="JY408" s="6"/>
      <c r="JZ408" s="6"/>
      <c r="KA408" s="6"/>
      <c r="KB408" s="6"/>
      <c r="KC408" s="6"/>
      <c r="KD408" s="6"/>
      <c r="KE408" s="6"/>
      <c r="KF408" s="6"/>
      <c r="KG408" s="6"/>
      <c r="KH408" s="6"/>
      <c r="KI408" s="6"/>
      <c r="KJ408" s="6"/>
      <c r="KK408" s="6"/>
      <c r="KL408" s="6"/>
      <c r="KM408" s="6"/>
      <c r="KN408" s="6"/>
      <c r="KO408" s="6"/>
      <c r="KP408" s="6"/>
      <c r="KQ408" s="6"/>
      <c r="KR408" s="6"/>
      <c r="KS408" s="6"/>
      <c r="KT408" s="6"/>
      <c r="KU408" s="6"/>
      <c r="KV408" s="6"/>
      <c r="KW408" s="6"/>
      <c r="KX408" s="6"/>
      <c r="KY408" s="6"/>
      <c r="KZ408" s="6"/>
      <c r="LA408" s="6"/>
      <c r="LB408" s="6"/>
      <c r="LC408" s="6"/>
      <c r="LD408" s="6"/>
      <c r="LE408" s="6"/>
      <c r="LF408" s="6"/>
      <c r="LG408" s="6"/>
      <c r="LH408" s="6"/>
      <c r="LI408" s="6"/>
      <c r="LJ408" s="6"/>
      <c r="LK408" s="6"/>
      <c r="LL408" s="6"/>
      <c r="LM408" s="6"/>
      <c r="LN408" s="6"/>
      <c r="LO408" s="6"/>
      <c r="LP408" s="6"/>
      <c r="LQ408" s="6"/>
      <c r="LR408" s="6"/>
      <c r="LS408" s="6"/>
      <c r="LT408" s="6"/>
      <c r="LU408" s="6"/>
      <c r="LV408" s="6"/>
      <c r="LW408" s="6"/>
      <c r="LX408" s="6"/>
      <c r="LY408" s="6"/>
      <c r="LZ408" s="6"/>
      <c r="MA408" s="6"/>
      <c r="MB408" s="6"/>
      <c r="MC408" s="6"/>
      <c r="MD408" s="6"/>
      <c r="ME408" s="6"/>
      <c r="MF408" s="6"/>
      <c r="MG408" s="6"/>
      <c r="MH408" s="6"/>
      <c r="MI408" s="6"/>
      <c r="MJ408" s="6"/>
      <c r="MK408" s="6"/>
      <c r="ML408" s="6"/>
      <c r="MM408" s="6"/>
      <c r="MN408" s="6"/>
      <c r="MO408" s="6"/>
      <c r="MP408" s="6"/>
      <c r="MQ408" s="6"/>
      <c r="MR408" s="6"/>
      <c r="MS408" s="6"/>
      <c r="MT408" s="6"/>
      <c r="MU408" s="6"/>
      <c r="MV408" s="6"/>
      <c r="MW408" s="6"/>
      <c r="MX408" s="6"/>
      <c r="MY408" s="6"/>
      <c r="MZ408" s="6"/>
      <c r="NA408" s="6"/>
      <c r="NB408" s="6"/>
      <c r="NC408" s="6"/>
      <c r="ND408" s="6"/>
      <c r="NE408" s="6"/>
      <c r="NF408" s="6"/>
      <c r="NG408" s="6"/>
      <c r="NH408" s="6"/>
      <c r="NI408" s="6"/>
      <c r="NJ408" s="6"/>
      <c r="NK408" s="6"/>
      <c r="NL408" s="6"/>
      <c r="NM408" s="6"/>
      <c r="NN408" s="6"/>
      <c r="NO408" s="6"/>
      <c r="NP408" s="6"/>
      <c r="NQ408" s="6"/>
      <c r="NR408" s="6"/>
      <c r="NS408" s="6"/>
      <c r="NT408" s="6"/>
      <c r="NU408" s="6"/>
      <c r="NV408" s="6"/>
      <c r="NW408" s="6"/>
      <c r="NX408" s="6"/>
      <c r="NY408" s="6"/>
      <c r="NZ408" s="6"/>
      <c r="OA408" s="6"/>
      <c r="OB408" s="6"/>
      <c r="OC408" s="6"/>
      <c r="OD408" s="6"/>
      <c r="OE408" s="6"/>
      <c r="OF408" s="6"/>
      <c r="OG408" s="6"/>
      <c r="OH408" s="6"/>
      <c r="OI408" s="6"/>
      <c r="OJ408" s="6"/>
      <c r="OK408" s="6"/>
      <c r="OL408" s="6"/>
      <c r="OM408" s="6"/>
      <c r="ON408" s="6"/>
      <c r="OO408" s="6"/>
      <c r="OP408" s="6"/>
      <c r="OQ408" s="6"/>
      <c r="OR408" s="6"/>
      <c r="OS408" s="6"/>
      <c r="OT408" s="6"/>
      <c r="OU408" s="6"/>
      <c r="OV408" s="6"/>
      <c r="OW408" s="6"/>
      <c r="OX408" s="6"/>
      <c r="OY408" s="6"/>
      <c r="OZ408" s="6"/>
      <c r="PA408" s="6"/>
      <c r="PB408" s="6"/>
      <c r="PC408" s="6"/>
      <c r="PD408" s="6"/>
      <c r="PE408" s="6"/>
      <c r="PF408" s="6"/>
      <c r="PG408" s="6"/>
      <c r="PH408" s="6"/>
      <c r="PI408" s="6"/>
      <c r="PJ408" s="6"/>
      <c r="PK408" s="6"/>
      <c r="PL408" s="6"/>
      <c r="PM408" s="6"/>
      <c r="PN408" s="6"/>
      <c r="PO408" s="6"/>
      <c r="PP408" s="6"/>
      <c r="PQ408" s="6"/>
      <c r="PR408" s="6"/>
      <c r="PS408" s="6"/>
      <c r="PT408" s="6"/>
      <c r="PU408" s="6"/>
      <c r="PV408" s="6"/>
      <c r="PW408" s="6"/>
      <c r="PX408" s="6"/>
      <c r="PY408" s="6"/>
      <c r="PZ408" s="6"/>
      <c r="QA408" s="6"/>
      <c r="QB408" s="6"/>
      <c r="QC408" s="6"/>
      <c r="QD408" s="6"/>
      <c r="QE408" s="6"/>
      <c r="QF408" s="6"/>
      <c r="QG408" s="6"/>
      <c r="QH408" s="6"/>
      <c r="QI408" s="6"/>
      <c r="QJ408" s="6"/>
      <c r="QK408" s="6"/>
      <c r="QL408" s="6"/>
      <c r="QM408" s="6"/>
      <c r="QN408" s="6"/>
      <c r="QO408" s="6"/>
      <c r="QP408" s="6"/>
      <c r="QQ408" s="6"/>
      <c r="QR408" s="6"/>
      <c r="QS408" s="6"/>
      <c r="QT408" s="6"/>
      <c r="QU408" s="6"/>
      <c r="QV408" s="6"/>
      <c r="QW408" s="6"/>
      <c r="QX408" s="6"/>
      <c r="QY408" s="6"/>
      <c r="QZ408" s="6"/>
      <c r="RA408" s="6"/>
      <c r="RB408" s="6"/>
      <c r="RC408" s="6"/>
      <c r="RD408" s="6"/>
      <c r="RE408" s="6"/>
      <c r="RF408" s="6"/>
      <c r="RG408" s="6"/>
      <c r="RH408" s="6"/>
      <c r="RI408" s="6"/>
      <c r="RJ408" s="6"/>
      <c r="RK408" s="6"/>
      <c r="RL408" s="6"/>
      <c r="RM408" s="6"/>
      <c r="RN408" s="6"/>
      <c r="RO408" s="6"/>
      <c r="RP408" s="6"/>
      <c r="RQ408" s="6"/>
      <c r="RR408" s="6"/>
      <c r="RS408" s="6"/>
      <c r="RT408" s="6"/>
      <c r="RU408" s="6"/>
      <c r="RV408" s="6"/>
      <c r="RW408" s="6"/>
      <c r="RX408" s="6"/>
      <c r="RY408" s="6"/>
      <c r="RZ408" s="6"/>
      <c r="SA408" s="6"/>
      <c r="SB408" s="6"/>
      <c r="SC408" s="6"/>
      <c r="SD408" s="6"/>
      <c r="SE408" s="6"/>
      <c r="SF408" s="6"/>
      <c r="SG408" s="6"/>
      <c r="SH408" s="6"/>
      <c r="SI408" s="6"/>
      <c r="SJ408" s="6"/>
      <c r="SK408" s="6"/>
      <c r="SL408" s="6"/>
      <c r="SM408" s="6"/>
      <c r="SN408" s="6"/>
      <c r="SO408" s="6"/>
      <c r="SP408" s="6"/>
      <c r="SQ408" s="6"/>
      <c r="SR408" s="6"/>
      <c r="SS408" s="6"/>
      <c r="ST408" s="6"/>
      <c r="SU408" s="6"/>
      <c r="SV408" s="6"/>
      <c r="SW408" s="6"/>
      <c r="SX408" s="6"/>
      <c r="SY408" s="6"/>
      <c r="SZ408" s="6"/>
      <c r="TA408" s="6"/>
      <c r="TB408" s="6"/>
      <c r="TC408" s="6"/>
      <c r="TD408" s="6"/>
      <c r="TE408" s="6"/>
      <c r="TF408" s="6"/>
      <c r="TG408" s="6"/>
      <c r="TH408" s="6"/>
      <c r="TI408" s="6"/>
      <c r="TJ408" s="6"/>
      <c r="TK408" s="6"/>
      <c r="TL408" s="6"/>
      <c r="TM408" s="6"/>
      <c r="TN408" s="6"/>
      <c r="TO408" s="6"/>
      <c r="TP408" s="6"/>
      <c r="TQ408" s="6"/>
      <c r="TR408" s="6"/>
      <c r="TS408" s="6"/>
      <c r="TT408" s="6"/>
      <c r="TU408" s="6"/>
      <c r="TV408" s="6"/>
      <c r="TW408" s="6"/>
      <c r="TX408" s="6"/>
      <c r="TY408" s="6"/>
      <c r="TZ408" s="6"/>
      <c r="UA408" s="6"/>
      <c r="UB408" s="6"/>
      <c r="UC408" s="6"/>
      <c r="UD408" s="6"/>
      <c r="UE408" s="6"/>
      <c r="UF408" s="6"/>
      <c r="UG408" s="6"/>
      <c r="UH408" s="6"/>
      <c r="UI408" s="6"/>
      <c r="UJ408" s="6"/>
      <c r="UK408" s="6"/>
      <c r="UL408" s="6"/>
      <c r="UM408" s="6"/>
      <c r="UN408" s="6"/>
      <c r="UO408" s="6"/>
      <c r="UP408" s="6"/>
      <c r="UQ408" s="6"/>
      <c r="UR408" s="6"/>
      <c r="US408" s="6"/>
      <c r="UT408" s="6"/>
      <c r="UU408" s="6"/>
      <c r="UV408" s="6"/>
      <c r="UW408" s="6"/>
      <c r="UX408" s="6"/>
      <c r="UY408" s="6"/>
      <c r="UZ408" s="6"/>
      <c r="VA408" s="6"/>
      <c r="VB408" s="6"/>
      <c r="VC408" s="6"/>
      <c r="VD408" s="6"/>
      <c r="VE408" s="6"/>
      <c r="VF408" s="6"/>
      <c r="VG408" s="6"/>
      <c r="VH408" s="6"/>
      <c r="VI408" s="6"/>
      <c r="VJ408" s="6"/>
      <c r="VK408" s="6"/>
      <c r="VL408" s="6"/>
      <c r="VM408" s="6"/>
      <c r="VN408" s="6"/>
      <c r="VO408" s="6"/>
      <c r="VP408" s="6"/>
      <c r="VQ408" s="6"/>
      <c r="VR408" s="6"/>
      <c r="VS408" s="6"/>
      <c r="VT408" s="6"/>
      <c r="VU408" s="6"/>
      <c r="VV408" s="6"/>
      <c r="VW408" s="6"/>
      <c r="VX408" s="6"/>
      <c r="VY408" s="6"/>
      <c r="VZ408" s="6"/>
      <c r="WA408" s="6"/>
      <c r="WB408" s="6"/>
      <c r="WC408" s="6"/>
      <c r="WD408" s="6"/>
      <c r="WE408" s="6"/>
      <c r="WF408" s="6"/>
      <c r="WG408" s="6"/>
      <c r="WH408" s="6"/>
      <c r="WI408" s="6"/>
      <c r="WJ408" s="6"/>
      <c r="WK408" s="6"/>
      <c r="WL408" s="6"/>
      <c r="WM408" s="6"/>
      <c r="WN408" s="6"/>
      <c r="WO408" s="6"/>
      <c r="WP408" s="6"/>
      <c r="WQ408" s="6"/>
      <c r="WR408" s="6"/>
      <c r="WS408" s="6"/>
      <c r="WT408" s="6"/>
      <c r="WU408" s="6"/>
      <c r="WV408" s="6"/>
      <c r="WW408" s="6"/>
      <c r="WX408" s="6"/>
      <c r="WY408" s="6"/>
      <c r="WZ408" s="6"/>
      <c r="XA408" s="6"/>
      <c r="XB408" s="6"/>
      <c r="XC408" s="6"/>
      <c r="XD408" s="6"/>
      <c r="XE408" s="6"/>
      <c r="XF408" s="6"/>
      <c r="XG408" s="6"/>
      <c r="XH408" s="6"/>
      <c r="XI408" s="6"/>
      <c r="XJ408" s="6"/>
      <c r="XK408" s="6"/>
      <c r="XL408" s="6"/>
      <c r="XM408" s="6"/>
      <c r="XN408" s="6"/>
      <c r="XO408" s="6"/>
      <c r="XP408" s="6"/>
      <c r="XQ408" s="6"/>
      <c r="XR408" s="6"/>
      <c r="XS408" s="6"/>
      <c r="XT408" s="6"/>
      <c r="XU408" s="6"/>
      <c r="XV408" s="6"/>
      <c r="XW408" s="6"/>
      <c r="XX408" s="6"/>
      <c r="XY408" s="6"/>
      <c r="XZ408" s="6"/>
      <c r="YA408" s="6"/>
      <c r="YB408" s="6"/>
      <c r="YC408" s="6"/>
      <c r="YD408" s="6"/>
      <c r="YE408" s="6"/>
      <c r="YF408" s="6"/>
      <c r="YG408" s="6"/>
      <c r="YH408" s="6"/>
      <c r="YI408" s="6"/>
      <c r="YJ408" s="6"/>
      <c r="YK408" s="6"/>
      <c r="YL408" s="6"/>
      <c r="YM408" s="6"/>
      <c r="YN408" s="6"/>
      <c r="YO408" s="6"/>
      <c r="YP408" s="6"/>
      <c r="YQ408" s="6"/>
      <c r="YR408" s="6"/>
      <c r="YS408" s="6"/>
      <c r="YT408" s="6"/>
      <c r="YU408" s="6"/>
      <c r="YV408" s="6"/>
      <c r="YW408" s="6"/>
      <c r="YX408" s="6"/>
      <c r="YY408" s="6"/>
      <c r="YZ408" s="6"/>
      <c r="ZA408" s="6"/>
      <c r="ZB408" s="6"/>
      <c r="ZC408" s="6"/>
      <c r="ZD408" s="6"/>
      <c r="ZE408" s="6"/>
      <c r="ZF408" s="6"/>
      <c r="ZG408" s="6"/>
      <c r="ZH408" s="6"/>
      <c r="ZI408" s="6"/>
      <c r="ZJ408" s="6"/>
      <c r="ZK408" s="6"/>
      <c r="ZL408" s="6"/>
      <c r="ZM408" s="6"/>
      <c r="ZN408" s="6"/>
      <c r="ZO408" s="6"/>
      <c r="ZP408" s="6"/>
      <c r="ZQ408" s="6"/>
      <c r="ZR408" s="6"/>
      <c r="ZS408" s="6"/>
      <c r="ZT408" s="6"/>
      <c r="ZU408" s="6"/>
      <c r="ZV408" s="6"/>
      <c r="ZW408" s="6"/>
      <c r="ZX408" s="6"/>
      <c r="ZY408" s="6"/>
      <c r="ZZ408" s="6"/>
      <c r="AAA408" s="6"/>
      <c r="AAB408" s="6"/>
      <c r="AAC408" s="6"/>
      <c r="AAD408" s="6"/>
      <c r="AAE408" s="6"/>
      <c r="AAF408" s="6"/>
      <c r="AAG408" s="6"/>
      <c r="AAH408" s="6"/>
      <c r="AAI408" s="6"/>
      <c r="AAJ408" s="6"/>
      <c r="AAK408" s="6"/>
      <c r="AAL408" s="6"/>
      <c r="AAM408" s="6"/>
      <c r="AAN408" s="6"/>
      <c r="AAO408" s="6"/>
      <c r="AAP408" s="6"/>
      <c r="AAQ408" s="6"/>
      <c r="AAR408" s="6"/>
      <c r="AAS408" s="6"/>
      <c r="AAT408" s="6"/>
      <c r="AAU408" s="6"/>
      <c r="AAV408" s="6"/>
      <c r="AAW408" s="6"/>
      <c r="AAX408" s="6"/>
      <c r="AAY408" s="6"/>
      <c r="AAZ408" s="6"/>
      <c r="ABA408" s="6"/>
      <c r="ABB408" s="6"/>
      <c r="ABC408" s="6"/>
      <c r="ABD408" s="6"/>
      <c r="ABE408" s="6"/>
      <c r="ABF408" s="6"/>
      <c r="ABG408" s="6"/>
      <c r="ABH408" s="6"/>
      <c r="ABI408" s="6"/>
      <c r="ABJ408" s="6"/>
      <c r="ABK408" s="6"/>
      <c r="ABL408" s="6"/>
      <c r="ABM408" s="6"/>
      <c r="ABN408" s="6"/>
      <c r="ABO408" s="6"/>
      <c r="ABP408" s="6"/>
      <c r="ABQ408" s="6"/>
      <c r="ABR408" s="6"/>
      <c r="ABS408" s="6"/>
      <c r="ABT408" s="6"/>
      <c r="ABU408" s="6"/>
      <c r="ABV408" s="6"/>
      <c r="ABW408" s="6"/>
      <c r="ABX408" s="6"/>
      <c r="ABY408" s="6"/>
      <c r="ABZ408" s="6"/>
      <c r="ACA408" s="6"/>
      <c r="ACB408" s="6"/>
      <c r="ACC408" s="6"/>
      <c r="ACD408" s="6"/>
      <c r="ACE408" s="6"/>
      <c r="ACF408" s="6"/>
      <c r="ACG408" s="6"/>
      <c r="ACH408" s="6"/>
      <c r="ACI408" s="6"/>
      <c r="ACJ408" s="6"/>
      <c r="ACK408" s="6"/>
      <c r="ACL408" s="6"/>
      <c r="ACM408" s="6"/>
      <c r="ACN408" s="6"/>
      <c r="ACO408" s="6"/>
      <c r="ACP408" s="6"/>
      <c r="ACQ408" s="6"/>
      <c r="ACR408" s="6"/>
      <c r="ACS408" s="6"/>
      <c r="ACT408" s="6"/>
      <c r="ACU408" s="6"/>
      <c r="ACV408" s="6"/>
      <c r="ACW408" s="6"/>
      <c r="ACX408" s="6"/>
      <c r="ACY408" s="6"/>
      <c r="ACZ408" s="6"/>
      <c r="ADA408" s="6"/>
      <c r="ADB408" s="6"/>
      <c r="ADC408" s="6"/>
      <c r="ADD408" s="6"/>
      <c r="ADE408" s="6"/>
      <c r="ADF408" s="6"/>
      <c r="ADG408" s="6"/>
      <c r="ADH408" s="6"/>
      <c r="ADI408" s="6"/>
      <c r="ADJ408" s="6"/>
      <c r="ADK408" s="6"/>
      <c r="ADL408" s="6"/>
      <c r="ADM408" s="6"/>
      <c r="ADN408" s="6"/>
      <c r="ADO408" s="6"/>
      <c r="ADP408" s="6"/>
      <c r="ADQ408" s="6"/>
      <c r="ADR408" s="6"/>
      <c r="ADS408" s="6"/>
      <c r="ADT408" s="6"/>
      <c r="ADU408" s="6"/>
      <c r="ADV408" s="6"/>
      <c r="ADW408" s="6"/>
      <c r="ADX408" s="6"/>
      <c r="ADY408" s="6"/>
      <c r="ADZ408" s="6"/>
      <c r="AEA408" s="6"/>
      <c r="AEB408" s="6"/>
      <c r="AEC408" s="6"/>
      <c r="AED408" s="6"/>
      <c r="AEE408" s="6"/>
      <c r="AEF408" s="6"/>
      <c r="AEG408" s="6"/>
      <c r="AEH408" s="6"/>
      <c r="AEI408" s="6"/>
      <c r="AEJ408" s="6"/>
      <c r="AEK408" s="6"/>
      <c r="AEL408" s="6"/>
      <c r="AEM408" s="6"/>
      <c r="AEN408" s="6"/>
      <c r="AEO408" s="6"/>
      <c r="AEP408" s="6"/>
      <c r="AEQ408" s="6"/>
      <c r="AER408" s="6"/>
      <c r="AES408" s="6"/>
      <c r="AET408" s="6"/>
      <c r="AEU408" s="6"/>
      <c r="AEV408" s="6"/>
      <c r="AEW408" s="6"/>
      <c r="AEX408" s="6"/>
      <c r="AEY408" s="6"/>
      <c r="AEZ408" s="6"/>
      <c r="AFA408" s="6"/>
      <c r="AFB408" s="6"/>
      <c r="AFC408" s="6"/>
      <c r="AFD408" s="6"/>
      <c r="AFE408" s="6"/>
      <c r="AFF408" s="6"/>
      <c r="AFG408" s="6"/>
      <c r="AFH408" s="6"/>
      <c r="AFI408" s="6"/>
      <c r="AFJ408" s="6"/>
      <c r="AFK408" s="6"/>
      <c r="AFL408" s="6"/>
      <c r="AFM408" s="6"/>
      <c r="AFN408" s="6"/>
      <c r="AFO408" s="6"/>
      <c r="AFP408" s="6"/>
      <c r="AFQ408" s="6"/>
      <c r="AFR408" s="6"/>
      <c r="AFS408" s="6"/>
      <c r="AFT408" s="6"/>
      <c r="AFU408" s="6"/>
      <c r="AFV408" s="6"/>
      <c r="AFW408" s="6"/>
      <c r="AFX408" s="6"/>
      <c r="AFY408" s="6"/>
      <c r="AFZ408" s="6"/>
      <c r="AGA408" s="6"/>
      <c r="AGB408" s="6"/>
      <c r="AGC408" s="6"/>
      <c r="AGD408" s="6"/>
      <c r="AGE408" s="6"/>
      <c r="AGF408" s="6"/>
      <c r="AGG408" s="6"/>
      <c r="AGH408" s="6"/>
      <c r="AGI408" s="6"/>
      <c r="AGJ408" s="6"/>
      <c r="AGK408" s="6"/>
      <c r="AGL408" s="6"/>
      <c r="AGM408" s="6"/>
      <c r="AGN408" s="6"/>
      <c r="AGO408" s="6"/>
      <c r="AGP408" s="6"/>
      <c r="AGQ408" s="6"/>
      <c r="AGR408" s="6"/>
      <c r="AGS408" s="6"/>
      <c r="AGT408" s="6"/>
      <c r="AGU408" s="6"/>
      <c r="AGV408" s="6"/>
      <c r="AGW408" s="6"/>
      <c r="AGX408" s="6"/>
      <c r="AGY408" s="6"/>
      <c r="AGZ408" s="6"/>
      <c r="AHA408" s="6"/>
      <c r="AHB408" s="6"/>
      <c r="AHC408" s="6"/>
      <c r="AHD408" s="6"/>
      <c r="AHE408" s="6"/>
      <c r="AHF408" s="6"/>
      <c r="AHG408" s="6"/>
      <c r="AHH408" s="6"/>
      <c r="AHI408" s="6"/>
      <c r="AHJ408" s="6"/>
      <c r="AHK408" s="6"/>
      <c r="AHL408" s="6"/>
      <c r="AHM408" s="6"/>
      <c r="AHN408" s="6"/>
      <c r="AHO408" s="6"/>
      <c r="AHP408" s="6"/>
      <c r="AHQ408" s="6"/>
      <c r="AHR408" s="6"/>
      <c r="AHS408" s="6"/>
      <c r="AHT408" s="6"/>
      <c r="AHU408" s="6"/>
      <c r="AHV408" s="6"/>
      <c r="AHW408" s="6"/>
      <c r="AHX408" s="6"/>
      <c r="AHY408" s="6"/>
      <c r="AHZ408" s="6"/>
      <c r="AIA408" s="6"/>
      <c r="AIB408" s="6"/>
      <c r="AIC408" s="6"/>
      <c r="AID408" s="6"/>
      <c r="AIE408" s="6"/>
      <c r="AIF408" s="6"/>
      <c r="AIG408" s="6"/>
      <c r="AIH408" s="6"/>
      <c r="AII408" s="6"/>
      <c r="AIJ408" s="6"/>
      <c r="AIK408" s="6"/>
      <c r="AIL408" s="6"/>
      <c r="AIM408" s="6"/>
      <c r="AIN408" s="6"/>
      <c r="AIO408" s="6"/>
      <c r="AIP408" s="6"/>
      <c r="AIQ408" s="6"/>
      <c r="AIR408" s="6"/>
      <c r="AIS408" s="6"/>
      <c r="AIT408" s="6"/>
      <c r="AIU408" s="6"/>
      <c r="AIV408" s="6"/>
      <c r="AIW408" s="6"/>
      <c r="AIX408" s="6"/>
      <c r="AIY408" s="6"/>
      <c r="AIZ408" s="6"/>
      <c r="AJA408" s="6"/>
      <c r="AJB408" s="6"/>
      <c r="AJC408" s="6"/>
      <c r="AJD408" s="6"/>
      <c r="AJE408" s="6"/>
      <c r="AJF408" s="6"/>
      <c r="AJG408" s="6"/>
      <c r="AJH408" s="6"/>
      <c r="AJI408" s="6"/>
      <c r="AJJ408" s="6"/>
      <c r="AJK408" s="6"/>
      <c r="AJL408" s="6"/>
      <c r="AJM408" s="6"/>
      <c r="AJN408" s="6"/>
      <c r="AJO408" s="6"/>
      <c r="AJP408" s="6"/>
      <c r="AJQ408" s="6"/>
      <c r="AJR408" s="6"/>
      <c r="AJS408" s="6"/>
      <c r="AJT408" s="6"/>
      <c r="AJU408" s="6"/>
      <c r="AJV408" s="6"/>
      <c r="AJW408" s="6"/>
      <c r="AJX408" s="6"/>
      <c r="AJY408" s="6"/>
      <c r="AJZ408" s="6"/>
      <c r="AKA408" s="6"/>
      <c r="AKB408" s="6"/>
      <c r="AKC408" s="6"/>
      <c r="AKD408" s="6"/>
      <c r="AKE408" s="6"/>
      <c r="AKF408" s="6"/>
      <c r="AKG408" s="6"/>
      <c r="AKH408" s="6"/>
      <c r="AKI408" s="6"/>
      <c r="AKJ408" s="6"/>
      <c r="AKK408" s="6"/>
      <c r="AKL408" s="6"/>
      <c r="AKM408" s="6"/>
      <c r="AKN408" s="6"/>
      <c r="AKO408" s="6"/>
      <c r="AKP408" s="6"/>
      <c r="AKQ408" s="6"/>
      <c r="AKR408" s="6"/>
      <c r="AKS408" s="6"/>
      <c r="AKT408" s="6"/>
      <c r="AKU408" s="6"/>
      <c r="AKV408" s="6"/>
      <c r="AKW408" s="6"/>
      <c r="AKX408" s="6"/>
      <c r="AKY408" s="6"/>
      <c r="AKZ408" s="6"/>
      <c r="ALA408" s="6"/>
      <c r="ALB408" s="6"/>
      <c r="ALC408" s="6"/>
      <c r="ALD408" s="6"/>
      <c r="ALE408" s="6"/>
      <c r="ALF408" s="6"/>
      <c r="ALG408" s="6"/>
      <c r="ALH408" s="6"/>
      <c r="ALI408" s="6"/>
      <c r="ALJ408" s="6"/>
      <c r="ALK408" s="6"/>
      <c r="ALL408" s="6"/>
      <c r="ALM408" s="6"/>
      <c r="ALN408" s="6"/>
      <c r="ALO408" s="6"/>
      <c r="ALP408" s="6"/>
      <c r="ALQ408" s="6"/>
      <c r="ALR408" s="6"/>
      <c r="ALS408" s="6"/>
      <c r="ALT408" s="6"/>
      <c r="ALU408" s="6"/>
      <c r="ALV408" s="6"/>
      <c r="ALW408" s="6"/>
      <c r="ALX408" s="6"/>
      <c r="ALY408" s="6"/>
      <c r="ALZ408" s="6"/>
      <c r="AMA408" s="6"/>
      <c r="AMB408" s="6"/>
      <c r="AMC408" s="6"/>
      <c r="AMD408" s="6"/>
      <c r="AME408" s="6"/>
      <c r="AMF408" s="6"/>
      <c r="AMG408" s="6"/>
      <c r="AMH408" s="6"/>
      <c r="AMI408" s="6"/>
      <c r="AMJ408" s="6"/>
      <c r="AMK408" s="6"/>
      <c r="AML408" s="6"/>
      <c r="AMM408" s="6"/>
      <c r="AMN408" s="6"/>
      <c r="AMO408" s="6"/>
      <c r="AMP408" s="6"/>
      <c r="AMQ408" s="6"/>
      <c r="AMR408" s="6"/>
      <c r="AMS408" s="6"/>
      <c r="AMT408" s="6"/>
      <c r="AMU408" s="6"/>
      <c r="AMV408" s="6"/>
      <c r="AMW408" s="6"/>
      <c r="AMX408" s="6"/>
      <c r="AMY408" s="6"/>
      <c r="AMZ408" s="6"/>
      <c r="ANA408" s="6"/>
      <c r="ANB408" s="6"/>
    </row>
    <row r="409" spans="2:1042" s="18" customFormat="1" x14ac:dyDescent="0.25">
      <c r="C409" s="6" t="str">
        <f t="shared" si="226"/>
        <v>Whirlpool</v>
      </c>
      <c r="D409" s="6" t="str">
        <f t="shared" si="227"/>
        <v>HPSE2K80HD045VC  (80 gal)</v>
      </c>
      <c r="E409" s="6">
        <f t="shared" si="253"/>
        <v>261312</v>
      </c>
      <c r="F409" s="55">
        <f t="shared" si="152"/>
        <v>80</v>
      </c>
      <c r="G409" s="6" t="str">
        <f t="shared" si="228"/>
        <v>AOSmithPHPT80</v>
      </c>
      <c r="H409" s="117">
        <f t="shared" si="249"/>
        <v>0</v>
      </c>
      <c r="I409" s="158" t="str">
        <f t="shared" si="254"/>
        <v>WhirlpoolHPSE2K80C</v>
      </c>
      <c r="J409" s="91" t="s">
        <v>192</v>
      </c>
      <c r="K409" s="32">
        <v>1</v>
      </c>
      <c r="L409" s="75">
        <f t="shared" si="250"/>
        <v>26</v>
      </c>
      <c r="M409" t="s">
        <v>50</v>
      </c>
      <c r="N409" s="62">
        <f t="shared" si="252"/>
        <v>13</v>
      </c>
      <c r="O409" s="62">
        <f t="shared" si="247"/>
        <v>261312</v>
      </c>
      <c r="P409" s="59" t="str">
        <f t="shared" si="241"/>
        <v>HPSE2K80HD045VC  (80 gal)</v>
      </c>
      <c r="Q409" s="157">
        <f>COUNTIF(P$59:P$414, P409)</f>
        <v>1</v>
      </c>
      <c r="R409" s="21" t="s">
        <v>156</v>
      </c>
      <c r="S409" s="22">
        <v>80</v>
      </c>
      <c r="T409" s="30" t="s">
        <v>161</v>
      </c>
      <c r="U409" s="80" t="s">
        <v>105</v>
      </c>
      <c r="V409" s="85" t="str">
        <f t="shared" si="248"/>
        <v>AOSmithPHPT80</v>
      </c>
      <c r="W409" s="116">
        <v>0</v>
      </c>
      <c r="X409" s="45" t="str">
        <f>[1]ESTAR_to_AWHS!I185</f>
        <v>2-3</v>
      </c>
      <c r="Y409" s="47">
        <f>[1]ESTAR_to_AWHS!J185</f>
        <v>41666</v>
      </c>
      <c r="Z409" s="44" t="s">
        <v>80</v>
      </c>
      <c r="AA409" s="128" t="str">
        <f t="shared" si="239"/>
        <v>2,     261312,   "HPSE2K80HD045VC  (80 gal)"</v>
      </c>
      <c r="AB409" s="130" t="str">
        <f t="shared" si="205"/>
        <v>Whirlpool</v>
      </c>
      <c r="AC409" s="132" t="s">
        <v>712</v>
      </c>
      <c r="AD409" s="155">
        <f>COUNTIF(AC$59:AC$414, AC409)</f>
        <v>1</v>
      </c>
      <c r="AE409" s="128" t="str">
        <f t="shared" si="240"/>
        <v xml:space="preserve">          case  HPSE2K80HD045VC  (80 gal)   :   "WhirlpoolHPSE2K80C"</v>
      </c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  <c r="IP409" s="29"/>
      <c r="IQ409" s="29"/>
      <c r="IR409" s="29"/>
      <c r="IS409" s="29"/>
      <c r="IT409" s="29"/>
      <c r="IU409" s="29"/>
      <c r="IV409" s="29"/>
      <c r="IW409" s="29"/>
      <c r="IX409" s="29"/>
      <c r="IY409" s="29"/>
      <c r="IZ409" s="29"/>
      <c r="JA409" s="29"/>
      <c r="JB409" s="29"/>
      <c r="JC409" s="29"/>
      <c r="JD409" s="29"/>
      <c r="JE409" s="29"/>
      <c r="JF409" s="29"/>
      <c r="JG409" s="29"/>
      <c r="JH409" s="29"/>
      <c r="JI409" s="29"/>
      <c r="JJ409" s="29"/>
      <c r="JK409" s="29"/>
      <c r="JL409" s="29"/>
      <c r="JM409" s="29"/>
      <c r="JN409" s="29"/>
      <c r="JO409" s="29"/>
      <c r="JP409" s="29"/>
      <c r="JQ409" s="29"/>
      <c r="JR409" s="29"/>
      <c r="JS409" s="29"/>
      <c r="JT409" s="29"/>
      <c r="JU409" s="29"/>
      <c r="JV409" s="29"/>
      <c r="JW409" s="29"/>
      <c r="JX409" s="29"/>
      <c r="JY409" s="29"/>
      <c r="JZ409" s="29"/>
      <c r="KA409" s="29"/>
      <c r="KB409" s="29"/>
      <c r="KC409" s="29"/>
      <c r="KD409" s="29"/>
      <c r="KE409" s="29"/>
      <c r="KF409" s="29"/>
      <c r="KG409" s="29"/>
      <c r="KH409" s="29"/>
      <c r="KI409" s="29"/>
      <c r="KJ409" s="29"/>
      <c r="KK409" s="29"/>
      <c r="KL409" s="29"/>
      <c r="KM409" s="29"/>
      <c r="KN409" s="29"/>
      <c r="KO409" s="29"/>
      <c r="KP409" s="29"/>
      <c r="KQ409" s="29"/>
      <c r="KR409" s="29"/>
      <c r="KS409" s="29"/>
      <c r="KT409" s="29"/>
      <c r="KU409" s="29"/>
      <c r="KV409" s="29"/>
      <c r="KW409" s="29"/>
      <c r="KX409" s="29"/>
      <c r="KY409" s="29"/>
      <c r="KZ409" s="29"/>
      <c r="LA409" s="29"/>
      <c r="LB409" s="29"/>
      <c r="LC409" s="29"/>
      <c r="LD409" s="29"/>
      <c r="LE409" s="29"/>
      <c r="LF409" s="29"/>
      <c r="LG409" s="29"/>
      <c r="LH409" s="29"/>
      <c r="LI409" s="29"/>
      <c r="LJ409" s="29"/>
      <c r="LK409" s="29"/>
      <c r="LL409" s="29"/>
      <c r="LM409" s="29"/>
      <c r="LN409" s="29"/>
      <c r="LO409" s="29"/>
      <c r="LP409" s="29"/>
      <c r="LQ409" s="29"/>
      <c r="LR409" s="29"/>
      <c r="LS409" s="29"/>
      <c r="LT409" s="29"/>
      <c r="LU409" s="29"/>
      <c r="LV409" s="29"/>
      <c r="LW409" s="29"/>
      <c r="LX409" s="29"/>
      <c r="LY409" s="29"/>
      <c r="LZ409" s="29"/>
      <c r="MA409" s="29"/>
      <c r="MB409" s="29"/>
      <c r="MC409" s="29"/>
      <c r="MD409" s="29"/>
      <c r="ME409" s="29"/>
      <c r="MF409" s="29"/>
      <c r="MG409" s="29"/>
      <c r="MH409" s="29"/>
      <c r="MI409" s="29"/>
      <c r="MJ409" s="29"/>
      <c r="MK409" s="29"/>
      <c r="ML409" s="29"/>
      <c r="MM409" s="29"/>
      <c r="MN409" s="29"/>
      <c r="MO409" s="29"/>
      <c r="MP409" s="29"/>
      <c r="MQ409" s="29"/>
      <c r="MR409" s="29"/>
      <c r="MS409" s="29"/>
      <c r="MT409" s="29"/>
      <c r="MU409" s="29"/>
      <c r="MV409" s="29"/>
      <c r="MW409" s="29"/>
      <c r="MX409" s="29"/>
      <c r="MY409" s="29"/>
      <c r="MZ409" s="29"/>
      <c r="NA409" s="29"/>
      <c r="NB409" s="29"/>
      <c r="NC409" s="29"/>
      <c r="ND409" s="29"/>
      <c r="NE409" s="29"/>
      <c r="NF409" s="29"/>
      <c r="NG409" s="29"/>
      <c r="NH409" s="29"/>
      <c r="NI409" s="29"/>
      <c r="NJ409" s="29"/>
      <c r="NK409" s="29"/>
      <c r="NL409" s="29"/>
      <c r="NM409" s="29"/>
      <c r="NN409" s="29"/>
      <c r="NO409" s="29"/>
      <c r="NP409" s="29"/>
      <c r="NQ409" s="29"/>
      <c r="NR409" s="29"/>
      <c r="NS409" s="29"/>
      <c r="NT409" s="29"/>
      <c r="NU409" s="29"/>
      <c r="NV409" s="29"/>
      <c r="NW409" s="29"/>
      <c r="NX409" s="29"/>
      <c r="NY409" s="29"/>
      <c r="NZ409" s="29"/>
      <c r="OA409" s="29"/>
      <c r="OB409" s="29"/>
      <c r="OC409" s="29"/>
      <c r="OD409" s="29"/>
      <c r="OE409" s="29"/>
      <c r="OF409" s="29"/>
      <c r="OG409" s="29"/>
      <c r="OH409" s="29"/>
      <c r="OI409" s="29"/>
      <c r="OJ409" s="29"/>
      <c r="OK409" s="29"/>
      <c r="OL409" s="29"/>
      <c r="OM409" s="29"/>
      <c r="ON409" s="29"/>
      <c r="OO409" s="29"/>
      <c r="OP409" s="29"/>
      <c r="OQ409" s="29"/>
      <c r="OR409" s="29"/>
      <c r="OS409" s="29"/>
      <c r="OT409" s="29"/>
      <c r="OU409" s="29"/>
      <c r="OV409" s="29"/>
      <c r="OW409" s="29"/>
      <c r="OX409" s="29"/>
      <c r="OY409" s="29"/>
      <c r="OZ409" s="29"/>
      <c r="PA409" s="29"/>
      <c r="PB409" s="29"/>
      <c r="PC409" s="29"/>
      <c r="PD409" s="29"/>
      <c r="PE409" s="29"/>
      <c r="PF409" s="29"/>
      <c r="PG409" s="29"/>
      <c r="PH409" s="29"/>
      <c r="PI409" s="29"/>
      <c r="PJ409" s="29"/>
      <c r="PK409" s="29"/>
      <c r="PL409" s="29"/>
      <c r="PM409" s="29"/>
      <c r="PN409" s="29"/>
      <c r="PO409" s="29"/>
      <c r="PP409" s="29"/>
      <c r="PQ409" s="29"/>
      <c r="PR409" s="29"/>
      <c r="PS409" s="29"/>
      <c r="PT409" s="29"/>
      <c r="PU409" s="29"/>
      <c r="PV409" s="29"/>
      <c r="PW409" s="29"/>
      <c r="PX409" s="29"/>
      <c r="PY409" s="29"/>
      <c r="PZ409" s="29"/>
      <c r="QA409" s="29"/>
      <c r="QB409" s="29"/>
      <c r="QC409" s="29"/>
      <c r="QD409" s="29"/>
      <c r="QE409" s="29"/>
      <c r="QF409" s="29"/>
      <c r="QG409" s="29"/>
      <c r="QH409" s="29"/>
      <c r="QI409" s="29"/>
      <c r="QJ409" s="29"/>
      <c r="QK409" s="29"/>
      <c r="QL409" s="29"/>
      <c r="QM409" s="29"/>
      <c r="QN409" s="29"/>
      <c r="QO409" s="29"/>
      <c r="QP409" s="29"/>
      <c r="QQ409" s="29"/>
      <c r="QR409" s="29"/>
      <c r="QS409" s="29"/>
      <c r="QT409" s="29"/>
      <c r="QU409" s="29"/>
      <c r="QV409" s="29"/>
      <c r="QW409" s="29"/>
      <c r="QX409" s="29"/>
      <c r="QY409" s="29"/>
      <c r="QZ409" s="29"/>
      <c r="RA409" s="29"/>
      <c r="RB409" s="29"/>
      <c r="RC409" s="29"/>
      <c r="RD409" s="29"/>
      <c r="RE409" s="29"/>
      <c r="RF409" s="29"/>
      <c r="RG409" s="29"/>
      <c r="RH409" s="29"/>
      <c r="RI409" s="29"/>
      <c r="RJ409" s="29"/>
      <c r="RK409" s="29"/>
      <c r="RL409" s="29"/>
      <c r="RM409" s="29"/>
      <c r="RN409" s="29"/>
      <c r="RO409" s="29"/>
      <c r="RP409" s="29"/>
      <c r="RQ409" s="29"/>
      <c r="RR409" s="29"/>
      <c r="RS409" s="29"/>
      <c r="RT409" s="29"/>
      <c r="RU409" s="29"/>
      <c r="RV409" s="29"/>
      <c r="RW409" s="29"/>
      <c r="RX409" s="29"/>
      <c r="RY409" s="29"/>
      <c r="RZ409" s="29"/>
      <c r="SA409" s="29"/>
      <c r="SB409" s="29"/>
      <c r="SC409" s="29"/>
      <c r="SD409" s="29"/>
      <c r="SE409" s="29"/>
      <c r="SF409" s="29"/>
      <c r="SG409" s="29"/>
      <c r="SH409" s="29"/>
      <c r="SI409" s="29"/>
      <c r="SJ409" s="29"/>
      <c r="SK409" s="29"/>
      <c r="SL409" s="29"/>
      <c r="SM409" s="29"/>
      <c r="SN409" s="29"/>
      <c r="SO409" s="29"/>
      <c r="SP409" s="29"/>
      <c r="SQ409" s="29"/>
      <c r="SR409" s="29"/>
      <c r="SS409" s="29"/>
      <c r="ST409" s="29"/>
      <c r="SU409" s="29"/>
      <c r="SV409" s="29"/>
      <c r="SW409" s="29"/>
      <c r="SX409" s="29"/>
      <c r="SY409" s="29"/>
      <c r="SZ409" s="29"/>
      <c r="TA409" s="29"/>
      <c r="TB409" s="29"/>
      <c r="TC409" s="29"/>
      <c r="TD409" s="29"/>
      <c r="TE409" s="29"/>
      <c r="TF409" s="29"/>
      <c r="TG409" s="29"/>
      <c r="TH409" s="29"/>
      <c r="TI409" s="29"/>
      <c r="TJ409" s="29"/>
      <c r="TK409" s="29"/>
      <c r="TL409" s="29"/>
      <c r="TM409" s="29"/>
      <c r="TN409" s="29"/>
      <c r="TO409" s="29"/>
      <c r="TP409" s="29"/>
      <c r="TQ409" s="29"/>
      <c r="TR409" s="29"/>
      <c r="TS409" s="29"/>
      <c r="TT409" s="29"/>
      <c r="TU409" s="29"/>
      <c r="TV409" s="29"/>
      <c r="TW409" s="29"/>
      <c r="TX409" s="29"/>
      <c r="TY409" s="29"/>
      <c r="TZ409" s="29"/>
      <c r="UA409" s="29"/>
      <c r="UB409" s="29"/>
      <c r="UC409" s="29"/>
      <c r="UD409" s="29"/>
      <c r="UE409" s="29"/>
      <c r="UF409" s="29"/>
      <c r="UG409" s="29"/>
      <c r="UH409" s="29"/>
      <c r="UI409" s="29"/>
      <c r="UJ409" s="29"/>
      <c r="UK409" s="29"/>
      <c r="UL409" s="29"/>
      <c r="UM409" s="29"/>
      <c r="UN409" s="29"/>
      <c r="UO409" s="29"/>
      <c r="UP409" s="29"/>
      <c r="UQ409" s="29"/>
      <c r="UR409" s="29"/>
      <c r="US409" s="29"/>
      <c r="UT409" s="29"/>
      <c r="UU409" s="29"/>
      <c r="UV409" s="29"/>
      <c r="UW409" s="29"/>
      <c r="UX409" s="29"/>
      <c r="UY409" s="29"/>
      <c r="UZ409" s="29"/>
      <c r="VA409" s="29"/>
      <c r="VB409" s="29"/>
      <c r="VC409" s="29"/>
      <c r="VD409" s="29"/>
      <c r="VE409" s="29"/>
      <c r="VF409" s="29"/>
      <c r="VG409" s="29"/>
      <c r="VH409" s="29"/>
      <c r="VI409" s="29"/>
      <c r="VJ409" s="29"/>
      <c r="VK409" s="29"/>
      <c r="VL409" s="29"/>
      <c r="VM409" s="29"/>
      <c r="VN409" s="29"/>
      <c r="VO409" s="29"/>
      <c r="VP409" s="29"/>
      <c r="VQ409" s="29"/>
      <c r="VR409" s="29"/>
      <c r="VS409" s="29"/>
      <c r="VT409" s="29"/>
      <c r="VU409" s="29"/>
      <c r="VV409" s="29"/>
      <c r="VW409" s="29"/>
      <c r="VX409" s="29"/>
      <c r="VY409" s="29"/>
      <c r="VZ409" s="29"/>
      <c r="WA409" s="29"/>
      <c r="WB409" s="29"/>
      <c r="WC409" s="29"/>
      <c r="WD409" s="29"/>
      <c r="WE409" s="29"/>
      <c r="WF409" s="29"/>
      <c r="WG409" s="29"/>
      <c r="WH409" s="29"/>
      <c r="WI409" s="29"/>
      <c r="WJ409" s="29"/>
      <c r="WK409" s="29"/>
      <c r="WL409" s="29"/>
      <c r="WM409" s="29"/>
      <c r="WN409" s="29"/>
      <c r="WO409" s="29"/>
      <c r="WP409" s="29"/>
      <c r="WQ409" s="29"/>
      <c r="WR409" s="29"/>
      <c r="WS409" s="29"/>
      <c r="WT409" s="29"/>
      <c r="WU409" s="29"/>
      <c r="WV409" s="29"/>
      <c r="WW409" s="29"/>
      <c r="WX409" s="29"/>
      <c r="WY409" s="29"/>
      <c r="WZ409" s="29"/>
      <c r="XA409" s="29"/>
      <c r="XB409" s="29"/>
      <c r="XC409" s="29"/>
      <c r="XD409" s="29"/>
      <c r="XE409" s="29"/>
      <c r="XF409" s="29"/>
      <c r="XG409" s="29"/>
      <c r="XH409" s="29"/>
      <c r="XI409" s="29"/>
      <c r="XJ409" s="29"/>
      <c r="XK409" s="29"/>
      <c r="XL409" s="29"/>
      <c r="XM409" s="29"/>
      <c r="XN409" s="29"/>
      <c r="XO409" s="29"/>
      <c r="XP409" s="29"/>
      <c r="XQ409" s="29"/>
      <c r="XR409" s="29"/>
      <c r="XS409" s="29"/>
      <c r="XT409" s="29"/>
      <c r="XU409" s="29"/>
      <c r="XV409" s="29"/>
      <c r="XW409" s="29"/>
      <c r="XX409" s="29"/>
      <c r="XY409" s="29"/>
      <c r="XZ409" s="29"/>
      <c r="YA409" s="29"/>
      <c r="YB409" s="29"/>
      <c r="YC409" s="29"/>
      <c r="YD409" s="29"/>
      <c r="YE409" s="29"/>
      <c r="YF409" s="29"/>
      <c r="YG409" s="29"/>
      <c r="YH409" s="29"/>
      <c r="YI409" s="29"/>
      <c r="YJ409" s="29"/>
      <c r="YK409" s="29"/>
      <c r="YL409" s="29"/>
      <c r="YM409" s="29"/>
      <c r="YN409" s="29"/>
      <c r="YO409" s="29"/>
      <c r="YP409" s="29"/>
      <c r="YQ409" s="29"/>
      <c r="YR409" s="29"/>
      <c r="YS409" s="29"/>
      <c r="YT409" s="29"/>
      <c r="YU409" s="29"/>
      <c r="YV409" s="29"/>
      <c r="YW409" s="29"/>
      <c r="YX409" s="29"/>
      <c r="YY409" s="29"/>
      <c r="YZ409" s="29"/>
      <c r="ZA409" s="29"/>
      <c r="ZB409" s="29"/>
      <c r="ZC409" s="29"/>
      <c r="ZD409" s="29"/>
      <c r="ZE409" s="29"/>
      <c r="ZF409" s="29"/>
      <c r="ZG409" s="29"/>
      <c r="ZH409" s="29"/>
      <c r="ZI409" s="29"/>
      <c r="ZJ409" s="29"/>
      <c r="ZK409" s="29"/>
      <c r="ZL409" s="29"/>
      <c r="ZM409" s="29"/>
      <c r="ZN409" s="29"/>
      <c r="ZO409" s="29"/>
      <c r="ZP409" s="29"/>
      <c r="ZQ409" s="29"/>
      <c r="ZR409" s="29"/>
      <c r="ZS409" s="29"/>
      <c r="ZT409" s="29"/>
      <c r="ZU409" s="29"/>
      <c r="ZV409" s="29"/>
      <c r="ZW409" s="29"/>
      <c r="ZX409" s="29"/>
      <c r="ZY409" s="29"/>
      <c r="ZZ409" s="29"/>
      <c r="AAA409" s="29"/>
      <c r="AAB409" s="29"/>
      <c r="AAC409" s="29"/>
      <c r="AAD409" s="29"/>
      <c r="AAE409" s="29"/>
      <c r="AAF409" s="29"/>
      <c r="AAG409" s="29"/>
      <c r="AAH409" s="29"/>
      <c r="AAI409" s="29"/>
      <c r="AAJ409" s="29"/>
      <c r="AAK409" s="29"/>
      <c r="AAL409" s="29"/>
      <c r="AAM409" s="29"/>
      <c r="AAN409" s="29"/>
      <c r="AAO409" s="29"/>
      <c r="AAP409" s="29"/>
      <c r="AAQ409" s="29"/>
      <c r="AAR409" s="29"/>
      <c r="AAS409" s="29"/>
      <c r="AAT409" s="29"/>
      <c r="AAU409" s="29"/>
      <c r="AAV409" s="29"/>
      <c r="AAW409" s="29"/>
      <c r="AAX409" s="29"/>
      <c r="AAY409" s="29"/>
      <c r="AAZ409" s="29"/>
      <c r="ABA409" s="29"/>
      <c r="ABB409" s="29"/>
      <c r="ABC409" s="29"/>
      <c r="ABD409" s="29"/>
      <c r="ABE409" s="29"/>
      <c r="ABF409" s="29"/>
      <c r="ABG409" s="29"/>
      <c r="ABH409" s="29"/>
      <c r="ABI409" s="29"/>
      <c r="ABJ409" s="29"/>
      <c r="ABK409" s="29"/>
      <c r="ABL409" s="29"/>
      <c r="ABM409" s="29"/>
      <c r="ABN409" s="29"/>
      <c r="ABO409" s="29"/>
      <c r="ABP409" s="29"/>
      <c r="ABQ409" s="29"/>
      <c r="ABR409" s="29"/>
      <c r="ABS409" s="29"/>
      <c r="ABT409" s="29"/>
      <c r="ABU409" s="29"/>
      <c r="ABV409" s="29"/>
      <c r="ABW409" s="29"/>
      <c r="ABX409" s="29"/>
      <c r="ABY409" s="29"/>
      <c r="ABZ409" s="29"/>
      <c r="ACA409" s="29"/>
      <c r="ACB409" s="29"/>
      <c r="ACC409" s="29"/>
      <c r="ACD409" s="29"/>
      <c r="ACE409" s="29"/>
      <c r="ACF409" s="29"/>
      <c r="ACG409" s="29"/>
      <c r="ACH409" s="29"/>
      <c r="ACI409" s="29"/>
      <c r="ACJ409" s="29"/>
      <c r="ACK409" s="29"/>
      <c r="ACL409" s="29"/>
      <c r="ACM409" s="29"/>
      <c r="ACN409" s="29"/>
      <c r="ACO409" s="29"/>
      <c r="ACP409" s="29"/>
      <c r="ACQ409" s="29"/>
      <c r="ACR409" s="29"/>
      <c r="ACS409" s="29"/>
      <c r="ACT409" s="29"/>
      <c r="ACU409" s="29"/>
      <c r="ACV409" s="29"/>
      <c r="ACW409" s="29"/>
      <c r="ACX409" s="29"/>
      <c r="ACY409" s="29"/>
      <c r="ACZ409" s="29"/>
      <c r="ADA409" s="29"/>
      <c r="ADB409" s="29"/>
      <c r="ADC409" s="29"/>
      <c r="ADD409" s="29"/>
      <c r="ADE409" s="29"/>
      <c r="ADF409" s="29"/>
      <c r="ADG409" s="29"/>
      <c r="ADH409" s="29"/>
      <c r="ADI409" s="29"/>
      <c r="ADJ409" s="29"/>
      <c r="ADK409" s="29"/>
      <c r="ADL409" s="29"/>
      <c r="ADM409" s="29"/>
      <c r="ADN409" s="29"/>
      <c r="ADO409" s="29"/>
      <c r="ADP409" s="29"/>
      <c r="ADQ409" s="29"/>
      <c r="ADR409" s="29"/>
      <c r="ADS409" s="29"/>
      <c r="ADT409" s="29"/>
      <c r="ADU409" s="29"/>
      <c r="ADV409" s="29"/>
      <c r="ADW409" s="29"/>
      <c r="ADX409" s="29"/>
      <c r="ADY409" s="29"/>
      <c r="ADZ409" s="29"/>
      <c r="AEA409" s="29"/>
      <c r="AEB409" s="29"/>
      <c r="AEC409" s="29"/>
      <c r="AED409" s="29"/>
      <c r="AEE409" s="29"/>
      <c r="AEF409" s="29"/>
      <c r="AEG409" s="29"/>
      <c r="AEH409" s="29"/>
      <c r="AEI409" s="29"/>
      <c r="AEJ409" s="29"/>
      <c r="AEK409" s="29"/>
      <c r="AEL409" s="29"/>
      <c r="AEM409" s="29"/>
      <c r="AEN409" s="29"/>
      <c r="AEO409" s="29"/>
      <c r="AEP409" s="29"/>
      <c r="AEQ409" s="29"/>
      <c r="AER409" s="29"/>
      <c r="AES409" s="29"/>
      <c r="AET409" s="29"/>
      <c r="AEU409" s="29"/>
      <c r="AEV409" s="29"/>
      <c r="AEW409" s="29"/>
      <c r="AEX409" s="29"/>
      <c r="AEY409" s="29"/>
      <c r="AEZ409" s="29"/>
      <c r="AFA409" s="29"/>
      <c r="AFB409" s="29"/>
      <c r="AFC409" s="29"/>
      <c r="AFD409" s="29"/>
      <c r="AFE409" s="29"/>
      <c r="AFF409" s="29"/>
      <c r="AFG409" s="29"/>
      <c r="AFH409" s="29"/>
      <c r="AFI409" s="29"/>
      <c r="AFJ409" s="29"/>
      <c r="AFK409" s="29"/>
      <c r="AFL409" s="29"/>
      <c r="AFM409" s="29"/>
      <c r="AFN409" s="29"/>
      <c r="AFO409" s="29"/>
      <c r="AFP409" s="29"/>
      <c r="AFQ409" s="29"/>
      <c r="AFR409" s="29"/>
      <c r="AFS409" s="29"/>
      <c r="AFT409" s="29"/>
      <c r="AFU409" s="29"/>
      <c r="AFV409" s="29"/>
      <c r="AFW409" s="29"/>
      <c r="AFX409" s="29"/>
      <c r="AFY409" s="29"/>
      <c r="AFZ409" s="29"/>
      <c r="AGA409" s="29"/>
      <c r="AGB409" s="29"/>
      <c r="AGC409" s="29"/>
      <c r="AGD409" s="29"/>
      <c r="AGE409" s="29"/>
      <c r="AGF409" s="29"/>
      <c r="AGG409" s="29"/>
      <c r="AGH409" s="29"/>
      <c r="AGI409" s="29"/>
      <c r="AGJ409" s="29"/>
      <c r="AGK409" s="29"/>
      <c r="AGL409" s="29"/>
      <c r="AGM409" s="29"/>
      <c r="AGN409" s="29"/>
      <c r="AGO409" s="29"/>
      <c r="AGP409" s="29"/>
      <c r="AGQ409" s="29"/>
      <c r="AGR409" s="29"/>
      <c r="AGS409" s="29"/>
      <c r="AGT409" s="29"/>
      <c r="AGU409" s="29"/>
      <c r="AGV409" s="29"/>
      <c r="AGW409" s="29"/>
      <c r="AGX409" s="29"/>
      <c r="AGY409" s="29"/>
      <c r="AGZ409" s="29"/>
      <c r="AHA409" s="29"/>
      <c r="AHB409" s="29"/>
      <c r="AHC409" s="29"/>
      <c r="AHD409" s="29"/>
      <c r="AHE409" s="29"/>
      <c r="AHF409" s="29"/>
      <c r="AHG409" s="29"/>
      <c r="AHH409" s="29"/>
      <c r="AHI409" s="29"/>
      <c r="AHJ409" s="29"/>
      <c r="AHK409" s="29"/>
      <c r="AHL409" s="29"/>
      <c r="AHM409" s="29"/>
      <c r="AHN409" s="29"/>
      <c r="AHO409" s="29"/>
      <c r="AHP409" s="29"/>
      <c r="AHQ409" s="29"/>
      <c r="AHR409" s="29"/>
      <c r="AHS409" s="29"/>
      <c r="AHT409" s="29"/>
      <c r="AHU409" s="29"/>
      <c r="AHV409" s="29"/>
      <c r="AHW409" s="29"/>
      <c r="AHX409" s="29"/>
      <c r="AHY409" s="29"/>
      <c r="AHZ409" s="29"/>
      <c r="AIA409" s="29"/>
      <c r="AIB409" s="29"/>
      <c r="AIC409" s="29"/>
      <c r="AID409" s="29"/>
      <c r="AIE409" s="29"/>
      <c r="AIF409" s="29"/>
      <c r="AIG409" s="29"/>
      <c r="AIH409" s="29"/>
      <c r="AII409" s="29"/>
      <c r="AIJ409" s="29"/>
      <c r="AIK409" s="29"/>
      <c r="AIL409" s="29"/>
      <c r="AIM409" s="29"/>
      <c r="AIN409" s="29"/>
      <c r="AIO409" s="29"/>
      <c r="AIP409" s="29"/>
      <c r="AIQ409" s="29"/>
      <c r="AIR409" s="29"/>
      <c r="AIS409" s="29"/>
      <c r="AIT409" s="29"/>
      <c r="AIU409" s="29"/>
      <c r="AIV409" s="29"/>
      <c r="AIW409" s="29"/>
      <c r="AIX409" s="29"/>
      <c r="AIY409" s="29"/>
      <c r="AIZ409" s="29"/>
      <c r="AJA409" s="29"/>
      <c r="AJB409" s="29"/>
      <c r="AJC409" s="29"/>
      <c r="AJD409" s="29"/>
      <c r="AJE409" s="29"/>
      <c r="AJF409" s="29"/>
      <c r="AJG409" s="29"/>
      <c r="AJH409" s="29"/>
      <c r="AJI409" s="29"/>
      <c r="AJJ409" s="29"/>
      <c r="AJK409" s="29"/>
      <c r="AJL409" s="29"/>
      <c r="AJM409" s="29"/>
      <c r="AJN409" s="29"/>
      <c r="AJO409" s="29"/>
      <c r="AJP409" s="29"/>
      <c r="AJQ409" s="29"/>
      <c r="AJR409" s="29"/>
      <c r="AJS409" s="29"/>
      <c r="AJT409" s="29"/>
      <c r="AJU409" s="29"/>
      <c r="AJV409" s="29"/>
      <c r="AJW409" s="29"/>
      <c r="AJX409" s="29"/>
      <c r="AJY409" s="29"/>
      <c r="AJZ409" s="29"/>
      <c r="AKA409" s="29"/>
      <c r="AKB409" s="29"/>
      <c r="AKC409" s="29"/>
      <c r="AKD409" s="29"/>
      <c r="AKE409" s="29"/>
      <c r="AKF409" s="29"/>
      <c r="AKG409" s="29"/>
      <c r="AKH409" s="29"/>
      <c r="AKI409" s="29"/>
      <c r="AKJ409" s="29"/>
      <c r="AKK409" s="29"/>
      <c r="AKL409" s="29"/>
      <c r="AKM409" s="29"/>
      <c r="AKN409" s="29"/>
      <c r="AKO409" s="29"/>
      <c r="AKP409" s="29"/>
      <c r="AKQ409" s="29"/>
      <c r="AKR409" s="29"/>
      <c r="AKS409" s="29"/>
      <c r="AKT409" s="29"/>
      <c r="AKU409" s="29"/>
      <c r="AKV409" s="29"/>
      <c r="AKW409" s="29"/>
      <c r="AKX409" s="29"/>
      <c r="AKY409" s="29"/>
      <c r="AKZ409" s="29"/>
      <c r="ALA409" s="29"/>
      <c r="ALB409" s="29"/>
      <c r="ALC409" s="29"/>
      <c r="ALD409" s="29"/>
      <c r="ALE409" s="29"/>
      <c r="ALF409" s="29"/>
      <c r="ALG409" s="29"/>
      <c r="ALH409" s="29"/>
      <c r="ALI409" s="29"/>
      <c r="ALJ409" s="29"/>
      <c r="ALK409" s="29"/>
      <c r="ALL409" s="29"/>
      <c r="ALM409" s="29"/>
      <c r="ALN409" s="29"/>
      <c r="ALO409" s="29"/>
      <c r="ALP409" s="29"/>
      <c r="ALQ409" s="29"/>
      <c r="ALR409" s="29"/>
      <c r="ALS409" s="29"/>
      <c r="ALT409" s="29"/>
      <c r="ALU409" s="29"/>
      <c r="ALV409" s="29"/>
      <c r="ALW409" s="29"/>
      <c r="ALX409" s="29"/>
      <c r="ALY409" s="29"/>
      <c r="ALZ409" s="29"/>
      <c r="AMA409" s="29"/>
      <c r="AMB409" s="29"/>
      <c r="AMC409" s="29"/>
      <c r="AMD409" s="29"/>
      <c r="AME409" s="29"/>
      <c r="AMF409" s="29"/>
      <c r="AMG409" s="29"/>
      <c r="AMH409" s="29"/>
      <c r="AMI409" s="29"/>
      <c r="AMJ409" s="29"/>
      <c r="AMK409" s="29"/>
      <c r="AML409" s="29"/>
      <c r="AMM409" s="29"/>
      <c r="AMN409" s="29"/>
      <c r="AMO409" s="29"/>
      <c r="AMP409" s="29"/>
      <c r="AMQ409" s="29"/>
      <c r="AMR409" s="29"/>
      <c r="AMS409" s="29"/>
      <c r="AMT409" s="29"/>
      <c r="AMU409" s="29"/>
      <c r="AMV409" s="29"/>
      <c r="AMW409" s="29"/>
      <c r="AMX409" s="29"/>
      <c r="AMY409" s="29"/>
      <c r="AMZ409" s="29"/>
      <c r="ANA409" s="29"/>
      <c r="ANB409" s="29"/>
    </row>
    <row r="410" spans="2:1042" s="18" customFormat="1" x14ac:dyDescent="0.25">
      <c r="C410" s="6" t="str">
        <f t="shared" si="226"/>
        <v>(generic)</v>
      </c>
      <c r="D410" s="6" t="str">
        <f t="shared" si="227"/>
        <v>UEF 2  (50 gal)</v>
      </c>
      <c r="E410" s="6">
        <f t="shared" si="253"/>
        <v>990138</v>
      </c>
      <c r="F410" s="55">
        <f t="shared" ref="F410:F413" si="255">S410</f>
        <v>50</v>
      </c>
      <c r="G410" s="6" t="str">
        <f t="shared" si="228"/>
        <v>GE2012</v>
      </c>
      <c r="H410" s="117">
        <f t="shared" ref="H410:H413" si="256">W410</f>
        <v>0</v>
      </c>
      <c r="I410" s="158" t="str">
        <f t="shared" si="254"/>
        <v>WhirlpoolHPSE2K50</v>
      </c>
      <c r="J410" s="91" t="s">
        <v>192</v>
      </c>
      <c r="K410" s="32">
        <v>1</v>
      </c>
      <c r="L410" s="75">
        <f t="shared" ref="L410" si="257">VLOOKUP( M410, $M$2:$N$21, 2, FALSE )</f>
        <v>99</v>
      </c>
      <c r="M410" s="12" t="s">
        <v>218</v>
      </c>
      <c r="N410" s="61">
        <v>1</v>
      </c>
      <c r="O410" s="62">
        <f t="shared" si="247"/>
        <v>990138</v>
      </c>
      <c r="P410" s="59" t="str">
        <f t="shared" ref="P410" si="258">R410 &amp; "  (" &amp; S410 &amp; " gal" &amp; IF(W410&gt;0, ", JA13)", ")")</f>
        <v>UEF 2  (50 gal)</v>
      </c>
      <c r="Q410" s="157">
        <f>COUNTIF(P$59:P$414, P410)</f>
        <v>1</v>
      </c>
      <c r="R410" s="21" t="s">
        <v>222</v>
      </c>
      <c r="S410" s="22">
        <v>50</v>
      </c>
      <c r="T410" s="30" t="s">
        <v>220</v>
      </c>
      <c r="U410" s="80" t="s">
        <v>220</v>
      </c>
      <c r="V410" s="85" t="str">
        <f t="shared" si="248"/>
        <v>GE2012</v>
      </c>
      <c r="W410" s="116">
        <v>0</v>
      </c>
      <c r="X410" s="45">
        <v>0</v>
      </c>
      <c r="Y410" s="47">
        <v>0</v>
      </c>
      <c r="Z410" s="44"/>
      <c r="AA410" s="128" t="str">
        <f t="shared" si="239"/>
        <v>2,     990138,   "UEF 2  (50 gal)"</v>
      </c>
      <c r="AB410" s="129" t="str">
        <f>M410</f>
        <v>(generic)</v>
      </c>
      <c r="AC410" s="131" t="s">
        <v>691</v>
      </c>
      <c r="AD410" s="156">
        <f>COUNTIF(AC$59:AC$414, AC410)</f>
        <v>2</v>
      </c>
      <c r="AE410" s="128" t="str">
        <f t="shared" si="240"/>
        <v xml:space="preserve">          case  UEF 2  (50 gal)   :   "WhirlpoolHPSE2K50"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  <c r="DB410" s="29"/>
      <c r="DC410" s="29"/>
      <c r="DD410" s="29"/>
      <c r="DE410" s="29"/>
      <c r="DF410" s="29"/>
      <c r="DG410" s="29"/>
      <c r="DH410" s="29"/>
      <c r="DI410" s="29"/>
      <c r="DJ410" s="29"/>
      <c r="DK410" s="29"/>
      <c r="DL410" s="29"/>
      <c r="DM410" s="29"/>
      <c r="DN410" s="29"/>
      <c r="DO410" s="29"/>
      <c r="DP410" s="29"/>
      <c r="DQ410" s="29"/>
      <c r="DR410" s="29"/>
      <c r="DS410" s="29"/>
      <c r="DT410" s="29"/>
      <c r="DU410" s="29"/>
      <c r="DV410" s="29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29"/>
      <c r="EK410" s="29"/>
      <c r="EL410" s="29"/>
      <c r="EM410" s="29"/>
      <c r="EN410" s="29"/>
      <c r="EO410" s="29"/>
      <c r="EP410" s="29"/>
      <c r="EQ410" s="29"/>
      <c r="ER410" s="29"/>
      <c r="ES410" s="29"/>
      <c r="ET410" s="29"/>
      <c r="EU410" s="29"/>
      <c r="EV410" s="29"/>
      <c r="EW410" s="29"/>
      <c r="EX410" s="29"/>
      <c r="EY410" s="29"/>
      <c r="EZ410" s="29"/>
      <c r="FA410" s="29"/>
      <c r="FB410" s="29"/>
      <c r="FC410" s="29"/>
      <c r="FD410" s="29"/>
      <c r="FE410" s="29"/>
      <c r="FF410" s="29"/>
      <c r="FG410" s="29"/>
      <c r="FH410" s="29"/>
      <c r="FI410" s="29"/>
      <c r="FJ410" s="29"/>
      <c r="FK410" s="29"/>
      <c r="FL410" s="29"/>
      <c r="FM410" s="29"/>
      <c r="FN410" s="29"/>
      <c r="FO410" s="29"/>
      <c r="FP410" s="29"/>
      <c r="FQ410" s="29"/>
      <c r="FR410" s="29"/>
      <c r="FS410" s="29"/>
      <c r="FT410" s="29"/>
      <c r="FU410" s="29"/>
      <c r="FV410" s="29"/>
      <c r="FW410" s="29"/>
      <c r="FX410" s="29"/>
      <c r="FY410" s="29"/>
      <c r="FZ410" s="29"/>
      <c r="GA410" s="29"/>
      <c r="GB410" s="29"/>
      <c r="GC410" s="29"/>
      <c r="GD410" s="29"/>
      <c r="GE410" s="29"/>
      <c r="GF410" s="29"/>
      <c r="GG410" s="29"/>
      <c r="GH410" s="29"/>
      <c r="GI410" s="29"/>
      <c r="GJ410" s="29"/>
      <c r="GK410" s="29"/>
      <c r="GL410" s="29"/>
      <c r="GM410" s="29"/>
      <c r="GN410" s="29"/>
      <c r="GO410" s="29"/>
      <c r="GP410" s="29"/>
      <c r="GQ410" s="29"/>
      <c r="GR410" s="29"/>
      <c r="GS410" s="29"/>
      <c r="GT410" s="29"/>
      <c r="GU410" s="29"/>
      <c r="GV410" s="29"/>
      <c r="GW410" s="29"/>
      <c r="GX410" s="29"/>
      <c r="GY410" s="29"/>
      <c r="GZ410" s="29"/>
      <c r="HA410" s="29"/>
      <c r="HB410" s="29"/>
      <c r="HC410" s="29"/>
      <c r="HD410" s="29"/>
      <c r="HE410" s="29"/>
      <c r="HF410" s="29"/>
      <c r="HG410" s="29"/>
      <c r="HH410" s="29"/>
      <c r="HI410" s="29"/>
      <c r="HJ410" s="29"/>
      <c r="HK410" s="29"/>
      <c r="HL410" s="29"/>
      <c r="HM410" s="29"/>
      <c r="HN410" s="29"/>
      <c r="HO410" s="29"/>
      <c r="HP410" s="29"/>
      <c r="HQ410" s="29"/>
      <c r="HR410" s="29"/>
      <c r="HS410" s="29"/>
      <c r="HT410" s="29"/>
      <c r="HU410" s="29"/>
      <c r="HV410" s="29"/>
      <c r="HW410" s="29"/>
      <c r="HX410" s="29"/>
      <c r="HY410" s="29"/>
      <c r="HZ410" s="29"/>
      <c r="IA410" s="29"/>
      <c r="IB410" s="29"/>
      <c r="IC410" s="29"/>
      <c r="ID410" s="29"/>
      <c r="IE410" s="29"/>
      <c r="IF410" s="29"/>
      <c r="IG410" s="29"/>
      <c r="IH410" s="29"/>
      <c r="II410" s="29"/>
      <c r="IJ410" s="29"/>
      <c r="IK410" s="29"/>
      <c r="IL410" s="29"/>
      <c r="IM410" s="29"/>
      <c r="IN410" s="29"/>
      <c r="IO410" s="29"/>
      <c r="IP410" s="29"/>
      <c r="IQ410" s="29"/>
      <c r="IR410" s="29"/>
      <c r="IS410" s="29"/>
      <c r="IT410" s="29"/>
      <c r="IU410" s="29"/>
      <c r="IV410" s="29"/>
      <c r="IW410" s="29"/>
      <c r="IX410" s="29"/>
      <c r="IY410" s="29"/>
      <c r="IZ410" s="29"/>
      <c r="JA410" s="29"/>
      <c r="JB410" s="29"/>
      <c r="JC410" s="29"/>
      <c r="JD410" s="29"/>
      <c r="JE410" s="29"/>
      <c r="JF410" s="29"/>
      <c r="JG410" s="29"/>
      <c r="JH410" s="29"/>
      <c r="JI410" s="29"/>
      <c r="JJ410" s="29"/>
      <c r="JK410" s="29"/>
      <c r="JL410" s="29"/>
      <c r="JM410" s="29"/>
      <c r="JN410" s="29"/>
      <c r="JO410" s="29"/>
      <c r="JP410" s="29"/>
      <c r="JQ410" s="29"/>
      <c r="JR410" s="29"/>
      <c r="JS410" s="29"/>
      <c r="JT410" s="29"/>
      <c r="JU410" s="29"/>
      <c r="JV410" s="29"/>
      <c r="JW410" s="29"/>
      <c r="JX410" s="29"/>
      <c r="JY410" s="29"/>
      <c r="JZ410" s="29"/>
      <c r="KA410" s="29"/>
      <c r="KB410" s="29"/>
      <c r="KC410" s="29"/>
      <c r="KD410" s="29"/>
      <c r="KE410" s="29"/>
      <c r="KF410" s="29"/>
      <c r="KG410" s="29"/>
      <c r="KH410" s="29"/>
      <c r="KI410" s="29"/>
      <c r="KJ410" s="29"/>
      <c r="KK410" s="29"/>
      <c r="KL410" s="29"/>
      <c r="KM410" s="29"/>
      <c r="KN410" s="29"/>
      <c r="KO410" s="29"/>
      <c r="KP410" s="29"/>
      <c r="KQ410" s="29"/>
      <c r="KR410" s="29"/>
      <c r="KS410" s="29"/>
      <c r="KT410" s="29"/>
      <c r="KU410" s="29"/>
      <c r="KV410" s="29"/>
      <c r="KW410" s="29"/>
      <c r="KX410" s="29"/>
      <c r="KY410" s="29"/>
      <c r="KZ410" s="29"/>
      <c r="LA410" s="29"/>
      <c r="LB410" s="29"/>
      <c r="LC410" s="29"/>
      <c r="LD410" s="29"/>
      <c r="LE410" s="29"/>
      <c r="LF410" s="29"/>
      <c r="LG410" s="29"/>
      <c r="LH410" s="29"/>
      <c r="LI410" s="29"/>
      <c r="LJ410" s="29"/>
      <c r="LK410" s="29"/>
      <c r="LL410" s="29"/>
      <c r="LM410" s="29"/>
      <c r="LN410" s="29"/>
      <c r="LO410" s="29"/>
      <c r="LP410" s="29"/>
      <c r="LQ410" s="29"/>
      <c r="LR410" s="29"/>
      <c r="LS410" s="29"/>
      <c r="LT410" s="29"/>
      <c r="LU410" s="29"/>
      <c r="LV410" s="29"/>
      <c r="LW410" s="29"/>
      <c r="LX410" s="29"/>
      <c r="LY410" s="29"/>
      <c r="LZ410" s="29"/>
      <c r="MA410" s="29"/>
      <c r="MB410" s="29"/>
      <c r="MC410" s="29"/>
      <c r="MD410" s="29"/>
      <c r="ME410" s="29"/>
      <c r="MF410" s="29"/>
      <c r="MG410" s="29"/>
      <c r="MH410" s="29"/>
      <c r="MI410" s="29"/>
      <c r="MJ410" s="29"/>
      <c r="MK410" s="29"/>
      <c r="ML410" s="29"/>
      <c r="MM410" s="29"/>
      <c r="MN410" s="29"/>
      <c r="MO410" s="29"/>
      <c r="MP410" s="29"/>
      <c r="MQ410" s="29"/>
      <c r="MR410" s="29"/>
      <c r="MS410" s="29"/>
      <c r="MT410" s="29"/>
      <c r="MU410" s="29"/>
      <c r="MV410" s="29"/>
      <c r="MW410" s="29"/>
      <c r="MX410" s="29"/>
      <c r="MY410" s="29"/>
      <c r="MZ410" s="29"/>
      <c r="NA410" s="29"/>
      <c r="NB410" s="29"/>
      <c r="NC410" s="29"/>
      <c r="ND410" s="29"/>
      <c r="NE410" s="29"/>
      <c r="NF410" s="29"/>
      <c r="NG410" s="29"/>
      <c r="NH410" s="29"/>
      <c r="NI410" s="29"/>
      <c r="NJ410" s="29"/>
      <c r="NK410" s="29"/>
      <c r="NL410" s="29"/>
      <c r="NM410" s="29"/>
      <c r="NN410" s="29"/>
      <c r="NO410" s="29"/>
      <c r="NP410" s="29"/>
      <c r="NQ410" s="29"/>
      <c r="NR410" s="29"/>
      <c r="NS410" s="29"/>
      <c r="NT410" s="29"/>
      <c r="NU410" s="29"/>
      <c r="NV410" s="29"/>
      <c r="NW410" s="29"/>
      <c r="NX410" s="29"/>
      <c r="NY410" s="29"/>
      <c r="NZ410" s="29"/>
      <c r="OA410" s="29"/>
      <c r="OB410" s="29"/>
      <c r="OC410" s="29"/>
      <c r="OD410" s="29"/>
      <c r="OE410" s="29"/>
      <c r="OF410" s="29"/>
      <c r="OG410" s="29"/>
      <c r="OH410" s="29"/>
      <c r="OI410" s="29"/>
      <c r="OJ410" s="29"/>
      <c r="OK410" s="29"/>
      <c r="OL410" s="29"/>
      <c r="OM410" s="29"/>
      <c r="ON410" s="29"/>
      <c r="OO410" s="29"/>
      <c r="OP410" s="29"/>
      <c r="OQ410" s="29"/>
      <c r="OR410" s="29"/>
      <c r="OS410" s="29"/>
      <c r="OT410" s="29"/>
      <c r="OU410" s="29"/>
      <c r="OV410" s="29"/>
      <c r="OW410" s="29"/>
      <c r="OX410" s="29"/>
      <c r="OY410" s="29"/>
      <c r="OZ410" s="29"/>
      <c r="PA410" s="29"/>
      <c r="PB410" s="29"/>
      <c r="PC410" s="29"/>
      <c r="PD410" s="29"/>
      <c r="PE410" s="29"/>
      <c r="PF410" s="29"/>
      <c r="PG410" s="29"/>
      <c r="PH410" s="29"/>
      <c r="PI410" s="29"/>
      <c r="PJ410" s="29"/>
      <c r="PK410" s="29"/>
      <c r="PL410" s="29"/>
      <c r="PM410" s="29"/>
      <c r="PN410" s="29"/>
      <c r="PO410" s="29"/>
      <c r="PP410" s="29"/>
      <c r="PQ410" s="29"/>
      <c r="PR410" s="29"/>
      <c r="PS410" s="29"/>
      <c r="PT410" s="29"/>
      <c r="PU410" s="29"/>
      <c r="PV410" s="29"/>
      <c r="PW410" s="29"/>
      <c r="PX410" s="29"/>
      <c r="PY410" s="29"/>
      <c r="PZ410" s="29"/>
      <c r="QA410" s="29"/>
      <c r="QB410" s="29"/>
      <c r="QC410" s="29"/>
      <c r="QD410" s="29"/>
      <c r="QE410" s="29"/>
      <c r="QF410" s="29"/>
      <c r="QG410" s="29"/>
      <c r="QH410" s="29"/>
      <c r="QI410" s="29"/>
      <c r="QJ410" s="29"/>
      <c r="QK410" s="29"/>
      <c r="QL410" s="29"/>
      <c r="QM410" s="29"/>
      <c r="QN410" s="29"/>
      <c r="QO410" s="29"/>
      <c r="QP410" s="29"/>
      <c r="QQ410" s="29"/>
      <c r="QR410" s="29"/>
      <c r="QS410" s="29"/>
      <c r="QT410" s="29"/>
      <c r="QU410" s="29"/>
      <c r="QV410" s="29"/>
      <c r="QW410" s="29"/>
      <c r="QX410" s="29"/>
      <c r="QY410" s="29"/>
      <c r="QZ410" s="29"/>
      <c r="RA410" s="29"/>
      <c r="RB410" s="29"/>
      <c r="RC410" s="29"/>
      <c r="RD410" s="29"/>
      <c r="RE410" s="29"/>
      <c r="RF410" s="29"/>
      <c r="RG410" s="29"/>
      <c r="RH410" s="29"/>
      <c r="RI410" s="29"/>
      <c r="RJ410" s="29"/>
      <c r="RK410" s="29"/>
      <c r="RL410" s="29"/>
      <c r="RM410" s="29"/>
      <c r="RN410" s="29"/>
      <c r="RO410" s="29"/>
      <c r="RP410" s="29"/>
      <c r="RQ410" s="29"/>
      <c r="RR410" s="29"/>
      <c r="RS410" s="29"/>
      <c r="RT410" s="29"/>
      <c r="RU410" s="29"/>
      <c r="RV410" s="29"/>
      <c r="RW410" s="29"/>
      <c r="RX410" s="29"/>
      <c r="RY410" s="29"/>
      <c r="RZ410" s="29"/>
      <c r="SA410" s="29"/>
      <c r="SB410" s="29"/>
      <c r="SC410" s="29"/>
      <c r="SD410" s="29"/>
      <c r="SE410" s="29"/>
      <c r="SF410" s="29"/>
      <c r="SG410" s="29"/>
      <c r="SH410" s="29"/>
      <c r="SI410" s="29"/>
      <c r="SJ410" s="29"/>
      <c r="SK410" s="29"/>
      <c r="SL410" s="29"/>
      <c r="SM410" s="29"/>
      <c r="SN410" s="29"/>
      <c r="SO410" s="29"/>
      <c r="SP410" s="29"/>
      <c r="SQ410" s="29"/>
      <c r="SR410" s="29"/>
      <c r="SS410" s="29"/>
      <c r="ST410" s="29"/>
      <c r="SU410" s="29"/>
      <c r="SV410" s="29"/>
      <c r="SW410" s="29"/>
      <c r="SX410" s="29"/>
      <c r="SY410" s="29"/>
      <c r="SZ410" s="29"/>
      <c r="TA410" s="29"/>
      <c r="TB410" s="29"/>
      <c r="TC410" s="29"/>
      <c r="TD410" s="29"/>
      <c r="TE410" s="29"/>
      <c r="TF410" s="29"/>
      <c r="TG410" s="29"/>
      <c r="TH410" s="29"/>
      <c r="TI410" s="29"/>
      <c r="TJ410" s="29"/>
      <c r="TK410" s="29"/>
      <c r="TL410" s="29"/>
      <c r="TM410" s="29"/>
      <c r="TN410" s="29"/>
      <c r="TO410" s="29"/>
      <c r="TP410" s="29"/>
      <c r="TQ410" s="29"/>
      <c r="TR410" s="29"/>
      <c r="TS410" s="29"/>
      <c r="TT410" s="29"/>
      <c r="TU410" s="29"/>
      <c r="TV410" s="29"/>
      <c r="TW410" s="29"/>
      <c r="TX410" s="29"/>
      <c r="TY410" s="29"/>
      <c r="TZ410" s="29"/>
      <c r="UA410" s="29"/>
      <c r="UB410" s="29"/>
      <c r="UC410" s="29"/>
      <c r="UD410" s="29"/>
      <c r="UE410" s="29"/>
      <c r="UF410" s="29"/>
      <c r="UG410" s="29"/>
      <c r="UH410" s="29"/>
      <c r="UI410" s="29"/>
      <c r="UJ410" s="29"/>
      <c r="UK410" s="29"/>
      <c r="UL410" s="29"/>
      <c r="UM410" s="29"/>
      <c r="UN410" s="29"/>
      <c r="UO410" s="29"/>
      <c r="UP410" s="29"/>
      <c r="UQ410" s="29"/>
      <c r="UR410" s="29"/>
      <c r="US410" s="29"/>
      <c r="UT410" s="29"/>
      <c r="UU410" s="29"/>
      <c r="UV410" s="29"/>
      <c r="UW410" s="29"/>
      <c r="UX410" s="29"/>
      <c r="UY410" s="29"/>
      <c r="UZ410" s="29"/>
      <c r="VA410" s="29"/>
      <c r="VB410" s="29"/>
      <c r="VC410" s="29"/>
      <c r="VD410" s="29"/>
      <c r="VE410" s="29"/>
      <c r="VF410" s="29"/>
      <c r="VG410" s="29"/>
      <c r="VH410" s="29"/>
      <c r="VI410" s="29"/>
      <c r="VJ410" s="29"/>
      <c r="VK410" s="29"/>
      <c r="VL410" s="29"/>
      <c r="VM410" s="29"/>
      <c r="VN410" s="29"/>
      <c r="VO410" s="29"/>
      <c r="VP410" s="29"/>
      <c r="VQ410" s="29"/>
      <c r="VR410" s="29"/>
      <c r="VS410" s="29"/>
      <c r="VT410" s="29"/>
      <c r="VU410" s="29"/>
      <c r="VV410" s="29"/>
      <c r="VW410" s="29"/>
      <c r="VX410" s="29"/>
      <c r="VY410" s="29"/>
      <c r="VZ410" s="29"/>
      <c r="WA410" s="29"/>
      <c r="WB410" s="29"/>
      <c r="WC410" s="29"/>
      <c r="WD410" s="29"/>
      <c r="WE410" s="29"/>
      <c r="WF410" s="29"/>
      <c r="WG410" s="29"/>
      <c r="WH410" s="29"/>
      <c r="WI410" s="29"/>
      <c r="WJ410" s="29"/>
      <c r="WK410" s="29"/>
      <c r="WL410" s="29"/>
      <c r="WM410" s="29"/>
      <c r="WN410" s="29"/>
      <c r="WO410" s="29"/>
      <c r="WP410" s="29"/>
      <c r="WQ410" s="29"/>
      <c r="WR410" s="29"/>
      <c r="WS410" s="29"/>
      <c r="WT410" s="29"/>
      <c r="WU410" s="29"/>
      <c r="WV410" s="29"/>
      <c r="WW410" s="29"/>
      <c r="WX410" s="29"/>
      <c r="WY410" s="29"/>
      <c r="WZ410" s="29"/>
      <c r="XA410" s="29"/>
      <c r="XB410" s="29"/>
      <c r="XC410" s="29"/>
      <c r="XD410" s="29"/>
      <c r="XE410" s="29"/>
      <c r="XF410" s="29"/>
      <c r="XG410" s="29"/>
      <c r="XH410" s="29"/>
      <c r="XI410" s="29"/>
      <c r="XJ410" s="29"/>
      <c r="XK410" s="29"/>
      <c r="XL410" s="29"/>
      <c r="XM410" s="29"/>
      <c r="XN410" s="29"/>
      <c r="XO410" s="29"/>
      <c r="XP410" s="29"/>
      <c r="XQ410" s="29"/>
      <c r="XR410" s="29"/>
      <c r="XS410" s="29"/>
      <c r="XT410" s="29"/>
      <c r="XU410" s="29"/>
      <c r="XV410" s="29"/>
      <c r="XW410" s="29"/>
      <c r="XX410" s="29"/>
      <c r="XY410" s="29"/>
      <c r="XZ410" s="29"/>
      <c r="YA410" s="29"/>
      <c r="YB410" s="29"/>
      <c r="YC410" s="29"/>
      <c r="YD410" s="29"/>
      <c r="YE410" s="29"/>
      <c r="YF410" s="29"/>
      <c r="YG410" s="29"/>
      <c r="YH410" s="29"/>
      <c r="YI410" s="29"/>
      <c r="YJ410" s="29"/>
      <c r="YK410" s="29"/>
      <c r="YL410" s="29"/>
      <c r="YM410" s="29"/>
      <c r="YN410" s="29"/>
      <c r="YO410" s="29"/>
      <c r="YP410" s="29"/>
      <c r="YQ410" s="29"/>
      <c r="YR410" s="29"/>
      <c r="YS410" s="29"/>
      <c r="YT410" s="29"/>
      <c r="YU410" s="29"/>
      <c r="YV410" s="29"/>
      <c r="YW410" s="29"/>
      <c r="YX410" s="29"/>
      <c r="YY410" s="29"/>
      <c r="YZ410" s="29"/>
      <c r="ZA410" s="29"/>
      <c r="ZB410" s="29"/>
      <c r="ZC410" s="29"/>
      <c r="ZD410" s="29"/>
      <c r="ZE410" s="29"/>
      <c r="ZF410" s="29"/>
      <c r="ZG410" s="29"/>
      <c r="ZH410" s="29"/>
      <c r="ZI410" s="29"/>
      <c r="ZJ410" s="29"/>
      <c r="ZK410" s="29"/>
      <c r="ZL410" s="29"/>
      <c r="ZM410" s="29"/>
      <c r="ZN410" s="29"/>
      <c r="ZO410" s="29"/>
      <c r="ZP410" s="29"/>
      <c r="ZQ410" s="29"/>
      <c r="ZR410" s="29"/>
      <c r="ZS410" s="29"/>
      <c r="ZT410" s="29"/>
      <c r="ZU410" s="29"/>
      <c r="ZV410" s="29"/>
      <c r="ZW410" s="29"/>
      <c r="ZX410" s="29"/>
      <c r="ZY410" s="29"/>
      <c r="ZZ410" s="29"/>
      <c r="AAA410" s="29"/>
      <c r="AAB410" s="29"/>
      <c r="AAC410" s="29"/>
      <c r="AAD410" s="29"/>
      <c r="AAE410" s="29"/>
      <c r="AAF410" s="29"/>
      <c r="AAG410" s="29"/>
      <c r="AAH410" s="29"/>
      <c r="AAI410" s="29"/>
      <c r="AAJ410" s="29"/>
      <c r="AAK410" s="29"/>
      <c r="AAL410" s="29"/>
      <c r="AAM410" s="29"/>
      <c r="AAN410" s="29"/>
      <c r="AAO410" s="29"/>
      <c r="AAP410" s="29"/>
      <c r="AAQ410" s="29"/>
      <c r="AAR410" s="29"/>
      <c r="AAS410" s="29"/>
      <c r="AAT410" s="29"/>
      <c r="AAU410" s="29"/>
      <c r="AAV410" s="29"/>
      <c r="AAW410" s="29"/>
      <c r="AAX410" s="29"/>
      <c r="AAY410" s="29"/>
      <c r="AAZ410" s="29"/>
      <c r="ABA410" s="29"/>
      <c r="ABB410" s="29"/>
      <c r="ABC410" s="29"/>
      <c r="ABD410" s="29"/>
      <c r="ABE410" s="29"/>
      <c r="ABF410" s="29"/>
      <c r="ABG410" s="29"/>
      <c r="ABH410" s="29"/>
      <c r="ABI410" s="29"/>
      <c r="ABJ410" s="29"/>
      <c r="ABK410" s="29"/>
      <c r="ABL410" s="29"/>
      <c r="ABM410" s="29"/>
      <c r="ABN410" s="29"/>
      <c r="ABO410" s="29"/>
      <c r="ABP410" s="29"/>
      <c r="ABQ410" s="29"/>
      <c r="ABR410" s="29"/>
      <c r="ABS410" s="29"/>
      <c r="ABT410" s="29"/>
      <c r="ABU410" s="29"/>
      <c r="ABV410" s="29"/>
      <c r="ABW410" s="29"/>
      <c r="ABX410" s="29"/>
      <c r="ABY410" s="29"/>
      <c r="ABZ410" s="29"/>
      <c r="ACA410" s="29"/>
      <c r="ACB410" s="29"/>
      <c r="ACC410" s="29"/>
      <c r="ACD410" s="29"/>
      <c r="ACE410" s="29"/>
      <c r="ACF410" s="29"/>
      <c r="ACG410" s="29"/>
      <c r="ACH410" s="29"/>
      <c r="ACI410" s="29"/>
      <c r="ACJ410" s="29"/>
      <c r="ACK410" s="29"/>
      <c r="ACL410" s="29"/>
      <c r="ACM410" s="29"/>
      <c r="ACN410" s="29"/>
      <c r="ACO410" s="29"/>
      <c r="ACP410" s="29"/>
      <c r="ACQ410" s="29"/>
      <c r="ACR410" s="29"/>
      <c r="ACS410" s="29"/>
      <c r="ACT410" s="29"/>
      <c r="ACU410" s="29"/>
      <c r="ACV410" s="29"/>
      <c r="ACW410" s="29"/>
      <c r="ACX410" s="29"/>
      <c r="ACY410" s="29"/>
      <c r="ACZ410" s="29"/>
      <c r="ADA410" s="29"/>
      <c r="ADB410" s="29"/>
      <c r="ADC410" s="29"/>
      <c r="ADD410" s="29"/>
      <c r="ADE410" s="29"/>
      <c r="ADF410" s="29"/>
      <c r="ADG410" s="29"/>
      <c r="ADH410" s="29"/>
      <c r="ADI410" s="29"/>
      <c r="ADJ410" s="29"/>
      <c r="ADK410" s="29"/>
      <c r="ADL410" s="29"/>
      <c r="ADM410" s="29"/>
      <c r="ADN410" s="29"/>
      <c r="ADO410" s="29"/>
      <c r="ADP410" s="29"/>
      <c r="ADQ410" s="29"/>
      <c r="ADR410" s="29"/>
      <c r="ADS410" s="29"/>
      <c r="ADT410" s="29"/>
      <c r="ADU410" s="29"/>
      <c r="ADV410" s="29"/>
      <c r="ADW410" s="29"/>
      <c r="ADX410" s="29"/>
      <c r="ADY410" s="29"/>
      <c r="ADZ410" s="29"/>
      <c r="AEA410" s="29"/>
      <c r="AEB410" s="29"/>
      <c r="AEC410" s="29"/>
      <c r="AED410" s="29"/>
      <c r="AEE410" s="29"/>
      <c r="AEF410" s="29"/>
      <c r="AEG410" s="29"/>
      <c r="AEH410" s="29"/>
      <c r="AEI410" s="29"/>
      <c r="AEJ410" s="29"/>
      <c r="AEK410" s="29"/>
      <c r="AEL410" s="29"/>
      <c r="AEM410" s="29"/>
      <c r="AEN410" s="29"/>
      <c r="AEO410" s="29"/>
      <c r="AEP410" s="29"/>
      <c r="AEQ410" s="29"/>
      <c r="AER410" s="29"/>
      <c r="AES410" s="29"/>
      <c r="AET410" s="29"/>
      <c r="AEU410" s="29"/>
      <c r="AEV410" s="29"/>
      <c r="AEW410" s="29"/>
      <c r="AEX410" s="29"/>
      <c r="AEY410" s="29"/>
      <c r="AEZ410" s="29"/>
      <c r="AFA410" s="29"/>
      <c r="AFB410" s="29"/>
      <c r="AFC410" s="29"/>
      <c r="AFD410" s="29"/>
      <c r="AFE410" s="29"/>
      <c r="AFF410" s="29"/>
      <c r="AFG410" s="29"/>
      <c r="AFH410" s="29"/>
      <c r="AFI410" s="29"/>
      <c r="AFJ410" s="29"/>
      <c r="AFK410" s="29"/>
      <c r="AFL410" s="29"/>
      <c r="AFM410" s="29"/>
      <c r="AFN410" s="29"/>
      <c r="AFO410" s="29"/>
      <c r="AFP410" s="29"/>
      <c r="AFQ410" s="29"/>
      <c r="AFR410" s="29"/>
      <c r="AFS410" s="29"/>
      <c r="AFT410" s="29"/>
      <c r="AFU410" s="29"/>
      <c r="AFV410" s="29"/>
      <c r="AFW410" s="29"/>
      <c r="AFX410" s="29"/>
      <c r="AFY410" s="29"/>
      <c r="AFZ410" s="29"/>
      <c r="AGA410" s="29"/>
      <c r="AGB410" s="29"/>
      <c r="AGC410" s="29"/>
      <c r="AGD410" s="29"/>
      <c r="AGE410" s="29"/>
      <c r="AGF410" s="29"/>
      <c r="AGG410" s="29"/>
      <c r="AGH410" s="29"/>
      <c r="AGI410" s="29"/>
      <c r="AGJ410" s="29"/>
      <c r="AGK410" s="29"/>
      <c r="AGL410" s="29"/>
      <c r="AGM410" s="29"/>
      <c r="AGN410" s="29"/>
      <c r="AGO410" s="29"/>
      <c r="AGP410" s="29"/>
      <c r="AGQ410" s="29"/>
      <c r="AGR410" s="29"/>
      <c r="AGS410" s="29"/>
      <c r="AGT410" s="29"/>
      <c r="AGU410" s="29"/>
      <c r="AGV410" s="29"/>
      <c r="AGW410" s="29"/>
      <c r="AGX410" s="29"/>
      <c r="AGY410" s="29"/>
      <c r="AGZ410" s="29"/>
      <c r="AHA410" s="29"/>
      <c r="AHB410" s="29"/>
      <c r="AHC410" s="29"/>
      <c r="AHD410" s="29"/>
      <c r="AHE410" s="29"/>
      <c r="AHF410" s="29"/>
      <c r="AHG410" s="29"/>
      <c r="AHH410" s="29"/>
      <c r="AHI410" s="29"/>
      <c r="AHJ410" s="29"/>
      <c r="AHK410" s="29"/>
      <c r="AHL410" s="29"/>
      <c r="AHM410" s="29"/>
      <c r="AHN410" s="29"/>
      <c r="AHO410" s="29"/>
      <c r="AHP410" s="29"/>
      <c r="AHQ410" s="29"/>
      <c r="AHR410" s="29"/>
      <c r="AHS410" s="29"/>
      <c r="AHT410" s="29"/>
      <c r="AHU410" s="29"/>
      <c r="AHV410" s="29"/>
      <c r="AHW410" s="29"/>
      <c r="AHX410" s="29"/>
      <c r="AHY410" s="29"/>
      <c r="AHZ410" s="29"/>
      <c r="AIA410" s="29"/>
      <c r="AIB410" s="29"/>
      <c r="AIC410" s="29"/>
      <c r="AID410" s="29"/>
      <c r="AIE410" s="29"/>
      <c r="AIF410" s="29"/>
      <c r="AIG410" s="29"/>
      <c r="AIH410" s="29"/>
      <c r="AII410" s="29"/>
      <c r="AIJ410" s="29"/>
      <c r="AIK410" s="29"/>
      <c r="AIL410" s="29"/>
      <c r="AIM410" s="29"/>
      <c r="AIN410" s="29"/>
      <c r="AIO410" s="29"/>
      <c r="AIP410" s="29"/>
      <c r="AIQ410" s="29"/>
      <c r="AIR410" s="29"/>
      <c r="AIS410" s="29"/>
      <c r="AIT410" s="29"/>
      <c r="AIU410" s="29"/>
      <c r="AIV410" s="29"/>
      <c r="AIW410" s="29"/>
      <c r="AIX410" s="29"/>
      <c r="AIY410" s="29"/>
      <c r="AIZ410" s="29"/>
      <c r="AJA410" s="29"/>
      <c r="AJB410" s="29"/>
      <c r="AJC410" s="29"/>
      <c r="AJD410" s="29"/>
      <c r="AJE410" s="29"/>
      <c r="AJF410" s="29"/>
      <c r="AJG410" s="29"/>
      <c r="AJH410" s="29"/>
      <c r="AJI410" s="29"/>
      <c r="AJJ410" s="29"/>
      <c r="AJK410" s="29"/>
      <c r="AJL410" s="29"/>
      <c r="AJM410" s="29"/>
      <c r="AJN410" s="29"/>
      <c r="AJO410" s="29"/>
      <c r="AJP410" s="29"/>
      <c r="AJQ410" s="29"/>
      <c r="AJR410" s="29"/>
      <c r="AJS410" s="29"/>
      <c r="AJT410" s="29"/>
      <c r="AJU410" s="29"/>
      <c r="AJV410" s="29"/>
      <c r="AJW410" s="29"/>
      <c r="AJX410" s="29"/>
      <c r="AJY410" s="29"/>
      <c r="AJZ410" s="29"/>
      <c r="AKA410" s="29"/>
      <c r="AKB410" s="29"/>
      <c r="AKC410" s="29"/>
      <c r="AKD410" s="29"/>
      <c r="AKE410" s="29"/>
      <c r="AKF410" s="29"/>
      <c r="AKG410" s="29"/>
      <c r="AKH410" s="29"/>
      <c r="AKI410" s="29"/>
      <c r="AKJ410" s="29"/>
      <c r="AKK410" s="29"/>
      <c r="AKL410" s="29"/>
      <c r="AKM410" s="29"/>
      <c r="AKN410" s="29"/>
      <c r="AKO410" s="29"/>
      <c r="AKP410" s="29"/>
      <c r="AKQ410" s="29"/>
      <c r="AKR410" s="29"/>
      <c r="AKS410" s="29"/>
      <c r="AKT410" s="29"/>
      <c r="AKU410" s="29"/>
      <c r="AKV410" s="29"/>
      <c r="AKW410" s="29"/>
      <c r="AKX410" s="29"/>
      <c r="AKY410" s="29"/>
      <c r="AKZ410" s="29"/>
      <c r="ALA410" s="29"/>
      <c r="ALB410" s="29"/>
      <c r="ALC410" s="29"/>
      <c r="ALD410" s="29"/>
      <c r="ALE410" s="29"/>
      <c r="ALF410" s="29"/>
      <c r="ALG410" s="29"/>
      <c r="ALH410" s="29"/>
      <c r="ALI410" s="29"/>
      <c r="ALJ410" s="29"/>
      <c r="ALK410" s="29"/>
      <c r="ALL410" s="29"/>
      <c r="ALM410" s="29"/>
      <c r="ALN410" s="29"/>
      <c r="ALO410" s="29"/>
      <c r="ALP410" s="29"/>
      <c r="ALQ410" s="29"/>
      <c r="ALR410" s="29"/>
      <c r="ALS410" s="29"/>
      <c r="ALT410" s="29"/>
      <c r="ALU410" s="29"/>
      <c r="ALV410" s="29"/>
      <c r="ALW410" s="29"/>
      <c r="ALX410" s="29"/>
      <c r="ALY410" s="29"/>
      <c r="ALZ410" s="29"/>
      <c r="AMA410" s="29"/>
      <c r="AMB410" s="29"/>
      <c r="AMC410" s="29"/>
      <c r="AMD410" s="29"/>
      <c r="AME410" s="29"/>
      <c r="AMF410" s="29"/>
      <c r="AMG410" s="29"/>
      <c r="AMH410" s="29"/>
      <c r="AMI410" s="29"/>
      <c r="AMJ410" s="29"/>
      <c r="AMK410" s="29"/>
      <c r="AML410" s="29"/>
      <c r="AMM410" s="29"/>
      <c r="AMN410" s="29"/>
      <c r="AMO410" s="29"/>
      <c r="AMP410" s="29"/>
      <c r="AMQ410" s="29"/>
      <c r="AMR410" s="29"/>
      <c r="AMS410" s="29"/>
      <c r="AMT410" s="29"/>
      <c r="AMU410" s="29"/>
      <c r="AMV410" s="29"/>
      <c r="AMW410" s="29"/>
      <c r="AMX410" s="29"/>
      <c r="AMY410" s="29"/>
      <c r="AMZ410" s="29"/>
      <c r="ANA410" s="29"/>
      <c r="ANB410" s="29"/>
    </row>
    <row r="411" spans="2:1042" s="18" customFormat="1" x14ac:dyDescent="0.25">
      <c r="C411" s="6" t="str">
        <f t="shared" si="226"/>
        <v>(generic)</v>
      </c>
      <c r="D411" s="6" t="str">
        <f t="shared" si="227"/>
        <v>tier 3  (40+ gal)</v>
      </c>
      <c r="E411" s="6">
        <f t="shared" si="253"/>
        <v>990273</v>
      </c>
      <c r="F411" s="55">
        <f t="shared" si="255"/>
        <v>40</v>
      </c>
      <c r="G411" s="6" t="str">
        <f t="shared" si="228"/>
        <v>AWHSTier3Generic40</v>
      </c>
      <c r="H411" s="117">
        <f t="shared" si="256"/>
        <v>0</v>
      </c>
      <c r="I411" s="158" t="str">
        <f t="shared" si="254"/>
        <v>Tier3Generic40</v>
      </c>
      <c r="J411" s="91" t="s">
        <v>192</v>
      </c>
      <c r="K411" s="32">
        <v>3</v>
      </c>
      <c r="L411" s="75">
        <f t="shared" ref="L411:L413" si="259">VLOOKUP( M411, $M$2:$N$21, 2, FALSE )</f>
        <v>99</v>
      </c>
      <c r="M411" s="12" t="s">
        <v>218</v>
      </c>
      <c r="N411" s="62">
        <f t="shared" si="252"/>
        <v>2</v>
      </c>
      <c r="O411" s="62">
        <f t="shared" si="247"/>
        <v>990273</v>
      </c>
      <c r="P411" s="139" t="str">
        <f t="shared" ref="P411:P413" si="260">R411 &amp; "  (" &amp; S411 &amp; "+ gal" &amp; IF(W411&gt;0, ", JA13)", ")")</f>
        <v>tier 3  (40+ gal)</v>
      </c>
      <c r="Q411" s="157">
        <f>COUNTIF(P$59:P$414, P411)</f>
        <v>1</v>
      </c>
      <c r="R411" s="21" t="s">
        <v>735</v>
      </c>
      <c r="S411" s="117">
        <v>40</v>
      </c>
      <c r="T411" s="30" t="s">
        <v>729</v>
      </c>
      <c r="U411" s="80" t="s">
        <v>729</v>
      </c>
      <c r="V411" s="85" t="str">
        <f t="shared" si="248"/>
        <v>AWHSTier3Generic40</v>
      </c>
      <c r="W411" s="116">
        <v>0</v>
      </c>
      <c r="X411" s="45">
        <v>0</v>
      </c>
      <c r="Y411" s="47">
        <v>0</v>
      </c>
      <c r="Z411" s="44"/>
      <c r="AA411" s="128" t="str">
        <f t="shared" si="239"/>
        <v>2,     990273,   "tier 3  (40+ gal)"</v>
      </c>
      <c r="AB411" s="130" t="str">
        <f t="shared" si="205"/>
        <v>(generic)</v>
      </c>
      <c r="AC411" s="80" t="s">
        <v>873</v>
      </c>
      <c r="AD411" s="155">
        <f>COUNTIF(AC$59:AC$414, AC411)</f>
        <v>1</v>
      </c>
      <c r="AE411" s="128" t="str">
        <f t="shared" si="240"/>
        <v xml:space="preserve">          case  tier 3  (40+ gal)   :   "Tier3Generic40"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  <c r="EL411" s="29"/>
      <c r="EM411" s="29"/>
      <c r="EN411" s="29"/>
      <c r="EO411" s="29"/>
      <c r="EP411" s="29"/>
      <c r="EQ411" s="29"/>
      <c r="ER411" s="29"/>
      <c r="ES411" s="29"/>
      <c r="ET411" s="29"/>
      <c r="EU411" s="29"/>
      <c r="EV411" s="29"/>
      <c r="EW411" s="29"/>
      <c r="EX411" s="29"/>
      <c r="EY411" s="29"/>
      <c r="EZ411" s="29"/>
      <c r="FA411" s="29"/>
      <c r="FB411" s="29"/>
      <c r="FC411" s="29"/>
      <c r="FD411" s="29"/>
      <c r="FE411" s="29"/>
      <c r="FF411" s="29"/>
      <c r="FG411" s="29"/>
      <c r="FH411" s="29"/>
      <c r="FI411" s="29"/>
      <c r="FJ411" s="29"/>
      <c r="FK411" s="29"/>
      <c r="FL411" s="29"/>
      <c r="FM411" s="29"/>
      <c r="FN411" s="29"/>
      <c r="FO411" s="29"/>
      <c r="FP411" s="29"/>
      <c r="FQ411" s="29"/>
      <c r="FR411" s="29"/>
      <c r="FS411" s="29"/>
      <c r="FT411" s="29"/>
      <c r="FU411" s="29"/>
      <c r="FV411" s="29"/>
      <c r="FW411" s="29"/>
      <c r="FX411" s="29"/>
      <c r="FY411" s="29"/>
      <c r="FZ411" s="29"/>
      <c r="GA411" s="29"/>
      <c r="GB411" s="29"/>
      <c r="GC411" s="29"/>
      <c r="GD411" s="29"/>
      <c r="GE411" s="29"/>
      <c r="GF411" s="29"/>
      <c r="GG411" s="29"/>
      <c r="GH411" s="29"/>
      <c r="GI411" s="29"/>
      <c r="GJ411" s="29"/>
      <c r="GK411" s="29"/>
      <c r="GL411" s="29"/>
      <c r="GM411" s="29"/>
      <c r="GN411" s="29"/>
      <c r="GO411" s="29"/>
      <c r="GP411" s="29"/>
      <c r="GQ411" s="29"/>
      <c r="GR411" s="29"/>
      <c r="GS411" s="29"/>
      <c r="GT411" s="29"/>
      <c r="GU411" s="29"/>
      <c r="GV411" s="29"/>
      <c r="GW411" s="29"/>
      <c r="GX411" s="29"/>
      <c r="GY411" s="29"/>
      <c r="GZ411" s="29"/>
      <c r="HA411" s="29"/>
      <c r="HB411" s="29"/>
      <c r="HC411" s="29"/>
      <c r="HD411" s="29"/>
      <c r="HE411" s="29"/>
      <c r="HF411" s="29"/>
      <c r="HG411" s="29"/>
      <c r="HH411" s="29"/>
      <c r="HI411" s="29"/>
      <c r="HJ411" s="29"/>
      <c r="HK411" s="29"/>
      <c r="HL411" s="29"/>
      <c r="HM411" s="29"/>
      <c r="HN411" s="29"/>
      <c r="HO411" s="29"/>
      <c r="HP411" s="29"/>
      <c r="HQ411" s="29"/>
      <c r="HR411" s="29"/>
      <c r="HS411" s="29"/>
      <c r="HT411" s="29"/>
      <c r="HU411" s="29"/>
      <c r="HV411" s="29"/>
      <c r="HW411" s="29"/>
      <c r="HX411" s="29"/>
      <c r="HY411" s="29"/>
      <c r="HZ411" s="29"/>
      <c r="IA411" s="29"/>
      <c r="IB411" s="29"/>
      <c r="IC411" s="29"/>
      <c r="ID411" s="29"/>
      <c r="IE411" s="29"/>
      <c r="IF411" s="29"/>
      <c r="IG411" s="29"/>
      <c r="IH411" s="29"/>
      <c r="II411" s="29"/>
      <c r="IJ411" s="29"/>
      <c r="IK411" s="29"/>
      <c r="IL411" s="29"/>
      <c r="IM411" s="29"/>
      <c r="IN411" s="29"/>
      <c r="IO411" s="29"/>
      <c r="IP411" s="29"/>
      <c r="IQ411" s="29"/>
      <c r="IR411" s="29"/>
      <c r="IS411" s="29"/>
      <c r="IT411" s="29"/>
      <c r="IU411" s="29"/>
      <c r="IV411" s="29"/>
      <c r="IW411" s="29"/>
      <c r="IX411" s="29"/>
      <c r="IY411" s="29"/>
      <c r="IZ411" s="29"/>
      <c r="JA411" s="29"/>
      <c r="JB411" s="29"/>
      <c r="JC411" s="29"/>
      <c r="JD411" s="29"/>
      <c r="JE411" s="29"/>
      <c r="JF411" s="29"/>
      <c r="JG411" s="29"/>
      <c r="JH411" s="29"/>
      <c r="JI411" s="29"/>
      <c r="JJ411" s="29"/>
      <c r="JK411" s="29"/>
      <c r="JL411" s="29"/>
      <c r="JM411" s="29"/>
      <c r="JN411" s="29"/>
      <c r="JO411" s="29"/>
      <c r="JP411" s="29"/>
      <c r="JQ411" s="29"/>
      <c r="JR411" s="29"/>
      <c r="JS411" s="29"/>
      <c r="JT411" s="29"/>
      <c r="JU411" s="29"/>
      <c r="JV411" s="29"/>
      <c r="JW411" s="29"/>
      <c r="JX411" s="29"/>
      <c r="JY411" s="29"/>
      <c r="JZ411" s="29"/>
      <c r="KA411" s="29"/>
      <c r="KB411" s="29"/>
      <c r="KC411" s="29"/>
      <c r="KD411" s="29"/>
      <c r="KE411" s="29"/>
      <c r="KF411" s="29"/>
      <c r="KG411" s="29"/>
      <c r="KH411" s="29"/>
      <c r="KI411" s="29"/>
      <c r="KJ411" s="29"/>
      <c r="KK411" s="29"/>
      <c r="KL411" s="29"/>
      <c r="KM411" s="29"/>
      <c r="KN411" s="29"/>
      <c r="KO411" s="29"/>
      <c r="KP411" s="29"/>
      <c r="KQ411" s="29"/>
      <c r="KR411" s="29"/>
      <c r="KS411" s="29"/>
      <c r="KT411" s="29"/>
      <c r="KU411" s="29"/>
      <c r="KV411" s="29"/>
      <c r="KW411" s="29"/>
      <c r="KX411" s="29"/>
      <c r="KY411" s="29"/>
      <c r="KZ411" s="29"/>
      <c r="LA411" s="29"/>
      <c r="LB411" s="29"/>
      <c r="LC411" s="29"/>
      <c r="LD411" s="29"/>
      <c r="LE411" s="29"/>
      <c r="LF411" s="29"/>
      <c r="LG411" s="29"/>
      <c r="LH411" s="29"/>
      <c r="LI411" s="29"/>
      <c r="LJ411" s="29"/>
      <c r="LK411" s="29"/>
      <c r="LL411" s="29"/>
      <c r="LM411" s="29"/>
      <c r="LN411" s="29"/>
      <c r="LO411" s="29"/>
      <c r="LP411" s="29"/>
      <c r="LQ411" s="29"/>
      <c r="LR411" s="29"/>
      <c r="LS411" s="29"/>
      <c r="LT411" s="29"/>
      <c r="LU411" s="29"/>
      <c r="LV411" s="29"/>
      <c r="LW411" s="29"/>
      <c r="LX411" s="29"/>
      <c r="LY411" s="29"/>
      <c r="LZ411" s="29"/>
      <c r="MA411" s="29"/>
      <c r="MB411" s="29"/>
      <c r="MC411" s="29"/>
      <c r="MD411" s="29"/>
      <c r="ME411" s="29"/>
      <c r="MF411" s="29"/>
      <c r="MG411" s="29"/>
      <c r="MH411" s="29"/>
      <c r="MI411" s="29"/>
      <c r="MJ411" s="29"/>
      <c r="MK411" s="29"/>
      <c r="ML411" s="29"/>
      <c r="MM411" s="29"/>
      <c r="MN411" s="29"/>
      <c r="MO411" s="29"/>
      <c r="MP411" s="29"/>
      <c r="MQ411" s="29"/>
      <c r="MR411" s="29"/>
      <c r="MS411" s="29"/>
      <c r="MT411" s="29"/>
      <c r="MU411" s="29"/>
      <c r="MV411" s="29"/>
      <c r="MW411" s="29"/>
      <c r="MX411" s="29"/>
      <c r="MY411" s="29"/>
      <c r="MZ411" s="29"/>
      <c r="NA411" s="29"/>
      <c r="NB411" s="29"/>
      <c r="NC411" s="29"/>
      <c r="ND411" s="29"/>
      <c r="NE411" s="29"/>
      <c r="NF411" s="29"/>
      <c r="NG411" s="29"/>
      <c r="NH411" s="29"/>
      <c r="NI411" s="29"/>
      <c r="NJ411" s="29"/>
      <c r="NK411" s="29"/>
      <c r="NL411" s="29"/>
      <c r="NM411" s="29"/>
      <c r="NN411" s="29"/>
      <c r="NO411" s="29"/>
      <c r="NP411" s="29"/>
      <c r="NQ411" s="29"/>
      <c r="NR411" s="29"/>
      <c r="NS411" s="29"/>
      <c r="NT411" s="29"/>
      <c r="NU411" s="29"/>
      <c r="NV411" s="29"/>
      <c r="NW411" s="29"/>
      <c r="NX411" s="29"/>
      <c r="NY411" s="29"/>
      <c r="NZ411" s="29"/>
      <c r="OA411" s="29"/>
      <c r="OB411" s="29"/>
      <c r="OC411" s="29"/>
      <c r="OD411" s="29"/>
      <c r="OE411" s="29"/>
      <c r="OF411" s="29"/>
      <c r="OG411" s="29"/>
      <c r="OH411" s="29"/>
      <c r="OI411" s="29"/>
      <c r="OJ411" s="29"/>
      <c r="OK411" s="29"/>
      <c r="OL411" s="29"/>
      <c r="OM411" s="29"/>
      <c r="ON411" s="29"/>
      <c r="OO411" s="29"/>
      <c r="OP411" s="29"/>
      <c r="OQ411" s="29"/>
      <c r="OR411" s="29"/>
      <c r="OS411" s="29"/>
      <c r="OT411" s="29"/>
      <c r="OU411" s="29"/>
      <c r="OV411" s="29"/>
      <c r="OW411" s="29"/>
      <c r="OX411" s="29"/>
      <c r="OY411" s="29"/>
      <c r="OZ411" s="29"/>
      <c r="PA411" s="29"/>
      <c r="PB411" s="29"/>
      <c r="PC411" s="29"/>
      <c r="PD411" s="29"/>
      <c r="PE411" s="29"/>
      <c r="PF411" s="29"/>
      <c r="PG411" s="29"/>
      <c r="PH411" s="29"/>
      <c r="PI411" s="29"/>
      <c r="PJ411" s="29"/>
      <c r="PK411" s="29"/>
      <c r="PL411" s="29"/>
      <c r="PM411" s="29"/>
      <c r="PN411" s="29"/>
      <c r="PO411" s="29"/>
      <c r="PP411" s="29"/>
      <c r="PQ411" s="29"/>
      <c r="PR411" s="29"/>
      <c r="PS411" s="29"/>
      <c r="PT411" s="29"/>
      <c r="PU411" s="29"/>
      <c r="PV411" s="29"/>
      <c r="PW411" s="29"/>
      <c r="PX411" s="29"/>
      <c r="PY411" s="29"/>
      <c r="PZ411" s="29"/>
      <c r="QA411" s="29"/>
      <c r="QB411" s="29"/>
      <c r="QC411" s="29"/>
      <c r="QD411" s="29"/>
      <c r="QE411" s="29"/>
      <c r="QF411" s="29"/>
      <c r="QG411" s="29"/>
      <c r="QH411" s="29"/>
      <c r="QI411" s="29"/>
      <c r="QJ411" s="29"/>
      <c r="QK411" s="29"/>
      <c r="QL411" s="29"/>
      <c r="QM411" s="29"/>
      <c r="QN411" s="29"/>
      <c r="QO411" s="29"/>
      <c r="QP411" s="29"/>
      <c r="QQ411" s="29"/>
      <c r="QR411" s="29"/>
      <c r="QS411" s="29"/>
      <c r="QT411" s="29"/>
      <c r="QU411" s="29"/>
      <c r="QV411" s="29"/>
      <c r="QW411" s="29"/>
      <c r="QX411" s="29"/>
      <c r="QY411" s="29"/>
      <c r="QZ411" s="29"/>
      <c r="RA411" s="29"/>
      <c r="RB411" s="29"/>
      <c r="RC411" s="29"/>
      <c r="RD411" s="29"/>
      <c r="RE411" s="29"/>
      <c r="RF411" s="29"/>
      <c r="RG411" s="29"/>
      <c r="RH411" s="29"/>
      <c r="RI411" s="29"/>
      <c r="RJ411" s="29"/>
      <c r="RK411" s="29"/>
      <c r="RL411" s="29"/>
      <c r="RM411" s="29"/>
      <c r="RN411" s="29"/>
      <c r="RO411" s="29"/>
      <c r="RP411" s="29"/>
      <c r="RQ411" s="29"/>
      <c r="RR411" s="29"/>
      <c r="RS411" s="29"/>
      <c r="RT411" s="29"/>
      <c r="RU411" s="29"/>
      <c r="RV411" s="29"/>
      <c r="RW411" s="29"/>
      <c r="RX411" s="29"/>
      <c r="RY411" s="29"/>
      <c r="RZ411" s="29"/>
      <c r="SA411" s="29"/>
      <c r="SB411" s="29"/>
      <c r="SC411" s="29"/>
      <c r="SD411" s="29"/>
      <c r="SE411" s="29"/>
      <c r="SF411" s="29"/>
      <c r="SG411" s="29"/>
      <c r="SH411" s="29"/>
      <c r="SI411" s="29"/>
      <c r="SJ411" s="29"/>
      <c r="SK411" s="29"/>
      <c r="SL411" s="29"/>
      <c r="SM411" s="29"/>
      <c r="SN411" s="29"/>
      <c r="SO411" s="29"/>
      <c r="SP411" s="29"/>
      <c r="SQ411" s="29"/>
      <c r="SR411" s="29"/>
      <c r="SS411" s="29"/>
      <c r="ST411" s="29"/>
      <c r="SU411" s="29"/>
      <c r="SV411" s="29"/>
      <c r="SW411" s="29"/>
      <c r="SX411" s="29"/>
      <c r="SY411" s="29"/>
      <c r="SZ411" s="29"/>
      <c r="TA411" s="29"/>
      <c r="TB411" s="29"/>
      <c r="TC411" s="29"/>
      <c r="TD411" s="29"/>
      <c r="TE411" s="29"/>
      <c r="TF411" s="29"/>
      <c r="TG411" s="29"/>
      <c r="TH411" s="29"/>
      <c r="TI411" s="29"/>
      <c r="TJ411" s="29"/>
      <c r="TK411" s="29"/>
      <c r="TL411" s="29"/>
      <c r="TM411" s="29"/>
      <c r="TN411" s="29"/>
      <c r="TO411" s="29"/>
      <c r="TP411" s="29"/>
      <c r="TQ411" s="29"/>
      <c r="TR411" s="29"/>
      <c r="TS411" s="29"/>
      <c r="TT411" s="29"/>
      <c r="TU411" s="29"/>
      <c r="TV411" s="29"/>
      <c r="TW411" s="29"/>
      <c r="TX411" s="29"/>
      <c r="TY411" s="29"/>
      <c r="TZ411" s="29"/>
      <c r="UA411" s="29"/>
      <c r="UB411" s="29"/>
      <c r="UC411" s="29"/>
      <c r="UD411" s="29"/>
      <c r="UE411" s="29"/>
      <c r="UF411" s="29"/>
      <c r="UG411" s="29"/>
      <c r="UH411" s="29"/>
      <c r="UI411" s="29"/>
      <c r="UJ411" s="29"/>
      <c r="UK411" s="29"/>
      <c r="UL411" s="29"/>
      <c r="UM411" s="29"/>
      <c r="UN411" s="29"/>
      <c r="UO411" s="29"/>
      <c r="UP411" s="29"/>
      <c r="UQ411" s="29"/>
      <c r="UR411" s="29"/>
      <c r="US411" s="29"/>
      <c r="UT411" s="29"/>
      <c r="UU411" s="29"/>
      <c r="UV411" s="29"/>
      <c r="UW411" s="29"/>
      <c r="UX411" s="29"/>
      <c r="UY411" s="29"/>
      <c r="UZ411" s="29"/>
      <c r="VA411" s="29"/>
      <c r="VB411" s="29"/>
      <c r="VC411" s="29"/>
      <c r="VD411" s="29"/>
      <c r="VE411" s="29"/>
      <c r="VF411" s="29"/>
      <c r="VG411" s="29"/>
      <c r="VH411" s="29"/>
      <c r="VI411" s="29"/>
      <c r="VJ411" s="29"/>
      <c r="VK411" s="29"/>
      <c r="VL411" s="29"/>
      <c r="VM411" s="29"/>
      <c r="VN411" s="29"/>
      <c r="VO411" s="29"/>
      <c r="VP411" s="29"/>
      <c r="VQ411" s="29"/>
      <c r="VR411" s="29"/>
      <c r="VS411" s="29"/>
      <c r="VT411" s="29"/>
      <c r="VU411" s="29"/>
      <c r="VV411" s="29"/>
      <c r="VW411" s="29"/>
      <c r="VX411" s="29"/>
      <c r="VY411" s="29"/>
      <c r="VZ411" s="29"/>
      <c r="WA411" s="29"/>
      <c r="WB411" s="29"/>
      <c r="WC411" s="29"/>
      <c r="WD411" s="29"/>
      <c r="WE411" s="29"/>
      <c r="WF411" s="29"/>
      <c r="WG411" s="29"/>
      <c r="WH411" s="29"/>
      <c r="WI411" s="29"/>
      <c r="WJ411" s="29"/>
      <c r="WK411" s="29"/>
      <c r="WL411" s="29"/>
      <c r="WM411" s="29"/>
      <c r="WN411" s="29"/>
      <c r="WO411" s="29"/>
      <c r="WP411" s="29"/>
      <c r="WQ411" s="29"/>
      <c r="WR411" s="29"/>
      <c r="WS411" s="29"/>
      <c r="WT411" s="29"/>
      <c r="WU411" s="29"/>
      <c r="WV411" s="29"/>
      <c r="WW411" s="29"/>
      <c r="WX411" s="29"/>
      <c r="WY411" s="29"/>
      <c r="WZ411" s="29"/>
      <c r="XA411" s="29"/>
      <c r="XB411" s="29"/>
      <c r="XC411" s="29"/>
      <c r="XD411" s="29"/>
      <c r="XE411" s="29"/>
      <c r="XF411" s="29"/>
      <c r="XG411" s="29"/>
      <c r="XH411" s="29"/>
      <c r="XI411" s="29"/>
      <c r="XJ411" s="29"/>
      <c r="XK411" s="29"/>
      <c r="XL411" s="29"/>
      <c r="XM411" s="29"/>
      <c r="XN411" s="29"/>
      <c r="XO411" s="29"/>
      <c r="XP411" s="29"/>
      <c r="XQ411" s="29"/>
      <c r="XR411" s="29"/>
      <c r="XS411" s="29"/>
      <c r="XT411" s="29"/>
      <c r="XU411" s="29"/>
      <c r="XV411" s="29"/>
      <c r="XW411" s="29"/>
      <c r="XX411" s="29"/>
      <c r="XY411" s="29"/>
      <c r="XZ411" s="29"/>
      <c r="YA411" s="29"/>
      <c r="YB411" s="29"/>
      <c r="YC411" s="29"/>
      <c r="YD411" s="29"/>
      <c r="YE411" s="29"/>
      <c r="YF411" s="29"/>
      <c r="YG411" s="29"/>
      <c r="YH411" s="29"/>
      <c r="YI411" s="29"/>
      <c r="YJ411" s="29"/>
      <c r="YK411" s="29"/>
      <c r="YL411" s="29"/>
      <c r="YM411" s="29"/>
      <c r="YN411" s="29"/>
      <c r="YO411" s="29"/>
      <c r="YP411" s="29"/>
      <c r="YQ411" s="29"/>
      <c r="YR411" s="29"/>
      <c r="YS411" s="29"/>
      <c r="YT411" s="29"/>
      <c r="YU411" s="29"/>
      <c r="YV411" s="29"/>
      <c r="YW411" s="29"/>
      <c r="YX411" s="29"/>
      <c r="YY411" s="29"/>
      <c r="YZ411" s="29"/>
      <c r="ZA411" s="29"/>
      <c r="ZB411" s="29"/>
      <c r="ZC411" s="29"/>
      <c r="ZD411" s="29"/>
      <c r="ZE411" s="29"/>
      <c r="ZF411" s="29"/>
      <c r="ZG411" s="29"/>
      <c r="ZH411" s="29"/>
      <c r="ZI411" s="29"/>
      <c r="ZJ411" s="29"/>
      <c r="ZK411" s="29"/>
      <c r="ZL411" s="29"/>
      <c r="ZM411" s="29"/>
      <c r="ZN411" s="29"/>
      <c r="ZO411" s="29"/>
      <c r="ZP411" s="29"/>
      <c r="ZQ411" s="29"/>
      <c r="ZR411" s="29"/>
      <c r="ZS411" s="29"/>
      <c r="ZT411" s="29"/>
      <c r="ZU411" s="29"/>
      <c r="ZV411" s="29"/>
      <c r="ZW411" s="29"/>
      <c r="ZX411" s="29"/>
      <c r="ZY411" s="29"/>
      <c r="ZZ411" s="29"/>
      <c r="AAA411" s="29"/>
      <c r="AAB411" s="29"/>
      <c r="AAC411" s="29"/>
      <c r="AAD411" s="29"/>
      <c r="AAE411" s="29"/>
      <c r="AAF411" s="29"/>
      <c r="AAG411" s="29"/>
      <c r="AAH411" s="29"/>
      <c r="AAI411" s="29"/>
      <c r="AAJ411" s="29"/>
      <c r="AAK411" s="29"/>
      <c r="AAL411" s="29"/>
      <c r="AAM411" s="29"/>
      <c r="AAN411" s="29"/>
      <c r="AAO411" s="29"/>
      <c r="AAP411" s="29"/>
      <c r="AAQ411" s="29"/>
      <c r="AAR411" s="29"/>
      <c r="AAS411" s="29"/>
      <c r="AAT411" s="29"/>
      <c r="AAU411" s="29"/>
      <c r="AAV411" s="29"/>
      <c r="AAW411" s="29"/>
      <c r="AAX411" s="29"/>
      <c r="AAY411" s="29"/>
      <c r="AAZ411" s="29"/>
      <c r="ABA411" s="29"/>
      <c r="ABB411" s="29"/>
      <c r="ABC411" s="29"/>
      <c r="ABD411" s="29"/>
      <c r="ABE411" s="29"/>
      <c r="ABF411" s="29"/>
      <c r="ABG411" s="29"/>
      <c r="ABH411" s="29"/>
      <c r="ABI411" s="29"/>
      <c r="ABJ411" s="29"/>
      <c r="ABK411" s="29"/>
      <c r="ABL411" s="29"/>
      <c r="ABM411" s="29"/>
      <c r="ABN411" s="29"/>
      <c r="ABO411" s="29"/>
      <c r="ABP411" s="29"/>
      <c r="ABQ411" s="29"/>
      <c r="ABR411" s="29"/>
      <c r="ABS411" s="29"/>
      <c r="ABT411" s="29"/>
      <c r="ABU411" s="29"/>
      <c r="ABV411" s="29"/>
      <c r="ABW411" s="29"/>
      <c r="ABX411" s="29"/>
      <c r="ABY411" s="29"/>
      <c r="ABZ411" s="29"/>
      <c r="ACA411" s="29"/>
      <c r="ACB411" s="29"/>
      <c r="ACC411" s="29"/>
      <c r="ACD411" s="29"/>
      <c r="ACE411" s="29"/>
      <c r="ACF411" s="29"/>
      <c r="ACG411" s="29"/>
      <c r="ACH411" s="29"/>
      <c r="ACI411" s="29"/>
      <c r="ACJ411" s="29"/>
      <c r="ACK411" s="29"/>
      <c r="ACL411" s="29"/>
      <c r="ACM411" s="29"/>
      <c r="ACN411" s="29"/>
      <c r="ACO411" s="29"/>
      <c r="ACP411" s="29"/>
      <c r="ACQ411" s="29"/>
      <c r="ACR411" s="29"/>
      <c r="ACS411" s="29"/>
      <c r="ACT411" s="29"/>
      <c r="ACU411" s="29"/>
      <c r="ACV411" s="29"/>
      <c r="ACW411" s="29"/>
      <c r="ACX411" s="29"/>
      <c r="ACY411" s="29"/>
      <c r="ACZ411" s="29"/>
      <c r="ADA411" s="29"/>
      <c r="ADB411" s="29"/>
      <c r="ADC411" s="29"/>
      <c r="ADD411" s="29"/>
      <c r="ADE411" s="29"/>
      <c r="ADF411" s="29"/>
      <c r="ADG411" s="29"/>
      <c r="ADH411" s="29"/>
      <c r="ADI411" s="29"/>
      <c r="ADJ411" s="29"/>
      <c r="ADK411" s="29"/>
      <c r="ADL411" s="29"/>
      <c r="ADM411" s="29"/>
      <c r="ADN411" s="29"/>
      <c r="ADO411" s="29"/>
      <c r="ADP411" s="29"/>
      <c r="ADQ411" s="29"/>
      <c r="ADR411" s="29"/>
      <c r="ADS411" s="29"/>
      <c r="ADT411" s="29"/>
      <c r="ADU411" s="29"/>
      <c r="ADV411" s="29"/>
      <c r="ADW411" s="29"/>
      <c r="ADX411" s="29"/>
      <c r="ADY411" s="29"/>
      <c r="ADZ411" s="29"/>
      <c r="AEA411" s="29"/>
      <c r="AEB411" s="29"/>
      <c r="AEC411" s="29"/>
      <c r="AED411" s="29"/>
      <c r="AEE411" s="29"/>
      <c r="AEF411" s="29"/>
      <c r="AEG411" s="29"/>
      <c r="AEH411" s="29"/>
      <c r="AEI411" s="29"/>
      <c r="AEJ411" s="29"/>
      <c r="AEK411" s="29"/>
      <c r="AEL411" s="29"/>
      <c r="AEM411" s="29"/>
      <c r="AEN411" s="29"/>
      <c r="AEO411" s="29"/>
      <c r="AEP411" s="29"/>
      <c r="AEQ411" s="29"/>
      <c r="AER411" s="29"/>
      <c r="AES411" s="29"/>
      <c r="AET411" s="29"/>
      <c r="AEU411" s="29"/>
      <c r="AEV411" s="29"/>
      <c r="AEW411" s="29"/>
      <c r="AEX411" s="29"/>
      <c r="AEY411" s="29"/>
      <c r="AEZ411" s="29"/>
      <c r="AFA411" s="29"/>
      <c r="AFB411" s="29"/>
      <c r="AFC411" s="29"/>
      <c r="AFD411" s="29"/>
      <c r="AFE411" s="29"/>
      <c r="AFF411" s="29"/>
      <c r="AFG411" s="29"/>
      <c r="AFH411" s="29"/>
      <c r="AFI411" s="29"/>
      <c r="AFJ411" s="29"/>
      <c r="AFK411" s="29"/>
      <c r="AFL411" s="29"/>
      <c r="AFM411" s="29"/>
      <c r="AFN411" s="29"/>
      <c r="AFO411" s="29"/>
      <c r="AFP411" s="29"/>
      <c r="AFQ411" s="29"/>
      <c r="AFR411" s="29"/>
      <c r="AFS411" s="29"/>
      <c r="AFT411" s="29"/>
      <c r="AFU411" s="29"/>
      <c r="AFV411" s="29"/>
      <c r="AFW411" s="29"/>
      <c r="AFX411" s="29"/>
      <c r="AFY411" s="29"/>
      <c r="AFZ411" s="29"/>
      <c r="AGA411" s="29"/>
      <c r="AGB411" s="29"/>
      <c r="AGC411" s="29"/>
      <c r="AGD411" s="29"/>
      <c r="AGE411" s="29"/>
      <c r="AGF411" s="29"/>
      <c r="AGG411" s="29"/>
      <c r="AGH411" s="29"/>
      <c r="AGI411" s="29"/>
      <c r="AGJ411" s="29"/>
      <c r="AGK411" s="29"/>
      <c r="AGL411" s="29"/>
      <c r="AGM411" s="29"/>
      <c r="AGN411" s="29"/>
      <c r="AGO411" s="29"/>
      <c r="AGP411" s="29"/>
      <c r="AGQ411" s="29"/>
      <c r="AGR411" s="29"/>
      <c r="AGS411" s="29"/>
      <c r="AGT411" s="29"/>
      <c r="AGU411" s="29"/>
      <c r="AGV411" s="29"/>
      <c r="AGW411" s="29"/>
      <c r="AGX411" s="29"/>
      <c r="AGY411" s="29"/>
      <c r="AGZ411" s="29"/>
      <c r="AHA411" s="29"/>
      <c r="AHB411" s="29"/>
      <c r="AHC411" s="29"/>
      <c r="AHD411" s="29"/>
      <c r="AHE411" s="29"/>
      <c r="AHF411" s="29"/>
      <c r="AHG411" s="29"/>
      <c r="AHH411" s="29"/>
      <c r="AHI411" s="29"/>
      <c r="AHJ411" s="29"/>
      <c r="AHK411" s="29"/>
      <c r="AHL411" s="29"/>
      <c r="AHM411" s="29"/>
      <c r="AHN411" s="29"/>
      <c r="AHO411" s="29"/>
      <c r="AHP411" s="29"/>
      <c r="AHQ411" s="29"/>
      <c r="AHR411" s="29"/>
      <c r="AHS411" s="29"/>
      <c r="AHT411" s="29"/>
      <c r="AHU411" s="29"/>
      <c r="AHV411" s="29"/>
      <c r="AHW411" s="29"/>
      <c r="AHX411" s="29"/>
      <c r="AHY411" s="29"/>
      <c r="AHZ411" s="29"/>
      <c r="AIA411" s="29"/>
      <c r="AIB411" s="29"/>
      <c r="AIC411" s="29"/>
      <c r="AID411" s="29"/>
      <c r="AIE411" s="29"/>
      <c r="AIF411" s="29"/>
      <c r="AIG411" s="29"/>
      <c r="AIH411" s="29"/>
      <c r="AII411" s="29"/>
      <c r="AIJ411" s="29"/>
      <c r="AIK411" s="29"/>
      <c r="AIL411" s="29"/>
      <c r="AIM411" s="29"/>
      <c r="AIN411" s="29"/>
      <c r="AIO411" s="29"/>
      <c r="AIP411" s="29"/>
      <c r="AIQ411" s="29"/>
      <c r="AIR411" s="29"/>
      <c r="AIS411" s="29"/>
      <c r="AIT411" s="29"/>
      <c r="AIU411" s="29"/>
      <c r="AIV411" s="29"/>
      <c r="AIW411" s="29"/>
      <c r="AIX411" s="29"/>
      <c r="AIY411" s="29"/>
      <c r="AIZ411" s="29"/>
      <c r="AJA411" s="29"/>
      <c r="AJB411" s="29"/>
      <c r="AJC411" s="29"/>
      <c r="AJD411" s="29"/>
      <c r="AJE411" s="29"/>
      <c r="AJF411" s="29"/>
      <c r="AJG411" s="29"/>
      <c r="AJH411" s="29"/>
      <c r="AJI411" s="29"/>
      <c r="AJJ411" s="29"/>
      <c r="AJK411" s="29"/>
      <c r="AJL411" s="29"/>
      <c r="AJM411" s="29"/>
      <c r="AJN411" s="29"/>
      <c r="AJO411" s="29"/>
      <c r="AJP411" s="29"/>
      <c r="AJQ411" s="29"/>
      <c r="AJR411" s="29"/>
      <c r="AJS411" s="29"/>
      <c r="AJT411" s="29"/>
      <c r="AJU411" s="29"/>
      <c r="AJV411" s="29"/>
      <c r="AJW411" s="29"/>
      <c r="AJX411" s="29"/>
      <c r="AJY411" s="29"/>
      <c r="AJZ411" s="29"/>
      <c r="AKA411" s="29"/>
      <c r="AKB411" s="29"/>
      <c r="AKC411" s="29"/>
      <c r="AKD411" s="29"/>
      <c r="AKE411" s="29"/>
      <c r="AKF411" s="29"/>
      <c r="AKG411" s="29"/>
      <c r="AKH411" s="29"/>
      <c r="AKI411" s="29"/>
      <c r="AKJ411" s="29"/>
      <c r="AKK411" s="29"/>
      <c r="AKL411" s="29"/>
      <c r="AKM411" s="29"/>
      <c r="AKN411" s="29"/>
      <c r="AKO411" s="29"/>
      <c r="AKP411" s="29"/>
      <c r="AKQ411" s="29"/>
      <c r="AKR411" s="29"/>
      <c r="AKS411" s="29"/>
      <c r="AKT411" s="29"/>
      <c r="AKU411" s="29"/>
      <c r="AKV411" s="29"/>
      <c r="AKW411" s="29"/>
      <c r="AKX411" s="29"/>
      <c r="AKY411" s="29"/>
      <c r="AKZ411" s="29"/>
      <c r="ALA411" s="29"/>
      <c r="ALB411" s="29"/>
      <c r="ALC411" s="29"/>
      <c r="ALD411" s="29"/>
      <c r="ALE411" s="29"/>
      <c r="ALF411" s="29"/>
      <c r="ALG411" s="29"/>
      <c r="ALH411" s="29"/>
      <c r="ALI411" s="29"/>
      <c r="ALJ411" s="29"/>
      <c r="ALK411" s="29"/>
      <c r="ALL411" s="29"/>
      <c r="ALM411" s="29"/>
      <c r="ALN411" s="29"/>
      <c r="ALO411" s="29"/>
      <c r="ALP411" s="29"/>
      <c r="ALQ411" s="29"/>
      <c r="ALR411" s="29"/>
      <c r="ALS411" s="29"/>
      <c r="ALT411" s="29"/>
      <c r="ALU411" s="29"/>
      <c r="ALV411" s="29"/>
      <c r="ALW411" s="29"/>
      <c r="ALX411" s="29"/>
      <c r="ALY411" s="29"/>
      <c r="ALZ411" s="29"/>
      <c r="AMA411" s="29"/>
      <c r="AMB411" s="29"/>
      <c r="AMC411" s="29"/>
      <c r="AMD411" s="29"/>
      <c r="AME411" s="29"/>
      <c r="AMF411" s="29"/>
      <c r="AMG411" s="29"/>
      <c r="AMH411" s="29"/>
      <c r="AMI411" s="29"/>
      <c r="AMJ411" s="29"/>
      <c r="AMK411" s="29"/>
      <c r="AML411" s="29"/>
      <c r="AMM411" s="29"/>
      <c r="AMN411" s="29"/>
      <c r="AMO411" s="29"/>
      <c r="AMP411" s="29"/>
      <c r="AMQ411" s="29"/>
      <c r="AMR411" s="29"/>
      <c r="AMS411" s="29"/>
      <c r="AMT411" s="29"/>
      <c r="AMU411" s="29"/>
      <c r="AMV411" s="29"/>
      <c r="AMW411" s="29"/>
      <c r="AMX411" s="29"/>
      <c r="AMY411" s="29"/>
      <c r="AMZ411" s="29"/>
      <c r="ANA411" s="29"/>
      <c r="ANB411" s="29"/>
    </row>
    <row r="412" spans="2:1042" s="18" customFormat="1" x14ac:dyDescent="0.25">
      <c r="C412" s="6" t="str">
        <f t="shared" si="226"/>
        <v>(generic)</v>
      </c>
      <c r="D412" s="6" t="str">
        <f t="shared" si="227"/>
        <v>tier 3  (50+ gal)</v>
      </c>
      <c r="E412" s="6">
        <f t="shared" si="253"/>
        <v>990374</v>
      </c>
      <c r="F412" s="55">
        <f t="shared" si="255"/>
        <v>50</v>
      </c>
      <c r="G412" s="6" t="str">
        <f t="shared" si="228"/>
        <v>AWHSTier3Generic50</v>
      </c>
      <c r="H412" s="117">
        <f t="shared" si="256"/>
        <v>0</v>
      </c>
      <c r="I412" s="158" t="str">
        <f t="shared" si="254"/>
        <v>Tier3Generic50</v>
      </c>
      <c r="J412" s="91" t="s">
        <v>192</v>
      </c>
      <c r="K412" s="32">
        <v>3</v>
      </c>
      <c r="L412" s="75">
        <f t="shared" si="259"/>
        <v>99</v>
      </c>
      <c r="M412" s="12" t="s">
        <v>218</v>
      </c>
      <c r="N412" s="62">
        <f t="shared" si="252"/>
        <v>3</v>
      </c>
      <c r="O412" s="62">
        <f t="shared" si="247"/>
        <v>990374</v>
      </c>
      <c r="P412" s="139" t="str">
        <f t="shared" si="260"/>
        <v>tier 3  (50+ gal)</v>
      </c>
      <c r="Q412" s="157">
        <f>COUNTIF(P$59:P$414, P412)</f>
        <v>1</v>
      </c>
      <c r="R412" s="21" t="s">
        <v>735</v>
      </c>
      <c r="S412" s="117">
        <v>50</v>
      </c>
      <c r="T412" s="30" t="s">
        <v>730</v>
      </c>
      <c r="U412" s="80" t="s">
        <v>730</v>
      </c>
      <c r="V412" s="85" t="str">
        <f t="shared" si="248"/>
        <v>AWHSTier3Generic50</v>
      </c>
      <c r="W412" s="116">
        <v>0</v>
      </c>
      <c r="X412" s="45">
        <v>0</v>
      </c>
      <c r="Y412" s="47">
        <v>0</v>
      </c>
      <c r="Z412" s="44"/>
      <c r="AA412" s="128" t="str">
        <f t="shared" si="239"/>
        <v>2,     990374,   "tier 3  (50+ gal)"</v>
      </c>
      <c r="AB412" s="130" t="str">
        <f t="shared" si="205"/>
        <v>(generic)</v>
      </c>
      <c r="AC412" s="80" t="s">
        <v>874</v>
      </c>
      <c r="AD412" s="155">
        <f>COUNTIF(AC$59:AC$414, AC412)</f>
        <v>1</v>
      </c>
      <c r="AE412" s="128" t="str">
        <f t="shared" si="240"/>
        <v xml:space="preserve">          case  tier 3  (50+ gal)   :   "Tier3Generic50"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  <c r="EL412" s="29"/>
      <c r="EM412" s="29"/>
      <c r="EN412" s="29"/>
      <c r="EO412" s="29"/>
      <c r="EP412" s="29"/>
      <c r="EQ412" s="29"/>
      <c r="ER412" s="29"/>
      <c r="ES412" s="29"/>
      <c r="ET412" s="29"/>
      <c r="EU412" s="29"/>
      <c r="EV412" s="29"/>
      <c r="EW412" s="29"/>
      <c r="EX412" s="29"/>
      <c r="EY412" s="29"/>
      <c r="EZ412" s="29"/>
      <c r="FA412" s="29"/>
      <c r="FB412" s="29"/>
      <c r="FC412" s="29"/>
      <c r="FD412" s="29"/>
      <c r="FE412" s="29"/>
      <c r="FF412" s="29"/>
      <c r="FG412" s="29"/>
      <c r="FH412" s="29"/>
      <c r="FI412" s="29"/>
      <c r="FJ412" s="29"/>
      <c r="FK412" s="29"/>
      <c r="FL412" s="29"/>
      <c r="FM412" s="29"/>
      <c r="FN412" s="29"/>
      <c r="FO412" s="29"/>
      <c r="FP412" s="29"/>
      <c r="FQ412" s="29"/>
      <c r="FR412" s="29"/>
      <c r="FS412" s="29"/>
      <c r="FT412" s="29"/>
      <c r="FU412" s="29"/>
      <c r="FV412" s="29"/>
      <c r="FW412" s="29"/>
      <c r="FX412" s="29"/>
      <c r="FY412" s="29"/>
      <c r="FZ412" s="29"/>
      <c r="GA412" s="29"/>
      <c r="GB412" s="29"/>
      <c r="GC412" s="29"/>
      <c r="GD412" s="29"/>
      <c r="GE412" s="29"/>
      <c r="GF412" s="29"/>
      <c r="GG412" s="29"/>
      <c r="GH412" s="29"/>
      <c r="GI412" s="29"/>
      <c r="GJ412" s="29"/>
      <c r="GK412" s="29"/>
      <c r="GL412" s="29"/>
      <c r="GM412" s="29"/>
      <c r="GN412" s="29"/>
      <c r="GO412" s="29"/>
      <c r="GP412" s="29"/>
      <c r="GQ412" s="29"/>
      <c r="GR412" s="29"/>
      <c r="GS412" s="29"/>
      <c r="GT412" s="29"/>
      <c r="GU412" s="29"/>
      <c r="GV412" s="29"/>
      <c r="GW412" s="29"/>
      <c r="GX412" s="29"/>
      <c r="GY412" s="29"/>
      <c r="GZ412" s="29"/>
      <c r="HA412" s="29"/>
      <c r="HB412" s="29"/>
      <c r="HC412" s="29"/>
      <c r="HD412" s="29"/>
      <c r="HE412" s="29"/>
      <c r="HF412" s="29"/>
      <c r="HG412" s="29"/>
      <c r="HH412" s="29"/>
      <c r="HI412" s="29"/>
      <c r="HJ412" s="29"/>
      <c r="HK412" s="29"/>
      <c r="HL412" s="29"/>
      <c r="HM412" s="29"/>
      <c r="HN412" s="29"/>
      <c r="HO412" s="29"/>
      <c r="HP412" s="29"/>
      <c r="HQ412" s="29"/>
      <c r="HR412" s="29"/>
      <c r="HS412" s="29"/>
      <c r="HT412" s="29"/>
      <c r="HU412" s="29"/>
      <c r="HV412" s="29"/>
      <c r="HW412" s="29"/>
      <c r="HX412" s="29"/>
      <c r="HY412" s="29"/>
      <c r="HZ412" s="29"/>
      <c r="IA412" s="29"/>
      <c r="IB412" s="29"/>
      <c r="IC412" s="29"/>
      <c r="ID412" s="29"/>
      <c r="IE412" s="29"/>
      <c r="IF412" s="29"/>
      <c r="IG412" s="29"/>
      <c r="IH412" s="29"/>
      <c r="II412" s="29"/>
      <c r="IJ412" s="29"/>
      <c r="IK412" s="29"/>
      <c r="IL412" s="29"/>
      <c r="IM412" s="29"/>
      <c r="IN412" s="29"/>
      <c r="IO412" s="29"/>
      <c r="IP412" s="29"/>
      <c r="IQ412" s="29"/>
      <c r="IR412" s="29"/>
      <c r="IS412" s="29"/>
      <c r="IT412" s="29"/>
      <c r="IU412" s="29"/>
      <c r="IV412" s="29"/>
      <c r="IW412" s="29"/>
      <c r="IX412" s="29"/>
      <c r="IY412" s="29"/>
      <c r="IZ412" s="29"/>
      <c r="JA412" s="29"/>
      <c r="JB412" s="29"/>
      <c r="JC412" s="29"/>
      <c r="JD412" s="29"/>
      <c r="JE412" s="29"/>
      <c r="JF412" s="29"/>
      <c r="JG412" s="29"/>
      <c r="JH412" s="29"/>
      <c r="JI412" s="29"/>
      <c r="JJ412" s="29"/>
      <c r="JK412" s="29"/>
      <c r="JL412" s="29"/>
      <c r="JM412" s="29"/>
      <c r="JN412" s="29"/>
      <c r="JO412" s="29"/>
      <c r="JP412" s="29"/>
      <c r="JQ412" s="29"/>
      <c r="JR412" s="29"/>
      <c r="JS412" s="29"/>
      <c r="JT412" s="29"/>
      <c r="JU412" s="29"/>
      <c r="JV412" s="29"/>
      <c r="JW412" s="29"/>
      <c r="JX412" s="29"/>
      <c r="JY412" s="29"/>
      <c r="JZ412" s="29"/>
      <c r="KA412" s="29"/>
      <c r="KB412" s="29"/>
      <c r="KC412" s="29"/>
      <c r="KD412" s="29"/>
      <c r="KE412" s="29"/>
      <c r="KF412" s="29"/>
      <c r="KG412" s="29"/>
      <c r="KH412" s="29"/>
      <c r="KI412" s="29"/>
      <c r="KJ412" s="29"/>
      <c r="KK412" s="29"/>
      <c r="KL412" s="29"/>
      <c r="KM412" s="29"/>
      <c r="KN412" s="29"/>
      <c r="KO412" s="29"/>
      <c r="KP412" s="29"/>
      <c r="KQ412" s="29"/>
      <c r="KR412" s="29"/>
      <c r="KS412" s="29"/>
      <c r="KT412" s="29"/>
      <c r="KU412" s="29"/>
      <c r="KV412" s="29"/>
      <c r="KW412" s="29"/>
      <c r="KX412" s="29"/>
      <c r="KY412" s="29"/>
      <c r="KZ412" s="29"/>
      <c r="LA412" s="29"/>
      <c r="LB412" s="29"/>
      <c r="LC412" s="29"/>
      <c r="LD412" s="29"/>
      <c r="LE412" s="29"/>
      <c r="LF412" s="29"/>
      <c r="LG412" s="29"/>
      <c r="LH412" s="29"/>
      <c r="LI412" s="29"/>
      <c r="LJ412" s="29"/>
      <c r="LK412" s="29"/>
      <c r="LL412" s="29"/>
      <c r="LM412" s="29"/>
      <c r="LN412" s="29"/>
      <c r="LO412" s="29"/>
      <c r="LP412" s="29"/>
      <c r="LQ412" s="29"/>
      <c r="LR412" s="29"/>
      <c r="LS412" s="29"/>
      <c r="LT412" s="29"/>
      <c r="LU412" s="29"/>
      <c r="LV412" s="29"/>
      <c r="LW412" s="29"/>
      <c r="LX412" s="29"/>
      <c r="LY412" s="29"/>
      <c r="LZ412" s="29"/>
      <c r="MA412" s="29"/>
      <c r="MB412" s="29"/>
      <c r="MC412" s="29"/>
      <c r="MD412" s="29"/>
      <c r="ME412" s="29"/>
      <c r="MF412" s="29"/>
      <c r="MG412" s="29"/>
      <c r="MH412" s="29"/>
      <c r="MI412" s="29"/>
      <c r="MJ412" s="29"/>
      <c r="MK412" s="29"/>
      <c r="ML412" s="29"/>
      <c r="MM412" s="29"/>
      <c r="MN412" s="29"/>
      <c r="MO412" s="29"/>
      <c r="MP412" s="29"/>
      <c r="MQ412" s="29"/>
      <c r="MR412" s="29"/>
      <c r="MS412" s="29"/>
      <c r="MT412" s="29"/>
      <c r="MU412" s="29"/>
      <c r="MV412" s="29"/>
      <c r="MW412" s="29"/>
      <c r="MX412" s="29"/>
      <c r="MY412" s="29"/>
      <c r="MZ412" s="29"/>
      <c r="NA412" s="29"/>
      <c r="NB412" s="29"/>
      <c r="NC412" s="29"/>
      <c r="ND412" s="29"/>
      <c r="NE412" s="29"/>
      <c r="NF412" s="29"/>
      <c r="NG412" s="29"/>
      <c r="NH412" s="29"/>
      <c r="NI412" s="29"/>
      <c r="NJ412" s="29"/>
      <c r="NK412" s="29"/>
      <c r="NL412" s="29"/>
      <c r="NM412" s="29"/>
      <c r="NN412" s="29"/>
      <c r="NO412" s="29"/>
      <c r="NP412" s="29"/>
      <c r="NQ412" s="29"/>
      <c r="NR412" s="29"/>
      <c r="NS412" s="29"/>
      <c r="NT412" s="29"/>
      <c r="NU412" s="29"/>
      <c r="NV412" s="29"/>
      <c r="NW412" s="29"/>
      <c r="NX412" s="29"/>
      <c r="NY412" s="29"/>
      <c r="NZ412" s="29"/>
      <c r="OA412" s="29"/>
      <c r="OB412" s="29"/>
      <c r="OC412" s="29"/>
      <c r="OD412" s="29"/>
      <c r="OE412" s="29"/>
      <c r="OF412" s="29"/>
      <c r="OG412" s="29"/>
      <c r="OH412" s="29"/>
      <c r="OI412" s="29"/>
      <c r="OJ412" s="29"/>
      <c r="OK412" s="29"/>
      <c r="OL412" s="29"/>
      <c r="OM412" s="29"/>
      <c r="ON412" s="29"/>
      <c r="OO412" s="29"/>
      <c r="OP412" s="29"/>
      <c r="OQ412" s="29"/>
      <c r="OR412" s="29"/>
      <c r="OS412" s="29"/>
      <c r="OT412" s="29"/>
      <c r="OU412" s="29"/>
      <c r="OV412" s="29"/>
      <c r="OW412" s="29"/>
      <c r="OX412" s="29"/>
      <c r="OY412" s="29"/>
      <c r="OZ412" s="29"/>
      <c r="PA412" s="29"/>
      <c r="PB412" s="29"/>
      <c r="PC412" s="29"/>
      <c r="PD412" s="29"/>
      <c r="PE412" s="29"/>
      <c r="PF412" s="29"/>
      <c r="PG412" s="29"/>
      <c r="PH412" s="29"/>
      <c r="PI412" s="29"/>
      <c r="PJ412" s="29"/>
      <c r="PK412" s="29"/>
      <c r="PL412" s="29"/>
      <c r="PM412" s="29"/>
      <c r="PN412" s="29"/>
      <c r="PO412" s="29"/>
      <c r="PP412" s="29"/>
      <c r="PQ412" s="29"/>
      <c r="PR412" s="29"/>
      <c r="PS412" s="29"/>
      <c r="PT412" s="29"/>
      <c r="PU412" s="29"/>
      <c r="PV412" s="29"/>
      <c r="PW412" s="29"/>
      <c r="PX412" s="29"/>
      <c r="PY412" s="29"/>
      <c r="PZ412" s="29"/>
      <c r="QA412" s="29"/>
      <c r="QB412" s="29"/>
      <c r="QC412" s="29"/>
      <c r="QD412" s="29"/>
      <c r="QE412" s="29"/>
      <c r="QF412" s="29"/>
      <c r="QG412" s="29"/>
      <c r="QH412" s="29"/>
      <c r="QI412" s="29"/>
      <c r="QJ412" s="29"/>
      <c r="QK412" s="29"/>
      <c r="QL412" s="29"/>
      <c r="QM412" s="29"/>
      <c r="QN412" s="29"/>
      <c r="QO412" s="29"/>
      <c r="QP412" s="29"/>
      <c r="QQ412" s="29"/>
      <c r="QR412" s="29"/>
      <c r="QS412" s="29"/>
      <c r="QT412" s="29"/>
      <c r="QU412" s="29"/>
      <c r="QV412" s="29"/>
      <c r="QW412" s="29"/>
      <c r="QX412" s="29"/>
      <c r="QY412" s="29"/>
      <c r="QZ412" s="29"/>
      <c r="RA412" s="29"/>
      <c r="RB412" s="29"/>
      <c r="RC412" s="29"/>
      <c r="RD412" s="29"/>
      <c r="RE412" s="29"/>
      <c r="RF412" s="29"/>
      <c r="RG412" s="29"/>
      <c r="RH412" s="29"/>
      <c r="RI412" s="29"/>
      <c r="RJ412" s="29"/>
      <c r="RK412" s="29"/>
      <c r="RL412" s="29"/>
      <c r="RM412" s="29"/>
      <c r="RN412" s="29"/>
      <c r="RO412" s="29"/>
      <c r="RP412" s="29"/>
      <c r="RQ412" s="29"/>
      <c r="RR412" s="29"/>
      <c r="RS412" s="29"/>
      <c r="RT412" s="29"/>
      <c r="RU412" s="29"/>
      <c r="RV412" s="29"/>
      <c r="RW412" s="29"/>
      <c r="RX412" s="29"/>
      <c r="RY412" s="29"/>
      <c r="RZ412" s="29"/>
      <c r="SA412" s="29"/>
      <c r="SB412" s="29"/>
      <c r="SC412" s="29"/>
      <c r="SD412" s="29"/>
      <c r="SE412" s="29"/>
      <c r="SF412" s="29"/>
      <c r="SG412" s="29"/>
      <c r="SH412" s="29"/>
      <c r="SI412" s="29"/>
      <c r="SJ412" s="29"/>
      <c r="SK412" s="29"/>
      <c r="SL412" s="29"/>
      <c r="SM412" s="29"/>
      <c r="SN412" s="29"/>
      <c r="SO412" s="29"/>
      <c r="SP412" s="29"/>
      <c r="SQ412" s="29"/>
      <c r="SR412" s="29"/>
      <c r="SS412" s="29"/>
      <c r="ST412" s="29"/>
      <c r="SU412" s="29"/>
      <c r="SV412" s="29"/>
      <c r="SW412" s="29"/>
      <c r="SX412" s="29"/>
      <c r="SY412" s="29"/>
      <c r="SZ412" s="29"/>
      <c r="TA412" s="29"/>
      <c r="TB412" s="29"/>
      <c r="TC412" s="29"/>
      <c r="TD412" s="29"/>
      <c r="TE412" s="29"/>
      <c r="TF412" s="29"/>
      <c r="TG412" s="29"/>
      <c r="TH412" s="29"/>
      <c r="TI412" s="29"/>
      <c r="TJ412" s="29"/>
      <c r="TK412" s="29"/>
      <c r="TL412" s="29"/>
      <c r="TM412" s="29"/>
      <c r="TN412" s="29"/>
      <c r="TO412" s="29"/>
      <c r="TP412" s="29"/>
      <c r="TQ412" s="29"/>
      <c r="TR412" s="29"/>
      <c r="TS412" s="29"/>
      <c r="TT412" s="29"/>
      <c r="TU412" s="29"/>
      <c r="TV412" s="29"/>
      <c r="TW412" s="29"/>
      <c r="TX412" s="29"/>
      <c r="TY412" s="29"/>
      <c r="TZ412" s="29"/>
      <c r="UA412" s="29"/>
      <c r="UB412" s="29"/>
      <c r="UC412" s="29"/>
      <c r="UD412" s="29"/>
      <c r="UE412" s="29"/>
      <c r="UF412" s="29"/>
      <c r="UG412" s="29"/>
      <c r="UH412" s="29"/>
      <c r="UI412" s="29"/>
      <c r="UJ412" s="29"/>
      <c r="UK412" s="29"/>
      <c r="UL412" s="29"/>
      <c r="UM412" s="29"/>
      <c r="UN412" s="29"/>
      <c r="UO412" s="29"/>
      <c r="UP412" s="29"/>
      <c r="UQ412" s="29"/>
      <c r="UR412" s="29"/>
      <c r="US412" s="29"/>
      <c r="UT412" s="29"/>
      <c r="UU412" s="29"/>
      <c r="UV412" s="29"/>
      <c r="UW412" s="29"/>
      <c r="UX412" s="29"/>
      <c r="UY412" s="29"/>
      <c r="UZ412" s="29"/>
      <c r="VA412" s="29"/>
      <c r="VB412" s="29"/>
      <c r="VC412" s="29"/>
      <c r="VD412" s="29"/>
      <c r="VE412" s="29"/>
      <c r="VF412" s="29"/>
      <c r="VG412" s="29"/>
      <c r="VH412" s="29"/>
      <c r="VI412" s="29"/>
      <c r="VJ412" s="29"/>
      <c r="VK412" s="29"/>
      <c r="VL412" s="29"/>
      <c r="VM412" s="29"/>
      <c r="VN412" s="29"/>
      <c r="VO412" s="29"/>
      <c r="VP412" s="29"/>
      <c r="VQ412" s="29"/>
      <c r="VR412" s="29"/>
      <c r="VS412" s="29"/>
      <c r="VT412" s="29"/>
      <c r="VU412" s="29"/>
      <c r="VV412" s="29"/>
      <c r="VW412" s="29"/>
      <c r="VX412" s="29"/>
      <c r="VY412" s="29"/>
      <c r="VZ412" s="29"/>
      <c r="WA412" s="29"/>
      <c r="WB412" s="29"/>
      <c r="WC412" s="29"/>
      <c r="WD412" s="29"/>
      <c r="WE412" s="29"/>
      <c r="WF412" s="29"/>
      <c r="WG412" s="29"/>
      <c r="WH412" s="29"/>
      <c r="WI412" s="29"/>
      <c r="WJ412" s="29"/>
      <c r="WK412" s="29"/>
      <c r="WL412" s="29"/>
      <c r="WM412" s="29"/>
      <c r="WN412" s="29"/>
      <c r="WO412" s="29"/>
      <c r="WP412" s="29"/>
      <c r="WQ412" s="29"/>
      <c r="WR412" s="29"/>
      <c r="WS412" s="29"/>
      <c r="WT412" s="29"/>
      <c r="WU412" s="29"/>
      <c r="WV412" s="29"/>
      <c r="WW412" s="29"/>
      <c r="WX412" s="29"/>
      <c r="WY412" s="29"/>
      <c r="WZ412" s="29"/>
      <c r="XA412" s="29"/>
      <c r="XB412" s="29"/>
      <c r="XC412" s="29"/>
      <c r="XD412" s="29"/>
      <c r="XE412" s="29"/>
      <c r="XF412" s="29"/>
      <c r="XG412" s="29"/>
      <c r="XH412" s="29"/>
      <c r="XI412" s="29"/>
      <c r="XJ412" s="29"/>
      <c r="XK412" s="29"/>
      <c r="XL412" s="29"/>
      <c r="XM412" s="29"/>
      <c r="XN412" s="29"/>
      <c r="XO412" s="29"/>
      <c r="XP412" s="29"/>
      <c r="XQ412" s="29"/>
      <c r="XR412" s="29"/>
      <c r="XS412" s="29"/>
      <c r="XT412" s="29"/>
      <c r="XU412" s="29"/>
      <c r="XV412" s="29"/>
      <c r="XW412" s="29"/>
      <c r="XX412" s="29"/>
      <c r="XY412" s="29"/>
      <c r="XZ412" s="29"/>
      <c r="YA412" s="29"/>
      <c r="YB412" s="29"/>
      <c r="YC412" s="29"/>
      <c r="YD412" s="29"/>
      <c r="YE412" s="29"/>
      <c r="YF412" s="29"/>
      <c r="YG412" s="29"/>
      <c r="YH412" s="29"/>
      <c r="YI412" s="29"/>
      <c r="YJ412" s="29"/>
      <c r="YK412" s="29"/>
      <c r="YL412" s="29"/>
      <c r="YM412" s="29"/>
      <c r="YN412" s="29"/>
      <c r="YO412" s="29"/>
      <c r="YP412" s="29"/>
      <c r="YQ412" s="29"/>
      <c r="YR412" s="29"/>
      <c r="YS412" s="29"/>
      <c r="YT412" s="29"/>
      <c r="YU412" s="29"/>
      <c r="YV412" s="29"/>
      <c r="YW412" s="29"/>
      <c r="YX412" s="29"/>
      <c r="YY412" s="29"/>
      <c r="YZ412" s="29"/>
      <c r="ZA412" s="29"/>
      <c r="ZB412" s="29"/>
      <c r="ZC412" s="29"/>
      <c r="ZD412" s="29"/>
      <c r="ZE412" s="29"/>
      <c r="ZF412" s="29"/>
      <c r="ZG412" s="29"/>
      <c r="ZH412" s="29"/>
      <c r="ZI412" s="29"/>
      <c r="ZJ412" s="29"/>
      <c r="ZK412" s="29"/>
      <c r="ZL412" s="29"/>
      <c r="ZM412" s="29"/>
      <c r="ZN412" s="29"/>
      <c r="ZO412" s="29"/>
      <c r="ZP412" s="29"/>
      <c r="ZQ412" s="29"/>
      <c r="ZR412" s="29"/>
      <c r="ZS412" s="29"/>
      <c r="ZT412" s="29"/>
      <c r="ZU412" s="29"/>
      <c r="ZV412" s="29"/>
      <c r="ZW412" s="29"/>
      <c r="ZX412" s="29"/>
      <c r="ZY412" s="29"/>
      <c r="ZZ412" s="29"/>
      <c r="AAA412" s="29"/>
      <c r="AAB412" s="29"/>
      <c r="AAC412" s="29"/>
      <c r="AAD412" s="29"/>
      <c r="AAE412" s="29"/>
      <c r="AAF412" s="29"/>
      <c r="AAG412" s="29"/>
      <c r="AAH412" s="29"/>
      <c r="AAI412" s="29"/>
      <c r="AAJ412" s="29"/>
      <c r="AAK412" s="29"/>
      <c r="AAL412" s="29"/>
      <c r="AAM412" s="29"/>
      <c r="AAN412" s="29"/>
      <c r="AAO412" s="29"/>
      <c r="AAP412" s="29"/>
      <c r="AAQ412" s="29"/>
      <c r="AAR412" s="29"/>
      <c r="AAS412" s="29"/>
      <c r="AAT412" s="29"/>
      <c r="AAU412" s="29"/>
      <c r="AAV412" s="29"/>
      <c r="AAW412" s="29"/>
      <c r="AAX412" s="29"/>
      <c r="AAY412" s="29"/>
      <c r="AAZ412" s="29"/>
      <c r="ABA412" s="29"/>
      <c r="ABB412" s="29"/>
      <c r="ABC412" s="29"/>
      <c r="ABD412" s="29"/>
      <c r="ABE412" s="29"/>
      <c r="ABF412" s="29"/>
      <c r="ABG412" s="29"/>
      <c r="ABH412" s="29"/>
      <c r="ABI412" s="29"/>
      <c r="ABJ412" s="29"/>
      <c r="ABK412" s="29"/>
      <c r="ABL412" s="29"/>
      <c r="ABM412" s="29"/>
      <c r="ABN412" s="29"/>
      <c r="ABO412" s="29"/>
      <c r="ABP412" s="29"/>
      <c r="ABQ412" s="29"/>
      <c r="ABR412" s="29"/>
      <c r="ABS412" s="29"/>
      <c r="ABT412" s="29"/>
      <c r="ABU412" s="29"/>
      <c r="ABV412" s="29"/>
      <c r="ABW412" s="29"/>
      <c r="ABX412" s="29"/>
      <c r="ABY412" s="29"/>
      <c r="ABZ412" s="29"/>
      <c r="ACA412" s="29"/>
      <c r="ACB412" s="29"/>
      <c r="ACC412" s="29"/>
      <c r="ACD412" s="29"/>
      <c r="ACE412" s="29"/>
      <c r="ACF412" s="29"/>
      <c r="ACG412" s="29"/>
      <c r="ACH412" s="29"/>
      <c r="ACI412" s="29"/>
      <c r="ACJ412" s="29"/>
      <c r="ACK412" s="29"/>
      <c r="ACL412" s="29"/>
      <c r="ACM412" s="29"/>
      <c r="ACN412" s="29"/>
      <c r="ACO412" s="29"/>
      <c r="ACP412" s="29"/>
      <c r="ACQ412" s="29"/>
      <c r="ACR412" s="29"/>
      <c r="ACS412" s="29"/>
      <c r="ACT412" s="29"/>
      <c r="ACU412" s="29"/>
      <c r="ACV412" s="29"/>
      <c r="ACW412" s="29"/>
      <c r="ACX412" s="29"/>
      <c r="ACY412" s="29"/>
      <c r="ACZ412" s="29"/>
      <c r="ADA412" s="29"/>
      <c r="ADB412" s="29"/>
      <c r="ADC412" s="29"/>
      <c r="ADD412" s="29"/>
      <c r="ADE412" s="29"/>
      <c r="ADF412" s="29"/>
      <c r="ADG412" s="29"/>
      <c r="ADH412" s="29"/>
      <c r="ADI412" s="29"/>
      <c r="ADJ412" s="29"/>
      <c r="ADK412" s="29"/>
      <c r="ADL412" s="29"/>
      <c r="ADM412" s="29"/>
      <c r="ADN412" s="29"/>
      <c r="ADO412" s="29"/>
      <c r="ADP412" s="29"/>
      <c r="ADQ412" s="29"/>
      <c r="ADR412" s="29"/>
      <c r="ADS412" s="29"/>
      <c r="ADT412" s="29"/>
      <c r="ADU412" s="29"/>
      <c r="ADV412" s="29"/>
      <c r="ADW412" s="29"/>
      <c r="ADX412" s="29"/>
      <c r="ADY412" s="29"/>
      <c r="ADZ412" s="29"/>
      <c r="AEA412" s="29"/>
      <c r="AEB412" s="29"/>
      <c r="AEC412" s="29"/>
      <c r="AED412" s="29"/>
      <c r="AEE412" s="29"/>
      <c r="AEF412" s="29"/>
      <c r="AEG412" s="29"/>
      <c r="AEH412" s="29"/>
      <c r="AEI412" s="29"/>
      <c r="AEJ412" s="29"/>
      <c r="AEK412" s="29"/>
      <c r="AEL412" s="29"/>
      <c r="AEM412" s="29"/>
      <c r="AEN412" s="29"/>
      <c r="AEO412" s="29"/>
      <c r="AEP412" s="29"/>
      <c r="AEQ412" s="29"/>
      <c r="AER412" s="29"/>
      <c r="AES412" s="29"/>
      <c r="AET412" s="29"/>
      <c r="AEU412" s="29"/>
      <c r="AEV412" s="29"/>
      <c r="AEW412" s="29"/>
      <c r="AEX412" s="29"/>
      <c r="AEY412" s="29"/>
      <c r="AEZ412" s="29"/>
      <c r="AFA412" s="29"/>
      <c r="AFB412" s="29"/>
      <c r="AFC412" s="29"/>
      <c r="AFD412" s="29"/>
      <c r="AFE412" s="29"/>
      <c r="AFF412" s="29"/>
      <c r="AFG412" s="29"/>
      <c r="AFH412" s="29"/>
      <c r="AFI412" s="29"/>
      <c r="AFJ412" s="29"/>
      <c r="AFK412" s="29"/>
      <c r="AFL412" s="29"/>
      <c r="AFM412" s="29"/>
      <c r="AFN412" s="29"/>
      <c r="AFO412" s="29"/>
      <c r="AFP412" s="29"/>
      <c r="AFQ412" s="29"/>
      <c r="AFR412" s="29"/>
      <c r="AFS412" s="29"/>
      <c r="AFT412" s="29"/>
      <c r="AFU412" s="29"/>
      <c r="AFV412" s="29"/>
      <c r="AFW412" s="29"/>
      <c r="AFX412" s="29"/>
      <c r="AFY412" s="29"/>
      <c r="AFZ412" s="29"/>
      <c r="AGA412" s="29"/>
      <c r="AGB412" s="29"/>
      <c r="AGC412" s="29"/>
      <c r="AGD412" s="29"/>
      <c r="AGE412" s="29"/>
      <c r="AGF412" s="29"/>
      <c r="AGG412" s="29"/>
      <c r="AGH412" s="29"/>
      <c r="AGI412" s="29"/>
      <c r="AGJ412" s="29"/>
      <c r="AGK412" s="29"/>
      <c r="AGL412" s="29"/>
      <c r="AGM412" s="29"/>
      <c r="AGN412" s="29"/>
      <c r="AGO412" s="29"/>
      <c r="AGP412" s="29"/>
      <c r="AGQ412" s="29"/>
      <c r="AGR412" s="29"/>
      <c r="AGS412" s="29"/>
      <c r="AGT412" s="29"/>
      <c r="AGU412" s="29"/>
      <c r="AGV412" s="29"/>
      <c r="AGW412" s="29"/>
      <c r="AGX412" s="29"/>
      <c r="AGY412" s="29"/>
      <c r="AGZ412" s="29"/>
      <c r="AHA412" s="29"/>
      <c r="AHB412" s="29"/>
      <c r="AHC412" s="29"/>
      <c r="AHD412" s="29"/>
      <c r="AHE412" s="29"/>
      <c r="AHF412" s="29"/>
      <c r="AHG412" s="29"/>
      <c r="AHH412" s="29"/>
      <c r="AHI412" s="29"/>
      <c r="AHJ412" s="29"/>
      <c r="AHK412" s="29"/>
      <c r="AHL412" s="29"/>
      <c r="AHM412" s="29"/>
      <c r="AHN412" s="29"/>
      <c r="AHO412" s="29"/>
      <c r="AHP412" s="29"/>
      <c r="AHQ412" s="29"/>
      <c r="AHR412" s="29"/>
      <c r="AHS412" s="29"/>
      <c r="AHT412" s="29"/>
      <c r="AHU412" s="29"/>
      <c r="AHV412" s="29"/>
      <c r="AHW412" s="29"/>
      <c r="AHX412" s="29"/>
      <c r="AHY412" s="29"/>
      <c r="AHZ412" s="29"/>
      <c r="AIA412" s="29"/>
      <c r="AIB412" s="29"/>
      <c r="AIC412" s="29"/>
      <c r="AID412" s="29"/>
      <c r="AIE412" s="29"/>
      <c r="AIF412" s="29"/>
      <c r="AIG412" s="29"/>
      <c r="AIH412" s="29"/>
      <c r="AII412" s="29"/>
      <c r="AIJ412" s="29"/>
      <c r="AIK412" s="29"/>
      <c r="AIL412" s="29"/>
      <c r="AIM412" s="29"/>
      <c r="AIN412" s="29"/>
      <c r="AIO412" s="29"/>
      <c r="AIP412" s="29"/>
      <c r="AIQ412" s="29"/>
      <c r="AIR412" s="29"/>
      <c r="AIS412" s="29"/>
      <c r="AIT412" s="29"/>
      <c r="AIU412" s="29"/>
      <c r="AIV412" s="29"/>
      <c r="AIW412" s="29"/>
      <c r="AIX412" s="29"/>
      <c r="AIY412" s="29"/>
      <c r="AIZ412" s="29"/>
      <c r="AJA412" s="29"/>
      <c r="AJB412" s="29"/>
      <c r="AJC412" s="29"/>
      <c r="AJD412" s="29"/>
      <c r="AJE412" s="29"/>
      <c r="AJF412" s="29"/>
      <c r="AJG412" s="29"/>
      <c r="AJH412" s="29"/>
      <c r="AJI412" s="29"/>
      <c r="AJJ412" s="29"/>
      <c r="AJK412" s="29"/>
      <c r="AJL412" s="29"/>
      <c r="AJM412" s="29"/>
      <c r="AJN412" s="29"/>
      <c r="AJO412" s="29"/>
      <c r="AJP412" s="29"/>
      <c r="AJQ412" s="29"/>
      <c r="AJR412" s="29"/>
      <c r="AJS412" s="29"/>
      <c r="AJT412" s="29"/>
      <c r="AJU412" s="29"/>
      <c r="AJV412" s="29"/>
      <c r="AJW412" s="29"/>
      <c r="AJX412" s="29"/>
      <c r="AJY412" s="29"/>
      <c r="AJZ412" s="29"/>
      <c r="AKA412" s="29"/>
      <c r="AKB412" s="29"/>
      <c r="AKC412" s="29"/>
      <c r="AKD412" s="29"/>
      <c r="AKE412" s="29"/>
      <c r="AKF412" s="29"/>
      <c r="AKG412" s="29"/>
      <c r="AKH412" s="29"/>
      <c r="AKI412" s="29"/>
      <c r="AKJ412" s="29"/>
      <c r="AKK412" s="29"/>
      <c r="AKL412" s="29"/>
      <c r="AKM412" s="29"/>
      <c r="AKN412" s="29"/>
      <c r="AKO412" s="29"/>
      <c r="AKP412" s="29"/>
      <c r="AKQ412" s="29"/>
      <c r="AKR412" s="29"/>
      <c r="AKS412" s="29"/>
      <c r="AKT412" s="29"/>
      <c r="AKU412" s="29"/>
      <c r="AKV412" s="29"/>
      <c r="AKW412" s="29"/>
      <c r="AKX412" s="29"/>
      <c r="AKY412" s="29"/>
      <c r="AKZ412" s="29"/>
      <c r="ALA412" s="29"/>
      <c r="ALB412" s="29"/>
      <c r="ALC412" s="29"/>
      <c r="ALD412" s="29"/>
      <c r="ALE412" s="29"/>
      <c r="ALF412" s="29"/>
      <c r="ALG412" s="29"/>
      <c r="ALH412" s="29"/>
      <c r="ALI412" s="29"/>
      <c r="ALJ412" s="29"/>
      <c r="ALK412" s="29"/>
      <c r="ALL412" s="29"/>
      <c r="ALM412" s="29"/>
      <c r="ALN412" s="29"/>
      <c r="ALO412" s="29"/>
      <c r="ALP412" s="29"/>
      <c r="ALQ412" s="29"/>
      <c r="ALR412" s="29"/>
      <c r="ALS412" s="29"/>
      <c r="ALT412" s="29"/>
      <c r="ALU412" s="29"/>
      <c r="ALV412" s="29"/>
      <c r="ALW412" s="29"/>
      <c r="ALX412" s="29"/>
      <c r="ALY412" s="29"/>
      <c r="ALZ412" s="29"/>
      <c r="AMA412" s="29"/>
      <c r="AMB412" s="29"/>
      <c r="AMC412" s="29"/>
      <c r="AMD412" s="29"/>
      <c r="AME412" s="29"/>
      <c r="AMF412" s="29"/>
      <c r="AMG412" s="29"/>
      <c r="AMH412" s="29"/>
      <c r="AMI412" s="29"/>
      <c r="AMJ412" s="29"/>
      <c r="AMK412" s="29"/>
      <c r="AML412" s="29"/>
      <c r="AMM412" s="29"/>
      <c r="AMN412" s="29"/>
      <c r="AMO412" s="29"/>
      <c r="AMP412" s="29"/>
      <c r="AMQ412" s="29"/>
      <c r="AMR412" s="29"/>
      <c r="AMS412" s="29"/>
      <c r="AMT412" s="29"/>
      <c r="AMU412" s="29"/>
      <c r="AMV412" s="29"/>
      <c r="AMW412" s="29"/>
      <c r="AMX412" s="29"/>
      <c r="AMY412" s="29"/>
      <c r="AMZ412" s="29"/>
      <c r="ANA412" s="29"/>
      <c r="ANB412" s="29"/>
    </row>
    <row r="413" spans="2:1042" s="18" customFormat="1" x14ac:dyDescent="0.25">
      <c r="C413" s="6" t="str">
        <f t="shared" si="226"/>
        <v>(generic)</v>
      </c>
      <c r="D413" s="6" t="str">
        <f t="shared" si="227"/>
        <v>tier 3  (65+ gal)</v>
      </c>
      <c r="E413" s="6">
        <f t="shared" si="253"/>
        <v>990475</v>
      </c>
      <c r="F413" s="55">
        <f t="shared" si="255"/>
        <v>65</v>
      </c>
      <c r="G413" s="6" t="str">
        <f t="shared" si="228"/>
        <v>AWHSTier3Generic65</v>
      </c>
      <c r="H413" s="117">
        <f t="shared" si="256"/>
        <v>0</v>
      </c>
      <c r="I413" s="158" t="str">
        <f t="shared" si="254"/>
        <v>Tier3Generic65</v>
      </c>
      <c r="J413" s="91" t="s">
        <v>192</v>
      </c>
      <c r="K413" s="32">
        <v>3</v>
      </c>
      <c r="L413" s="75">
        <f t="shared" si="259"/>
        <v>99</v>
      </c>
      <c r="M413" s="12" t="s">
        <v>218</v>
      </c>
      <c r="N413" s="62">
        <f t="shared" si="252"/>
        <v>4</v>
      </c>
      <c r="O413" s="62">
        <f t="shared" si="247"/>
        <v>990475</v>
      </c>
      <c r="P413" s="139" t="str">
        <f t="shared" si="260"/>
        <v>tier 3  (65+ gal)</v>
      </c>
      <c r="Q413" s="157">
        <f>COUNTIF(P$59:P$414, P413)</f>
        <v>1</v>
      </c>
      <c r="R413" s="21" t="s">
        <v>735</v>
      </c>
      <c r="S413" s="117">
        <v>65</v>
      </c>
      <c r="T413" s="30" t="s">
        <v>731</v>
      </c>
      <c r="U413" s="80" t="s">
        <v>731</v>
      </c>
      <c r="V413" s="85" t="str">
        <f t="shared" si="248"/>
        <v>AWHSTier3Generic65</v>
      </c>
      <c r="W413" s="116">
        <v>0</v>
      </c>
      <c r="X413" s="45">
        <v>0</v>
      </c>
      <c r="Y413" s="47">
        <v>0</v>
      </c>
      <c r="Z413" s="44"/>
      <c r="AA413" s="128" t="str">
        <f t="shared" si="239"/>
        <v>2,     990475,   "tier 3  (65+ gal)"</v>
      </c>
      <c r="AB413" s="130" t="str">
        <f t="shared" ref="AB413:AB414" si="261">AB412</f>
        <v>(generic)</v>
      </c>
      <c r="AC413" s="80" t="s">
        <v>875</v>
      </c>
      <c r="AD413" s="155">
        <f>COUNTIF(AC$59:AC$414, AC413)</f>
        <v>1</v>
      </c>
      <c r="AE413" s="128" t="str">
        <f t="shared" si="240"/>
        <v xml:space="preserve">          case  tier 3  (65+ gal)   :   "Tier3Generic65"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  <c r="EL413" s="29"/>
      <c r="EM413" s="29"/>
      <c r="EN413" s="29"/>
      <c r="EO413" s="29"/>
      <c r="EP413" s="29"/>
      <c r="EQ413" s="29"/>
      <c r="ER413" s="29"/>
      <c r="ES413" s="29"/>
      <c r="ET413" s="29"/>
      <c r="EU413" s="29"/>
      <c r="EV413" s="29"/>
      <c r="EW413" s="29"/>
      <c r="EX413" s="29"/>
      <c r="EY413" s="29"/>
      <c r="EZ413" s="29"/>
      <c r="FA413" s="29"/>
      <c r="FB413" s="29"/>
      <c r="FC413" s="29"/>
      <c r="FD413" s="29"/>
      <c r="FE413" s="29"/>
      <c r="FF413" s="29"/>
      <c r="FG413" s="29"/>
      <c r="FH413" s="29"/>
      <c r="FI413" s="29"/>
      <c r="FJ413" s="29"/>
      <c r="FK413" s="29"/>
      <c r="FL413" s="29"/>
      <c r="FM413" s="29"/>
      <c r="FN413" s="29"/>
      <c r="FO413" s="29"/>
      <c r="FP413" s="29"/>
      <c r="FQ413" s="29"/>
      <c r="FR413" s="29"/>
      <c r="FS413" s="29"/>
      <c r="FT413" s="29"/>
      <c r="FU413" s="29"/>
      <c r="FV413" s="29"/>
      <c r="FW413" s="29"/>
      <c r="FX413" s="29"/>
      <c r="FY413" s="29"/>
      <c r="FZ413" s="29"/>
      <c r="GA413" s="29"/>
      <c r="GB413" s="29"/>
      <c r="GC413" s="29"/>
      <c r="GD413" s="29"/>
      <c r="GE413" s="29"/>
      <c r="GF413" s="29"/>
      <c r="GG413" s="29"/>
      <c r="GH413" s="29"/>
      <c r="GI413" s="29"/>
      <c r="GJ413" s="29"/>
      <c r="GK413" s="29"/>
      <c r="GL413" s="29"/>
      <c r="GM413" s="29"/>
      <c r="GN413" s="29"/>
      <c r="GO413" s="29"/>
      <c r="GP413" s="29"/>
      <c r="GQ413" s="29"/>
      <c r="GR413" s="29"/>
      <c r="GS413" s="29"/>
      <c r="GT413" s="29"/>
      <c r="GU413" s="29"/>
      <c r="GV413" s="29"/>
      <c r="GW413" s="29"/>
      <c r="GX413" s="29"/>
      <c r="GY413" s="29"/>
      <c r="GZ413" s="29"/>
      <c r="HA413" s="29"/>
      <c r="HB413" s="29"/>
      <c r="HC413" s="29"/>
      <c r="HD413" s="29"/>
      <c r="HE413" s="29"/>
      <c r="HF413" s="29"/>
      <c r="HG413" s="29"/>
      <c r="HH413" s="29"/>
      <c r="HI413" s="29"/>
      <c r="HJ413" s="29"/>
      <c r="HK413" s="29"/>
      <c r="HL413" s="29"/>
      <c r="HM413" s="29"/>
      <c r="HN413" s="29"/>
      <c r="HO413" s="29"/>
      <c r="HP413" s="29"/>
      <c r="HQ413" s="29"/>
      <c r="HR413" s="29"/>
      <c r="HS413" s="29"/>
      <c r="HT413" s="29"/>
      <c r="HU413" s="29"/>
      <c r="HV413" s="29"/>
      <c r="HW413" s="29"/>
      <c r="HX413" s="29"/>
      <c r="HY413" s="29"/>
      <c r="HZ413" s="29"/>
      <c r="IA413" s="29"/>
      <c r="IB413" s="29"/>
      <c r="IC413" s="29"/>
      <c r="ID413" s="29"/>
      <c r="IE413" s="29"/>
      <c r="IF413" s="29"/>
      <c r="IG413" s="29"/>
      <c r="IH413" s="29"/>
      <c r="II413" s="29"/>
      <c r="IJ413" s="29"/>
      <c r="IK413" s="29"/>
      <c r="IL413" s="29"/>
      <c r="IM413" s="29"/>
      <c r="IN413" s="29"/>
      <c r="IO413" s="29"/>
      <c r="IP413" s="29"/>
      <c r="IQ413" s="29"/>
      <c r="IR413" s="29"/>
      <c r="IS413" s="29"/>
      <c r="IT413" s="29"/>
      <c r="IU413" s="29"/>
      <c r="IV413" s="29"/>
      <c r="IW413" s="29"/>
      <c r="IX413" s="29"/>
      <c r="IY413" s="29"/>
      <c r="IZ413" s="29"/>
      <c r="JA413" s="29"/>
      <c r="JB413" s="29"/>
      <c r="JC413" s="29"/>
      <c r="JD413" s="29"/>
      <c r="JE413" s="29"/>
      <c r="JF413" s="29"/>
      <c r="JG413" s="29"/>
      <c r="JH413" s="29"/>
      <c r="JI413" s="29"/>
      <c r="JJ413" s="29"/>
      <c r="JK413" s="29"/>
      <c r="JL413" s="29"/>
      <c r="JM413" s="29"/>
      <c r="JN413" s="29"/>
      <c r="JO413" s="29"/>
      <c r="JP413" s="29"/>
      <c r="JQ413" s="29"/>
      <c r="JR413" s="29"/>
      <c r="JS413" s="29"/>
      <c r="JT413" s="29"/>
      <c r="JU413" s="29"/>
      <c r="JV413" s="29"/>
      <c r="JW413" s="29"/>
      <c r="JX413" s="29"/>
      <c r="JY413" s="29"/>
      <c r="JZ413" s="29"/>
      <c r="KA413" s="29"/>
      <c r="KB413" s="29"/>
      <c r="KC413" s="29"/>
      <c r="KD413" s="29"/>
      <c r="KE413" s="29"/>
      <c r="KF413" s="29"/>
      <c r="KG413" s="29"/>
      <c r="KH413" s="29"/>
      <c r="KI413" s="29"/>
      <c r="KJ413" s="29"/>
      <c r="KK413" s="29"/>
      <c r="KL413" s="29"/>
      <c r="KM413" s="29"/>
      <c r="KN413" s="29"/>
      <c r="KO413" s="29"/>
      <c r="KP413" s="29"/>
      <c r="KQ413" s="29"/>
      <c r="KR413" s="29"/>
      <c r="KS413" s="29"/>
      <c r="KT413" s="29"/>
      <c r="KU413" s="29"/>
      <c r="KV413" s="29"/>
      <c r="KW413" s="29"/>
      <c r="KX413" s="29"/>
      <c r="KY413" s="29"/>
      <c r="KZ413" s="29"/>
      <c r="LA413" s="29"/>
      <c r="LB413" s="29"/>
      <c r="LC413" s="29"/>
      <c r="LD413" s="29"/>
      <c r="LE413" s="29"/>
      <c r="LF413" s="29"/>
      <c r="LG413" s="29"/>
      <c r="LH413" s="29"/>
      <c r="LI413" s="29"/>
      <c r="LJ413" s="29"/>
      <c r="LK413" s="29"/>
      <c r="LL413" s="29"/>
      <c r="LM413" s="29"/>
      <c r="LN413" s="29"/>
      <c r="LO413" s="29"/>
      <c r="LP413" s="29"/>
      <c r="LQ413" s="29"/>
      <c r="LR413" s="29"/>
      <c r="LS413" s="29"/>
      <c r="LT413" s="29"/>
      <c r="LU413" s="29"/>
      <c r="LV413" s="29"/>
      <c r="LW413" s="29"/>
      <c r="LX413" s="29"/>
      <c r="LY413" s="29"/>
      <c r="LZ413" s="29"/>
      <c r="MA413" s="29"/>
      <c r="MB413" s="29"/>
      <c r="MC413" s="29"/>
      <c r="MD413" s="29"/>
      <c r="ME413" s="29"/>
      <c r="MF413" s="29"/>
      <c r="MG413" s="29"/>
      <c r="MH413" s="29"/>
      <c r="MI413" s="29"/>
      <c r="MJ413" s="29"/>
      <c r="MK413" s="29"/>
      <c r="ML413" s="29"/>
      <c r="MM413" s="29"/>
      <c r="MN413" s="29"/>
      <c r="MO413" s="29"/>
      <c r="MP413" s="29"/>
      <c r="MQ413" s="29"/>
      <c r="MR413" s="29"/>
      <c r="MS413" s="29"/>
      <c r="MT413" s="29"/>
      <c r="MU413" s="29"/>
      <c r="MV413" s="29"/>
      <c r="MW413" s="29"/>
      <c r="MX413" s="29"/>
      <c r="MY413" s="29"/>
      <c r="MZ413" s="29"/>
      <c r="NA413" s="29"/>
      <c r="NB413" s="29"/>
      <c r="NC413" s="29"/>
      <c r="ND413" s="29"/>
      <c r="NE413" s="29"/>
      <c r="NF413" s="29"/>
      <c r="NG413" s="29"/>
      <c r="NH413" s="29"/>
      <c r="NI413" s="29"/>
      <c r="NJ413" s="29"/>
      <c r="NK413" s="29"/>
      <c r="NL413" s="29"/>
      <c r="NM413" s="29"/>
      <c r="NN413" s="29"/>
      <c r="NO413" s="29"/>
      <c r="NP413" s="29"/>
      <c r="NQ413" s="29"/>
      <c r="NR413" s="29"/>
      <c r="NS413" s="29"/>
      <c r="NT413" s="29"/>
      <c r="NU413" s="29"/>
      <c r="NV413" s="29"/>
      <c r="NW413" s="29"/>
      <c r="NX413" s="29"/>
      <c r="NY413" s="29"/>
      <c r="NZ413" s="29"/>
      <c r="OA413" s="29"/>
      <c r="OB413" s="29"/>
      <c r="OC413" s="29"/>
      <c r="OD413" s="29"/>
      <c r="OE413" s="29"/>
      <c r="OF413" s="29"/>
      <c r="OG413" s="29"/>
      <c r="OH413" s="29"/>
      <c r="OI413" s="29"/>
      <c r="OJ413" s="29"/>
      <c r="OK413" s="29"/>
      <c r="OL413" s="29"/>
      <c r="OM413" s="29"/>
      <c r="ON413" s="29"/>
      <c r="OO413" s="29"/>
      <c r="OP413" s="29"/>
      <c r="OQ413" s="29"/>
      <c r="OR413" s="29"/>
      <c r="OS413" s="29"/>
      <c r="OT413" s="29"/>
      <c r="OU413" s="29"/>
      <c r="OV413" s="29"/>
      <c r="OW413" s="29"/>
      <c r="OX413" s="29"/>
      <c r="OY413" s="29"/>
      <c r="OZ413" s="29"/>
      <c r="PA413" s="29"/>
      <c r="PB413" s="29"/>
      <c r="PC413" s="29"/>
      <c r="PD413" s="29"/>
      <c r="PE413" s="29"/>
      <c r="PF413" s="29"/>
      <c r="PG413" s="29"/>
      <c r="PH413" s="29"/>
      <c r="PI413" s="29"/>
      <c r="PJ413" s="29"/>
      <c r="PK413" s="29"/>
      <c r="PL413" s="29"/>
      <c r="PM413" s="29"/>
      <c r="PN413" s="29"/>
      <c r="PO413" s="29"/>
      <c r="PP413" s="29"/>
      <c r="PQ413" s="29"/>
      <c r="PR413" s="29"/>
      <c r="PS413" s="29"/>
      <c r="PT413" s="29"/>
      <c r="PU413" s="29"/>
      <c r="PV413" s="29"/>
      <c r="PW413" s="29"/>
      <c r="PX413" s="29"/>
      <c r="PY413" s="29"/>
      <c r="PZ413" s="29"/>
      <c r="QA413" s="29"/>
      <c r="QB413" s="29"/>
      <c r="QC413" s="29"/>
      <c r="QD413" s="29"/>
      <c r="QE413" s="29"/>
      <c r="QF413" s="29"/>
      <c r="QG413" s="29"/>
      <c r="QH413" s="29"/>
      <c r="QI413" s="29"/>
      <c r="QJ413" s="29"/>
      <c r="QK413" s="29"/>
      <c r="QL413" s="29"/>
      <c r="QM413" s="29"/>
      <c r="QN413" s="29"/>
      <c r="QO413" s="29"/>
      <c r="QP413" s="29"/>
      <c r="QQ413" s="29"/>
      <c r="QR413" s="29"/>
      <c r="QS413" s="29"/>
      <c r="QT413" s="29"/>
      <c r="QU413" s="29"/>
      <c r="QV413" s="29"/>
      <c r="QW413" s="29"/>
      <c r="QX413" s="29"/>
      <c r="QY413" s="29"/>
      <c r="QZ413" s="29"/>
      <c r="RA413" s="29"/>
      <c r="RB413" s="29"/>
      <c r="RC413" s="29"/>
      <c r="RD413" s="29"/>
      <c r="RE413" s="29"/>
      <c r="RF413" s="29"/>
      <c r="RG413" s="29"/>
      <c r="RH413" s="29"/>
      <c r="RI413" s="29"/>
      <c r="RJ413" s="29"/>
      <c r="RK413" s="29"/>
      <c r="RL413" s="29"/>
      <c r="RM413" s="29"/>
      <c r="RN413" s="29"/>
      <c r="RO413" s="29"/>
      <c r="RP413" s="29"/>
      <c r="RQ413" s="29"/>
      <c r="RR413" s="29"/>
      <c r="RS413" s="29"/>
      <c r="RT413" s="29"/>
      <c r="RU413" s="29"/>
      <c r="RV413" s="29"/>
      <c r="RW413" s="29"/>
      <c r="RX413" s="29"/>
      <c r="RY413" s="29"/>
      <c r="RZ413" s="29"/>
      <c r="SA413" s="29"/>
      <c r="SB413" s="29"/>
      <c r="SC413" s="29"/>
      <c r="SD413" s="29"/>
      <c r="SE413" s="29"/>
      <c r="SF413" s="29"/>
      <c r="SG413" s="29"/>
      <c r="SH413" s="29"/>
      <c r="SI413" s="29"/>
      <c r="SJ413" s="29"/>
      <c r="SK413" s="29"/>
      <c r="SL413" s="29"/>
      <c r="SM413" s="29"/>
      <c r="SN413" s="29"/>
      <c r="SO413" s="29"/>
      <c r="SP413" s="29"/>
      <c r="SQ413" s="29"/>
      <c r="SR413" s="29"/>
      <c r="SS413" s="29"/>
      <c r="ST413" s="29"/>
      <c r="SU413" s="29"/>
      <c r="SV413" s="29"/>
      <c r="SW413" s="29"/>
      <c r="SX413" s="29"/>
      <c r="SY413" s="29"/>
      <c r="SZ413" s="29"/>
      <c r="TA413" s="29"/>
      <c r="TB413" s="29"/>
      <c r="TC413" s="29"/>
      <c r="TD413" s="29"/>
      <c r="TE413" s="29"/>
      <c r="TF413" s="29"/>
      <c r="TG413" s="29"/>
      <c r="TH413" s="29"/>
      <c r="TI413" s="29"/>
      <c r="TJ413" s="29"/>
      <c r="TK413" s="29"/>
      <c r="TL413" s="29"/>
      <c r="TM413" s="29"/>
      <c r="TN413" s="29"/>
      <c r="TO413" s="29"/>
      <c r="TP413" s="29"/>
      <c r="TQ413" s="29"/>
      <c r="TR413" s="29"/>
      <c r="TS413" s="29"/>
      <c r="TT413" s="29"/>
      <c r="TU413" s="29"/>
      <c r="TV413" s="29"/>
      <c r="TW413" s="29"/>
      <c r="TX413" s="29"/>
      <c r="TY413" s="29"/>
      <c r="TZ413" s="29"/>
      <c r="UA413" s="29"/>
      <c r="UB413" s="29"/>
      <c r="UC413" s="29"/>
      <c r="UD413" s="29"/>
      <c r="UE413" s="29"/>
      <c r="UF413" s="29"/>
      <c r="UG413" s="29"/>
      <c r="UH413" s="29"/>
      <c r="UI413" s="29"/>
      <c r="UJ413" s="29"/>
      <c r="UK413" s="29"/>
      <c r="UL413" s="29"/>
      <c r="UM413" s="29"/>
      <c r="UN413" s="29"/>
      <c r="UO413" s="29"/>
      <c r="UP413" s="29"/>
      <c r="UQ413" s="29"/>
      <c r="UR413" s="29"/>
      <c r="US413" s="29"/>
      <c r="UT413" s="29"/>
      <c r="UU413" s="29"/>
      <c r="UV413" s="29"/>
      <c r="UW413" s="29"/>
      <c r="UX413" s="29"/>
      <c r="UY413" s="29"/>
      <c r="UZ413" s="29"/>
      <c r="VA413" s="29"/>
      <c r="VB413" s="29"/>
      <c r="VC413" s="29"/>
      <c r="VD413" s="29"/>
      <c r="VE413" s="29"/>
      <c r="VF413" s="29"/>
      <c r="VG413" s="29"/>
      <c r="VH413" s="29"/>
      <c r="VI413" s="29"/>
      <c r="VJ413" s="29"/>
      <c r="VK413" s="29"/>
      <c r="VL413" s="29"/>
      <c r="VM413" s="29"/>
      <c r="VN413" s="29"/>
      <c r="VO413" s="29"/>
      <c r="VP413" s="29"/>
      <c r="VQ413" s="29"/>
      <c r="VR413" s="29"/>
      <c r="VS413" s="29"/>
      <c r="VT413" s="29"/>
      <c r="VU413" s="29"/>
      <c r="VV413" s="29"/>
      <c r="VW413" s="29"/>
      <c r="VX413" s="29"/>
      <c r="VY413" s="29"/>
      <c r="VZ413" s="29"/>
      <c r="WA413" s="29"/>
      <c r="WB413" s="29"/>
      <c r="WC413" s="29"/>
      <c r="WD413" s="29"/>
      <c r="WE413" s="29"/>
      <c r="WF413" s="29"/>
      <c r="WG413" s="29"/>
      <c r="WH413" s="29"/>
      <c r="WI413" s="29"/>
      <c r="WJ413" s="29"/>
      <c r="WK413" s="29"/>
      <c r="WL413" s="29"/>
      <c r="WM413" s="29"/>
      <c r="WN413" s="29"/>
      <c r="WO413" s="29"/>
      <c r="WP413" s="29"/>
      <c r="WQ413" s="29"/>
      <c r="WR413" s="29"/>
      <c r="WS413" s="29"/>
      <c r="WT413" s="29"/>
      <c r="WU413" s="29"/>
      <c r="WV413" s="29"/>
      <c r="WW413" s="29"/>
      <c r="WX413" s="29"/>
      <c r="WY413" s="29"/>
      <c r="WZ413" s="29"/>
      <c r="XA413" s="29"/>
      <c r="XB413" s="29"/>
      <c r="XC413" s="29"/>
      <c r="XD413" s="29"/>
      <c r="XE413" s="29"/>
      <c r="XF413" s="29"/>
      <c r="XG413" s="29"/>
      <c r="XH413" s="29"/>
      <c r="XI413" s="29"/>
      <c r="XJ413" s="29"/>
      <c r="XK413" s="29"/>
      <c r="XL413" s="29"/>
      <c r="XM413" s="29"/>
      <c r="XN413" s="29"/>
      <c r="XO413" s="29"/>
      <c r="XP413" s="29"/>
      <c r="XQ413" s="29"/>
      <c r="XR413" s="29"/>
      <c r="XS413" s="29"/>
      <c r="XT413" s="29"/>
      <c r="XU413" s="29"/>
      <c r="XV413" s="29"/>
      <c r="XW413" s="29"/>
      <c r="XX413" s="29"/>
      <c r="XY413" s="29"/>
      <c r="XZ413" s="29"/>
      <c r="YA413" s="29"/>
      <c r="YB413" s="29"/>
      <c r="YC413" s="29"/>
      <c r="YD413" s="29"/>
      <c r="YE413" s="29"/>
      <c r="YF413" s="29"/>
      <c r="YG413" s="29"/>
      <c r="YH413" s="29"/>
      <c r="YI413" s="29"/>
      <c r="YJ413" s="29"/>
      <c r="YK413" s="29"/>
      <c r="YL413" s="29"/>
      <c r="YM413" s="29"/>
      <c r="YN413" s="29"/>
      <c r="YO413" s="29"/>
      <c r="YP413" s="29"/>
      <c r="YQ413" s="29"/>
      <c r="YR413" s="29"/>
      <c r="YS413" s="29"/>
      <c r="YT413" s="29"/>
      <c r="YU413" s="29"/>
      <c r="YV413" s="29"/>
      <c r="YW413" s="29"/>
      <c r="YX413" s="29"/>
      <c r="YY413" s="29"/>
      <c r="YZ413" s="29"/>
      <c r="ZA413" s="29"/>
      <c r="ZB413" s="29"/>
      <c r="ZC413" s="29"/>
      <c r="ZD413" s="29"/>
      <c r="ZE413" s="29"/>
      <c r="ZF413" s="29"/>
      <c r="ZG413" s="29"/>
      <c r="ZH413" s="29"/>
      <c r="ZI413" s="29"/>
      <c r="ZJ413" s="29"/>
      <c r="ZK413" s="29"/>
      <c r="ZL413" s="29"/>
      <c r="ZM413" s="29"/>
      <c r="ZN413" s="29"/>
      <c r="ZO413" s="29"/>
      <c r="ZP413" s="29"/>
      <c r="ZQ413" s="29"/>
      <c r="ZR413" s="29"/>
      <c r="ZS413" s="29"/>
      <c r="ZT413" s="29"/>
      <c r="ZU413" s="29"/>
      <c r="ZV413" s="29"/>
      <c r="ZW413" s="29"/>
      <c r="ZX413" s="29"/>
      <c r="ZY413" s="29"/>
      <c r="ZZ413" s="29"/>
      <c r="AAA413" s="29"/>
      <c r="AAB413" s="29"/>
      <c r="AAC413" s="29"/>
      <c r="AAD413" s="29"/>
      <c r="AAE413" s="29"/>
      <c r="AAF413" s="29"/>
      <c r="AAG413" s="29"/>
      <c r="AAH413" s="29"/>
      <c r="AAI413" s="29"/>
      <c r="AAJ413" s="29"/>
      <c r="AAK413" s="29"/>
      <c r="AAL413" s="29"/>
      <c r="AAM413" s="29"/>
      <c r="AAN413" s="29"/>
      <c r="AAO413" s="29"/>
      <c r="AAP413" s="29"/>
      <c r="AAQ413" s="29"/>
      <c r="AAR413" s="29"/>
      <c r="AAS413" s="29"/>
      <c r="AAT413" s="29"/>
      <c r="AAU413" s="29"/>
      <c r="AAV413" s="29"/>
      <c r="AAW413" s="29"/>
      <c r="AAX413" s="29"/>
      <c r="AAY413" s="29"/>
      <c r="AAZ413" s="29"/>
      <c r="ABA413" s="29"/>
      <c r="ABB413" s="29"/>
      <c r="ABC413" s="29"/>
      <c r="ABD413" s="29"/>
      <c r="ABE413" s="29"/>
      <c r="ABF413" s="29"/>
      <c r="ABG413" s="29"/>
      <c r="ABH413" s="29"/>
      <c r="ABI413" s="29"/>
      <c r="ABJ413" s="29"/>
      <c r="ABK413" s="29"/>
      <c r="ABL413" s="29"/>
      <c r="ABM413" s="29"/>
      <c r="ABN413" s="29"/>
      <c r="ABO413" s="29"/>
      <c r="ABP413" s="29"/>
      <c r="ABQ413" s="29"/>
      <c r="ABR413" s="29"/>
      <c r="ABS413" s="29"/>
      <c r="ABT413" s="29"/>
      <c r="ABU413" s="29"/>
      <c r="ABV413" s="29"/>
      <c r="ABW413" s="29"/>
      <c r="ABX413" s="29"/>
      <c r="ABY413" s="29"/>
      <c r="ABZ413" s="29"/>
      <c r="ACA413" s="29"/>
      <c r="ACB413" s="29"/>
      <c r="ACC413" s="29"/>
      <c r="ACD413" s="29"/>
      <c r="ACE413" s="29"/>
      <c r="ACF413" s="29"/>
      <c r="ACG413" s="29"/>
      <c r="ACH413" s="29"/>
      <c r="ACI413" s="29"/>
      <c r="ACJ413" s="29"/>
      <c r="ACK413" s="29"/>
      <c r="ACL413" s="29"/>
      <c r="ACM413" s="29"/>
      <c r="ACN413" s="29"/>
      <c r="ACO413" s="29"/>
      <c r="ACP413" s="29"/>
      <c r="ACQ413" s="29"/>
      <c r="ACR413" s="29"/>
      <c r="ACS413" s="29"/>
      <c r="ACT413" s="29"/>
      <c r="ACU413" s="29"/>
      <c r="ACV413" s="29"/>
      <c r="ACW413" s="29"/>
      <c r="ACX413" s="29"/>
      <c r="ACY413" s="29"/>
      <c r="ACZ413" s="29"/>
      <c r="ADA413" s="29"/>
      <c r="ADB413" s="29"/>
      <c r="ADC413" s="29"/>
      <c r="ADD413" s="29"/>
      <c r="ADE413" s="29"/>
      <c r="ADF413" s="29"/>
      <c r="ADG413" s="29"/>
      <c r="ADH413" s="29"/>
      <c r="ADI413" s="29"/>
      <c r="ADJ413" s="29"/>
      <c r="ADK413" s="29"/>
      <c r="ADL413" s="29"/>
      <c r="ADM413" s="29"/>
      <c r="ADN413" s="29"/>
      <c r="ADO413" s="29"/>
      <c r="ADP413" s="29"/>
      <c r="ADQ413" s="29"/>
      <c r="ADR413" s="29"/>
      <c r="ADS413" s="29"/>
      <c r="ADT413" s="29"/>
      <c r="ADU413" s="29"/>
      <c r="ADV413" s="29"/>
      <c r="ADW413" s="29"/>
      <c r="ADX413" s="29"/>
      <c r="ADY413" s="29"/>
      <c r="ADZ413" s="29"/>
      <c r="AEA413" s="29"/>
      <c r="AEB413" s="29"/>
      <c r="AEC413" s="29"/>
      <c r="AED413" s="29"/>
      <c r="AEE413" s="29"/>
      <c r="AEF413" s="29"/>
      <c r="AEG413" s="29"/>
      <c r="AEH413" s="29"/>
      <c r="AEI413" s="29"/>
      <c r="AEJ413" s="29"/>
      <c r="AEK413" s="29"/>
      <c r="AEL413" s="29"/>
      <c r="AEM413" s="29"/>
      <c r="AEN413" s="29"/>
      <c r="AEO413" s="29"/>
      <c r="AEP413" s="29"/>
      <c r="AEQ413" s="29"/>
      <c r="AER413" s="29"/>
      <c r="AES413" s="29"/>
      <c r="AET413" s="29"/>
      <c r="AEU413" s="29"/>
      <c r="AEV413" s="29"/>
      <c r="AEW413" s="29"/>
      <c r="AEX413" s="29"/>
      <c r="AEY413" s="29"/>
      <c r="AEZ413" s="29"/>
      <c r="AFA413" s="29"/>
      <c r="AFB413" s="29"/>
      <c r="AFC413" s="29"/>
      <c r="AFD413" s="29"/>
      <c r="AFE413" s="29"/>
      <c r="AFF413" s="29"/>
      <c r="AFG413" s="29"/>
      <c r="AFH413" s="29"/>
      <c r="AFI413" s="29"/>
      <c r="AFJ413" s="29"/>
      <c r="AFK413" s="29"/>
      <c r="AFL413" s="29"/>
      <c r="AFM413" s="29"/>
      <c r="AFN413" s="29"/>
      <c r="AFO413" s="29"/>
      <c r="AFP413" s="29"/>
      <c r="AFQ413" s="29"/>
      <c r="AFR413" s="29"/>
      <c r="AFS413" s="29"/>
      <c r="AFT413" s="29"/>
      <c r="AFU413" s="29"/>
      <c r="AFV413" s="29"/>
      <c r="AFW413" s="29"/>
      <c r="AFX413" s="29"/>
      <c r="AFY413" s="29"/>
      <c r="AFZ413" s="29"/>
      <c r="AGA413" s="29"/>
      <c r="AGB413" s="29"/>
      <c r="AGC413" s="29"/>
      <c r="AGD413" s="29"/>
      <c r="AGE413" s="29"/>
      <c r="AGF413" s="29"/>
      <c r="AGG413" s="29"/>
      <c r="AGH413" s="29"/>
      <c r="AGI413" s="29"/>
      <c r="AGJ413" s="29"/>
      <c r="AGK413" s="29"/>
      <c r="AGL413" s="29"/>
      <c r="AGM413" s="29"/>
      <c r="AGN413" s="29"/>
      <c r="AGO413" s="29"/>
      <c r="AGP413" s="29"/>
      <c r="AGQ413" s="29"/>
      <c r="AGR413" s="29"/>
      <c r="AGS413" s="29"/>
      <c r="AGT413" s="29"/>
      <c r="AGU413" s="29"/>
      <c r="AGV413" s="29"/>
      <c r="AGW413" s="29"/>
      <c r="AGX413" s="29"/>
      <c r="AGY413" s="29"/>
      <c r="AGZ413" s="29"/>
      <c r="AHA413" s="29"/>
      <c r="AHB413" s="29"/>
      <c r="AHC413" s="29"/>
      <c r="AHD413" s="29"/>
      <c r="AHE413" s="29"/>
      <c r="AHF413" s="29"/>
      <c r="AHG413" s="29"/>
      <c r="AHH413" s="29"/>
      <c r="AHI413" s="29"/>
      <c r="AHJ413" s="29"/>
      <c r="AHK413" s="29"/>
      <c r="AHL413" s="29"/>
      <c r="AHM413" s="29"/>
      <c r="AHN413" s="29"/>
      <c r="AHO413" s="29"/>
      <c r="AHP413" s="29"/>
      <c r="AHQ413" s="29"/>
      <c r="AHR413" s="29"/>
      <c r="AHS413" s="29"/>
      <c r="AHT413" s="29"/>
      <c r="AHU413" s="29"/>
      <c r="AHV413" s="29"/>
      <c r="AHW413" s="29"/>
      <c r="AHX413" s="29"/>
      <c r="AHY413" s="29"/>
      <c r="AHZ413" s="29"/>
      <c r="AIA413" s="29"/>
      <c r="AIB413" s="29"/>
      <c r="AIC413" s="29"/>
      <c r="AID413" s="29"/>
      <c r="AIE413" s="29"/>
      <c r="AIF413" s="29"/>
      <c r="AIG413" s="29"/>
      <c r="AIH413" s="29"/>
      <c r="AII413" s="29"/>
      <c r="AIJ413" s="29"/>
      <c r="AIK413" s="29"/>
      <c r="AIL413" s="29"/>
      <c r="AIM413" s="29"/>
      <c r="AIN413" s="29"/>
      <c r="AIO413" s="29"/>
      <c r="AIP413" s="29"/>
      <c r="AIQ413" s="29"/>
      <c r="AIR413" s="29"/>
      <c r="AIS413" s="29"/>
      <c r="AIT413" s="29"/>
      <c r="AIU413" s="29"/>
      <c r="AIV413" s="29"/>
      <c r="AIW413" s="29"/>
      <c r="AIX413" s="29"/>
      <c r="AIY413" s="29"/>
      <c r="AIZ413" s="29"/>
      <c r="AJA413" s="29"/>
      <c r="AJB413" s="29"/>
      <c r="AJC413" s="29"/>
      <c r="AJD413" s="29"/>
      <c r="AJE413" s="29"/>
      <c r="AJF413" s="29"/>
      <c r="AJG413" s="29"/>
      <c r="AJH413" s="29"/>
      <c r="AJI413" s="29"/>
      <c r="AJJ413" s="29"/>
      <c r="AJK413" s="29"/>
      <c r="AJL413" s="29"/>
      <c r="AJM413" s="29"/>
      <c r="AJN413" s="29"/>
      <c r="AJO413" s="29"/>
      <c r="AJP413" s="29"/>
      <c r="AJQ413" s="29"/>
      <c r="AJR413" s="29"/>
      <c r="AJS413" s="29"/>
      <c r="AJT413" s="29"/>
      <c r="AJU413" s="29"/>
      <c r="AJV413" s="29"/>
      <c r="AJW413" s="29"/>
      <c r="AJX413" s="29"/>
      <c r="AJY413" s="29"/>
      <c r="AJZ413" s="29"/>
      <c r="AKA413" s="29"/>
      <c r="AKB413" s="29"/>
      <c r="AKC413" s="29"/>
      <c r="AKD413" s="29"/>
      <c r="AKE413" s="29"/>
      <c r="AKF413" s="29"/>
      <c r="AKG413" s="29"/>
      <c r="AKH413" s="29"/>
      <c r="AKI413" s="29"/>
      <c r="AKJ413" s="29"/>
      <c r="AKK413" s="29"/>
      <c r="AKL413" s="29"/>
      <c r="AKM413" s="29"/>
      <c r="AKN413" s="29"/>
      <c r="AKO413" s="29"/>
      <c r="AKP413" s="29"/>
      <c r="AKQ413" s="29"/>
      <c r="AKR413" s="29"/>
      <c r="AKS413" s="29"/>
      <c r="AKT413" s="29"/>
      <c r="AKU413" s="29"/>
      <c r="AKV413" s="29"/>
      <c r="AKW413" s="29"/>
      <c r="AKX413" s="29"/>
      <c r="AKY413" s="29"/>
      <c r="AKZ413" s="29"/>
      <c r="ALA413" s="29"/>
      <c r="ALB413" s="29"/>
      <c r="ALC413" s="29"/>
      <c r="ALD413" s="29"/>
      <c r="ALE413" s="29"/>
      <c r="ALF413" s="29"/>
      <c r="ALG413" s="29"/>
      <c r="ALH413" s="29"/>
      <c r="ALI413" s="29"/>
      <c r="ALJ413" s="29"/>
      <c r="ALK413" s="29"/>
      <c r="ALL413" s="29"/>
      <c r="ALM413" s="29"/>
      <c r="ALN413" s="29"/>
      <c r="ALO413" s="29"/>
      <c r="ALP413" s="29"/>
      <c r="ALQ413" s="29"/>
      <c r="ALR413" s="29"/>
      <c r="ALS413" s="29"/>
      <c r="ALT413" s="29"/>
      <c r="ALU413" s="29"/>
      <c r="ALV413" s="29"/>
      <c r="ALW413" s="29"/>
      <c r="ALX413" s="29"/>
      <c r="ALY413" s="29"/>
      <c r="ALZ413" s="29"/>
      <c r="AMA413" s="29"/>
      <c r="AMB413" s="29"/>
      <c r="AMC413" s="29"/>
      <c r="AMD413" s="29"/>
      <c r="AME413" s="29"/>
      <c r="AMF413" s="29"/>
      <c r="AMG413" s="29"/>
      <c r="AMH413" s="29"/>
      <c r="AMI413" s="29"/>
      <c r="AMJ413" s="29"/>
      <c r="AMK413" s="29"/>
      <c r="AML413" s="29"/>
      <c r="AMM413" s="29"/>
      <c r="AMN413" s="29"/>
      <c r="AMO413" s="29"/>
      <c r="AMP413" s="29"/>
      <c r="AMQ413" s="29"/>
      <c r="AMR413" s="29"/>
      <c r="AMS413" s="29"/>
      <c r="AMT413" s="29"/>
      <c r="AMU413" s="29"/>
      <c r="AMV413" s="29"/>
      <c r="AMW413" s="29"/>
      <c r="AMX413" s="29"/>
      <c r="AMY413" s="29"/>
      <c r="AMZ413" s="29"/>
      <c r="ANA413" s="29"/>
      <c r="ANB413" s="29"/>
    </row>
    <row r="414" spans="2:1042" s="18" customFormat="1" x14ac:dyDescent="0.25">
      <c r="C414" s="6" t="str">
        <f t="shared" si="226"/>
        <v>(generic)</v>
      </c>
      <c r="D414" s="6" t="str">
        <f t="shared" si="227"/>
        <v>tier 3  (80+ gal)</v>
      </c>
      <c r="E414" s="6">
        <f t="shared" si="253"/>
        <v>990576</v>
      </c>
      <c r="F414" s="55">
        <f t="shared" ref="F414" si="262">S414</f>
        <v>80</v>
      </c>
      <c r="G414" s="6" t="str">
        <f t="shared" si="228"/>
        <v>AWHSTier3Generic80</v>
      </c>
      <c r="H414" s="117">
        <f t="shared" si="249"/>
        <v>0</v>
      </c>
      <c r="I414" s="158" t="str">
        <f t="shared" si="254"/>
        <v>Tier3Generic80</v>
      </c>
      <c r="J414" s="91" t="s">
        <v>192</v>
      </c>
      <c r="K414" s="32">
        <v>3</v>
      </c>
      <c r="L414" s="75">
        <f t="shared" si="250"/>
        <v>99</v>
      </c>
      <c r="M414" s="12" t="s">
        <v>218</v>
      </c>
      <c r="N414" s="62">
        <f t="shared" si="252"/>
        <v>5</v>
      </c>
      <c r="O414" s="62">
        <f t="shared" ref="O414" si="263" xml:space="preserve"> (L414*10000) + (N414*100) + VLOOKUP( U414, $R$2:$T$56, 2, FALSE )</f>
        <v>990576</v>
      </c>
      <c r="P414" s="139" t="str">
        <f>R414 &amp; "  (" &amp; S414 &amp; "+ gal" &amp; IF(W414&gt;0, ", JA13)", ")")</f>
        <v>tier 3  (80+ gal)</v>
      </c>
      <c r="Q414" s="157">
        <f>COUNTIF(P$59:P$414, P414)</f>
        <v>1</v>
      </c>
      <c r="R414" s="21" t="s">
        <v>735</v>
      </c>
      <c r="S414" s="117">
        <v>80</v>
      </c>
      <c r="T414" s="30" t="s">
        <v>732</v>
      </c>
      <c r="U414" s="80" t="s">
        <v>732</v>
      </c>
      <c r="V414" s="85" t="str">
        <f t="shared" si="248"/>
        <v>AWHSTier3Generic80</v>
      </c>
      <c r="W414" s="116">
        <v>0</v>
      </c>
      <c r="X414" s="45">
        <v>0</v>
      </c>
      <c r="Y414" s="47">
        <v>0</v>
      </c>
      <c r="Z414" s="44"/>
      <c r="AA414" s="128" t="str">
        <f t="shared" si="239"/>
        <v>2,     990576,   "tier 3  (80+ gal)"</v>
      </c>
      <c r="AB414" s="130" t="str">
        <f t="shared" si="261"/>
        <v>(generic)</v>
      </c>
      <c r="AC414" s="80" t="s">
        <v>876</v>
      </c>
      <c r="AD414" s="155">
        <f>COUNTIF(AC$59:AC$414, AC414)</f>
        <v>1</v>
      </c>
      <c r="AE414" s="128" t="str">
        <f t="shared" si="240"/>
        <v xml:space="preserve">          case  tier 3  (80+ gal)   :   "Tier3Generic80"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  <c r="CJ414" s="29"/>
      <c r="CK414" s="29"/>
      <c r="CL414" s="29"/>
      <c r="CM414" s="29"/>
      <c r="CN414" s="29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  <c r="DA414" s="29"/>
      <c r="DB414" s="29"/>
      <c r="DC414" s="29"/>
      <c r="DD414" s="29"/>
      <c r="DE414" s="29"/>
      <c r="DF414" s="29"/>
      <c r="DG414" s="29"/>
      <c r="DH414" s="29"/>
      <c r="DI414" s="29"/>
      <c r="DJ414" s="29"/>
      <c r="DK414" s="29"/>
      <c r="DL414" s="29"/>
      <c r="DM414" s="29"/>
      <c r="DN414" s="29"/>
      <c r="DO414" s="29"/>
      <c r="DP414" s="29"/>
      <c r="DQ414" s="29"/>
      <c r="DR414" s="29"/>
      <c r="DS414" s="29"/>
      <c r="DT414" s="29"/>
      <c r="DU414" s="29"/>
      <c r="DV414" s="29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29"/>
      <c r="EK414" s="29"/>
      <c r="EL414" s="29"/>
      <c r="EM414" s="29"/>
      <c r="EN414" s="29"/>
      <c r="EO414" s="29"/>
      <c r="EP414" s="29"/>
      <c r="EQ414" s="29"/>
      <c r="ER414" s="29"/>
      <c r="ES414" s="29"/>
      <c r="ET414" s="29"/>
      <c r="EU414" s="29"/>
      <c r="EV414" s="29"/>
      <c r="EW414" s="29"/>
      <c r="EX414" s="29"/>
      <c r="EY414" s="29"/>
      <c r="EZ414" s="29"/>
      <c r="FA414" s="29"/>
      <c r="FB414" s="29"/>
      <c r="FC414" s="29"/>
      <c r="FD414" s="29"/>
      <c r="FE414" s="29"/>
      <c r="FF414" s="29"/>
      <c r="FG414" s="29"/>
      <c r="FH414" s="29"/>
      <c r="FI414" s="29"/>
      <c r="FJ414" s="29"/>
      <c r="FK414" s="29"/>
      <c r="FL414" s="29"/>
      <c r="FM414" s="29"/>
      <c r="FN414" s="29"/>
      <c r="FO414" s="29"/>
      <c r="FP414" s="29"/>
      <c r="FQ414" s="29"/>
      <c r="FR414" s="29"/>
      <c r="FS414" s="29"/>
      <c r="FT414" s="29"/>
      <c r="FU414" s="29"/>
      <c r="FV414" s="29"/>
      <c r="FW414" s="29"/>
      <c r="FX414" s="29"/>
      <c r="FY414" s="29"/>
      <c r="FZ414" s="29"/>
      <c r="GA414" s="29"/>
      <c r="GB414" s="29"/>
      <c r="GC414" s="29"/>
      <c r="GD414" s="29"/>
      <c r="GE414" s="29"/>
      <c r="GF414" s="29"/>
      <c r="GG414" s="29"/>
      <c r="GH414" s="29"/>
      <c r="GI414" s="29"/>
      <c r="GJ414" s="29"/>
      <c r="GK414" s="29"/>
      <c r="GL414" s="29"/>
      <c r="GM414" s="29"/>
      <c r="GN414" s="29"/>
      <c r="GO414" s="29"/>
      <c r="GP414" s="29"/>
      <c r="GQ414" s="29"/>
      <c r="GR414" s="29"/>
      <c r="GS414" s="29"/>
      <c r="GT414" s="29"/>
      <c r="GU414" s="29"/>
      <c r="GV414" s="29"/>
      <c r="GW414" s="29"/>
      <c r="GX414" s="29"/>
      <c r="GY414" s="29"/>
      <c r="GZ414" s="29"/>
      <c r="HA414" s="29"/>
      <c r="HB414" s="29"/>
      <c r="HC414" s="29"/>
      <c r="HD414" s="29"/>
      <c r="HE414" s="29"/>
      <c r="HF414" s="29"/>
      <c r="HG414" s="29"/>
      <c r="HH414" s="29"/>
      <c r="HI414" s="29"/>
      <c r="HJ414" s="29"/>
      <c r="HK414" s="29"/>
      <c r="HL414" s="29"/>
      <c r="HM414" s="29"/>
      <c r="HN414" s="29"/>
      <c r="HO414" s="29"/>
      <c r="HP414" s="29"/>
      <c r="HQ414" s="29"/>
      <c r="HR414" s="29"/>
      <c r="HS414" s="29"/>
      <c r="HT414" s="29"/>
      <c r="HU414" s="29"/>
      <c r="HV414" s="29"/>
      <c r="HW414" s="29"/>
      <c r="HX414" s="29"/>
      <c r="HY414" s="29"/>
      <c r="HZ414" s="29"/>
      <c r="IA414" s="29"/>
      <c r="IB414" s="29"/>
      <c r="IC414" s="29"/>
      <c r="ID414" s="29"/>
      <c r="IE414" s="29"/>
      <c r="IF414" s="29"/>
      <c r="IG414" s="29"/>
      <c r="IH414" s="29"/>
      <c r="II414" s="29"/>
      <c r="IJ414" s="29"/>
      <c r="IK414" s="29"/>
      <c r="IL414" s="29"/>
      <c r="IM414" s="29"/>
      <c r="IN414" s="29"/>
      <c r="IO414" s="29"/>
      <c r="IP414" s="29"/>
      <c r="IQ414" s="29"/>
      <c r="IR414" s="29"/>
      <c r="IS414" s="29"/>
      <c r="IT414" s="29"/>
      <c r="IU414" s="29"/>
      <c r="IV414" s="29"/>
      <c r="IW414" s="29"/>
      <c r="IX414" s="29"/>
      <c r="IY414" s="29"/>
      <c r="IZ414" s="29"/>
      <c r="JA414" s="29"/>
      <c r="JB414" s="29"/>
      <c r="JC414" s="29"/>
      <c r="JD414" s="29"/>
      <c r="JE414" s="29"/>
      <c r="JF414" s="29"/>
      <c r="JG414" s="29"/>
      <c r="JH414" s="29"/>
      <c r="JI414" s="29"/>
      <c r="JJ414" s="29"/>
      <c r="JK414" s="29"/>
      <c r="JL414" s="29"/>
      <c r="JM414" s="29"/>
      <c r="JN414" s="29"/>
      <c r="JO414" s="29"/>
      <c r="JP414" s="29"/>
      <c r="JQ414" s="29"/>
      <c r="JR414" s="29"/>
      <c r="JS414" s="29"/>
      <c r="JT414" s="29"/>
      <c r="JU414" s="29"/>
      <c r="JV414" s="29"/>
      <c r="JW414" s="29"/>
      <c r="JX414" s="29"/>
      <c r="JY414" s="29"/>
      <c r="JZ414" s="29"/>
      <c r="KA414" s="29"/>
      <c r="KB414" s="29"/>
      <c r="KC414" s="29"/>
      <c r="KD414" s="29"/>
      <c r="KE414" s="29"/>
      <c r="KF414" s="29"/>
      <c r="KG414" s="29"/>
      <c r="KH414" s="29"/>
      <c r="KI414" s="29"/>
      <c r="KJ414" s="29"/>
      <c r="KK414" s="29"/>
      <c r="KL414" s="29"/>
      <c r="KM414" s="29"/>
      <c r="KN414" s="29"/>
      <c r="KO414" s="29"/>
      <c r="KP414" s="29"/>
      <c r="KQ414" s="29"/>
      <c r="KR414" s="29"/>
      <c r="KS414" s="29"/>
      <c r="KT414" s="29"/>
      <c r="KU414" s="29"/>
      <c r="KV414" s="29"/>
      <c r="KW414" s="29"/>
      <c r="KX414" s="29"/>
      <c r="KY414" s="29"/>
      <c r="KZ414" s="29"/>
      <c r="LA414" s="29"/>
      <c r="LB414" s="29"/>
      <c r="LC414" s="29"/>
      <c r="LD414" s="29"/>
      <c r="LE414" s="29"/>
      <c r="LF414" s="29"/>
      <c r="LG414" s="29"/>
      <c r="LH414" s="29"/>
      <c r="LI414" s="29"/>
      <c r="LJ414" s="29"/>
      <c r="LK414" s="29"/>
      <c r="LL414" s="29"/>
      <c r="LM414" s="29"/>
      <c r="LN414" s="29"/>
      <c r="LO414" s="29"/>
      <c r="LP414" s="29"/>
      <c r="LQ414" s="29"/>
      <c r="LR414" s="29"/>
      <c r="LS414" s="29"/>
      <c r="LT414" s="29"/>
      <c r="LU414" s="29"/>
      <c r="LV414" s="29"/>
      <c r="LW414" s="29"/>
      <c r="LX414" s="29"/>
      <c r="LY414" s="29"/>
      <c r="LZ414" s="29"/>
      <c r="MA414" s="29"/>
      <c r="MB414" s="29"/>
      <c r="MC414" s="29"/>
      <c r="MD414" s="29"/>
      <c r="ME414" s="29"/>
      <c r="MF414" s="29"/>
      <c r="MG414" s="29"/>
      <c r="MH414" s="29"/>
      <c r="MI414" s="29"/>
      <c r="MJ414" s="29"/>
      <c r="MK414" s="29"/>
      <c r="ML414" s="29"/>
      <c r="MM414" s="29"/>
      <c r="MN414" s="29"/>
      <c r="MO414" s="29"/>
      <c r="MP414" s="29"/>
      <c r="MQ414" s="29"/>
      <c r="MR414" s="29"/>
      <c r="MS414" s="29"/>
      <c r="MT414" s="29"/>
      <c r="MU414" s="29"/>
      <c r="MV414" s="29"/>
      <c r="MW414" s="29"/>
      <c r="MX414" s="29"/>
      <c r="MY414" s="29"/>
      <c r="MZ414" s="29"/>
      <c r="NA414" s="29"/>
      <c r="NB414" s="29"/>
      <c r="NC414" s="29"/>
      <c r="ND414" s="29"/>
      <c r="NE414" s="29"/>
      <c r="NF414" s="29"/>
      <c r="NG414" s="29"/>
      <c r="NH414" s="29"/>
      <c r="NI414" s="29"/>
      <c r="NJ414" s="29"/>
      <c r="NK414" s="29"/>
      <c r="NL414" s="29"/>
      <c r="NM414" s="29"/>
      <c r="NN414" s="29"/>
      <c r="NO414" s="29"/>
      <c r="NP414" s="29"/>
      <c r="NQ414" s="29"/>
      <c r="NR414" s="29"/>
      <c r="NS414" s="29"/>
      <c r="NT414" s="29"/>
      <c r="NU414" s="29"/>
      <c r="NV414" s="29"/>
      <c r="NW414" s="29"/>
      <c r="NX414" s="29"/>
      <c r="NY414" s="29"/>
      <c r="NZ414" s="29"/>
      <c r="OA414" s="29"/>
      <c r="OB414" s="29"/>
      <c r="OC414" s="29"/>
      <c r="OD414" s="29"/>
      <c r="OE414" s="29"/>
      <c r="OF414" s="29"/>
      <c r="OG414" s="29"/>
      <c r="OH414" s="29"/>
      <c r="OI414" s="29"/>
      <c r="OJ414" s="29"/>
      <c r="OK414" s="29"/>
      <c r="OL414" s="29"/>
      <c r="OM414" s="29"/>
      <c r="ON414" s="29"/>
      <c r="OO414" s="29"/>
      <c r="OP414" s="29"/>
      <c r="OQ414" s="29"/>
      <c r="OR414" s="29"/>
      <c r="OS414" s="29"/>
      <c r="OT414" s="29"/>
      <c r="OU414" s="29"/>
      <c r="OV414" s="29"/>
      <c r="OW414" s="29"/>
      <c r="OX414" s="29"/>
      <c r="OY414" s="29"/>
      <c r="OZ414" s="29"/>
      <c r="PA414" s="29"/>
      <c r="PB414" s="29"/>
      <c r="PC414" s="29"/>
      <c r="PD414" s="29"/>
      <c r="PE414" s="29"/>
      <c r="PF414" s="29"/>
      <c r="PG414" s="29"/>
      <c r="PH414" s="29"/>
      <c r="PI414" s="29"/>
      <c r="PJ414" s="29"/>
      <c r="PK414" s="29"/>
      <c r="PL414" s="29"/>
      <c r="PM414" s="29"/>
      <c r="PN414" s="29"/>
      <c r="PO414" s="29"/>
      <c r="PP414" s="29"/>
      <c r="PQ414" s="29"/>
      <c r="PR414" s="29"/>
      <c r="PS414" s="29"/>
      <c r="PT414" s="29"/>
      <c r="PU414" s="29"/>
      <c r="PV414" s="29"/>
      <c r="PW414" s="29"/>
      <c r="PX414" s="29"/>
      <c r="PY414" s="29"/>
      <c r="PZ414" s="29"/>
      <c r="QA414" s="29"/>
      <c r="QB414" s="29"/>
      <c r="QC414" s="29"/>
      <c r="QD414" s="29"/>
      <c r="QE414" s="29"/>
      <c r="QF414" s="29"/>
      <c r="QG414" s="29"/>
      <c r="QH414" s="29"/>
      <c r="QI414" s="29"/>
      <c r="QJ414" s="29"/>
      <c r="QK414" s="29"/>
      <c r="QL414" s="29"/>
      <c r="QM414" s="29"/>
      <c r="QN414" s="29"/>
      <c r="QO414" s="29"/>
      <c r="QP414" s="29"/>
      <c r="QQ414" s="29"/>
      <c r="QR414" s="29"/>
      <c r="QS414" s="29"/>
      <c r="QT414" s="29"/>
      <c r="QU414" s="29"/>
      <c r="QV414" s="29"/>
      <c r="QW414" s="29"/>
      <c r="QX414" s="29"/>
      <c r="QY414" s="29"/>
      <c r="QZ414" s="29"/>
      <c r="RA414" s="29"/>
      <c r="RB414" s="29"/>
      <c r="RC414" s="29"/>
      <c r="RD414" s="29"/>
      <c r="RE414" s="29"/>
      <c r="RF414" s="29"/>
      <c r="RG414" s="29"/>
      <c r="RH414" s="29"/>
      <c r="RI414" s="29"/>
      <c r="RJ414" s="29"/>
      <c r="RK414" s="29"/>
      <c r="RL414" s="29"/>
      <c r="RM414" s="29"/>
      <c r="RN414" s="29"/>
      <c r="RO414" s="29"/>
      <c r="RP414" s="29"/>
      <c r="RQ414" s="29"/>
      <c r="RR414" s="29"/>
      <c r="RS414" s="29"/>
      <c r="RT414" s="29"/>
      <c r="RU414" s="29"/>
      <c r="RV414" s="29"/>
      <c r="RW414" s="29"/>
      <c r="RX414" s="29"/>
      <c r="RY414" s="29"/>
      <c r="RZ414" s="29"/>
      <c r="SA414" s="29"/>
      <c r="SB414" s="29"/>
      <c r="SC414" s="29"/>
      <c r="SD414" s="29"/>
      <c r="SE414" s="29"/>
      <c r="SF414" s="29"/>
      <c r="SG414" s="29"/>
      <c r="SH414" s="29"/>
      <c r="SI414" s="29"/>
      <c r="SJ414" s="29"/>
      <c r="SK414" s="29"/>
      <c r="SL414" s="29"/>
      <c r="SM414" s="29"/>
      <c r="SN414" s="29"/>
      <c r="SO414" s="29"/>
      <c r="SP414" s="29"/>
      <c r="SQ414" s="29"/>
      <c r="SR414" s="29"/>
      <c r="SS414" s="29"/>
      <c r="ST414" s="29"/>
      <c r="SU414" s="29"/>
      <c r="SV414" s="29"/>
      <c r="SW414" s="29"/>
      <c r="SX414" s="29"/>
      <c r="SY414" s="29"/>
      <c r="SZ414" s="29"/>
      <c r="TA414" s="29"/>
      <c r="TB414" s="29"/>
      <c r="TC414" s="29"/>
      <c r="TD414" s="29"/>
      <c r="TE414" s="29"/>
      <c r="TF414" s="29"/>
      <c r="TG414" s="29"/>
      <c r="TH414" s="29"/>
      <c r="TI414" s="29"/>
      <c r="TJ414" s="29"/>
      <c r="TK414" s="29"/>
      <c r="TL414" s="29"/>
      <c r="TM414" s="29"/>
      <c r="TN414" s="29"/>
      <c r="TO414" s="29"/>
      <c r="TP414" s="29"/>
      <c r="TQ414" s="29"/>
      <c r="TR414" s="29"/>
      <c r="TS414" s="29"/>
      <c r="TT414" s="29"/>
      <c r="TU414" s="29"/>
      <c r="TV414" s="29"/>
      <c r="TW414" s="29"/>
      <c r="TX414" s="29"/>
      <c r="TY414" s="29"/>
      <c r="TZ414" s="29"/>
      <c r="UA414" s="29"/>
      <c r="UB414" s="29"/>
      <c r="UC414" s="29"/>
      <c r="UD414" s="29"/>
      <c r="UE414" s="29"/>
      <c r="UF414" s="29"/>
      <c r="UG414" s="29"/>
      <c r="UH414" s="29"/>
      <c r="UI414" s="29"/>
      <c r="UJ414" s="29"/>
      <c r="UK414" s="29"/>
      <c r="UL414" s="29"/>
      <c r="UM414" s="29"/>
      <c r="UN414" s="29"/>
      <c r="UO414" s="29"/>
      <c r="UP414" s="29"/>
      <c r="UQ414" s="29"/>
      <c r="UR414" s="29"/>
      <c r="US414" s="29"/>
      <c r="UT414" s="29"/>
      <c r="UU414" s="29"/>
      <c r="UV414" s="29"/>
      <c r="UW414" s="29"/>
      <c r="UX414" s="29"/>
      <c r="UY414" s="29"/>
      <c r="UZ414" s="29"/>
      <c r="VA414" s="29"/>
      <c r="VB414" s="29"/>
      <c r="VC414" s="29"/>
      <c r="VD414" s="29"/>
      <c r="VE414" s="29"/>
      <c r="VF414" s="29"/>
      <c r="VG414" s="29"/>
      <c r="VH414" s="29"/>
      <c r="VI414" s="29"/>
      <c r="VJ414" s="29"/>
      <c r="VK414" s="29"/>
      <c r="VL414" s="29"/>
      <c r="VM414" s="29"/>
      <c r="VN414" s="29"/>
      <c r="VO414" s="29"/>
      <c r="VP414" s="29"/>
      <c r="VQ414" s="29"/>
      <c r="VR414" s="29"/>
      <c r="VS414" s="29"/>
      <c r="VT414" s="29"/>
      <c r="VU414" s="29"/>
      <c r="VV414" s="29"/>
      <c r="VW414" s="29"/>
      <c r="VX414" s="29"/>
      <c r="VY414" s="29"/>
      <c r="VZ414" s="29"/>
      <c r="WA414" s="29"/>
      <c r="WB414" s="29"/>
      <c r="WC414" s="29"/>
      <c r="WD414" s="29"/>
      <c r="WE414" s="29"/>
      <c r="WF414" s="29"/>
      <c r="WG414" s="29"/>
      <c r="WH414" s="29"/>
      <c r="WI414" s="29"/>
      <c r="WJ414" s="29"/>
      <c r="WK414" s="29"/>
      <c r="WL414" s="29"/>
      <c r="WM414" s="29"/>
      <c r="WN414" s="29"/>
      <c r="WO414" s="29"/>
      <c r="WP414" s="29"/>
      <c r="WQ414" s="29"/>
      <c r="WR414" s="29"/>
      <c r="WS414" s="29"/>
      <c r="WT414" s="29"/>
      <c r="WU414" s="29"/>
      <c r="WV414" s="29"/>
      <c r="WW414" s="29"/>
      <c r="WX414" s="29"/>
      <c r="WY414" s="29"/>
      <c r="WZ414" s="29"/>
      <c r="XA414" s="29"/>
      <c r="XB414" s="29"/>
      <c r="XC414" s="29"/>
      <c r="XD414" s="29"/>
      <c r="XE414" s="29"/>
      <c r="XF414" s="29"/>
      <c r="XG414" s="29"/>
      <c r="XH414" s="29"/>
      <c r="XI414" s="29"/>
      <c r="XJ414" s="29"/>
      <c r="XK414" s="29"/>
      <c r="XL414" s="29"/>
      <c r="XM414" s="29"/>
      <c r="XN414" s="29"/>
      <c r="XO414" s="29"/>
      <c r="XP414" s="29"/>
      <c r="XQ414" s="29"/>
      <c r="XR414" s="29"/>
      <c r="XS414" s="29"/>
      <c r="XT414" s="29"/>
      <c r="XU414" s="29"/>
      <c r="XV414" s="29"/>
      <c r="XW414" s="29"/>
      <c r="XX414" s="29"/>
      <c r="XY414" s="29"/>
      <c r="XZ414" s="29"/>
      <c r="YA414" s="29"/>
      <c r="YB414" s="29"/>
      <c r="YC414" s="29"/>
      <c r="YD414" s="29"/>
      <c r="YE414" s="29"/>
      <c r="YF414" s="29"/>
      <c r="YG414" s="29"/>
      <c r="YH414" s="29"/>
      <c r="YI414" s="29"/>
      <c r="YJ414" s="29"/>
      <c r="YK414" s="29"/>
      <c r="YL414" s="29"/>
      <c r="YM414" s="29"/>
      <c r="YN414" s="29"/>
      <c r="YO414" s="29"/>
      <c r="YP414" s="29"/>
      <c r="YQ414" s="29"/>
      <c r="YR414" s="29"/>
      <c r="YS414" s="29"/>
      <c r="YT414" s="29"/>
      <c r="YU414" s="29"/>
      <c r="YV414" s="29"/>
      <c r="YW414" s="29"/>
      <c r="YX414" s="29"/>
      <c r="YY414" s="29"/>
      <c r="YZ414" s="29"/>
      <c r="ZA414" s="29"/>
      <c r="ZB414" s="29"/>
      <c r="ZC414" s="29"/>
      <c r="ZD414" s="29"/>
      <c r="ZE414" s="29"/>
      <c r="ZF414" s="29"/>
      <c r="ZG414" s="29"/>
      <c r="ZH414" s="29"/>
      <c r="ZI414" s="29"/>
      <c r="ZJ414" s="29"/>
      <c r="ZK414" s="29"/>
      <c r="ZL414" s="29"/>
      <c r="ZM414" s="29"/>
      <c r="ZN414" s="29"/>
      <c r="ZO414" s="29"/>
      <c r="ZP414" s="29"/>
      <c r="ZQ414" s="29"/>
      <c r="ZR414" s="29"/>
      <c r="ZS414" s="29"/>
      <c r="ZT414" s="29"/>
      <c r="ZU414" s="29"/>
      <c r="ZV414" s="29"/>
      <c r="ZW414" s="29"/>
      <c r="ZX414" s="29"/>
      <c r="ZY414" s="29"/>
      <c r="ZZ414" s="29"/>
      <c r="AAA414" s="29"/>
      <c r="AAB414" s="29"/>
      <c r="AAC414" s="29"/>
      <c r="AAD414" s="29"/>
      <c r="AAE414" s="29"/>
      <c r="AAF414" s="29"/>
      <c r="AAG414" s="29"/>
      <c r="AAH414" s="29"/>
      <c r="AAI414" s="29"/>
      <c r="AAJ414" s="29"/>
      <c r="AAK414" s="29"/>
      <c r="AAL414" s="29"/>
      <c r="AAM414" s="29"/>
      <c r="AAN414" s="29"/>
      <c r="AAO414" s="29"/>
      <c r="AAP414" s="29"/>
      <c r="AAQ414" s="29"/>
      <c r="AAR414" s="29"/>
      <c r="AAS414" s="29"/>
      <c r="AAT414" s="29"/>
      <c r="AAU414" s="29"/>
      <c r="AAV414" s="29"/>
      <c r="AAW414" s="29"/>
      <c r="AAX414" s="29"/>
      <c r="AAY414" s="29"/>
      <c r="AAZ414" s="29"/>
      <c r="ABA414" s="29"/>
      <c r="ABB414" s="29"/>
      <c r="ABC414" s="29"/>
      <c r="ABD414" s="29"/>
      <c r="ABE414" s="29"/>
      <c r="ABF414" s="29"/>
      <c r="ABG414" s="29"/>
      <c r="ABH414" s="29"/>
      <c r="ABI414" s="29"/>
      <c r="ABJ414" s="29"/>
      <c r="ABK414" s="29"/>
      <c r="ABL414" s="29"/>
      <c r="ABM414" s="29"/>
      <c r="ABN414" s="29"/>
      <c r="ABO414" s="29"/>
      <c r="ABP414" s="29"/>
      <c r="ABQ414" s="29"/>
      <c r="ABR414" s="29"/>
      <c r="ABS414" s="29"/>
      <c r="ABT414" s="29"/>
      <c r="ABU414" s="29"/>
      <c r="ABV414" s="29"/>
      <c r="ABW414" s="29"/>
      <c r="ABX414" s="29"/>
      <c r="ABY414" s="29"/>
      <c r="ABZ414" s="29"/>
      <c r="ACA414" s="29"/>
      <c r="ACB414" s="29"/>
      <c r="ACC414" s="29"/>
      <c r="ACD414" s="29"/>
      <c r="ACE414" s="29"/>
      <c r="ACF414" s="29"/>
      <c r="ACG414" s="29"/>
      <c r="ACH414" s="29"/>
      <c r="ACI414" s="29"/>
      <c r="ACJ414" s="29"/>
      <c r="ACK414" s="29"/>
      <c r="ACL414" s="29"/>
      <c r="ACM414" s="29"/>
      <c r="ACN414" s="29"/>
      <c r="ACO414" s="29"/>
      <c r="ACP414" s="29"/>
      <c r="ACQ414" s="29"/>
      <c r="ACR414" s="29"/>
      <c r="ACS414" s="29"/>
      <c r="ACT414" s="29"/>
      <c r="ACU414" s="29"/>
      <c r="ACV414" s="29"/>
      <c r="ACW414" s="29"/>
      <c r="ACX414" s="29"/>
      <c r="ACY414" s="29"/>
      <c r="ACZ414" s="29"/>
      <c r="ADA414" s="29"/>
      <c r="ADB414" s="29"/>
      <c r="ADC414" s="29"/>
      <c r="ADD414" s="29"/>
      <c r="ADE414" s="29"/>
      <c r="ADF414" s="29"/>
      <c r="ADG414" s="29"/>
      <c r="ADH414" s="29"/>
      <c r="ADI414" s="29"/>
      <c r="ADJ414" s="29"/>
      <c r="ADK414" s="29"/>
      <c r="ADL414" s="29"/>
      <c r="ADM414" s="29"/>
      <c r="ADN414" s="29"/>
      <c r="ADO414" s="29"/>
      <c r="ADP414" s="29"/>
      <c r="ADQ414" s="29"/>
      <c r="ADR414" s="29"/>
      <c r="ADS414" s="29"/>
      <c r="ADT414" s="29"/>
      <c r="ADU414" s="29"/>
      <c r="ADV414" s="29"/>
      <c r="ADW414" s="29"/>
      <c r="ADX414" s="29"/>
      <c r="ADY414" s="29"/>
      <c r="ADZ414" s="29"/>
      <c r="AEA414" s="29"/>
      <c r="AEB414" s="29"/>
      <c r="AEC414" s="29"/>
      <c r="AED414" s="29"/>
      <c r="AEE414" s="29"/>
      <c r="AEF414" s="29"/>
      <c r="AEG414" s="29"/>
      <c r="AEH414" s="29"/>
      <c r="AEI414" s="29"/>
      <c r="AEJ414" s="29"/>
      <c r="AEK414" s="29"/>
      <c r="AEL414" s="29"/>
      <c r="AEM414" s="29"/>
      <c r="AEN414" s="29"/>
      <c r="AEO414" s="29"/>
      <c r="AEP414" s="29"/>
      <c r="AEQ414" s="29"/>
      <c r="AER414" s="29"/>
      <c r="AES414" s="29"/>
      <c r="AET414" s="29"/>
      <c r="AEU414" s="29"/>
      <c r="AEV414" s="29"/>
      <c r="AEW414" s="29"/>
      <c r="AEX414" s="29"/>
      <c r="AEY414" s="29"/>
      <c r="AEZ414" s="29"/>
      <c r="AFA414" s="29"/>
      <c r="AFB414" s="29"/>
      <c r="AFC414" s="29"/>
      <c r="AFD414" s="29"/>
      <c r="AFE414" s="29"/>
      <c r="AFF414" s="29"/>
      <c r="AFG414" s="29"/>
      <c r="AFH414" s="29"/>
      <c r="AFI414" s="29"/>
      <c r="AFJ414" s="29"/>
      <c r="AFK414" s="29"/>
      <c r="AFL414" s="29"/>
      <c r="AFM414" s="29"/>
      <c r="AFN414" s="29"/>
      <c r="AFO414" s="29"/>
      <c r="AFP414" s="29"/>
      <c r="AFQ414" s="29"/>
      <c r="AFR414" s="29"/>
      <c r="AFS414" s="29"/>
      <c r="AFT414" s="29"/>
      <c r="AFU414" s="29"/>
      <c r="AFV414" s="29"/>
      <c r="AFW414" s="29"/>
      <c r="AFX414" s="29"/>
      <c r="AFY414" s="29"/>
      <c r="AFZ414" s="29"/>
      <c r="AGA414" s="29"/>
      <c r="AGB414" s="29"/>
      <c r="AGC414" s="29"/>
      <c r="AGD414" s="29"/>
      <c r="AGE414" s="29"/>
      <c r="AGF414" s="29"/>
      <c r="AGG414" s="29"/>
      <c r="AGH414" s="29"/>
      <c r="AGI414" s="29"/>
      <c r="AGJ414" s="29"/>
      <c r="AGK414" s="29"/>
      <c r="AGL414" s="29"/>
      <c r="AGM414" s="29"/>
      <c r="AGN414" s="29"/>
      <c r="AGO414" s="29"/>
      <c r="AGP414" s="29"/>
      <c r="AGQ414" s="29"/>
      <c r="AGR414" s="29"/>
      <c r="AGS414" s="29"/>
      <c r="AGT414" s="29"/>
      <c r="AGU414" s="29"/>
      <c r="AGV414" s="29"/>
      <c r="AGW414" s="29"/>
      <c r="AGX414" s="29"/>
      <c r="AGY414" s="29"/>
      <c r="AGZ414" s="29"/>
      <c r="AHA414" s="29"/>
      <c r="AHB414" s="29"/>
      <c r="AHC414" s="29"/>
      <c r="AHD414" s="29"/>
      <c r="AHE414" s="29"/>
      <c r="AHF414" s="29"/>
      <c r="AHG414" s="29"/>
      <c r="AHH414" s="29"/>
      <c r="AHI414" s="29"/>
      <c r="AHJ414" s="29"/>
      <c r="AHK414" s="29"/>
      <c r="AHL414" s="29"/>
      <c r="AHM414" s="29"/>
      <c r="AHN414" s="29"/>
      <c r="AHO414" s="29"/>
      <c r="AHP414" s="29"/>
      <c r="AHQ414" s="29"/>
      <c r="AHR414" s="29"/>
      <c r="AHS414" s="29"/>
      <c r="AHT414" s="29"/>
      <c r="AHU414" s="29"/>
      <c r="AHV414" s="29"/>
      <c r="AHW414" s="29"/>
      <c r="AHX414" s="29"/>
      <c r="AHY414" s="29"/>
      <c r="AHZ414" s="29"/>
      <c r="AIA414" s="29"/>
      <c r="AIB414" s="29"/>
      <c r="AIC414" s="29"/>
      <c r="AID414" s="29"/>
      <c r="AIE414" s="29"/>
      <c r="AIF414" s="29"/>
      <c r="AIG414" s="29"/>
      <c r="AIH414" s="29"/>
      <c r="AII414" s="29"/>
      <c r="AIJ414" s="29"/>
      <c r="AIK414" s="29"/>
      <c r="AIL414" s="29"/>
      <c r="AIM414" s="29"/>
      <c r="AIN414" s="29"/>
      <c r="AIO414" s="29"/>
      <c r="AIP414" s="29"/>
      <c r="AIQ414" s="29"/>
      <c r="AIR414" s="29"/>
      <c r="AIS414" s="29"/>
      <c r="AIT414" s="29"/>
      <c r="AIU414" s="29"/>
      <c r="AIV414" s="29"/>
      <c r="AIW414" s="29"/>
      <c r="AIX414" s="29"/>
      <c r="AIY414" s="29"/>
      <c r="AIZ414" s="29"/>
      <c r="AJA414" s="29"/>
      <c r="AJB414" s="29"/>
      <c r="AJC414" s="29"/>
      <c r="AJD414" s="29"/>
      <c r="AJE414" s="29"/>
      <c r="AJF414" s="29"/>
      <c r="AJG414" s="29"/>
      <c r="AJH414" s="29"/>
      <c r="AJI414" s="29"/>
      <c r="AJJ414" s="29"/>
      <c r="AJK414" s="29"/>
      <c r="AJL414" s="29"/>
      <c r="AJM414" s="29"/>
      <c r="AJN414" s="29"/>
      <c r="AJO414" s="29"/>
      <c r="AJP414" s="29"/>
      <c r="AJQ414" s="29"/>
      <c r="AJR414" s="29"/>
      <c r="AJS414" s="29"/>
      <c r="AJT414" s="29"/>
      <c r="AJU414" s="29"/>
      <c r="AJV414" s="29"/>
      <c r="AJW414" s="29"/>
      <c r="AJX414" s="29"/>
      <c r="AJY414" s="29"/>
      <c r="AJZ414" s="29"/>
      <c r="AKA414" s="29"/>
      <c r="AKB414" s="29"/>
      <c r="AKC414" s="29"/>
      <c r="AKD414" s="29"/>
      <c r="AKE414" s="29"/>
      <c r="AKF414" s="29"/>
      <c r="AKG414" s="29"/>
      <c r="AKH414" s="29"/>
      <c r="AKI414" s="29"/>
      <c r="AKJ414" s="29"/>
      <c r="AKK414" s="29"/>
      <c r="AKL414" s="29"/>
      <c r="AKM414" s="29"/>
      <c r="AKN414" s="29"/>
      <c r="AKO414" s="29"/>
      <c r="AKP414" s="29"/>
      <c r="AKQ414" s="29"/>
      <c r="AKR414" s="29"/>
      <c r="AKS414" s="29"/>
      <c r="AKT414" s="29"/>
      <c r="AKU414" s="29"/>
      <c r="AKV414" s="29"/>
      <c r="AKW414" s="29"/>
      <c r="AKX414" s="29"/>
      <c r="AKY414" s="29"/>
      <c r="AKZ414" s="29"/>
      <c r="ALA414" s="29"/>
      <c r="ALB414" s="29"/>
      <c r="ALC414" s="29"/>
      <c r="ALD414" s="29"/>
      <c r="ALE414" s="29"/>
      <c r="ALF414" s="29"/>
      <c r="ALG414" s="29"/>
      <c r="ALH414" s="29"/>
      <c r="ALI414" s="29"/>
      <c r="ALJ414" s="29"/>
      <c r="ALK414" s="29"/>
      <c r="ALL414" s="29"/>
      <c r="ALM414" s="29"/>
      <c r="ALN414" s="29"/>
      <c r="ALO414" s="29"/>
      <c r="ALP414" s="29"/>
      <c r="ALQ414" s="29"/>
      <c r="ALR414" s="29"/>
      <c r="ALS414" s="29"/>
      <c r="ALT414" s="29"/>
      <c r="ALU414" s="29"/>
      <c r="ALV414" s="29"/>
      <c r="ALW414" s="29"/>
      <c r="ALX414" s="29"/>
      <c r="ALY414" s="29"/>
      <c r="ALZ414" s="29"/>
      <c r="AMA414" s="29"/>
      <c r="AMB414" s="29"/>
      <c r="AMC414" s="29"/>
      <c r="AMD414" s="29"/>
      <c r="AME414" s="29"/>
      <c r="AMF414" s="29"/>
      <c r="AMG414" s="29"/>
      <c r="AMH414" s="29"/>
      <c r="AMI414" s="29"/>
      <c r="AMJ414" s="29"/>
      <c r="AMK414" s="29"/>
      <c r="AML414" s="29"/>
      <c r="AMM414" s="29"/>
      <c r="AMN414" s="29"/>
      <c r="AMO414" s="29"/>
      <c r="AMP414" s="29"/>
      <c r="AMQ414" s="29"/>
      <c r="AMR414" s="29"/>
      <c r="AMS414" s="29"/>
      <c r="AMT414" s="29"/>
      <c r="AMU414" s="29"/>
      <c r="AMV414" s="29"/>
      <c r="AMW414" s="29"/>
      <c r="AMX414" s="29"/>
      <c r="AMY414" s="29"/>
      <c r="AMZ414" s="29"/>
      <c r="ANA414" s="29"/>
      <c r="ANB414" s="29"/>
    </row>
    <row r="415" spans="2:1042" s="18" customFormat="1" x14ac:dyDescent="0.25">
      <c r="C415" t="s">
        <v>738</v>
      </c>
      <c r="D415" t="s">
        <v>738</v>
      </c>
      <c r="E415">
        <v>0</v>
      </c>
      <c r="F415" s="142">
        <v>0</v>
      </c>
      <c r="G415" t="str">
        <f t="shared" si="228"/>
        <v>GE2012</v>
      </c>
      <c r="H415" s="142">
        <v>0</v>
      </c>
      <c r="I415" t="s">
        <v>829</v>
      </c>
      <c r="J415" s="91" t="s">
        <v>192</v>
      </c>
      <c r="K415" s="32"/>
      <c r="L415" s="75"/>
      <c r="M415" s="12"/>
      <c r="N415" s="62"/>
      <c r="O415" s="62"/>
      <c r="P415" s="139"/>
      <c r="Q415" s="139"/>
      <c r="R415" s="21"/>
      <c r="S415" s="117"/>
      <c r="T415" s="30"/>
      <c r="U415" s="80"/>
      <c r="V415" s="85" t="s">
        <v>221</v>
      </c>
      <c r="W415" s="116"/>
      <c r="X415" s="45"/>
      <c r="Y415" s="47"/>
      <c r="Z415" s="44"/>
      <c r="AA415" s="128"/>
      <c r="AB415" s="130"/>
      <c r="AC415" s="80"/>
      <c r="AD415" s="131"/>
      <c r="AE415" s="128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  <c r="CJ415" s="29"/>
      <c r="CK415" s="29"/>
      <c r="CL415" s="29"/>
      <c r="CM415" s="29"/>
      <c r="CN415" s="29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  <c r="DA415" s="29"/>
      <c r="DB415" s="29"/>
      <c r="DC415" s="29"/>
      <c r="DD415" s="29"/>
      <c r="DE415" s="29"/>
      <c r="DF415" s="29"/>
      <c r="DG415" s="29"/>
      <c r="DH415" s="29"/>
      <c r="DI415" s="29"/>
      <c r="DJ415" s="29"/>
      <c r="DK415" s="29"/>
      <c r="DL415" s="29"/>
      <c r="DM415" s="29"/>
      <c r="DN415" s="29"/>
      <c r="DO415" s="29"/>
      <c r="DP415" s="29"/>
      <c r="DQ415" s="29"/>
      <c r="DR415" s="29"/>
      <c r="DS415" s="29"/>
      <c r="DT415" s="29"/>
      <c r="DU415" s="29"/>
      <c r="DV415" s="29"/>
      <c r="DW415" s="29"/>
      <c r="DX415" s="29"/>
      <c r="DY415" s="29"/>
      <c r="DZ415" s="29"/>
      <c r="EA415" s="29"/>
      <c r="EB415" s="29"/>
      <c r="EC415" s="29"/>
      <c r="ED415" s="29"/>
      <c r="EE415" s="29"/>
      <c r="EF415" s="29"/>
      <c r="EG415" s="29"/>
      <c r="EH415" s="29"/>
      <c r="EI415" s="29"/>
      <c r="EJ415" s="29"/>
      <c r="EK415" s="29"/>
      <c r="EL415" s="29"/>
      <c r="EM415" s="29"/>
      <c r="EN415" s="29"/>
      <c r="EO415" s="29"/>
      <c r="EP415" s="29"/>
      <c r="EQ415" s="29"/>
      <c r="ER415" s="29"/>
      <c r="ES415" s="29"/>
      <c r="ET415" s="29"/>
      <c r="EU415" s="29"/>
      <c r="EV415" s="29"/>
      <c r="EW415" s="29"/>
      <c r="EX415" s="29"/>
      <c r="EY415" s="29"/>
      <c r="EZ415" s="29"/>
      <c r="FA415" s="29"/>
      <c r="FB415" s="29"/>
      <c r="FC415" s="29"/>
      <c r="FD415" s="29"/>
      <c r="FE415" s="29"/>
      <c r="FF415" s="29"/>
      <c r="FG415" s="29"/>
      <c r="FH415" s="29"/>
      <c r="FI415" s="29"/>
      <c r="FJ415" s="29"/>
      <c r="FK415" s="29"/>
      <c r="FL415" s="29"/>
      <c r="FM415" s="29"/>
      <c r="FN415" s="29"/>
      <c r="FO415" s="29"/>
      <c r="FP415" s="29"/>
      <c r="FQ415" s="29"/>
      <c r="FR415" s="29"/>
      <c r="FS415" s="29"/>
      <c r="FT415" s="29"/>
      <c r="FU415" s="29"/>
      <c r="FV415" s="29"/>
      <c r="FW415" s="29"/>
      <c r="FX415" s="29"/>
      <c r="FY415" s="29"/>
      <c r="FZ415" s="29"/>
      <c r="GA415" s="29"/>
      <c r="GB415" s="29"/>
      <c r="GC415" s="29"/>
      <c r="GD415" s="29"/>
      <c r="GE415" s="29"/>
      <c r="GF415" s="29"/>
      <c r="GG415" s="29"/>
      <c r="GH415" s="29"/>
      <c r="GI415" s="29"/>
      <c r="GJ415" s="29"/>
      <c r="GK415" s="29"/>
      <c r="GL415" s="29"/>
      <c r="GM415" s="29"/>
      <c r="GN415" s="29"/>
      <c r="GO415" s="29"/>
      <c r="GP415" s="29"/>
      <c r="GQ415" s="29"/>
      <c r="GR415" s="29"/>
      <c r="GS415" s="29"/>
      <c r="GT415" s="29"/>
      <c r="GU415" s="29"/>
      <c r="GV415" s="29"/>
      <c r="GW415" s="29"/>
      <c r="GX415" s="29"/>
      <c r="GY415" s="29"/>
      <c r="GZ415" s="29"/>
      <c r="HA415" s="29"/>
      <c r="HB415" s="29"/>
      <c r="HC415" s="29"/>
      <c r="HD415" s="29"/>
      <c r="HE415" s="29"/>
      <c r="HF415" s="29"/>
      <c r="HG415" s="29"/>
      <c r="HH415" s="29"/>
      <c r="HI415" s="29"/>
      <c r="HJ415" s="29"/>
      <c r="HK415" s="29"/>
      <c r="HL415" s="29"/>
      <c r="HM415" s="29"/>
      <c r="HN415" s="29"/>
      <c r="HO415" s="29"/>
      <c r="HP415" s="29"/>
      <c r="HQ415" s="29"/>
      <c r="HR415" s="29"/>
      <c r="HS415" s="29"/>
      <c r="HT415" s="29"/>
      <c r="HU415" s="29"/>
      <c r="HV415" s="29"/>
      <c r="HW415" s="29"/>
      <c r="HX415" s="29"/>
      <c r="HY415" s="29"/>
      <c r="HZ415" s="29"/>
      <c r="IA415" s="29"/>
      <c r="IB415" s="29"/>
      <c r="IC415" s="29"/>
      <c r="ID415" s="29"/>
      <c r="IE415" s="29"/>
      <c r="IF415" s="29"/>
      <c r="IG415" s="29"/>
      <c r="IH415" s="29"/>
      <c r="II415" s="29"/>
      <c r="IJ415" s="29"/>
      <c r="IK415" s="29"/>
      <c r="IL415" s="29"/>
      <c r="IM415" s="29"/>
      <c r="IN415" s="29"/>
      <c r="IO415" s="29"/>
      <c r="IP415" s="29"/>
      <c r="IQ415" s="29"/>
      <c r="IR415" s="29"/>
      <c r="IS415" s="29"/>
      <c r="IT415" s="29"/>
      <c r="IU415" s="29"/>
      <c r="IV415" s="29"/>
      <c r="IW415" s="29"/>
      <c r="IX415" s="29"/>
      <c r="IY415" s="29"/>
      <c r="IZ415" s="29"/>
      <c r="JA415" s="29"/>
      <c r="JB415" s="29"/>
      <c r="JC415" s="29"/>
      <c r="JD415" s="29"/>
      <c r="JE415" s="29"/>
      <c r="JF415" s="29"/>
      <c r="JG415" s="29"/>
      <c r="JH415" s="29"/>
      <c r="JI415" s="29"/>
      <c r="JJ415" s="29"/>
      <c r="JK415" s="29"/>
      <c r="JL415" s="29"/>
      <c r="JM415" s="29"/>
      <c r="JN415" s="29"/>
      <c r="JO415" s="29"/>
      <c r="JP415" s="29"/>
      <c r="JQ415" s="29"/>
      <c r="JR415" s="29"/>
      <c r="JS415" s="29"/>
      <c r="JT415" s="29"/>
      <c r="JU415" s="29"/>
      <c r="JV415" s="29"/>
      <c r="JW415" s="29"/>
      <c r="JX415" s="29"/>
      <c r="JY415" s="29"/>
      <c r="JZ415" s="29"/>
      <c r="KA415" s="29"/>
      <c r="KB415" s="29"/>
      <c r="KC415" s="29"/>
      <c r="KD415" s="29"/>
      <c r="KE415" s="29"/>
      <c r="KF415" s="29"/>
      <c r="KG415" s="29"/>
      <c r="KH415" s="29"/>
      <c r="KI415" s="29"/>
      <c r="KJ415" s="29"/>
      <c r="KK415" s="29"/>
      <c r="KL415" s="29"/>
      <c r="KM415" s="29"/>
      <c r="KN415" s="29"/>
      <c r="KO415" s="29"/>
      <c r="KP415" s="29"/>
      <c r="KQ415" s="29"/>
      <c r="KR415" s="29"/>
      <c r="KS415" s="29"/>
      <c r="KT415" s="29"/>
      <c r="KU415" s="29"/>
      <c r="KV415" s="29"/>
      <c r="KW415" s="29"/>
      <c r="KX415" s="29"/>
      <c r="KY415" s="29"/>
      <c r="KZ415" s="29"/>
      <c r="LA415" s="29"/>
      <c r="LB415" s="29"/>
      <c r="LC415" s="29"/>
      <c r="LD415" s="29"/>
      <c r="LE415" s="29"/>
      <c r="LF415" s="29"/>
      <c r="LG415" s="29"/>
      <c r="LH415" s="29"/>
      <c r="LI415" s="29"/>
      <c r="LJ415" s="29"/>
      <c r="LK415" s="29"/>
      <c r="LL415" s="29"/>
      <c r="LM415" s="29"/>
      <c r="LN415" s="29"/>
      <c r="LO415" s="29"/>
      <c r="LP415" s="29"/>
      <c r="LQ415" s="29"/>
      <c r="LR415" s="29"/>
      <c r="LS415" s="29"/>
      <c r="LT415" s="29"/>
      <c r="LU415" s="29"/>
      <c r="LV415" s="29"/>
      <c r="LW415" s="29"/>
      <c r="LX415" s="29"/>
      <c r="LY415" s="29"/>
      <c r="LZ415" s="29"/>
      <c r="MA415" s="29"/>
      <c r="MB415" s="29"/>
      <c r="MC415" s="29"/>
      <c r="MD415" s="29"/>
      <c r="ME415" s="29"/>
      <c r="MF415" s="29"/>
      <c r="MG415" s="29"/>
      <c r="MH415" s="29"/>
      <c r="MI415" s="29"/>
      <c r="MJ415" s="29"/>
      <c r="MK415" s="29"/>
      <c r="ML415" s="29"/>
      <c r="MM415" s="29"/>
      <c r="MN415" s="29"/>
      <c r="MO415" s="29"/>
      <c r="MP415" s="29"/>
      <c r="MQ415" s="29"/>
      <c r="MR415" s="29"/>
      <c r="MS415" s="29"/>
      <c r="MT415" s="29"/>
      <c r="MU415" s="29"/>
      <c r="MV415" s="29"/>
      <c r="MW415" s="29"/>
      <c r="MX415" s="29"/>
      <c r="MY415" s="29"/>
      <c r="MZ415" s="29"/>
      <c r="NA415" s="29"/>
      <c r="NB415" s="29"/>
      <c r="NC415" s="29"/>
      <c r="ND415" s="29"/>
      <c r="NE415" s="29"/>
      <c r="NF415" s="29"/>
      <c r="NG415" s="29"/>
      <c r="NH415" s="29"/>
      <c r="NI415" s="29"/>
      <c r="NJ415" s="29"/>
      <c r="NK415" s="29"/>
      <c r="NL415" s="29"/>
      <c r="NM415" s="29"/>
      <c r="NN415" s="29"/>
      <c r="NO415" s="29"/>
      <c r="NP415" s="29"/>
      <c r="NQ415" s="29"/>
      <c r="NR415" s="29"/>
      <c r="NS415" s="29"/>
      <c r="NT415" s="29"/>
      <c r="NU415" s="29"/>
      <c r="NV415" s="29"/>
      <c r="NW415" s="29"/>
      <c r="NX415" s="29"/>
      <c r="NY415" s="29"/>
      <c r="NZ415" s="29"/>
      <c r="OA415" s="29"/>
      <c r="OB415" s="29"/>
      <c r="OC415" s="29"/>
      <c r="OD415" s="29"/>
      <c r="OE415" s="29"/>
      <c r="OF415" s="29"/>
      <c r="OG415" s="29"/>
      <c r="OH415" s="29"/>
      <c r="OI415" s="29"/>
      <c r="OJ415" s="29"/>
      <c r="OK415" s="29"/>
      <c r="OL415" s="29"/>
      <c r="OM415" s="29"/>
      <c r="ON415" s="29"/>
      <c r="OO415" s="29"/>
      <c r="OP415" s="29"/>
      <c r="OQ415" s="29"/>
      <c r="OR415" s="29"/>
      <c r="OS415" s="29"/>
      <c r="OT415" s="29"/>
      <c r="OU415" s="29"/>
      <c r="OV415" s="29"/>
      <c r="OW415" s="29"/>
      <c r="OX415" s="29"/>
      <c r="OY415" s="29"/>
      <c r="OZ415" s="29"/>
      <c r="PA415" s="29"/>
      <c r="PB415" s="29"/>
      <c r="PC415" s="29"/>
      <c r="PD415" s="29"/>
      <c r="PE415" s="29"/>
      <c r="PF415" s="29"/>
      <c r="PG415" s="29"/>
      <c r="PH415" s="29"/>
      <c r="PI415" s="29"/>
      <c r="PJ415" s="29"/>
      <c r="PK415" s="29"/>
      <c r="PL415" s="29"/>
      <c r="PM415" s="29"/>
      <c r="PN415" s="29"/>
      <c r="PO415" s="29"/>
      <c r="PP415" s="29"/>
      <c r="PQ415" s="29"/>
      <c r="PR415" s="29"/>
      <c r="PS415" s="29"/>
      <c r="PT415" s="29"/>
      <c r="PU415" s="29"/>
      <c r="PV415" s="29"/>
      <c r="PW415" s="29"/>
      <c r="PX415" s="29"/>
      <c r="PY415" s="29"/>
      <c r="PZ415" s="29"/>
      <c r="QA415" s="29"/>
      <c r="QB415" s="29"/>
      <c r="QC415" s="29"/>
      <c r="QD415" s="29"/>
      <c r="QE415" s="29"/>
      <c r="QF415" s="29"/>
      <c r="QG415" s="29"/>
      <c r="QH415" s="29"/>
      <c r="QI415" s="29"/>
      <c r="QJ415" s="29"/>
      <c r="QK415" s="29"/>
      <c r="QL415" s="29"/>
      <c r="QM415" s="29"/>
      <c r="QN415" s="29"/>
      <c r="QO415" s="29"/>
      <c r="QP415" s="29"/>
      <c r="QQ415" s="29"/>
      <c r="QR415" s="29"/>
      <c r="QS415" s="29"/>
      <c r="QT415" s="29"/>
      <c r="QU415" s="29"/>
      <c r="QV415" s="29"/>
      <c r="QW415" s="29"/>
      <c r="QX415" s="29"/>
      <c r="QY415" s="29"/>
      <c r="QZ415" s="29"/>
      <c r="RA415" s="29"/>
      <c r="RB415" s="29"/>
      <c r="RC415" s="29"/>
      <c r="RD415" s="29"/>
      <c r="RE415" s="29"/>
      <c r="RF415" s="29"/>
      <c r="RG415" s="29"/>
      <c r="RH415" s="29"/>
      <c r="RI415" s="29"/>
      <c r="RJ415" s="29"/>
      <c r="RK415" s="29"/>
      <c r="RL415" s="29"/>
      <c r="RM415" s="29"/>
      <c r="RN415" s="29"/>
      <c r="RO415" s="29"/>
      <c r="RP415" s="29"/>
      <c r="RQ415" s="29"/>
      <c r="RR415" s="29"/>
      <c r="RS415" s="29"/>
      <c r="RT415" s="29"/>
      <c r="RU415" s="29"/>
      <c r="RV415" s="29"/>
      <c r="RW415" s="29"/>
      <c r="RX415" s="29"/>
      <c r="RY415" s="29"/>
      <c r="RZ415" s="29"/>
      <c r="SA415" s="29"/>
      <c r="SB415" s="29"/>
      <c r="SC415" s="29"/>
      <c r="SD415" s="29"/>
      <c r="SE415" s="29"/>
      <c r="SF415" s="29"/>
      <c r="SG415" s="29"/>
      <c r="SH415" s="29"/>
      <c r="SI415" s="29"/>
      <c r="SJ415" s="29"/>
      <c r="SK415" s="29"/>
      <c r="SL415" s="29"/>
      <c r="SM415" s="29"/>
      <c r="SN415" s="29"/>
      <c r="SO415" s="29"/>
      <c r="SP415" s="29"/>
      <c r="SQ415" s="29"/>
      <c r="SR415" s="29"/>
      <c r="SS415" s="29"/>
      <c r="ST415" s="29"/>
      <c r="SU415" s="29"/>
      <c r="SV415" s="29"/>
      <c r="SW415" s="29"/>
      <c r="SX415" s="29"/>
      <c r="SY415" s="29"/>
      <c r="SZ415" s="29"/>
      <c r="TA415" s="29"/>
      <c r="TB415" s="29"/>
      <c r="TC415" s="29"/>
      <c r="TD415" s="29"/>
      <c r="TE415" s="29"/>
      <c r="TF415" s="29"/>
      <c r="TG415" s="29"/>
      <c r="TH415" s="29"/>
      <c r="TI415" s="29"/>
      <c r="TJ415" s="29"/>
      <c r="TK415" s="29"/>
      <c r="TL415" s="29"/>
      <c r="TM415" s="29"/>
      <c r="TN415" s="29"/>
      <c r="TO415" s="29"/>
      <c r="TP415" s="29"/>
      <c r="TQ415" s="29"/>
      <c r="TR415" s="29"/>
      <c r="TS415" s="29"/>
      <c r="TT415" s="29"/>
      <c r="TU415" s="29"/>
      <c r="TV415" s="29"/>
      <c r="TW415" s="29"/>
      <c r="TX415" s="29"/>
      <c r="TY415" s="29"/>
      <c r="TZ415" s="29"/>
      <c r="UA415" s="29"/>
      <c r="UB415" s="29"/>
      <c r="UC415" s="29"/>
      <c r="UD415" s="29"/>
      <c r="UE415" s="29"/>
      <c r="UF415" s="29"/>
      <c r="UG415" s="29"/>
      <c r="UH415" s="29"/>
      <c r="UI415" s="29"/>
      <c r="UJ415" s="29"/>
      <c r="UK415" s="29"/>
      <c r="UL415" s="29"/>
      <c r="UM415" s="29"/>
      <c r="UN415" s="29"/>
      <c r="UO415" s="29"/>
      <c r="UP415" s="29"/>
      <c r="UQ415" s="29"/>
      <c r="UR415" s="29"/>
      <c r="US415" s="29"/>
      <c r="UT415" s="29"/>
      <c r="UU415" s="29"/>
      <c r="UV415" s="29"/>
      <c r="UW415" s="29"/>
      <c r="UX415" s="29"/>
      <c r="UY415" s="29"/>
      <c r="UZ415" s="29"/>
      <c r="VA415" s="29"/>
      <c r="VB415" s="29"/>
      <c r="VC415" s="29"/>
      <c r="VD415" s="29"/>
      <c r="VE415" s="29"/>
      <c r="VF415" s="29"/>
      <c r="VG415" s="29"/>
      <c r="VH415" s="29"/>
      <c r="VI415" s="29"/>
      <c r="VJ415" s="29"/>
      <c r="VK415" s="29"/>
      <c r="VL415" s="29"/>
      <c r="VM415" s="29"/>
      <c r="VN415" s="29"/>
      <c r="VO415" s="29"/>
      <c r="VP415" s="29"/>
      <c r="VQ415" s="29"/>
      <c r="VR415" s="29"/>
      <c r="VS415" s="29"/>
      <c r="VT415" s="29"/>
      <c r="VU415" s="29"/>
      <c r="VV415" s="29"/>
      <c r="VW415" s="29"/>
      <c r="VX415" s="29"/>
      <c r="VY415" s="29"/>
      <c r="VZ415" s="29"/>
      <c r="WA415" s="29"/>
      <c r="WB415" s="29"/>
      <c r="WC415" s="29"/>
      <c r="WD415" s="29"/>
      <c r="WE415" s="29"/>
      <c r="WF415" s="29"/>
      <c r="WG415" s="29"/>
      <c r="WH415" s="29"/>
      <c r="WI415" s="29"/>
      <c r="WJ415" s="29"/>
      <c r="WK415" s="29"/>
      <c r="WL415" s="29"/>
      <c r="WM415" s="29"/>
      <c r="WN415" s="29"/>
      <c r="WO415" s="29"/>
      <c r="WP415" s="29"/>
      <c r="WQ415" s="29"/>
      <c r="WR415" s="29"/>
      <c r="WS415" s="29"/>
      <c r="WT415" s="29"/>
      <c r="WU415" s="29"/>
      <c r="WV415" s="29"/>
      <c r="WW415" s="29"/>
      <c r="WX415" s="29"/>
      <c r="WY415" s="29"/>
      <c r="WZ415" s="29"/>
      <c r="XA415" s="29"/>
      <c r="XB415" s="29"/>
      <c r="XC415" s="29"/>
      <c r="XD415" s="29"/>
      <c r="XE415" s="29"/>
      <c r="XF415" s="29"/>
      <c r="XG415" s="29"/>
      <c r="XH415" s="29"/>
      <c r="XI415" s="29"/>
      <c r="XJ415" s="29"/>
      <c r="XK415" s="29"/>
      <c r="XL415" s="29"/>
      <c r="XM415" s="29"/>
      <c r="XN415" s="29"/>
      <c r="XO415" s="29"/>
      <c r="XP415" s="29"/>
      <c r="XQ415" s="29"/>
      <c r="XR415" s="29"/>
      <c r="XS415" s="29"/>
      <c r="XT415" s="29"/>
      <c r="XU415" s="29"/>
      <c r="XV415" s="29"/>
      <c r="XW415" s="29"/>
      <c r="XX415" s="29"/>
      <c r="XY415" s="29"/>
      <c r="XZ415" s="29"/>
      <c r="YA415" s="29"/>
      <c r="YB415" s="29"/>
      <c r="YC415" s="29"/>
      <c r="YD415" s="29"/>
      <c r="YE415" s="29"/>
      <c r="YF415" s="29"/>
      <c r="YG415" s="29"/>
      <c r="YH415" s="29"/>
      <c r="YI415" s="29"/>
      <c r="YJ415" s="29"/>
      <c r="YK415" s="29"/>
      <c r="YL415" s="29"/>
      <c r="YM415" s="29"/>
      <c r="YN415" s="29"/>
      <c r="YO415" s="29"/>
      <c r="YP415" s="29"/>
      <c r="YQ415" s="29"/>
      <c r="YR415" s="29"/>
      <c r="YS415" s="29"/>
      <c r="YT415" s="29"/>
      <c r="YU415" s="29"/>
      <c r="YV415" s="29"/>
      <c r="YW415" s="29"/>
      <c r="YX415" s="29"/>
      <c r="YY415" s="29"/>
      <c r="YZ415" s="29"/>
      <c r="ZA415" s="29"/>
      <c r="ZB415" s="29"/>
      <c r="ZC415" s="29"/>
      <c r="ZD415" s="29"/>
      <c r="ZE415" s="29"/>
      <c r="ZF415" s="29"/>
      <c r="ZG415" s="29"/>
      <c r="ZH415" s="29"/>
      <c r="ZI415" s="29"/>
      <c r="ZJ415" s="29"/>
      <c r="ZK415" s="29"/>
      <c r="ZL415" s="29"/>
      <c r="ZM415" s="29"/>
      <c r="ZN415" s="29"/>
      <c r="ZO415" s="29"/>
      <c r="ZP415" s="29"/>
      <c r="ZQ415" s="29"/>
      <c r="ZR415" s="29"/>
      <c r="ZS415" s="29"/>
      <c r="ZT415" s="29"/>
      <c r="ZU415" s="29"/>
      <c r="ZV415" s="29"/>
      <c r="ZW415" s="29"/>
      <c r="ZX415" s="29"/>
      <c r="ZY415" s="29"/>
      <c r="ZZ415" s="29"/>
      <c r="AAA415" s="29"/>
      <c r="AAB415" s="29"/>
      <c r="AAC415" s="29"/>
      <c r="AAD415" s="29"/>
      <c r="AAE415" s="29"/>
      <c r="AAF415" s="29"/>
      <c r="AAG415" s="29"/>
      <c r="AAH415" s="29"/>
      <c r="AAI415" s="29"/>
      <c r="AAJ415" s="29"/>
      <c r="AAK415" s="29"/>
      <c r="AAL415" s="29"/>
      <c r="AAM415" s="29"/>
      <c r="AAN415" s="29"/>
      <c r="AAO415" s="29"/>
      <c r="AAP415" s="29"/>
      <c r="AAQ415" s="29"/>
      <c r="AAR415" s="29"/>
      <c r="AAS415" s="29"/>
      <c r="AAT415" s="29"/>
      <c r="AAU415" s="29"/>
      <c r="AAV415" s="29"/>
      <c r="AAW415" s="29"/>
      <c r="AAX415" s="29"/>
      <c r="AAY415" s="29"/>
      <c r="AAZ415" s="29"/>
      <c r="ABA415" s="29"/>
      <c r="ABB415" s="29"/>
      <c r="ABC415" s="29"/>
      <c r="ABD415" s="29"/>
      <c r="ABE415" s="29"/>
      <c r="ABF415" s="29"/>
      <c r="ABG415" s="29"/>
      <c r="ABH415" s="29"/>
      <c r="ABI415" s="29"/>
      <c r="ABJ415" s="29"/>
      <c r="ABK415" s="29"/>
      <c r="ABL415" s="29"/>
      <c r="ABM415" s="29"/>
      <c r="ABN415" s="29"/>
      <c r="ABO415" s="29"/>
      <c r="ABP415" s="29"/>
      <c r="ABQ415" s="29"/>
      <c r="ABR415" s="29"/>
      <c r="ABS415" s="29"/>
      <c r="ABT415" s="29"/>
      <c r="ABU415" s="29"/>
      <c r="ABV415" s="29"/>
      <c r="ABW415" s="29"/>
      <c r="ABX415" s="29"/>
      <c r="ABY415" s="29"/>
      <c r="ABZ415" s="29"/>
      <c r="ACA415" s="29"/>
      <c r="ACB415" s="29"/>
      <c r="ACC415" s="29"/>
      <c r="ACD415" s="29"/>
      <c r="ACE415" s="29"/>
      <c r="ACF415" s="29"/>
      <c r="ACG415" s="29"/>
      <c r="ACH415" s="29"/>
      <c r="ACI415" s="29"/>
      <c r="ACJ415" s="29"/>
      <c r="ACK415" s="29"/>
      <c r="ACL415" s="29"/>
      <c r="ACM415" s="29"/>
      <c r="ACN415" s="29"/>
      <c r="ACO415" s="29"/>
      <c r="ACP415" s="29"/>
      <c r="ACQ415" s="29"/>
      <c r="ACR415" s="29"/>
      <c r="ACS415" s="29"/>
      <c r="ACT415" s="29"/>
      <c r="ACU415" s="29"/>
      <c r="ACV415" s="29"/>
      <c r="ACW415" s="29"/>
      <c r="ACX415" s="29"/>
      <c r="ACY415" s="29"/>
      <c r="ACZ415" s="29"/>
      <c r="ADA415" s="29"/>
      <c r="ADB415" s="29"/>
      <c r="ADC415" s="29"/>
      <c r="ADD415" s="29"/>
      <c r="ADE415" s="29"/>
      <c r="ADF415" s="29"/>
      <c r="ADG415" s="29"/>
      <c r="ADH415" s="29"/>
      <c r="ADI415" s="29"/>
      <c r="ADJ415" s="29"/>
      <c r="ADK415" s="29"/>
      <c r="ADL415" s="29"/>
      <c r="ADM415" s="29"/>
      <c r="ADN415" s="29"/>
      <c r="ADO415" s="29"/>
      <c r="ADP415" s="29"/>
      <c r="ADQ415" s="29"/>
      <c r="ADR415" s="29"/>
      <c r="ADS415" s="29"/>
      <c r="ADT415" s="29"/>
      <c r="ADU415" s="29"/>
      <c r="ADV415" s="29"/>
      <c r="ADW415" s="29"/>
      <c r="ADX415" s="29"/>
      <c r="ADY415" s="29"/>
      <c r="ADZ415" s="29"/>
      <c r="AEA415" s="29"/>
      <c r="AEB415" s="29"/>
      <c r="AEC415" s="29"/>
      <c r="AED415" s="29"/>
      <c r="AEE415" s="29"/>
      <c r="AEF415" s="29"/>
      <c r="AEG415" s="29"/>
      <c r="AEH415" s="29"/>
      <c r="AEI415" s="29"/>
      <c r="AEJ415" s="29"/>
      <c r="AEK415" s="29"/>
      <c r="AEL415" s="29"/>
      <c r="AEM415" s="29"/>
      <c r="AEN415" s="29"/>
      <c r="AEO415" s="29"/>
      <c r="AEP415" s="29"/>
      <c r="AEQ415" s="29"/>
      <c r="AER415" s="29"/>
      <c r="AES415" s="29"/>
      <c r="AET415" s="29"/>
      <c r="AEU415" s="29"/>
      <c r="AEV415" s="29"/>
      <c r="AEW415" s="29"/>
      <c r="AEX415" s="29"/>
      <c r="AEY415" s="29"/>
      <c r="AEZ415" s="29"/>
      <c r="AFA415" s="29"/>
      <c r="AFB415" s="29"/>
      <c r="AFC415" s="29"/>
      <c r="AFD415" s="29"/>
      <c r="AFE415" s="29"/>
      <c r="AFF415" s="29"/>
      <c r="AFG415" s="29"/>
      <c r="AFH415" s="29"/>
      <c r="AFI415" s="29"/>
      <c r="AFJ415" s="29"/>
      <c r="AFK415" s="29"/>
      <c r="AFL415" s="29"/>
      <c r="AFM415" s="29"/>
      <c r="AFN415" s="29"/>
      <c r="AFO415" s="29"/>
      <c r="AFP415" s="29"/>
      <c r="AFQ415" s="29"/>
      <c r="AFR415" s="29"/>
      <c r="AFS415" s="29"/>
      <c r="AFT415" s="29"/>
      <c r="AFU415" s="29"/>
      <c r="AFV415" s="29"/>
      <c r="AFW415" s="29"/>
      <c r="AFX415" s="29"/>
      <c r="AFY415" s="29"/>
      <c r="AFZ415" s="29"/>
      <c r="AGA415" s="29"/>
      <c r="AGB415" s="29"/>
      <c r="AGC415" s="29"/>
      <c r="AGD415" s="29"/>
      <c r="AGE415" s="29"/>
      <c r="AGF415" s="29"/>
      <c r="AGG415" s="29"/>
      <c r="AGH415" s="29"/>
      <c r="AGI415" s="29"/>
      <c r="AGJ415" s="29"/>
      <c r="AGK415" s="29"/>
      <c r="AGL415" s="29"/>
      <c r="AGM415" s="29"/>
      <c r="AGN415" s="29"/>
      <c r="AGO415" s="29"/>
      <c r="AGP415" s="29"/>
      <c r="AGQ415" s="29"/>
      <c r="AGR415" s="29"/>
      <c r="AGS415" s="29"/>
      <c r="AGT415" s="29"/>
      <c r="AGU415" s="29"/>
      <c r="AGV415" s="29"/>
      <c r="AGW415" s="29"/>
      <c r="AGX415" s="29"/>
      <c r="AGY415" s="29"/>
      <c r="AGZ415" s="29"/>
      <c r="AHA415" s="29"/>
      <c r="AHB415" s="29"/>
      <c r="AHC415" s="29"/>
      <c r="AHD415" s="29"/>
      <c r="AHE415" s="29"/>
      <c r="AHF415" s="29"/>
      <c r="AHG415" s="29"/>
      <c r="AHH415" s="29"/>
      <c r="AHI415" s="29"/>
      <c r="AHJ415" s="29"/>
      <c r="AHK415" s="29"/>
      <c r="AHL415" s="29"/>
      <c r="AHM415" s="29"/>
      <c r="AHN415" s="29"/>
      <c r="AHO415" s="29"/>
      <c r="AHP415" s="29"/>
      <c r="AHQ415" s="29"/>
      <c r="AHR415" s="29"/>
      <c r="AHS415" s="29"/>
      <c r="AHT415" s="29"/>
      <c r="AHU415" s="29"/>
      <c r="AHV415" s="29"/>
      <c r="AHW415" s="29"/>
      <c r="AHX415" s="29"/>
      <c r="AHY415" s="29"/>
      <c r="AHZ415" s="29"/>
      <c r="AIA415" s="29"/>
      <c r="AIB415" s="29"/>
      <c r="AIC415" s="29"/>
      <c r="AID415" s="29"/>
      <c r="AIE415" s="29"/>
      <c r="AIF415" s="29"/>
      <c r="AIG415" s="29"/>
      <c r="AIH415" s="29"/>
      <c r="AII415" s="29"/>
      <c r="AIJ415" s="29"/>
      <c r="AIK415" s="29"/>
      <c r="AIL415" s="29"/>
      <c r="AIM415" s="29"/>
      <c r="AIN415" s="29"/>
      <c r="AIO415" s="29"/>
      <c r="AIP415" s="29"/>
      <c r="AIQ415" s="29"/>
      <c r="AIR415" s="29"/>
      <c r="AIS415" s="29"/>
      <c r="AIT415" s="29"/>
      <c r="AIU415" s="29"/>
      <c r="AIV415" s="29"/>
      <c r="AIW415" s="29"/>
      <c r="AIX415" s="29"/>
      <c r="AIY415" s="29"/>
      <c r="AIZ415" s="29"/>
      <c r="AJA415" s="29"/>
      <c r="AJB415" s="29"/>
      <c r="AJC415" s="29"/>
      <c r="AJD415" s="29"/>
      <c r="AJE415" s="29"/>
      <c r="AJF415" s="29"/>
      <c r="AJG415" s="29"/>
      <c r="AJH415" s="29"/>
      <c r="AJI415" s="29"/>
      <c r="AJJ415" s="29"/>
      <c r="AJK415" s="29"/>
      <c r="AJL415" s="29"/>
      <c r="AJM415" s="29"/>
      <c r="AJN415" s="29"/>
      <c r="AJO415" s="29"/>
      <c r="AJP415" s="29"/>
      <c r="AJQ415" s="29"/>
      <c r="AJR415" s="29"/>
      <c r="AJS415" s="29"/>
      <c r="AJT415" s="29"/>
      <c r="AJU415" s="29"/>
      <c r="AJV415" s="29"/>
      <c r="AJW415" s="29"/>
      <c r="AJX415" s="29"/>
      <c r="AJY415" s="29"/>
      <c r="AJZ415" s="29"/>
      <c r="AKA415" s="29"/>
      <c r="AKB415" s="29"/>
      <c r="AKC415" s="29"/>
      <c r="AKD415" s="29"/>
      <c r="AKE415" s="29"/>
      <c r="AKF415" s="29"/>
      <c r="AKG415" s="29"/>
      <c r="AKH415" s="29"/>
      <c r="AKI415" s="29"/>
      <c r="AKJ415" s="29"/>
      <c r="AKK415" s="29"/>
      <c r="AKL415" s="29"/>
      <c r="AKM415" s="29"/>
      <c r="AKN415" s="29"/>
      <c r="AKO415" s="29"/>
      <c r="AKP415" s="29"/>
      <c r="AKQ415" s="29"/>
      <c r="AKR415" s="29"/>
      <c r="AKS415" s="29"/>
      <c r="AKT415" s="29"/>
      <c r="AKU415" s="29"/>
      <c r="AKV415" s="29"/>
      <c r="AKW415" s="29"/>
      <c r="AKX415" s="29"/>
      <c r="AKY415" s="29"/>
      <c r="AKZ415" s="29"/>
      <c r="ALA415" s="29"/>
      <c r="ALB415" s="29"/>
      <c r="ALC415" s="29"/>
      <c r="ALD415" s="29"/>
      <c r="ALE415" s="29"/>
      <c r="ALF415" s="29"/>
      <c r="ALG415" s="29"/>
      <c r="ALH415" s="29"/>
      <c r="ALI415" s="29"/>
      <c r="ALJ415" s="29"/>
      <c r="ALK415" s="29"/>
      <c r="ALL415" s="29"/>
      <c r="ALM415" s="29"/>
      <c r="ALN415" s="29"/>
      <c r="ALO415" s="29"/>
      <c r="ALP415" s="29"/>
      <c r="ALQ415" s="29"/>
      <c r="ALR415" s="29"/>
      <c r="ALS415" s="29"/>
      <c r="ALT415" s="29"/>
      <c r="ALU415" s="29"/>
      <c r="ALV415" s="29"/>
      <c r="ALW415" s="29"/>
      <c r="ALX415" s="29"/>
      <c r="ALY415" s="29"/>
      <c r="ALZ415" s="29"/>
      <c r="AMA415" s="29"/>
      <c r="AMB415" s="29"/>
      <c r="AMC415" s="29"/>
      <c r="AMD415" s="29"/>
      <c r="AME415" s="29"/>
      <c r="AMF415" s="29"/>
      <c r="AMG415" s="29"/>
      <c r="AMH415" s="29"/>
      <c r="AMI415" s="29"/>
      <c r="AMJ415" s="29"/>
      <c r="AMK415" s="29"/>
      <c r="AML415" s="29"/>
      <c r="AMM415" s="29"/>
      <c r="AMN415" s="29"/>
      <c r="AMO415" s="29"/>
      <c r="AMP415" s="29"/>
      <c r="AMQ415" s="29"/>
      <c r="AMR415" s="29"/>
      <c r="AMS415" s="29"/>
      <c r="AMT415" s="29"/>
      <c r="AMU415" s="29"/>
      <c r="AMV415" s="29"/>
      <c r="AMW415" s="29"/>
      <c r="AMX415" s="29"/>
      <c r="AMY415" s="29"/>
      <c r="AMZ415" s="29"/>
      <c r="ANA415" s="29"/>
      <c r="ANB415" s="29"/>
    </row>
    <row r="416" spans="2:1042" s="18" customFormat="1" x14ac:dyDescent="0.25">
      <c r="B416" t="s">
        <v>199</v>
      </c>
      <c r="K416" s="32"/>
      <c r="L416" s="52"/>
      <c r="M416"/>
      <c r="N416" s="53"/>
      <c r="O416" s="60"/>
      <c r="P416" s="60"/>
      <c r="Q416" s="60"/>
      <c r="R416" s="21"/>
      <c r="S416" s="22"/>
      <c r="T416" s="30"/>
      <c r="U416" s="80"/>
      <c r="V416" s="80"/>
      <c r="W416" s="80"/>
      <c r="X416" s="45"/>
      <c r="Y416" s="47"/>
      <c r="Z416" s="44"/>
      <c r="AA416"/>
      <c r="AB416"/>
      <c r="AC416" s="131"/>
      <c r="AD416" s="131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9"/>
      <c r="DN416" s="29"/>
      <c r="DO416" s="29"/>
      <c r="DP416" s="29"/>
      <c r="DQ416" s="29"/>
      <c r="DR416" s="29"/>
      <c r="DS416" s="29"/>
      <c r="DT416" s="29"/>
      <c r="DU416" s="29"/>
      <c r="DV416" s="29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29"/>
      <c r="EK416" s="29"/>
      <c r="EL416" s="29"/>
      <c r="EM416" s="29"/>
      <c r="EN416" s="29"/>
      <c r="EO416" s="29"/>
      <c r="EP416" s="29"/>
      <c r="EQ416" s="29"/>
      <c r="ER416" s="29"/>
      <c r="ES416" s="29"/>
      <c r="ET416" s="29"/>
      <c r="EU416" s="29"/>
      <c r="EV416" s="29"/>
      <c r="EW416" s="29"/>
      <c r="EX416" s="29"/>
      <c r="EY416" s="29"/>
      <c r="EZ416" s="29"/>
      <c r="FA416" s="29"/>
      <c r="FB416" s="29"/>
      <c r="FC416" s="29"/>
      <c r="FD416" s="29"/>
      <c r="FE416" s="29"/>
      <c r="FF416" s="29"/>
      <c r="FG416" s="29"/>
      <c r="FH416" s="29"/>
      <c r="FI416" s="29"/>
      <c r="FJ416" s="29"/>
      <c r="FK416" s="29"/>
      <c r="FL416" s="29"/>
      <c r="FM416" s="29"/>
      <c r="FN416" s="29"/>
      <c r="FO416" s="29"/>
      <c r="FP416" s="29"/>
      <c r="FQ416" s="29"/>
      <c r="FR416" s="29"/>
      <c r="FS416" s="29"/>
      <c r="FT416" s="29"/>
      <c r="FU416" s="29"/>
      <c r="FV416" s="29"/>
      <c r="FW416" s="29"/>
      <c r="FX416" s="29"/>
      <c r="FY416" s="29"/>
      <c r="FZ416" s="29"/>
      <c r="GA416" s="29"/>
      <c r="GB416" s="29"/>
      <c r="GC416" s="29"/>
      <c r="GD416" s="29"/>
      <c r="GE416" s="29"/>
      <c r="GF416" s="29"/>
      <c r="GG416" s="29"/>
      <c r="GH416" s="29"/>
      <c r="GI416" s="29"/>
      <c r="GJ416" s="29"/>
      <c r="GK416" s="29"/>
      <c r="GL416" s="29"/>
      <c r="GM416" s="29"/>
      <c r="GN416" s="29"/>
      <c r="GO416" s="29"/>
      <c r="GP416" s="29"/>
      <c r="GQ416" s="29"/>
      <c r="GR416" s="29"/>
      <c r="GS416" s="29"/>
      <c r="GT416" s="29"/>
      <c r="GU416" s="29"/>
      <c r="GV416" s="29"/>
      <c r="GW416" s="29"/>
      <c r="GX416" s="29"/>
      <c r="GY416" s="29"/>
      <c r="GZ416" s="29"/>
      <c r="HA416" s="29"/>
      <c r="HB416" s="29"/>
      <c r="HC416" s="29"/>
      <c r="HD416" s="29"/>
      <c r="HE416" s="29"/>
      <c r="HF416" s="29"/>
      <c r="HG416" s="29"/>
      <c r="HH416" s="29"/>
      <c r="HI416" s="29"/>
      <c r="HJ416" s="29"/>
      <c r="HK416" s="29"/>
      <c r="HL416" s="29"/>
      <c r="HM416" s="29"/>
      <c r="HN416" s="29"/>
      <c r="HO416" s="29"/>
      <c r="HP416" s="29"/>
      <c r="HQ416" s="29"/>
      <c r="HR416" s="29"/>
      <c r="HS416" s="29"/>
      <c r="HT416" s="29"/>
      <c r="HU416" s="29"/>
      <c r="HV416" s="29"/>
      <c r="HW416" s="29"/>
      <c r="HX416" s="29"/>
      <c r="HY416" s="29"/>
      <c r="HZ416" s="29"/>
      <c r="IA416" s="29"/>
      <c r="IB416" s="29"/>
      <c r="IC416" s="29"/>
      <c r="ID416" s="29"/>
      <c r="IE416" s="29"/>
      <c r="IF416" s="29"/>
      <c r="IG416" s="29"/>
      <c r="IH416" s="29"/>
      <c r="II416" s="29"/>
      <c r="IJ416" s="29"/>
      <c r="IK416" s="29"/>
      <c r="IL416" s="29"/>
      <c r="IM416" s="29"/>
      <c r="IN416" s="29"/>
      <c r="IO416" s="29"/>
      <c r="IP416" s="29"/>
      <c r="IQ416" s="29"/>
      <c r="IR416" s="29"/>
      <c r="IS416" s="29"/>
      <c r="IT416" s="29"/>
      <c r="IU416" s="29"/>
      <c r="IV416" s="29"/>
      <c r="IW416" s="29"/>
      <c r="IX416" s="29"/>
      <c r="IY416" s="29"/>
      <c r="IZ416" s="29"/>
      <c r="JA416" s="29"/>
      <c r="JB416" s="29"/>
      <c r="JC416" s="29"/>
      <c r="JD416" s="29"/>
      <c r="JE416" s="29"/>
      <c r="JF416" s="29"/>
      <c r="JG416" s="29"/>
      <c r="JH416" s="29"/>
      <c r="JI416" s="29"/>
      <c r="JJ416" s="29"/>
      <c r="JK416" s="29"/>
      <c r="JL416" s="29"/>
      <c r="JM416" s="29"/>
      <c r="JN416" s="29"/>
      <c r="JO416" s="29"/>
      <c r="JP416" s="29"/>
      <c r="JQ416" s="29"/>
      <c r="JR416" s="29"/>
      <c r="JS416" s="29"/>
      <c r="JT416" s="29"/>
      <c r="JU416" s="29"/>
      <c r="JV416" s="29"/>
      <c r="JW416" s="29"/>
      <c r="JX416" s="29"/>
      <c r="JY416" s="29"/>
      <c r="JZ416" s="29"/>
      <c r="KA416" s="29"/>
      <c r="KB416" s="29"/>
      <c r="KC416" s="29"/>
      <c r="KD416" s="29"/>
      <c r="KE416" s="29"/>
      <c r="KF416" s="29"/>
      <c r="KG416" s="29"/>
      <c r="KH416" s="29"/>
      <c r="KI416" s="29"/>
      <c r="KJ416" s="29"/>
      <c r="KK416" s="29"/>
      <c r="KL416" s="29"/>
      <c r="KM416" s="29"/>
      <c r="KN416" s="29"/>
      <c r="KO416" s="29"/>
      <c r="KP416" s="29"/>
      <c r="KQ416" s="29"/>
      <c r="KR416" s="29"/>
      <c r="KS416" s="29"/>
      <c r="KT416" s="29"/>
      <c r="KU416" s="29"/>
      <c r="KV416" s="29"/>
      <c r="KW416" s="29"/>
      <c r="KX416" s="29"/>
      <c r="KY416" s="29"/>
      <c r="KZ416" s="29"/>
      <c r="LA416" s="29"/>
      <c r="LB416" s="29"/>
      <c r="LC416" s="29"/>
      <c r="LD416" s="29"/>
      <c r="LE416" s="29"/>
      <c r="LF416" s="29"/>
      <c r="LG416" s="29"/>
      <c r="LH416" s="29"/>
      <c r="LI416" s="29"/>
      <c r="LJ416" s="29"/>
      <c r="LK416" s="29"/>
      <c r="LL416" s="29"/>
      <c r="LM416" s="29"/>
      <c r="LN416" s="29"/>
      <c r="LO416" s="29"/>
      <c r="LP416" s="29"/>
      <c r="LQ416" s="29"/>
      <c r="LR416" s="29"/>
      <c r="LS416" s="29"/>
      <c r="LT416" s="29"/>
      <c r="LU416" s="29"/>
      <c r="LV416" s="29"/>
      <c r="LW416" s="29"/>
      <c r="LX416" s="29"/>
      <c r="LY416" s="29"/>
      <c r="LZ416" s="29"/>
      <c r="MA416" s="29"/>
      <c r="MB416" s="29"/>
      <c r="MC416" s="29"/>
      <c r="MD416" s="29"/>
      <c r="ME416" s="29"/>
      <c r="MF416" s="29"/>
      <c r="MG416" s="29"/>
      <c r="MH416" s="29"/>
      <c r="MI416" s="29"/>
      <c r="MJ416" s="29"/>
      <c r="MK416" s="29"/>
      <c r="ML416" s="29"/>
      <c r="MM416" s="29"/>
      <c r="MN416" s="29"/>
      <c r="MO416" s="29"/>
      <c r="MP416" s="29"/>
      <c r="MQ416" s="29"/>
      <c r="MR416" s="29"/>
      <c r="MS416" s="29"/>
      <c r="MT416" s="29"/>
      <c r="MU416" s="29"/>
      <c r="MV416" s="29"/>
      <c r="MW416" s="29"/>
      <c r="MX416" s="29"/>
      <c r="MY416" s="29"/>
      <c r="MZ416" s="29"/>
      <c r="NA416" s="29"/>
      <c r="NB416" s="29"/>
      <c r="NC416" s="29"/>
      <c r="ND416" s="29"/>
      <c r="NE416" s="29"/>
      <c r="NF416" s="29"/>
      <c r="NG416" s="29"/>
      <c r="NH416" s="29"/>
      <c r="NI416" s="29"/>
      <c r="NJ416" s="29"/>
      <c r="NK416" s="29"/>
      <c r="NL416" s="29"/>
      <c r="NM416" s="29"/>
      <c r="NN416" s="29"/>
      <c r="NO416" s="29"/>
      <c r="NP416" s="29"/>
      <c r="NQ416" s="29"/>
      <c r="NR416" s="29"/>
      <c r="NS416" s="29"/>
      <c r="NT416" s="29"/>
      <c r="NU416" s="29"/>
      <c r="NV416" s="29"/>
      <c r="NW416" s="29"/>
      <c r="NX416" s="29"/>
      <c r="NY416" s="29"/>
      <c r="NZ416" s="29"/>
      <c r="OA416" s="29"/>
      <c r="OB416" s="29"/>
      <c r="OC416" s="29"/>
      <c r="OD416" s="29"/>
      <c r="OE416" s="29"/>
      <c r="OF416" s="29"/>
      <c r="OG416" s="29"/>
      <c r="OH416" s="29"/>
      <c r="OI416" s="29"/>
      <c r="OJ416" s="29"/>
      <c r="OK416" s="29"/>
      <c r="OL416" s="29"/>
      <c r="OM416" s="29"/>
      <c r="ON416" s="29"/>
      <c r="OO416" s="29"/>
      <c r="OP416" s="29"/>
      <c r="OQ416" s="29"/>
      <c r="OR416" s="29"/>
      <c r="OS416" s="29"/>
      <c r="OT416" s="29"/>
      <c r="OU416" s="29"/>
      <c r="OV416" s="29"/>
      <c r="OW416" s="29"/>
      <c r="OX416" s="29"/>
      <c r="OY416" s="29"/>
      <c r="OZ416" s="29"/>
      <c r="PA416" s="29"/>
      <c r="PB416" s="29"/>
      <c r="PC416" s="29"/>
      <c r="PD416" s="29"/>
      <c r="PE416" s="29"/>
      <c r="PF416" s="29"/>
      <c r="PG416" s="29"/>
      <c r="PH416" s="29"/>
      <c r="PI416" s="29"/>
      <c r="PJ416" s="29"/>
      <c r="PK416" s="29"/>
      <c r="PL416" s="29"/>
      <c r="PM416" s="29"/>
      <c r="PN416" s="29"/>
      <c r="PO416" s="29"/>
      <c r="PP416" s="29"/>
      <c r="PQ416" s="29"/>
      <c r="PR416" s="29"/>
      <c r="PS416" s="29"/>
      <c r="PT416" s="29"/>
      <c r="PU416" s="29"/>
      <c r="PV416" s="29"/>
      <c r="PW416" s="29"/>
      <c r="PX416" s="29"/>
      <c r="PY416" s="29"/>
      <c r="PZ416" s="29"/>
      <c r="QA416" s="29"/>
      <c r="QB416" s="29"/>
      <c r="QC416" s="29"/>
      <c r="QD416" s="29"/>
      <c r="QE416" s="29"/>
      <c r="QF416" s="29"/>
      <c r="QG416" s="29"/>
      <c r="QH416" s="29"/>
      <c r="QI416" s="29"/>
      <c r="QJ416" s="29"/>
      <c r="QK416" s="29"/>
      <c r="QL416" s="29"/>
      <c r="QM416" s="29"/>
      <c r="QN416" s="29"/>
      <c r="QO416" s="29"/>
      <c r="QP416" s="29"/>
      <c r="QQ416" s="29"/>
      <c r="QR416" s="29"/>
      <c r="QS416" s="29"/>
      <c r="QT416" s="29"/>
      <c r="QU416" s="29"/>
      <c r="QV416" s="29"/>
      <c r="QW416" s="29"/>
      <c r="QX416" s="29"/>
      <c r="QY416" s="29"/>
      <c r="QZ416" s="29"/>
      <c r="RA416" s="29"/>
      <c r="RB416" s="29"/>
      <c r="RC416" s="29"/>
      <c r="RD416" s="29"/>
      <c r="RE416" s="29"/>
      <c r="RF416" s="29"/>
      <c r="RG416" s="29"/>
      <c r="RH416" s="29"/>
      <c r="RI416" s="29"/>
      <c r="RJ416" s="29"/>
      <c r="RK416" s="29"/>
      <c r="RL416" s="29"/>
      <c r="RM416" s="29"/>
      <c r="RN416" s="29"/>
      <c r="RO416" s="29"/>
      <c r="RP416" s="29"/>
      <c r="RQ416" s="29"/>
      <c r="RR416" s="29"/>
      <c r="RS416" s="29"/>
      <c r="RT416" s="29"/>
      <c r="RU416" s="29"/>
      <c r="RV416" s="29"/>
      <c r="RW416" s="29"/>
      <c r="RX416" s="29"/>
      <c r="RY416" s="29"/>
      <c r="RZ416" s="29"/>
      <c r="SA416" s="29"/>
      <c r="SB416" s="29"/>
      <c r="SC416" s="29"/>
      <c r="SD416" s="29"/>
      <c r="SE416" s="29"/>
      <c r="SF416" s="29"/>
      <c r="SG416" s="29"/>
      <c r="SH416" s="29"/>
      <c r="SI416" s="29"/>
      <c r="SJ416" s="29"/>
      <c r="SK416" s="29"/>
      <c r="SL416" s="29"/>
      <c r="SM416" s="29"/>
      <c r="SN416" s="29"/>
      <c r="SO416" s="29"/>
      <c r="SP416" s="29"/>
      <c r="SQ416" s="29"/>
      <c r="SR416" s="29"/>
      <c r="SS416" s="29"/>
      <c r="ST416" s="29"/>
      <c r="SU416" s="29"/>
      <c r="SV416" s="29"/>
      <c r="SW416" s="29"/>
      <c r="SX416" s="29"/>
      <c r="SY416" s="29"/>
      <c r="SZ416" s="29"/>
      <c r="TA416" s="29"/>
      <c r="TB416" s="29"/>
      <c r="TC416" s="29"/>
      <c r="TD416" s="29"/>
      <c r="TE416" s="29"/>
      <c r="TF416" s="29"/>
      <c r="TG416" s="29"/>
      <c r="TH416" s="29"/>
      <c r="TI416" s="29"/>
      <c r="TJ416" s="29"/>
      <c r="TK416" s="29"/>
      <c r="TL416" s="29"/>
      <c r="TM416" s="29"/>
      <c r="TN416" s="29"/>
      <c r="TO416" s="29"/>
      <c r="TP416" s="29"/>
      <c r="TQ416" s="29"/>
      <c r="TR416" s="29"/>
      <c r="TS416" s="29"/>
      <c r="TT416" s="29"/>
      <c r="TU416" s="29"/>
      <c r="TV416" s="29"/>
      <c r="TW416" s="29"/>
      <c r="TX416" s="29"/>
      <c r="TY416" s="29"/>
      <c r="TZ416" s="29"/>
      <c r="UA416" s="29"/>
      <c r="UB416" s="29"/>
      <c r="UC416" s="29"/>
      <c r="UD416" s="29"/>
      <c r="UE416" s="29"/>
      <c r="UF416" s="29"/>
      <c r="UG416" s="29"/>
      <c r="UH416" s="29"/>
      <c r="UI416" s="29"/>
      <c r="UJ416" s="29"/>
      <c r="UK416" s="29"/>
      <c r="UL416" s="29"/>
      <c r="UM416" s="29"/>
      <c r="UN416" s="29"/>
      <c r="UO416" s="29"/>
      <c r="UP416" s="29"/>
      <c r="UQ416" s="29"/>
      <c r="UR416" s="29"/>
      <c r="US416" s="29"/>
      <c r="UT416" s="29"/>
      <c r="UU416" s="29"/>
      <c r="UV416" s="29"/>
      <c r="UW416" s="29"/>
      <c r="UX416" s="29"/>
      <c r="UY416" s="29"/>
      <c r="UZ416" s="29"/>
      <c r="VA416" s="29"/>
      <c r="VB416" s="29"/>
      <c r="VC416" s="29"/>
      <c r="VD416" s="29"/>
      <c r="VE416" s="29"/>
      <c r="VF416" s="29"/>
      <c r="VG416" s="29"/>
      <c r="VH416" s="29"/>
      <c r="VI416" s="29"/>
      <c r="VJ416" s="29"/>
      <c r="VK416" s="29"/>
      <c r="VL416" s="29"/>
      <c r="VM416" s="29"/>
      <c r="VN416" s="29"/>
      <c r="VO416" s="29"/>
      <c r="VP416" s="29"/>
      <c r="VQ416" s="29"/>
      <c r="VR416" s="29"/>
      <c r="VS416" s="29"/>
      <c r="VT416" s="29"/>
      <c r="VU416" s="29"/>
      <c r="VV416" s="29"/>
      <c r="VW416" s="29"/>
      <c r="VX416" s="29"/>
      <c r="VY416" s="29"/>
      <c r="VZ416" s="29"/>
      <c r="WA416" s="29"/>
      <c r="WB416" s="29"/>
      <c r="WC416" s="29"/>
      <c r="WD416" s="29"/>
      <c r="WE416" s="29"/>
      <c r="WF416" s="29"/>
      <c r="WG416" s="29"/>
      <c r="WH416" s="29"/>
      <c r="WI416" s="29"/>
      <c r="WJ416" s="29"/>
      <c r="WK416" s="29"/>
      <c r="WL416" s="29"/>
      <c r="WM416" s="29"/>
      <c r="WN416" s="29"/>
      <c r="WO416" s="29"/>
      <c r="WP416" s="29"/>
      <c r="WQ416" s="29"/>
      <c r="WR416" s="29"/>
      <c r="WS416" s="29"/>
      <c r="WT416" s="29"/>
      <c r="WU416" s="29"/>
      <c r="WV416" s="29"/>
      <c r="WW416" s="29"/>
      <c r="WX416" s="29"/>
      <c r="WY416" s="29"/>
      <c r="WZ416" s="29"/>
      <c r="XA416" s="29"/>
      <c r="XB416" s="29"/>
      <c r="XC416" s="29"/>
      <c r="XD416" s="29"/>
      <c r="XE416" s="29"/>
      <c r="XF416" s="29"/>
      <c r="XG416" s="29"/>
      <c r="XH416" s="29"/>
      <c r="XI416" s="29"/>
      <c r="XJ416" s="29"/>
      <c r="XK416" s="29"/>
      <c r="XL416" s="29"/>
      <c r="XM416" s="29"/>
      <c r="XN416" s="29"/>
      <c r="XO416" s="29"/>
      <c r="XP416" s="29"/>
      <c r="XQ416" s="29"/>
      <c r="XR416" s="29"/>
      <c r="XS416" s="29"/>
      <c r="XT416" s="29"/>
      <c r="XU416" s="29"/>
      <c r="XV416" s="29"/>
      <c r="XW416" s="29"/>
      <c r="XX416" s="29"/>
      <c r="XY416" s="29"/>
      <c r="XZ416" s="29"/>
      <c r="YA416" s="29"/>
      <c r="YB416" s="29"/>
      <c r="YC416" s="29"/>
      <c r="YD416" s="29"/>
      <c r="YE416" s="29"/>
      <c r="YF416" s="29"/>
      <c r="YG416" s="29"/>
      <c r="YH416" s="29"/>
      <c r="YI416" s="29"/>
      <c r="YJ416" s="29"/>
      <c r="YK416" s="29"/>
      <c r="YL416" s="29"/>
      <c r="YM416" s="29"/>
      <c r="YN416" s="29"/>
      <c r="YO416" s="29"/>
      <c r="YP416" s="29"/>
      <c r="YQ416" s="29"/>
      <c r="YR416" s="29"/>
      <c r="YS416" s="29"/>
      <c r="YT416" s="29"/>
      <c r="YU416" s="29"/>
      <c r="YV416" s="29"/>
      <c r="YW416" s="29"/>
      <c r="YX416" s="29"/>
      <c r="YY416" s="29"/>
      <c r="YZ416" s="29"/>
      <c r="ZA416" s="29"/>
      <c r="ZB416" s="29"/>
      <c r="ZC416" s="29"/>
      <c r="ZD416" s="29"/>
      <c r="ZE416" s="29"/>
      <c r="ZF416" s="29"/>
      <c r="ZG416" s="29"/>
      <c r="ZH416" s="29"/>
      <c r="ZI416" s="29"/>
      <c r="ZJ416" s="29"/>
      <c r="ZK416" s="29"/>
      <c r="ZL416" s="29"/>
      <c r="ZM416" s="29"/>
      <c r="ZN416" s="29"/>
      <c r="ZO416" s="29"/>
      <c r="ZP416" s="29"/>
      <c r="ZQ416" s="29"/>
      <c r="ZR416" s="29"/>
      <c r="ZS416" s="29"/>
      <c r="ZT416" s="29"/>
      <c r="ZU416" s="29"/>
      <c r="ZV416" s="29"/>
      <c r="ZW416" s="29"/>
      <c r="ZX416" s="29"/>
      <c r="ZY416" s="29"/>
      <c r="ZZ416" s="29"/>
      <c r="AAA416" s="29"/>
      <c r="AAB416" s="29"/>
      <c r="AAC416" s="29"/>
      <c r="AAD416" s="29"/>
      <c r="AAE416" s="29"/>
      <c r="AAF416" s="29"/>
      <c r="AAG416" s="29"/>
      <c r="AAH416" s="29"/>
      <c r="AAI416" s="29"/>
      <c r="AAJ416" s="29"/>
      <c r="AAK416" s="29"/>
      <c r="AAL416" s="29"/>
      <c r="AAM416" s="29"/>
      <c r="AAN416" s="29"/>
      <c r="AAO416" s="29"/>
      <c r="AAP416" s="29"/>
      <c r="AAQ416" s="29"/>
      <c r="AAR416" s="29"/>
      <c r="AAS416" s="29"/>
      <c r="AAT416" s="29"/>
      <c r="AAU416" s="29"/>
      <c r="AAV416" s="29"/>
      <c r="AAW416" s="29"/>
      <c r="AAX416" s="29"/>
      <c r="AAY416" s="29"/>
      <c r="AAZ416" s="29"/>
      <c r="ABA416" s="29"/>
      <c r="ABB416" s="29"/>
      <c r="ABC416" s="29"/>
      <c r="ABD416" s="29"/>
      <c r="ABE416" s="29"/>
      <c r="ABF416" s="29"/>
      <c r="ABG416" s="29"/>
      <c r="ABH416" s="29"/>
      <c r="ABI416" s="29"/>
      <c r="ABJ416" s="29"/>
      <c r="ABK416" s="29"/>
      <c r="ABL416" s="29"/>
      <c r="ABM416" s="29"/>
      <c r="ABN416" s="29"/>
      <c r="ABO416" s="29"/>
      <c r="ABP416" s="29"/>
      <c r="ABQ416" s="29"/>
      <c r="ABR416" s="29"/>
      <c r="ABS416" s="29"/>
      <c r="ABT416" s="29"/>
      <c r="ABU416" s="29"/>
      <c r="ABV416" s="29"/>
      <c r="ABW416" s="29"/>
      <c r="ABX416" s="29"/>
      <c r="ABY416" s="29"/>
      <c r="ABZ416" s="29"/>
      <c r="ACA416" s="29"/>
      <c r="ACB416" s="29"/>
      <c r="ACC416" s="29"/>
      <c r="ACD416" s="29"/>
      <c r="ACE416" s="29"/>
      <c r="ACF416" s="29"/>
      <c r="ACG416" s="29"/>
      <c r="ACH416" s="29"/>
      <c r="ACI416" s="29"/>
      <c r="ACJ416" s="29"/>
      <c r="ACK416" s="29"/>
      <c r="ACL416" s="29"/>
      <c r="ACM416" s="29"/>
      <c r="ACN416" s="29"/>
      <c r="ACO416" s="29"/>
      <c r="ACP416" s="29"/>
      <c r="ACQ416" s="29"/>
      <c r="ACR416" s="29"/>
      <c r="ACS416" s="29"/>
      <c r="ACT416" s="29"/>
      <c r="ACU416" s="29"/>
      <c r="ACV416" s="29"/>
      <c r="ACW416" s="29"/>
      <c r="ACX416" s="29"/>
      <c r="ACY416" s="29"/>
      <c r="ACZ416" s="29"/>
      <c r="ADA416" s="29"/>
      <c r="ADB416" s="29"/>
      <c r="ADC416" s="29"/>
      <c r="ADD416" s="29"/>
      <c r="ADE416" s="29"/>
      <c r="ADF416" s="29"/>
      <c r="ADG416" s="29"/>
      <c r="ADH416" s="29"/>
      <c r="ADI416" s="29"/>
      <c r="ADJ416" s="29"/>
      <c r="ADK416" s="29"/>
      <c r="ADL416" s="29"/>
      <c r="ADM416" s="29"/>
      <c r="ADN416" s="29"/>
      <c r="ADO416" s="29"/>
      <c r="ADP416" s="29"/>
      <c r="ADQ416" s="29"/>
      <c r="ADR416" s="29"/>
      <c r="ADS416" s="29"/>
      <c r="ADT416" s="29"/>
      <c r="ADU416" s="29"/>
      <c r="ADV416" s="29"/>
      <c r="ADW416" s="29"/>
      <c r="ADX416" s="29"/>
      <c r="ADY416" s="29"/>
      <c r="ADZ416" s="29"/>
      <c r="AEA416" s="29"/>
      <c r="AEB416" s="29"/>
      <c r="AEC416" s="29"/>
      <c r="AED416" s="29"/>
      <c r="AEE416" s="29"/>
      <c r="AEF416" s="29"/>
      <c r="AEG416" s="29"/>
      <c r="AEH416" s="29"/>
      <c r="AEI416" s="29"/>
      <c r="AEJ416" s="29"/>
      <c r="AEK416" s="29"/>
      <c r="AEL416" s="29"/>
      <c r="AEM416" s="29"/>
      <c r="AEN416" s="29"/>
      <c r="AEO416" s="29"/>
      <c r="AEP416" s="29"/>
      <c r="AEQ416" s="29"/>
      <c r="AER416" s="29"/>
      <c r="AES416" s="29"/>
      <c r="AET416" s="29"/>
      <c r="AEU416" s="29"/>
      <c r="AEV416" s="29"/>
      <c r="AEW416" s="29"/>
      <c r="AEX416" s="29"/>
      <c r="AEY416" s="29"/>
      <c r="AEZ416" s="29"/>
      <c r="AFA416" s="29"/>
      <c r="AFB416" s="29"/>
      <c r="AFC416" s="29"/>
      <c r="AFD416" s="29"/>
      <c r="AFE416" s="29"/>
      <c r="AFF416" s="29"/>
      <c r="AFG416" s="29"/>
      <c r="AFH416" s="29"/>
      <c r="AFI416" s="29"/>
      <c r="AFJ416" s="29"/>
      <c r="AFK416" s="29"/>
      <c r="AFL416" s="29"/>
      <c r="AFM416" s="29"/>
      <c r="AFN416" s="29"/>
      <c r="AFO416" s="29"/>
      <c r="AFP416" s="29"/>
      <c r="AFQ416" s="29"/>
      <c r="AFR416" s="29"/>
      <c r="AFS416" s="29"/>
      <c r="AFT416" s="29"/>
      <c r="AFU416" s="29"/>
      <c r="AFV416" s="29"/>
      <c r="AFW416" s="29"/>
      <c r="AFX416" s="29"/>
      <c r="AFY416" s="29"/>
      <c r="AFZ416" s="29"/>
      <c r="AGA416" s="29"/>
      <c r="AGB416" s="29"/>
      <c r="AGC416" s="29"/>
      <c r="AGD416" s="29"/>
      <c r="AGE416" s="29"/>
      <c r="AGF416" s="29"/>
      <c r="AGG416" s="29"/>
      <c r="AGH416" s="29"/>
      <c r="AGI416" s="29"/>
      <c r="AGJ416" s="29"/>
      <c r="AGK416" s="29"/>
      <c r="AGL416" s="29"/>
      <c r="AGM416" s="29"/>
      <c r="AGN416" s="29"/>
      <c r="AGO416" s="29"/>
      <c r="AGP416" s="29"/>
      <c r="AGQ416" s="29"/>
      <c r="AGR416" s="29"/>
      <c r="AGS416" s="29"/>
      <c r="AGT416" s="29"/>
      <c r="AGU416" s="29"/>
      <c r="AGV416" s="29"/>
      <c r="AGW416" s="29"/>
      <c r="AGX416" s="29"/>
      <c r="AGY416" s="29"/>
      <c r="AGZ416" s="29"/>
      <c r="AHA416" s="29"/>
      <c r="AHB416" s="29"/>
      <c r="AHC416" s="29"/>
      <c r="AHD416" s="29"/>
      <c r="AHE416" s="29"/>
      <c r="AHF416" s="29"/>
      <c r="AHG416" s="29"/>
      <c r="AHH416" s="29"/>
      <c r="AHI416" s="29"/>
      <c r="AHJ416" s="29"/>
      <c r="AHK416" s="29"/>
      <c r="AHL416" s="29"/>
      <c r="AHM416" s="29"/>
      <c r="AHN416" s="29"/>
      <c r="AHO416" s="29"/>
      <c r="AHP416" s="29"/>
      <c r="AHQ416" s="29"/>
      <c r="AHR416" s="29"/>
      <c r="AHS416" s="29"/>
      <c r="AHT416" s="29"/>
      <c r="AHU416" s="29"/>
      <c r="AHV416" s="29"/>
      <c r="AHW416" s="29"/>
      <c r="AHX416" s="29"/>
      <c r="AHY416" s="29"/>
      <c r="AHZ416" s="29"/>
      <c r="AIA416" s="29"/>
      <c r="AIB416" s="29"/>
      <c r="AIC416" s="29"/>
      <c r="AID416" s="29"/>
      <c r="AIE416" s="29"/>
      <c r="AIF416" s="29"/>
      <c r="AIG416" s="29"/>
      <c r="AIH416" s="29"/>
      <c r="AII416" s="29"/>
      <c r="AIJ416" s="29"/>
      <c r="AIK416" s="29"/>
      <c r="AIL416" s="29"/>
      <c r="AIM416" s="29"/>
      <c r="AIN416" s="29"/>
      <c r="AIO416" s="29"/>
      <c r="AIP416" s="29"/>
      <c r="AIQ416" s="29"/>
      <c r="AIR416" s="29"/>
      <c r="AIS416" s="29"/>
      <c r="AIT416" s="29"/>
      <c r="AIU416" s="29"/>
      <c r="AIV416" s="29"/>
      <c r="AIW416" s="29"/>
      <c r="AIX416" s="29"/>
      <c r="AIY416" s="29"/>
      <c r="AIZ416" s="29"/>
      <c r="AJA416" s="29"/>
      <c r="AJB416" s="29"/>
      <c r="AJC416" s="29"/>
      <c r="AJD416" s="29"/>
      <c r="AJE416" s="29"/>
      <c r="AJF416" s="29"/>
      <c r="AJG416" s="29"/>
      <c r="AJH416" s="29"/>
      <c r="AJI416" s="29"/>
      <c r="AJJ416" s="29"/>
      <c r="AJK416" s="29"/>
      <c r="AJL416" s="29"/>
      <c r="AJM416" s="29"/>
      <c r="AJN416" s="29"/>
      <c r="AJO416" s="29"/>
      <c r="AJP416" s="29"/>
      <c r="AJQ416" s="29"/>
      <c r="AJR416" s="29"/>
      <c r="AJS416" s="29"/>
      <c r="AJT416" s="29"/>
      <c r="AJU416" s="29"/>
      <c r="AJV416" s="29"/>
      <c r="AJW416" s="29"/>
      <c r="AJX416" s="29"/>
      <c r="AJY416" s="29"/>
      <c r="AJZ416" s="29"/>
      <c r="AKA416" s="29"/>
      <c r="AKB416" s="29"/>
      <c r="AKC416" s="29"/>
      <c r="AKD416" s="29"/>
      <c r="AKE416" s="29"/>
      <c r="AKF416" s="29"/>
      <c r="AKG416" s="29"/>
      <c r="AKH416" s="29"/>
      <c r="AKI416" s="29"/>
      <c r="AKJ416" s="29"/>
      <c r="AKK416" s="29"/>
      <c r="AKL416" s="29"/>
      <c r="AKM416" s="29"/>
      <c r="AKN416" s="29"/>
      <c r="AKO416" s="29"/>
      <c r="AKP416" s="29"/>
      <c r="AKQ416" s="29"/>
      <c r="AKR416" s="29"/>
      <c r="AKS416" s="29"/>
      <c r="AKT416" s="29"/>
      <c r="AKU416" s="29"/>
      <c r="AKV416" s="29"/>
      <c r="AKW416" s="29"/>
      <c r="AKX416" s="29"/>
      <c r="AKY416" s="29"/>
      <c r="AKZ416" s="29"/>
      <c r="ALA416" s="29"/>
      <c r="ALB416" s="29"/>
      <c r="ALC416" s="29"/>
      <c r="ALD416" s="29"/>
      <c r="ALE416" s="29"/>
      <c r="ALF416" s="29"/>
      <c r="ALG416" s="29"/>
      <c r="ALH416" s="29"/>
      <c r="ALI416" s="29"/>
      <c r="ALJ416" s="29"/>
      <c r="ALK416" s="29"/>
      <c r="ALL416" s="29"/>
      <c r="ALM416" s="29"/>
      <c r="ALN416" s="29"/>
      <c r="ALO416" s="29"/>
      <c r="ALP416" s="29"/>
      <c r="ALQ416" s="29"/>
      <c r="ALR416" s="29"/>
      <c r="ALS416" s="29"/>
      <c r="ALT416" s="29"/>
      <c r="ALU416" s="29"/>
      <c r="ALV416" s="29"/>
      <c r="ALW416" s="29"/>
      <c r="ALX416" s="29"/>
      <c r="ALY416" s="29"/>
      <c r="ALZ416" s="29"/>
      <c r="AMA416" s="29"/>
      <c r="AMB416" s="29"/>
      <c r="AMC416" s="29"/>
      <c r="AMD416" s="29"/>
      <c r="AME416" s="29"/>
      <c r="AMF416" s="29"/>
      <c r="AMG416" s="29"/>
      <c r="AMH416" s="29"/>
      <c r="AMI416" s="29"/>
      <c r="AMJ416" s="29"/>
      <c r="AMK416" s="29"/>
      <c r="AML416" s="29"/>
      <c r="AMM416" s="29"/>
      <c r="AMN416" s="29"/>
      <c r="AMO416" s="29"/>
      <c r="AMP416" s="29"/>
      <c r="AMQ416" s="29"/>
      <c r="AMR416" s="29"/>
      <c r="AMS416" s="29"/>
      <c r="AMT416" s="29"/>
      <c r="AMU416" s="29"/>
      <c r="AMV416" s="29"/>
      <c r="AMW416" s="29"/>
      <c r="AMX416" s="29"/>
      <c r="AMY416" s="29"/>
      <c r="AMZ416" s="29"/>
      <c r="ANA416" s="29"/>
      <c r="ANB416" s="29"/>
    </row>
    <row r="417" spans="1:1042" x14ac:dyDescent="0.25">
      <c r="A417" t="s">
        <v>192</v>
      </c>
      <c r="K417" s="35"/>
      <c r="L417" s="53"/>
      <c r="M417"/>
      <c r="N417" s="53"/>
      <c r="O417" s="60"/>
      <c r="P417" s="60"/>
      <c r="Q417" s="60"/>
      <c r="R417" s="21"/>
      <c r="S417" s="23"/>
      <c r="T417" s="30"/>
      <c r="U417" s="80"/>
      <c r="V417" s="80"/>
      <c r="W417" s="80"/>
      <c r="X417" s="45"/>
      <c r="Y417" s="45"/>
      <c r="Z417" s="44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  <c r="AMK417"/>
      <c r="AML417"/>
      <c r="AMM417"/>
      <c r="AMN417"/>
      <c r="AMO417"/>
      <c r="AMP417"/>
      <c r="AMQ417"/>
      <c r="AMR417"/>
      <c r="AMS417"/>
      <c r="AMT417"/>
      <c r="AMU417"/>
      <c r="AMV417"/>
      <c r="AMW417"/>
      <c r="AMX417"/>
      <c r="AMY417"/>
      <c r="AMZ417"/>
      <c r="ANA417"/>
      <c r="ANB417"/>
    </row>
    <row r="418" spans="1:1042" x14ac:dyDescent="0.25">
      <c r="A418" t="s">
        <v>192</v>
      </c>
      <c r="K418" s="35"/>
      <c r="L418" s="53"/>
      <c r="M418"/>
      <c r="N418" s="53"/>
      <c r="O418" s="60"/>
      <c r="P418" s="60"/>
      <c r="Q418" s="60"/>
      <c r="R418" s="21"/>
      <c r="S418" s="23"/>
      <c r="T418" s="30"/>
      <c r="U418" s="80"/>
      <c r="V418" s="80"/>
      <c r="W418" s="80"/>
      <c r="X418" s="45"/>
      <c r="Y418" s="45"/>
      <c r="Z418" s="44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/>
      <c r="ANA418"/>
      <c r="ANB418"/>
    </row>
    <row r="419" spans="1:1042" x14ac:dyDescent="0.25">
      <c r="K419" s="35"/>
      <c r="L419" s="53"/>
      <c r="M419"/>
      <c r="N419" s="53"/>
      <c r="O419" s="60"/>
      <c r="P419" s="60"/>
      <c r="Q419" s="60"/>
      <c r="R419" s="21"/>
      <c r="S419" s="23"/>
      <c r="T419" s="30"/>
      <c r="U419" s="80"/>
      <c r="V419" s="80"/>
      <c r="W419" s="80"/>
      <c r="X419" s="45"/>
      <c r="Y419" s="45"/>
      <c r="Z419" s="44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/>
      <c r="ANA419"/>
      <c r="ANB419"/>
    </row>
    <row r="420" spans="1:1042" x14ac:dyDescent="0.25">
      <c r="K420" s="35"/>
      <c r="L420" s="53"/>
      <c r="M420"/>
      <c r="N420" s="53"/>
      <c r="O420" s="60"/>
      <c r="P420" s="60"/>
      <c r="Q420" s="60"/>
      <c r="R420" s="21"/>
      <c r="S420" s="23"/>
      <c r="T420" s="30"/>
      <c r="U420" s="80"/>
      <c r="V420" s="80"/>
      <c r="W420" s="80"/>
      <c r="X420" s="45"/>
      <c r="Y420" s="45"/>
      <c r="Z420" s="44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/>
      <c r="ANA420"/>
      <c r="ANB420"/>
    </row>
    <row r="421" spans="1:1042" x14ac:dyDescent="0.25">
      <c r="K421" s="35"/>
      <c r="L421" s="53"/>
      <c r="M421"/>
      <c r="N421" s="53"/>
      <c r="O421" s="60"/>
      <c r="P421" s="60"/>
      <c r="Q421" s="60"/>
      <c r="R421" s="21"/>
      <c r="S421" s="23"/>
      <c r="T421" s="30"/>
      <c r="U421" s="80"/>
      <c r="V421" s="80"/>
      <c r="W421" s="80"/>
      <c r="X421" s="45"/>
      <c r="Y421" s="45"/>
      <c r="Z421" s="44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/>
      <c r="MZ421"/>
      <c r="NA421"/>
      <c r="NB421"/>
      <c r="NC421"/>
      <c r="ND421"/>
      <c r="NE421"/>
      <c r="NF421"/>
      <c r="NG421"/>
      <c r="NH421"/>
      <c r="NI421"/>
      <c r="NJ421"/>
      <c r="NK421"/>
      <c r="NL421"/>
      <c r="NM421"/>
      <c r="NN421"/>
      <c r="NO421"/>
      <c r="NP421"/>
      <c r="NQ421"/>
      <c r="NR421"/>
      <c r="NS421"/>
      <c r="NT421"/>
      <c r="NU421"/>
      <c r="NV421"/>
      <c r="NW421"/>
      <c r="NX421"/>
      <c r="NY421"/>
      <c r="NZ421"/>
      <c r="OA421"/>
      <c r="OB421"/>
      <c r="OC421"/>
      <c r="OD421"/>
      <c r="OE421"/>
      <c r="OF421"/>
      <c r="OG421"/>
      <c r="OH421"/>
      <c r="OI421"/>
      <c r="OJ421"/>
      <c r="OK421"/>
      <c r="OL421"/>
      <c r="OM421"/>
      <c r="ON421"/>
      <c r="OO421"/>
      <c r="OP421"/>
      <c r="OQ421"/>
      <c r="OR421"/>
      <c r="OS421"/>
      <c r="OT421"/>
      <c r="OU421"/>
      <c r="OV421"/>
      <c r="OW421"/>
      <c r="OX421"/>
      <c r="OY421"/>
      <c r="OZ421"/>
      <c r="PA421"/>
      <c r="PB421"/>
      <c r="PC421"/>
      <c r="PD421"/>
      <c r="PE421"/>
      <c r="PF421"/>
      <c r="PG421"/>
      <c r="PH421"/>
      <c r="PI421"/>
      <c r="PJ421"/>
      <c r="PK421"/>
      <c r="PL421"/>
      <c r="PM421"/>
      <c r="PN421"/>
      <c r="PO421"/>
      <c r="PP421"/>
      <c r="PQ421"/>
      <c r="PR421"/>
      <c r="PS421"/>
      <c r="PT421"/>
      <c r="PU421"/>
      <c r="PV421"/>
      <c r="PW421"/>
      <c r="PX421"/>
      <c r="PY421"/>
      <c r="PZ421"/>
      <c r="QA421"/>
      <c r="QB421"/>
      <c r="QC421"/>
      <c r="QD421"/>
      <c r="QE421"/>
      <c r="QF421"/>
      <c r="QG421"/>
      <c r="QH421"/>
      <c r="QI421"/>
      <c r="QJ421"/>
      <c r="QK421"/>
      <c r="QL421"/>
      <c r="QM421"/>
      <c r="QN421"/>
      <c r="QO421"/>
      <c r="QP421"/>
      <c r="QQ421"/>
      <c r="QR421"/>
      <c r="QS421"/>
      <c r="QT421"/>
      <c r="QU421"/>
      <c r="QV421"/>
      <c r="QW421"/>
      <c r="QX421"/>
      <c r="QY421"/>
      <c r="QZ421"/>
      <c r="RA421"/>
      <c r="RB421"/>
      <c r="RC421"/>
      <c r="RD421"/>
      <c r="RE421"/>
      <c r="RF421"/>
      <c r="RG421"/>
      <c r="RH421"/>
      <c r="RI421"/>
      <c r="RJ421"/>
      <c r="RK421"/>
      <c r="RL421"/>
      <c r="RM421"/>
      <c r="RN421"/>
      <c r="RO421"/>
      <c r="RP421"/>
      <c r="RQ421"/>
      <c r="RR421"/>
      <c r="RS421"/>
      <c r="RT421"/>
      <c r="RU421"/>
      <c r="RV421"/>
      <c r="RW421"/>
      <c r="RX421"/>
      <c r="RY421"/>
      <c r="RZ421"/>
      <c r="SA421"/>
      <c r="SB421"/>
      <c r="SC421"/>
      <c r="SD421"/>
      <c r="SE421"/>
      <c r="SF421"/>
      <c r="SG421"/>
      <c r="SH421"/>
      <c r="SI421"/>
      <c r="SJ421"/>
      <c r="SK421"/>
      <c r="SL421"/>
      <c r="SM421"/>
      <c r="SN421"/>
      <c r="SO421"/>
      <c r="SP421"/>
      <c r="SQ421"/>
      <c r="SR421"/>
      <c r="SS421"/>
      <c r="ST421"/>
      <c r="SU421"/>
      <c r="SV421"/>
      <c r="SW421"/>
      <c r="SX421"/>
      <c r="SY421"/>
      <c r="SZ421"/>
      <c r="TA421"/>
      <c r="TB421"/>
      <c r="TC421"/>
      <c r="TD421"/>
      <c r="TE421"/>
      <c r="TF421"/>
      <c r="TG421"/>
      <c r="TH421"/>
      <c r="TI421"/>
      <c r="TJ421"/>
      <c r="TK421"/>
      <c r="TL421"/>
      <c r="TM421"/>
      <c r="TN421"/>
      <c r="TO421"/>
      <c r="TP421"/>
      <c r="TQ421"/>
      <c r="TR421"/>
      <c r="TS421"/>
      <c r="TT421"/>
      <c r="TU421"/>
      <c r="TV421"/>
      <c r="TW421"/>
      <c r="TX421"/>
      <c r="TY421"/>
      <c r="TZ421"/>
      <c r="UA421"/>
      <c r="UB421"/>
      <c r="UC421"/>
      <c r="UD421"/>
      <c r="UE421"/>
      <c r="UF421"/>
      <c r="UG421"/>
      <c r="UH421"/>
      <c r="UI421"/>
      <c r="UJ421"/>
      <c r="UK421"/>
      <c r="UL421"/>
      <c r="UM421"/>
      <c r="UN421"/>
      <c r="UO421"/>
      <c r="UP421"/>
      <c r="UQ421"/>
      <c r="UR421"/>
      <c r="US421"/>
      <c r="UT421"/>
      <c r="UU421"/>
      <c r="UV421"/>
      <c r="UW421"/>
      <c r="UX421"/>
      <c r="UY421"/>
      <c r="UZ421"/>
      <c r="VA421"/>
      <c r="VB421"/>
      <c r="VC421"/>
      <c r="VD421"/>
      <c r="VE421"/>
      <c r="VF421"/>
      <c r="VG421"/>
      <c r="VH421"/>
      <c r="VI421"/>
      <c r="VJ421"/>
      <c r="VK421"/>
      <c r="VL421"/>
      <c r="VM421"/>
      <c r="VN421"/>
      <c r="VO421"/>
      <c r="VP421"/>
      <c r="VQ421"/>
      <c r="VR421"/>
      <c r="VS421"/>
      <c r="VT421"/>
      <c r="VU421"/>
      <c r="VV421"/>
      <c r="VW421"/>
      <c r="VX421"/>
      <c r="VY421"/>
      <c r="VZ421"/>
      <c r="WA421"/>
      <c r="WB421"/>
      <c r="WC421"/>
      <c r="WD421"/>
      <c r="WE421"/>
      <c r="WF421"/>
      <c r="WG421"/>
      <c r="WH421"/>
      <c r="WI421"/>
      <c r="WJ421"/>
      <c r="WK421"/>
      <c r="WL421"/>
      <c r="WM421"/>
      <c r="WN421"/>
      <c r="WO421"/>
      <c r="WP421"/>
      <c r="WQ421"/>
      <c r="WR421"/>
      <c r="WS421"/>
      <c r="WT421"/>
      <c r="WU421"/>
      <c r="WV421"/>
      <c r="WW421"/>
      <c r="WX421"/>
      <c r="WY421"/>
      <c r="WZ421"/>
      <c r="XA421"/>
      <c r="XB421"/>
      <c r="XC421"/>
      <c r="XD421"/>
      <c r="XE421"/>
      <c r="XF421"/>
      <c r="XG421"/>
      <c r="XH421"/>
      <c r="XI421"/>
      <c r="XJ421"/>
      <c r="XK421"/>
      <c r="XL421"/>
      <c r="XM421"/>
      <c r="XN421"/>
      <c r="XO421"/>
      <c r="XP421"/>
      <c r="XQ421"/>
      <c r="XR421"/>
      <c r="XS421"/>
      <c r="XT421"/>
      <c r="XU421"/>
      <c r="XV421"/>
      <c r="XW421"/>
      <c r="XX421"/>
      <c r="XY421"/>
      <c r="XZ421"/>
      <c r="YA421"/>
      <c r="YB421"/>
      <c r="YC421"/>
      <c r="YD421"/>
      <c r="YE421"/>
      <c r="YF421"/>
      <c r="YG421"/>
      <c r="YH421"/>
      <c r="YI421"/>
      <c r="YJ421"/>
      <c r="YK421"/>
      <c r="YL421"/>
      <c r="YM421"/>
      <c r="YN421"/>
      <c r="YO421"/>
      <c r="YP421"/>
      <c r="YQ421"/>
      <c r="YR421"/>
      <c r="YS421"/>
      <c r="YT421"/>
      <c r="YU421"/>
      <c r="YV421"/>
      <c r="YW421"/>
      <c r="YX421"/>
      <c r="YY421"/>
      <c r="YZ421"/>
      <c r="ZA421"/>
      <c r="ZB421"/>
      <c r="ZC421"/>
      <c r="ZD421"/>
      <c r="ZE421"/>
      <c r="ZF421"/>
      <c r="ZG421"/>
      <c r="ZH421"/>
      <c r="ZI421"/>
      <c r="ZJ421"/>
      <c r="ZK421"/>
      <c r="ZL421"/>
      <c r="ZM421"/>
      <c r="ZN421"/>
      <c r="ZO421"/>
      <c r="ZP421"/>
      <c r="ZQ421"/>
      <c r="ZR421"/>
      <c r="ZS421"/>
      <c r="ZT421"/>
      <c r="ZU421"/>
      <c r="ZV421"/>
      <c r="ZW421"/>
      <c r="ZX421"/>
      <c r="ZY421"/>
      <c r="ZZ421"/>
      <c r="AAA421"/>
      <c r="AAB421"/>
      <c r="AAC421"/>
      <c r="AAD421"/>
      <c r="AAE421"/>
      <c r="AAF421"/>
      <c r="AAG421"/>
      <c r="AAH421"/>
      <c r="AAI421"/>
      <c r="AAJ421"/>
      <c r="AAK421"/>
      <c r="AAL421"/>
      <c r="AAM421"/>
      <c r="AAN421"/>
      <c r="AAO421"/>
      <c r="AAP421"/>
      <c r="AAQ421"/>
      <c r="AAR421"/>
      <c r="AAS421"/>
      <c r="AAT421"/>
      <c r="AAU421"/>
      <c r="AAV421"/>
      <c r="AAW421"/>
      <c r="AAX421"/>
      <c r="AAY421"/>
      <c r="AAZ421"/>
      <c r="ABA421"/>
      <c r="ABB421"/>
      <c r="ABC421"/>
      <c r="ABD421"/>
      <c r="ABE421"/>
      <c r="ABF421"/>
      <c r="ABG421"/>
      <c r="ABH421"/>
      <c r="ABI421"/>
      <c r="ABJ421"/>
      <c r="ABK421"/>
      <c r="ABL421"/>
      <c r="ABM421"/>
      <c r="ABN421"/>
      <c r="ABO421"/>
      <c r="ABP421"/>
      <c r="ABQ421"/>
      <c r="ABR421"/>
      <c r="ABS421"/>
      <c r="ABT421"/>
      <c r="ABU421"/>
      <c r="ABV421"/>
      <c r="ABW421"/>
      <c r="ABX421"/>
      <c r="ABY421"/>
      <c r="ABZ421"/>
      <c r="ACA421"/>
      <c r="ACB421"/>
      <c r="ACC421"/>
      <c r="ACD421"/>
      <c r="ACE421"/>
      <c r="ACF421"/>
      <c r="ACG421"/>
      <c r="ACH421"/>
      <c r="ACI421"/>
      <c r="ACJ421"/>
      <c r="ACK421"/>
      <c r="ACL421"/>
      <c r="ACM421"/>
      <c r="ACN421"/>
      <c r="ACO421"/>
      <c r="ACP421"/>
      <c r="ACQ421"/>
      <c r="ACR421"/>
      <c r="ACS421"/>
      <c r="ACT421"/>
      <c r="ACU421"/>
      <c r="ACV421"/>
      <c r="ACW421"/>
      <c r="ACX421"/>
      <c r="ACY421"/>
      <c r="ACZ421"/>
      <c r="ADA421"/>
      <c r="ADB421"/>
      <c r="ADC421"/>
      <c r="ADD421"/>
      <c r="ADE421"/>
      <c r="ADF421"/>
      <c r="ADG421"/>
      <c r="ADH421"/>
      <c r="ADI421"/>
      <c r="ADJ421"/>
      <c r="ADK421"/>
      <c r="ADL421"/>
      <c r="ADM421"/>
      <c r="ADN421"/>
      <c r="ADO421"/>
      <c r="ADP421"/>
      <c r="ADQ421"/>
      <c r="ADR421"/>
      <c r="ADS421"/>
      <c r="ADT421"/>
      <c r="ADU421"/>
      <c r="ADV421"/>
      <c r="ADW421"/>
      <c r="ADX421"/>
      <c r="ADY421"/>
      <c r="ADZ421"/>
      <c r="AEA421"/>
      <c r="AEB421"/>
      <c r="AEC421"/>
      <c r="AED421"/>
      <c r="AEE421"/>
      <c r="AEF421"/>
      <c r="AEG421"/>
      <c r="AEH421"/>
      <c r="AEI421"/>
      <c r="AEJ421"/>
      <c r="AEK421"/>
      <c r="AEL421"/>
      <c r="AEM421"/>
      <c r="AEN421"/>
      <c r="AEO421"/>
      <c r="AEP421"/>
      <c r="AEQ421"/>
      <c r="AER421"/>
      <c r="AES421"/>
      <c r="AET421"/>
      <c r="AEU421"/>
      <c r="AEV421"/>
      <c r="AEW421"/>
      <c r="AEX421"/>
      <c r="AEY421"/>
      <c r="AEZ421"/>
      <c r="AFA421"/>
      <c r="AFB421"/>
      <c r="AFC421"/>
      <c r="AFD421"/>
      <c r="AFE421"/>
      <c r="AFF421"/>
      <c r="AFG421"/>
      <c r="AFH421"/>
      <c r="AFI421"/>
      <c r="AFJ421"/>
      <c r="AFK421"/>
      <c r="AFL421"/>
      <c r="AFM421"/>
      <c r="AFN421"/>
      <c r="AFO421"/>
      <c r="AFP421"/>
      <c r="AFQ421"/>
      <c r="AFR421"/>
      <c r="AFS421"/>
      <c r="AFT421"/>
      <c r="AFU421"/>
      <c r="AFV421"/>
      <c r="AFW421"/>
      <c r="AFX421"/>
      <c r="AFY421"/>
      <c r="AFZ421"/>
      <c r="AGA421"/>
      <c r="AGB421"/>
      <c r="AGC421"/>
      <c r="AGD421"/>
      <c r="AGE421"/>
      <c r="AGF421"/>
      <c r="AGG421"/>
      <c r="AGH421"/>
      <c r="AGI421"/>
      <c r="AGJ421"/>
      <c r="AGK421"/>
      <c r="AGL421"/>
      <c r="AGM421"/>
      <c r="AGN421"/>
      <c r="AGO421"/>
      <c r="AGP421"/>
      <c r="AGQ421"/>
      <c r="AGR421"/>
      <c r="AGS421"/>
      <c r="AGT421"/>
      <c r="AGU421"/>
      <c r="AGV421"/>
      <c r="AGW421"/>
      <c r="AGX421"/>
      <c r="AGY421"/>
      <c r="AGZ421"/>
      <c r="AHA421"/>
      <c r="AHB421"/>
      <c r="AHC421"/>
      <c r="AHD421"/>
      <c r="AHE421"/>
      <c r="AHF421"/>
      <c r="AHG421"/>
      <c r="AHH421"/>
      <c r="AHI421"/>
      <c r="AHJ421"/>
      <c r="AHK421"/>
      <c r="AHL421"/>
      <c r="AHM421"/>
      <c r="AHN421"/>
      <c r="AHO421"/>
      <c r="AHP421"/>
      <c r="AHQ421"/>
      <c r="AHR421"/>
      <c r="AHS421"/>
      <c r="AHT421"/>
      <c r="AHU421"/>
      <c r="AHV421"/>
      <c r="AHW421"/>
      <c r="AHX421"/>
      <c r="AHY421"/>
      <c r="AHZ421"/>
      <c r="AIA421"/>
      <c r="AIB421"/>
      <c r="AIC421"/>
      <c r="AID421"/>
      <c r="AIE421"/>
      <c r="AIF421"/>
      <c r="AIG421"/>
      <c r="AIH421"/>
      <c r="AII421"/>
      <c r="AIJ421"/>
      <c r="AIK421"/>
      <c r="AIL421"/>
      <c r="AIM421"/>
      <c r="AIN421"/>
      <c r="AIO421"/>
      <c r="AIP421"/>
      <c r="AIQ421"/>
      <c r="AIR421"/>
      <c r="AIS421"/>
      <c r="AIT421"/>
      <c r="AIU421"/>
      <c r="AIV421"/>
      <c r="AIW421"/>
      <c r="AIX421"/>
      <c r="AIY421"/>
      <c r="AIZ421"/>
      <c r="AJA421"/>
      <c r="AJB421"/>
      <c r="AJC421"/>
      <c r="AJD421"/>
      <c r="AJE421"/>
      <c r="AJF421"/>
      <c r="AJG421"/>
      <c r="AJH421"/>
      <c r="AJI421"/>
      <c r="AJJ421"/>
      <c r="AJK421"/>
      <c r="AJL421"/>
      <c r="AJM421"/>
      <c r="AJN421"/>
      <c r="AJO421"/>
      <c r="AJP421"/>
      <c r="AJQ421"/>
      <c r="AJR421"/>
      <c r="AJS421"/>
      <c r="AJT421"/>
      <c r="AJU421"/>
      <c r="AJV421"/>
      <c r="AJW421"/>
      <c r="AJX421"/>
      <c r="AJY421"/>
      <c r="AJZ421"/>
      <c r="AKA421"/>
      <c r="AKB421"/>
      <c r="AKC421"/>
      <c r="AKD421"/>
      <c r="AKE421"/>
      <c r="AKF421"/>
      <c r="AKG421"/>
      <c r="AKH421"/>
      <c r="AKI421"/>
      <c r="AKJ421"/>
      <c r="AKK421"/>
      <c r="AKL421"/>
      <c r="AKM421"/>
      <c r="AKN421"/>
      <c r="AKO421"/>
      <c r="AKP421"/>
      <c r="AKQ421"/>
      <c r="AKR421"/>
      <c r="AKS421"/>
      <c r="AKT421"/>
      <c r="AKU421"/>
      <c r="AKV421"/>
      <c r="AKW421"/>
      <c r="AKX421"/>
      <c r="AKY421"/>
      <c r="AKZ421"/>
      <c r="ALA421"/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  <c r="ALX421"/>
      <c r="ALY421"/>
      <c r="ALZ421"/>
      <c r="AMA421"/>
      <c r="AMB421"/>
      <c r="AMC421"/>
      <c r="AMD421"/>
      <c r="AME421"/>
      <c r="AMF421"/>
      <c r="AMG421"/>
      <c r="AMH421"/>
      <c r="AMI421"/>
      <c r="AMJ421"/>
      <c r="AMK421"/>
      <c r="AML421"/>
      <c r="AMM421"/>
      <c r="AMN421"/>
      <c r="AMO421"/>
      <c r="AMP421"/>
      <c r="AMQ421"/>
      <c r="AMR421"/>
      <c r="AMS421"/>
      <c r="AMT421"/>
      <c r="AMU421"/>
      <c r="AMV421"/>
      <c r="AMW421"/>
      <c r="AMX421"/>
      <c r="AMY421"/>
      <c r="AMZ421"/>
      <c r="ANA421"/>
      <c r="ANB421"/>
    </row>
    <row r="422" spans="1:1042" x14ac:dyDescent="0.25">
      <c r="K422" s="35"/>
      <c r="L422" s="53"/>
      <c r="M422"/>
      <c r="N422" s="53"/>
      <c r="O422" s="60"/>
      <c r="P422" s="60"/>
      <c r="Q422" s="60"/>
      <c r="R422" s="21"/>
      <c r="S422" s="23"/>
      <c r="T422" s="30"/>
      <c r="U422" s="80"/>
      <c r="V422" s="80"/>
      <c r="W422" s="80"/>
      <c r="X422" s="45"/>
      <c r="Y422" s="45"/>
      <c r="Z422" s="44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  <c r="NG422"/>
      <c r="NH422"/>
      <c r="NI422"/>
      <c r="NJ422"/>
      <c r="NK422"/>
      <c r="NL422"/>
      <c r="NM422"/>
      <c r="NN422"/>
      <c r="NO422"/>
      <c r="NP422"/>
      <c r="NQ422"/>
      <c r="NR422"/>
      <c r="NS422"/>
      <c r="NT422"/>
      <c r="NU422"/>
      <c r="NV422"/>
      <c r="NW422"/>
      <c r="NX422"/>
      <c r="NY422"/>
      <c r="NZ422"/>
      <c r="OA422"/>
      <c r="OB422"/>
      <c r="OC422"/>
      <c r="OD422"/>
      <c r="OE422"/>
      <c r="OF422"/>
      <c r="OG422"/>
      <c r="OH422"/>
      <c r="OI422"/>
      <c r="OJ422"/>
      <c r="OK422"/>
      <c r="OL422"/>
      <c r="OM422"/>
      <c r="ON422"/>
      <c r="OO422"/>
      <c r="OP422"/>
      <c r="OQ422"/>
      <c r="OR422"/>
      <c r="OS422"/>
      <c r="OT422"/>
      <c r="OU422"/>
      <c r="OV422"/>
      <c r="OW422"/>
      <c r="OX422"/>
      <c r="OY422"/>
      <c r="OZ422"/>
      <c r="PA422"/>
      <c r="PB422"/>
      <c r="PC422"/>
      <c r="PD422"/>
      <c r="PE422"/>
      <c r="PF422"/>
      <c r="PG422"/>
      <c r="PH422"/>
      <c r="PI422"/>
      <c r="PJ422"/>
      <c r="PK422"/>
      <c r="PL422"/>
      <c r="PM422"/>
      <c r="PN422"/>
      <c r="PO422"/>
      <c r="PP422"/>
      <c r="PQ422"/>
      <c r="PR422"/>
      <c r="PS422"/>
      <c r="PT422"/>
      <c r="PU422"/>
      <c r="PV422"/>
      <c r="PW422"/>
      <c r="PX422"/>
      <c r="PY422"/>
      <c r="PZ422"/>
      <c r="QA422"/>
      <c r="QB422"/>
      <c r="QC422"/>
      <c r="QD422"/>
      <c r="QE422"/>
      <c r="QF422"/>
      <c r="QG422"/>
      <c r="QH422"/>
      <c r="QI422"/>
      <c r="QJ422"/>
      <c r="QK422"/>
      <c r="QL422"/>
      <c r="QM422"/>
      <c r="QN422"/>
      <c r="QO422"/>
      <c r="QP422"/>
      <c r="QQ422"/>
      <c r="QR422"/>
      <c r="QS422"/>
      <c r="QT422"/>
      <c r="QU422"/>
      <c r="QV422"/>
      <c r="QW422"/>
      <c r="QX422"/>
      <c r="QY422"/>
      <c r="QZ422"/>
      <c r="RA422"/>
      <c r="RB422"/>
      <c r="RC422"/>
      <c r="RD422"/>
      <c r="RE422"/>
      <c r="RF422"/>
      <c r="RG422"/>
      <c r="RH422"/>
      <c r="RI422"/>
      <c r="RJ422"/>
      <c r="RK422"/>
      <c r="RL422"/>
      <c r="RM422"/>
      <c r="RN422"/>
      <c r="RO422"/>
      <c r="RP422"/>
      <c r="RQ422"/>
      <c r="RR422"/>
      <c r="RS422"/>
      <c r="RT422"/>
      <c r="RU422"/>
      <c r="RV422"/>
      <c r="RW422"/>
      <c r="RX422"/>
      <c r="RY422"/>
      <c r="RZ422"/>
      <c r="SA422"/>
      <c r="SB422"/>
      <c r="SC422"/>
      <c r="SD422"/>
      <c r="SE422"/>
      <c r="SF422"/>
      <c r="SG422"/>
      <c r="SH422"/>
      <c r="SI422"/>
      <c r="SJ422"/>
      <c r="SK422"/>
      <c r="SL422"/>
      <c r="SM422"/>
      <c r="SN422"/>
      <c r="SO422"/>
      <c r="SP422"/>
      <c r="SQ422"/>
      <c r="SR422"/>
      <c r="SS422"/>
      <c r="ST422"/>
      <c r="SU422"/>
      <c r="SV422"/>
      <c r="SW422"/>
      <c r="SX422"/>
      <c r="SY422"/>
      <c r="SZ422"/>
      <c r="TA422"/>
      <c r="TB422"/>
      <c r="TC422"/>
      <c r="TD422"/>
      <c r="TE422"/>
      <c r="TF422"/>
      <c r="TG422"/>
      <c r="TH422"/>
      <c r="TI422"/>
      <c r="TJ422"/>
      <c r="TK422"/>
      <c r="TL422"/>
      <c r="TM422"/>
      <c r="TN422"/>
      <c r="TO422"/>
      <c r="TP422"/>
      <c r="TQ422"/>
      <c r="TR422"/>
      <c r="TS422"/>
      <c r="TT422"/>
      <c r="TU422"/>
      <c r="TV422"/>
      <c r="TW422"/>
      <c r="TX422"/>
      <c r="TY422"/>
      <c r="TZ422"/>
      <c r="UA422"/>
      <c r="UB422"/>
      <c r="UC422"/>
      <c r="UD422"/>
      <c r="UE422"/>
      <c r="UF422"/>
      <c r="UG422"/>
      <c r="UH422"/>
      <c r="UI422"/>
      <c r="UJ422"/>
      <c r="UK422"/>
      <c r="UL422"/>
      <c r="UM422"/>
      <c r="UN422"/>
      <c r="UO422"/>
      <c r="UP422"/>
      <c r="UQ422"/>
      <c r="UR422"/>
      <c r="US422"/>
      <c r="UT422"/>
      <c r="UU422"/>
      <c r="UV422"/>
      <c r="UW422"/>
      <c r="UX422"/>
      <c r="UY422"/>
      <c r="UZ422"/>
      <c r="VA422"/>
      <c r="VB422"/>
      <c r="VC422"/>
      <c r="VD422"/>
      <c r="VE422"/>
      <c r="VF422"/>
      <c r="VG422"/>
      <c r="VH422"/>
      <c r="VI422"/>
      <c r="VJ422"/>
      <c r="VK422"/>
      <c r="VL422"/>
      <c r="VM422"/>
      <c r="VN422"/>
      <c r="VO422"/>
      <c r="VP422"/>
      <c r="VQ422"/>
      <c r="VR422"/>
      <c r="VS422"/>
      <c r="VT422"/>
      <c r="VU422"/>
      <c r="VV422"/>
      <c r="VW422"/>
      <c r="VX422"/>
      <c r="VY422"/>
      <c r="VZ422"/>
      <c r="WA422"/>
      <c r="WB422"/>
      <c r="WC422"/>
      <c r="WD422"/>
      <c r="WE422"/>
      <c r="WF422"/>
      <c r="WG422"/>
      <c r="WH422"/>
      <c r="WI422"/>
      <c r="WJ422"/>
      <c r="WK422"/>
      <c r="WL422"/>
      <c r="WM422"/>
      <c r="WN422"/>
      <c r="WO422"/>
      <c r="WP422"/>
      <c r="WQ422"/>
      <c r="WR422"/>
      <c r="WS422"/>
      <c r="WT422"/>
      <c r="WU422"/>
      <c r="WV422"/>
      <c r="WW422"/>
      <c r="WX422"/>
      <c r="WY422"/>
      <c r="WZ422"/>
      <c r="XA422"/>
      <c r="XB422"/>
      <c r="XC422"/>
      <c r="XD422"/>
      <c r="XE422"/>
      <c r="XF422"/>
      <c r="XG422"/>
      <c r="XH422"/>
      <c r="XI422"/>
      <c r="XJ422"/>
      <c r="XK422"/>
      <c r="XL422"/>
      <c r="XM422"/>
      <c r="XN422"/>
      <c r="XO422"/>
      <c r="XP422"/>
      <c r="XQ422"/>
      <c r="XR422"/>
      <c r="XS422"/>
      <c r="XT422"/>
      <c r="XU422"/>
      <c r="XV422"/>
      <c r="XW422"/>
      <c r="XX422"/>
      <c r="XY422"/>
      <c r="XZ422"/>
      <c r="YA422"/>
      <c r="YB422"/>
      <c r="YC422"/>
      <c r="YD422"/>
      <c r="YE422"/>
      <c r="YF422"/>
      <c r="YG422"/>
      <c r="YH422"/>
      <c r="YI422"/>
      <c r="YJ422"/>
      <c r="YK422"/>
      <c r="YL422"/>
      <c r="YM422"/>
      <c r="YN422"/>
      <c r="YO422"/>
      <c r="YP422"/>
      <c r="YQ422"/>
      <c r="YR422"/>
      <c r="YS422"/>
      <c r="YT422"/>
      <c r="YU422"/>
      <c r="YV422"/>
      <c r="YW422"/>
      <c r="YX422"/>
      <c r="YY422"/>
      <c r="YZ422"/>
      <c r="ZA422"/>
      <c r="ZB422"/>
      <c r="ZC422"/>
      <c r="ZD422"/>
      <c r="ZE422"/>
      <c r="ZF422"/>
      <c r="ZG422"/>
      <c r="ZH422"/>
      <c r="ZI422"/>
      <c r="ZJ422"/>
      <c r="ZK422"/>
      <c r="ZL422"/>
      <c r="ZM422"/>
      <c r="ZN422"/>
      <c r="ZO422"/>
      <c r="ZP422"/>
      <c r="ZQ422"/>
      <c r="ZR422"/>
      <c r="ZS422"/>
      <c r="ZT422"/>
      <c r="ZU422"/>
      <c r="ZV422"/>
      <c r="ZW422"/>
      <c r="ZX422"/>
      <c r="ZY422"/>
      <c r="ZZ422"/>
      <c r="AAA422"/>
      <c r="AAB422"/>
      <c r="AAC422"/>
      <c r="AAD422"/>
      <c r="AAE422"/>
      <c r="AAF422"/>
      <c r="AAG422"/>
      <c r="AAH422"/>
      <c r="AAI422"/>
      <c r="AAJ422"/>
      <c r="AAK422"/>
      <c r="AAL422"/>
      <c r="AAM422"/>
      <c r="AAN422"/>
      <c r="AAO422"/>
      <c r="AAP422"/>
      <c r="AAQ422"/>
      <c r="AAR422"/>
      <c r="AAS422"/>
      <c r="AAT422"/>
      <c r="AAU422"/>
      <c r="AAV422"/>
      <c r="AAW422"/>
      <c r="AAX422"/>
      <c r="AAY422"/>
      <c r="AAZ422"/>
      <c r="ABA422"/>
      <c r="ABB422"/>
      <c r="ABC422"/>
      <c r="ABD422"/>
      <c r="ABE422"/>
      <c r="ABF422"/>
      <c r="ABG422"/>
      <c r="ABH422"/>
      <c r="ABI422"/>
      <c r="ABJ422"/>
      <c r="ABK422"/>
      <c r="ABL422"/>
      <c r="ABM422"/>
      <c r="ABN422"/>
      <c r="ABO422"/>
      <c r="ABP422"/>
      <c r="ABQ422"/>
      <c r="ABR422"/>
      <c r="ABS422"/>
      <c r="ABT422"/>
      <c r="ABU422"/>
      <c r="ABV422"/>
      <c r="ABW422"/>
      <c r="ABX422"/>
      <c r="ABY422"/>
      <c r="ABZ422"/>
      <c r="ACA422"/>
      <c r="ACB422"/>
      <c r="ACC422"/>
      <c r="ACD422"/>
      <c r="ACE422"/>
      <c r="ACF422"/>
      <c r="ACG422"/>
      <c r="ACH422"/>
      <c r="ACI422"/>
      <c r="ACJ422"/>
      <c r="ACK422"/>
      <c r="ACL422"/>
      <c r="ACM422"/>
      <c r="ACN422"/>
      <c r="ACO422"/>
      <c r="ACP422"/>
      <c r="ACQ422"/>
      <c r="ACR422"/>
      <c r="ACS422"/>
      <c r="ACT422"/>
      <c r="ACU422"/>
      <c r="ACV422"/>
      <c r="ACW422"/>
      <c r="ACX422"/>
      <c r="ACY422"/>
      <c r="ACZ422"/>
      <c r="ADA422"/>
      <c r="ADB422"/>
      <c r="ADC422"/>
      <c r="ADD422"/>
      <c r="ADE422"/>
      <c r="ADF422"/>
      <c r="ADG422"/>
      <c r="ADH422"/>
      <c r="ADI422"/>
      <c r="ADJ422"/>
      <c r="ADK422"/>
      <c r="ADL422"/>
      <c r="ADM422"/>
      <c r="ADN422"/>
      <c r="ADO422"/>
      <c r="ADP422"/>
      <c r="ADQ422"/>
      <c r="ADR422"/>
      <c r="ADS422"/>
      <c r="ADT422"/>
      <c r="ADU422"/>
      <c r="ADV422"/>
      <c r="ADW422"/>
      <c r="ADX422"/>
      <c r="ADY422"/>
      <c r="ADZ422"/>
      <c r="AEA422"/>
      <c r="AEB422"/>
      <c r="AEC422"/>
      <c r="AED422"/>
      <c r="AEE422"/>
      <c r="AEF422"/>
      <c r="AEG422"/>
      <c r="AEH422"/>
      <c r="AEI422"/>
      <c r="AEJ422"/>
      <c r="AEK422"/>
      <c r="AEL422"/>
      <c r="AEM422"/>
      <c r="AEN422"/>
      <c r="AEO422"/>
      <c r="AEP422"/>
      <c r="AEQ422"/>
      <c r="AER422"/>
      <c r="AES422"/>
      <c r="AET422"/>
      <c r="AEU422"/>
      <c r="AEV422"/>
      <c r="AEW422"/>
      <c r="AEX422"/>
      <c r="AEY422"/>
      <c r="AEZ422"/>
      <c r="AFA422"/>
      <c r="AFB422"/>
      <c r="AFC422"/>
      <c r="AFD422"/>
      <c r="AFE422"/>
      <c r="AFF422"/>
      <c r="AFG422"/>
      <c r="AFH422"/>
      <c r="AFI422"/>
      <c r="AFJ422"/>
      <c r="AFK422"/>
      <c r="AFL422"/>
      <c r="AFM422"/>
      <c r="AFN422"/>
      <c r="AFO422"/>
      <c r="AFP422"/>
      <c r="AFQ422"/>
      <c r="AFR422"/>
      <c r="AFS422"/>
      <c r="AFT422"/>
      <c r="AFU422"/>
      <c r="AFV422"/>
      <c r="AFW422"/>
      <c r="AFX422"/>
      <c r="AFY422"/>
      <c r="AFZ422"/>
      <c r="AGA422"/>
      <c r="AGB422"/>
      <c r="AGC422"/>
      <c r="AGD422"/>
      <c r="AGE422"/>
      <c r="AGF422"/>
      <c r="AGG422"/>
      <c r="AGH422"/>
      <c r="AGI422"/>
      <c r="AGJ422"/>
      <c r="AGK422"/>
      <c r="AGL422"/>
      <c r="AGM422"/>
      <c r="AGN422"/>
      <c r="AGO422"/>
      <c r="AGP422"/>
      <c r="AGQ422"/>
      <c r="AGR422"/>
      <c r="AGS422"/>
      <c r="AGT422"/>
      <c r="AGU422"/>
      <c r="AGV422"/>
      <c r="AGW422"/>
      <c r="AGX422"/>
      <c r="AGY422"/>
      <c r="AGZ422"/>
      <c r="AHA422"/>
      <c r="AHB422"/>
      <c r="AHC422"/>
      <c r="AHD422"/>
      <c r="AHE422"/>
      <c r="AHF422"/>
      <c r="AHG422"/>
      <c r="AHH422"/>
      <c r="AHI422"/>
      <c r="AHJ422"/>
      <c r="AHK422"/>
      <c r="AHL422"/>
      <c r="AHM422"/>
      <c r="AHN422"/>
      <c r="AHO422"/>
      <c r="AHP422"/>
      <c r="AHQ422"/>
      <c r="AHR422"/>
      <c r="AHS422"/>
      <c r="AHT422"/>
      <c r="AHU422"/>
      <c r="AHV422"/>
      <c r="AHW422"/>
      <c r="AHX422"/>
      <c r="AHY422"/>
      <c r="AHZ422"/>
      <c r="AIA422"/>
      <c r="AIB422"/>
      <c r="AIC422"/>
      <c r="AID422"/>
      <c r="AIE422"/>
      <c r="AIF422"/>
      <c r="AIG422"/>
      <c r="AIH422"/>
      <c r="AII422"/>
      <c r="AIJ422"/>
      <c r="AIK422"/>
      <c r="AIL422"/>
      <c r="AIM422"/>
      <c r="AIN422"/>
      <c r="AIO422"/>
      <c r="AIP422"/>
      <c r="AIQ422"/>
      <c r="AIR422"/>
      <c r="AIS422"/>
      <c r="AIT422"/>
      <c r="AIU422"/>
      <c r="AIV422"/>
      <c r="AIW422"/>
      <c r="AIX422"/>
      <c r="AIY422"/>
      <c r="AIZ422"/>
      <c r="AJA422"/>
      <c r="AJB422"/>
      <c r="AJC422"/>
      <c r="AJD422"/>
      <c r="AJE422"/>
      <c r="AJF422"/>
      <c r="AJG422"/>
      <c r="AJH422"/>
      <c r="AJI422"/>
      <c r="AJJ422"/>
      <c r="AJK422"/>
      <c r="AJL422"/>
      <c r="AJM422"/>
      <c r="AJN422"/>
      <c r="AJO422"/>
      <c r="AJP422"/>
      <c r="AJQ422"/>
      <c r="AJR422"/>
      <c r="AJS422"/>
      <c r="AJT422"/>
      <c r="AJU422"/>
      <c r="AJV422"/>
      <c r="AJW422"/>
      <c r="AJX422"/>
      <c r="AJY422"/>
      <c r="AJZ422"/>
      <c r="AKA422"/>
      <c r="AKB422"/>
      <c r="AKC422"/>
      <c r="AKD422"/>
      <c r="AKE422"/>
      <c r="AKF422"/>
      <c r="AKG422"/>
      <c r="AKH422"/>
      <c r="AKI422"/>
      <c r="AKJ422"/>
      <c r="AKK422"/>
      <c r="AKL422"/>
      <c r="AKM422"/>
      <c r="AKN422"/>
      <c r="AKO422"/>
      <c r="AKP422"/>
      <c r="AKQ422"/>
      <c r="AKR422"/>
      <c r="AKS422"/>
      <c r="AKT422"/>
      <c r="AKU422"/>
      <c r="AKV422"/>
      <c r="AKW422"/>
      <c r="AKX422"/>
      <c r="AKY422"/>
      <c r="AKZ422"/>
      <c r="ALA422"/>
      <c r="ALB422"/>
      <c r="ALC422"/>
      <c r="ALD422"/>
      <c r="ALE422"/>
      <c r="ALF422"/>
      <c r="ALG422"/>
      <c r="ALH422"/>
      <c r="ALI422"/>
      <c r="ALJ422"/>
      <c r="ALK422"/>
      <c r="ALL422"/>
      <c r="ALM422"/>
      <c r="ALN422"/>
      <c r="ALO422"/>
      <c r="ALP422"/>
      <c r="ALQ422"/>
      <c r="ALR422"/>
      <c r="ALS422"/>
      <c r="ALT422"/>
      <c r="ALU422"/>
      <c r="ALV422"/>
      <c r="ALW422"/>
      <c r="ALX422"/>
      <c r="ALY422"/>
      <c r="ALZ422"/>
      <c r="AMA422"/>
      <c r="AMB422"/>
      <c r="AMC422"/>
      <c r="AMD422"/>
      <c r="AME422"/>
      <c r="AMF422"/>
      <c r="AMG422"/>
      <c r="AMH422"/>
      <c r="AMI422"/>
      <c r="AMJ422"/>
      <c r="AMK422"/>
      <c r="AML422"/>
      <c r="AMM422"/>
      <c r="AMN422"/>
      <c r="AMO422"/>
      <c r="AMP422"/>
      <c r="AMQ422"/>
      <c r="AMR422"/>
      <c r="AMS422"/>
      <c r="AMT422"/>
      <c r="AMU422"/>
      <c r="AMV422"/>
      <c r="AMW422"/>
      <c r="AMX422"/>
      <c r="AMY422"/>
      <c r="AMZ422"/>
      <c r="ANA422"/>
      <c r="ANB422"/>
    </row>
    <row r="423" spans="1:1042" x14ac:dyDescent="0.25">
      <c r="K423" s="35"/>
      <c r="L423" s="53"/>
      <c r="M423"/>
      <c r="N423" s="53"/>
      <c r="O423" s="60"/>
      <c r="P423" s="60"/>
      <c r="Q423" s="60"/>
      <c r="R423" s="21"/>
      <c r="S423" s="23"/>
      <c r="T423" s="30"/>
      <c r="U423" s="80"/>
      <c r="V423" s="80"/>
      <c r="W423" s="80"/>
      <c r="X423" s="45"/>
      <c r="Y423" s="45"/>
      <c r="Z423" s="44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  <c r="NG423"/>
      <c r="NH423"/>
      <c r="NI423"/>
      <c r="NJ423"/>
      <c r="NK423"/>
      <c r="NL423"/>
      <c r="NM423"/>
      <c r="NN423"/>
      <c r="NO423"/>
      <c r="NP423"/>
      <c r="NQ423"/>
      <c r="NR423"/>
      <c r="NS423"/>
      <c r="NT423"/>
      <c r="NU423"/>
      <c r="NV423"/>
      <c r="NW423"/>
      <c r="NX423"/>
      <c r="NY423"/>
      <c r="NZ423"/>
      <c r="OA423"/>
      <c r="OB423"/>
      <c r="OC423"/>
      <c r="OD423"/>
      <c r="OE423"/>
      <c r="OF423"/>
      <c r="OG423"/>
      <c r="OH423"/>
      <c r="OI423"/>
      <c r="OJ423"/>
      <c r="OK423"/>
      <c r="OL423"/>
      <c r="OM423"/>
      <c r="ON423"/>
      <c r="OO423"/>
      <c r="OP423"/>
      <c r="OQ423"/>
      <c r="OR423"/>
      <c r="OS423"/>
      <c r="OT423"/>
      <c r="OU423"/>
      <c r="OV423"/>
      <c r="OW423"/>
      <c r="OX423"/>
      <c r="OY423"/>
      <c r="OZ423"/>
      <c r="PA423"/>
      <c r="PB423"/>
      <c r="PC423"/>
      <c r="PD423"/>
      <c r="PE423"/>
      <c r="PF423"/>
      <c r="PG423"/>
      <c r="PH423"/>
      <c r="PI423"/>
      <c r="PJ423"/>
      <c r="PK423"/>
      <c r="PL423"/>
      <c r="PM423"/>
      <c r="PN423"/>
      <c r="PO423"/>
      <c r="PP423"/>
      <c r="PQ423"/>
      <c r="PR423"/>
      <c r="PS423"/>
      <c r="PT423"/>
      <c r="PU423"/>
      <c r="PV423"/>
      <c r="PW423"/>
      <c r="PX423"/>
      <c r="PY423"/>
      <c r="PZ423"/>
      <c r="QA423"/>
      <c r="QB423"/>
      <c r="QC423"/>
      <c r="QD423"/>
      <c r="QE423"/>
      <c r="QF423"/>
      <c r="QG423"/>
      <c r="QH423"/>
      <c r="QI423"/>
      <c r="QJ423"/>
      <c r="QK423"/>
      <c r="QL423"/>
      <c r="QM423"/>
      <c r="QN423"/>
      <c r="QO423"/>
      <c r="QP423"/>
      <c r="QQ423"/>
      <c r="QR423"/>
      <c r="QS423"/>
      <c r="QT423"/>
      <c r="QU423"/>
      <c r="QV423"/>
      <c r="QW423"/>
      <c r="QX423"/>
      <c r="QY423"/>
      <c r="QZ423"/>
      <c r="RA423"/>
      <c r="RB423"/>
      <c r="RC423"/>
      <c r="RD423"/>
      <c r="RE423"/>
      <c r="RF423"/>
      <c r="RG423"/>
      <c r="RH423"/>
      <c r="RI423"/>
      <c r="RJ423"/>
      <c r="RK423"/>
      <c r="RL423"/>
      <c r="RM423"/>
      <c r="RN423"/>
      <c r="RO423"/>
      <c r="RP423"/>
      <c r="RQ423"/>
      <c r="RR423"/>
      <c r="RS423"/>
      <c r="RT423"/>
      <c r="RU423"/>
      <c r="RV423"/>
      <c r="RW423"/>
      <c r="RX423"/>
      <c r="RY423"/>
      <c r="RZ423"/>
      <c r="SA423"/>
      <c r="SB423"/>
      <c r="SC423"/>
      <c r="SD423"/>
      <c r="SE423"/>
      <c r="SF423"/>
      <c r="SG423"/>
      <c r="SH423"/>
      <c r="SI423"/>
      <c r="SJ423"/>
      <c r="SK423"/>
      <c r="SL423"/>
      <c r="SM423"/>
      <c r="SN423"/>
      <c r="SO423"/>
      <c r="SP423"/>
      <c r="SQ423"/>
      <c r="SR423"/>
      <c r="SS423"/>
      <c r="ST423"/>
      <c r="SU423"/>
      <c r="SV423"/>
      <c r="SW423"/>
      <c r="SX423"/>
      <c r="SY423"/>
      <c r="SZ423"/>
      <c r="TA423"/>
      <c r="TB423"/>
      <c r="TC423"/>
      <c r="TD423"/>
      <c r="TE423"/>
      <c r="TF423"/>
      <c r="TG423"/>
      <c r="TH423"/>
      <c r="TI423"/>
      <c r="TJ423"/>
      <c r="TK423"/>
      <c r="TL423"/>
      <c r="TM423"/>
      <c r="TN423"/>
      <c r="TO423"/>
      <c r="TP423"/>
      <c r="TQ423"/>
      <c r="TR423"/>
      <c r="TS423"/>
      <c r="TT423"/>
      <c r="TU423"/>
      <c r="TV423"/>
      <c r="TW423"/>
      <c r="TX423"/>
      <c r="TY423"/>
      <c r="TZ423"/>
      <c r="UA423"/>
      <c r="UB423"/>
      <c r="UC423"/>
      <c r="UD423"/>
      <c r="UE423"/>
      <c r="UF423"/>
      <c r="UG423"/>
      <c r="UH423"/>
      <c r="UI423"/>
      <c r="UJ423"/>
      <c r="UK423"/>
      <c r="UL423"/>
      <c r="UM423"/>
      <c r="UN423"/>
      <c r="UO423"/>
      <c r="UP423"/>
      <c r="UQ423"/>
      <c r="UR423"/>
      <c r="US423"/>
      <c r="UT423"/>
      <c r="UU423"/>
      <c r="UV423"/>
      <c r="UW423"/>
      <c r="UX423"/>
      <c r="UY423"/>
      <c r="UZ423"/>
      <c r="VA423"/>
      <c r="VB423"/>
      <c r="VC423"/>
      <c r="VD423"/>
      <c r="VE423"/>
      <c r="VF423"/>
      <c r="VG423"/>
      <c r="VH423"/>
      <c r="VI423"/>
      <c r="VJ423"/>
      <c r="VK423"/>
      <c r="VL423"/>
      <c r="VM423"/>
      <c r="VN423"/>
      <c r="VO423"/>
      <c r="VP423"/>
      <c r="VQ423"/>
      <c r="VR423"/>
      <c r="VS423"/>
      <c r="VT423"/>
      <c r="VU423"/>
      <c r="VV423"/>
      <c r="VW423"/>
      <c r="VX423"/>
      <c r="VY423"/>
      <c r="VZ423"/>
      <c r="WA423"/>
      <c r="WB423"/>
      <c r="WC423"/>
      <c r="WD423"/>
      <c r="WE423"/>
      <c r="WF423"/>
      <c r="WG423"/>
      <c r="WH423"/>
      <c r="WI423"/>
      <c r="WJ423"/>
      <c r="WK423"/>
      <c r="WL423"/>
      <c r="WM423"/>
      <c r="WN423"/>
      <c r="WO423"/>
      <c r="WP423"/>
      <c r="WQ423"/>
      <c r="WR423"/>
      <c r="WS423"/>
      <c r="WT423"/>
      <c r="WU423"/>
      <c r="WV423"/>
      <c r="WW423"/>
      <c r="WX423"/>
      <c r="WY423"/>
      <c r="WZ423"/>
      <c r="XA423"/>
      <c r="XB423"/>
      <c r="XC423"/>
      <c r="XD423"/>
      <c r="XE423"/>
      <c r="XF423"/>
      <c r="XG423"/>
      <c r="XH423"/>
      <c r="XI423"/>
      <c r="XJ423"/>
      <c r="XK423"/>
      <c r="XL423"/>
      <c r="XM423"/>
      <c r="XN423"/>
      <c r="XO423"/>
      <c r="XP423"/>
      <c r="XQ423"/>
      <c r="XR423"/>
      <c r="XS423"/>
      <c r="XT423"/>
      <c r="XU423"/>
      <c r="XV423"/>
      <c r="XW423"/>
      <c r="XX423"/>
      <c r="XY423"/>
      <c r="XZ423"/>
      <c r="YA423"/>
      <c r="YB423"/>
      <c r="YC423"/>
      <c r="YD423"/>
      <c r="YE423"/>
      <c r="YF423"/>
      <c r="YG423"/>
      <c r="YH423"/>
      <c r="YI423"/>
      <c r="YJ423"/>
      <c r="YK423"/>
      <c r="YL423"/>
      <c r="YM423"/>
      <c r="YN423"/>
      <c r="YO423"/>
      <c r="YP423"/>
      <c r="YQ423"/>
      <c r="YR423"/>
      <c r="YS423"/>
      <c r="YT423"/>
      <c r="YU423"/>
      <c r="YV423"/>
      <c r="YW423"/>
      <c r="YX423"/>
      <c r="YY423"/>
      <c r="YZ423"/>
      <c r="ZA423"/>
      <c r="ZB423"/>
      <c r="ZC423"/>
      <c r="ZD423"/>
      <c r="ZE423"/>
      <c r="ZF423"/>
      <c r="ZG423"/>
      <c r="ZH423"/>
      <c r="ZI423"/>
      <c r="ZJ423"/>
      <c r="ZK423"/>
      <c r="ZL423"/>
      <c r="ZM423"/>
      <c r="ZN423"/>
      <c r="ZO423"/>
      <c r="ZP423"/>
      <c r="ZQ423"/>
      <c r="ZR423"/>
      <c r="ZS423"/>
      <c r="ZT423"/>
      <c r="ZU423"/>
      <c r="ZV423"/>
      <c r="ZW423"/>
      <c r="ZX423"/>
      <c r="ZY423"/>
      <c r="ZZ423"/>
      <c r="AAA423"/>
      <c r="AAB423"/>
      <c r="AAC423"/>
      <c r="AAD423"/>
      <c r="AAE423"/>
      <c r="AAF423"/>
      <c r="AAG423"/>
      <c r="AAH423"/>
      <c r="AAI423"/>
      <c r="AAJ423"/>
      <c r="AAK423"/>
      <c r="AAL423"/>
      <c r="AAM423"/>
      <c r="AAN423"/>
      <c r="AAO423"/>
      <c r="AAP423"/>
      <c r="AAQ423"/>
      <c r="AAR423"/>
      <c r="AAS423"/>
      <c r="AAT423"/>
      <c r="AAU423"/>
      <c r="AAV423"/>
      <c r="AAW423"/>
      <c r="AAX423"/>
      <c r="AAY423"/>
      <c r="AAZ423"/>
      <c r="ABA423"/>
      <c r="ABB423"/>
      <c r="ABC423"/>
      <c r="ABD423"/>
      <c r="ABE423"/>
      <c r="ABF423"/>
      <c r="ABG423"/>
      <c r="ABH423"/>
      <c r="ABI423"/>
      <c r="ABJ423"/>
      <c r="ABK423"/>
      <c r="ABL423"/>
      <c r="ABM423"/>
      <c r="ABN423"/>
      <c r="ABO423"/>
      <c r="ABP423"/>
      <c r="ABQ423"/>
      <c r="ABR423"/>
      <c r="ABS423"/>
      <c r="ABT423"/>
      <c r="ABU423"/>
      <c r="ABV423"/>
      <c r="ABW423"/>
      <c r="ABX423"/>
      <c r="ABY423"/>
      <c r="ABZ423"/>
      <c r="ACA423"/>
      <c r="ACB423"/>
      <c r="ACC423"/>
      <c r="ACD423"/>
      <c r="ACE423"/>
      <c r="ACF423"/>
      <c r="ACG423"/>
      <c r="ACH423"/>
      <c r="ACI423"/>
      <c r="ACJ423"/>
      <c r="ACK423"/>
      <c r="ACL423"/>
      <c r="ACM423"/>
      <c r="ACN423"/>
      <c r="ACO423"/>
      <c r="ACP423"/>
      <c r="ACQ423"/>
      <c r="ACR423"/>
      <c r="ACS423"/>
      <c r="ACT423"/>
      <c r="ACU423"/>
      <c r="ACV423"/>
      <c r="ACW423"/>
      <c r="ACX423"/>
      <c r="ACY423"/>
      <c r="ACZ423"/>
      <c r="ADA423"/>
      <c r="ADB423"/>
      <c r="ADC423"/>
      <c r="ADD423"/>
      <c r="ADE423"/>
      <c r="ADF423"/>
      <c r="ADG423"/>
      <c r="ADH423"/>
      <c r="ADI423"/>
      <c r="ADJ423"/>
      <c r="ADK423"/>
      <c r="ADL423"/>
      <c r="ADM423"/>
      <c r="ADN423"/>
      <c r="ADO423"/>
      <c r="ADP423"/>
      <c r="ADQ423"/>
      <c r="ADR423"/>
      <c r="ADS423"/>
      <c r="ADT423"/>
      <c r="ADU423"/>
      <c r="ADV423"/>
      <c r="ADW423"/>
      <c r="ADX423"/>
      <c r="ADY423"/>
      <c r="ADZ423"/>
      <c r="AEA423"/>
      <c r="AEB423"/>
      <c r="AEC423"/>
      <c r="AED423"/>
      <c r="AEE423"/>
      <c r="AEF423"/>
      <c r="AEG423"/>
      <c r="AEH423"/>
      <c r="AEI423"/>
      <c r="AEJ423"/>
      <c r="AEK423"/>
      <c r="AEL423"/>
      <c r="AEM423"/>
      <c r="AEN423"/>
      <c r="AEO423"/>
      <c r="AEP423"/>
      <c r="AEQ423"/>
      <c r="AER423"/>
      <c r="AES423"/>
      <c r="AET423"/>
      <c r="AEU423"/>
      <c r="AEV423"/>
      <c r="AEW423"/>
      <c r="AEX423"/>
      <c r="AEY423"/>
      <c r="AEZ423"/>
      <c r="AFA423"/>
      <c r="AFB423"/>
      <c r="AFC423"/>
      <c r="AFD423"/>
      <c r="AFE423"/>
      <c r="AFF423"/>
      <c r="AFG423"/>
      <c r="AFH423"/>
      <c r="AFI423"/>
      <c r="AFJ423"/>
      <c r="AFK423"/>
      <c r="AFL423"/>
      <c r="AFM423"/>
      <c r="AFN423"/>
      <c r="AFO423"/>
      <c r="AFP423"/>
      <c r="AFQ423"/>
      <c r="AFR423"/>
      <c r="AFS423"/>
      <c r="AFT423"/>
      <c r="AFU423"/>
      <c r="AFV423"/>
      <c r="AFW423"/>
      <c r="AFX423"/>
      <c r="AFY423"/>
      <c r="AFZ423"/>
      <c r="AGA423"/>
      <c r="AGB423"/>
      <c r="AGC423"/>
      <c r="AGD423"/>
      <c r="AGE423"/>
      <c r="AGF423"/>
      <c r="AGG423"/>
      <c r="AGH423"/>
      <c r="AGI423"/>
      <c r="AGJ423"/>
      <c r="AGK423"/>
      <c r="AGL423"/>
      <c r="AGM423"/>
      <c r="AGN423"/>
      <c r="AGO423"/>
      <c r="AGP423"/>
      <c r="AGQ423"/>
      <c r="AGR423"/>
      <c r="AGS423"/>
      <c r="AGT423"/>
      <c r="AGU423"/>
      <c r="AGV423"/>
      <c r="AGW423"/>
      <c r="AGX423"/>
      <c r="AGY423"/>
      <c r="AGZ423"/>
      <c r="AHA423"/>
      <c r="AHB423"/>
      <c r="AHC423"/>
      <c r="AHD423"/>
      <c r="AHE423"/>
      <c r="AHF423"/>
      <c r="AHG423"/>
      <c r="AHH423"/>
      <c r="AHI423"/>
      <c r="AHJ423"/>
      <c r="AHK423"/>
      <c r="AHL423"/>
      <c r="AHM423"/>
      <c r="AHN423"/>
      <c r="AHO423"/>
      <c r="AHP423"/>
      <c r="AHQ423"/>
      <c r="AHR423"/>
      <c r="AHS423"/>
      <c r="AHT423"/>
      <c r="AHU423"/>
      <c r="AHV423"/>
      <c r="AHW423"/>
      <c r="AHX423"/>
      <c r="AHY423"/>
      <c r="AHZ423"/>
      <c r="AIA423"/>
      <c r="AIB423"/>
      <c r="AIC423"/>
      <c r="AID423"/>
      <c r="AIE423"/>
      <c r="AIF423"/>
      <c r="AIG423"/>
      <c r="AIH423"/>
      <c r="AII423"/>
      <c r="AIJ423"/>
      <c r="AIK423"/>
      <c r="AIL423"/>
      <c r="AIM423"/>
      <c r="AIN423"/>
      <c r="AIO423"/>
      <c r="AIP423"/>
      <c r="AIQ423"/>
      <c r="AIR423"/>
      <c r="AIS423"/>
      <c r="AIT423"/>
      <c r="AIU423"/>
      <c r="AIV423"/>
      <c r="AIW423"/>
      <c r="AIX423"/>
      <c r="AIY423"/>
      <c r="AIZ423"/>
      <c r="AJA423"/>
      <c r="AJB423"/>
      <c r="AJC423"/>
      <c r="AJD423"/>
      <c r="AJE423"/>
      <c r="AJF423"/>
      <c r="AJG423"/>
      <c r="AJH423"/>
      <c r="AJI423"/>
      <c r="AJJ423"/>
      <c r="AJK423"/>
      <c r="AJL423"/>
      <c r="AJM423"/>
      <c r="AJN423"/>
      <c r="AJO423"/>
      <c r="AJP423"/>
      <c r="AJQ423"/>
      <c r="AJR423"/>
      <c r="AJS423"/>
      <c r="AJT423"/>
      <c r="AJU423"/>
      <c r="AJV423"/>
      <c r="AJW423"/>
      <c r="AJX423"/>
      <c r="AJY423"/>
      <c r="AJZ423"/>
      <c r="AKA423"/>
      <c r="AKB423"/>
      <c r="AKC423"/>
      <c r="AKD423"/>
      <c r="AKE423"/>
      <c r="AKF423"/>
      <c r="AKG423"/>
      <c r="AKH423"/>
      <c r="AKI423"/>
      <c r="AKJ423"/>
      <c r="AKK423"/>
      <c r="AKL423"/>
      <c r="AKM423"/>
      <c r="AKN423"/>
      <c r="AKO423"/>
      <c r="AKP423"/>
      <c r="AKQ423"/>
      <c r="AKR423"/>
      <c r="AKS423"/>
      <c r="AKT423"/>
      <c r="AKU423"/>
      <c r="AKV423"/>
      <c r="AKW423"/>
      <c r="AKX423"/>
      <c r="AKY423"/>
      <c r="AKZ423"/>
      <c r="ALA423"/>
      <c r="ALB423"/>
      <c r="ALC423"/>
      <c r="ALD423"/>
      <c r="ALE423"/>
      <c r="ALF423"/>
      <c r="ALG423"/>
      <c r="ALH423"/>
      <c r="ALI423"/>
      <c r="ALJ423"/>
      <c r="ALK423"/>
      <c r="ALL423"/>
      <c r="ALM423"/>
      <c r="ALN423"/>
      <c r="ALO423"/>
      <c r="ALP423"/>
      <c r="ALQ423"/>
      <c r="ALR423"/>
      <c r="ALS423"/>
      <c r="ALT423"/>
      <c r="ALU423"/>
      <c r="ALV423"/>
      <c r="ALW423"/>
      <c r="ALX423"/>
      <c r="ALY423"/>
      <c r="ALZ423"/>
      <c r="AMA423"/>
      <c r="AMB423"/>
      <c r="AMC423"/>
      <c r="AMD423"/>
      <c r="AME423"/>
      <c r="AMF423"/>
      <c r="AMG423"/>
      <c r="AMH423"/>
      <c r="AMI423"/>
      <c r="AMJ423"/>
      <c r="AMK423"/>
      <c r="AML423"/>
      <c r="AMM423"/>
      <c r="AMN423"/>
      <c r="AMO423"/>
      <c r="AMP423"/>
      <c r="AMQ423"/>
      <c r="AMR423"/>
      <c r="AMS423"/>
      <c r="AMT423"/>
      <c r="AMU423"/>
      <c r="AMV423"/>
      <c r="AMW423"/>
      <c r="AMX423"/>
      <c r="AMY423"/>
      <c r="AMZ423"/>
      <c r="ANA423"/>
      <c r="ANB423"/>
    </row>
  </sheetData>
  <sortState xmlns:xlrd2="http://schemas.microsoft.com/office/spreadsheetml/2017/richdata2" ref="K3:AMZ313">
    <sortCondition ref="M3:M313"/>
    <sortCondition ref="R3:R313"/>
  </sortState>
  <dataValidations count="4">
    <dataValidation type="list" allowBlank="1" showErrorMessage="1" sqref="M394" xr:uid="{00000000-0002-0000-0000-000000000000}">
      <formula1>Brand</formula1>
    </dataValidation>
    <dataValidation type="list" allowBlank="1" showInputMessage="1" showErrorMessage="1" sqref="S394 S396:S410 S416" xr:uid="{00000000-0002-0000-0000-000001000000}">
      <formula1>Gallons</formula1>
    </dataValidation>
    <dataValidation type="list" allowBlank="1" showInputMessage="1" showErrorMessage="1" sqref="Z394 M416:Q416 M395:M409" xr:uid="{00000000-0002-0000-0000-000002000000}">
      <formula1>Brand</formula1>
    </dataValidation>
    <dataValidation type="list" allowBlank="1" showInputMessage="1" showErrorMessage="1" sqref="T416:W416 T395:U405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T394:U394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4"/>
  <sheetViews>
    <sheetView topLeftCell="A312" workbookViewId="0">
      <selection activeCell="D334" sqref="D334"/>
    </sheetView>
  </sheetViews>
  <sheetFormatPr defaultRowHeight="15" x14ac:dyDescent="0.25"/>
  <sheetData>
    <row r="38" spans="1:1" x14ac:dyDescent="0.25">
      <c r="A38" s="125" t="str">
        <f>"2,     "&amp;'2017 03 15'!C65&amp;",   """&amp;'2017 03 15'!P65&amp;""""</f>
        <v>2,     A. O. Smith,   "FPTU 50 120  (50 gal)"</v>
      </c>
    </row>
    <row r="39" spans="1:1" x14ac:dyDescent="0.25">
      <c r="A39" s="125" t="str">
        <f>"2,     "&amp;'2017 03 15'!C66&amp;",   """&amp;'2017 03 15'!P66&amp;""""</f>
        <v>2,     A. O. Smith,   "FPTU 66 120  (66 gal)"</v>
      </c>
    </row>
    <row r="40" spans="1:1" x14ac:dyDescent="0.25">
      <c r="A40" s="125" t="str">
        <f>"2,     "&amp;'2017 03 15'!C67&amp;",   """&amp;'2017 03 15'!P67&amp;""""</f>
        <v>2,     A. O. Smith,   "FPTU 80 120  (80 gal)"</v>
      </c>
    </row>
    <row r="41" spans="1:1" x14ac:dyDescent="0.25">
      <c r="A41" s="125" t="str">
        <f>"2,     "&amp;'2017 03 15'!C68&amp;",   """&amp;'2017 03 15'!P68&amp;""""</f>
        <v>2,     A. O. Smith,   "HHPT 80 102  (80 gal)"</v>
      </c>
    </row>
    <row r="42" spans="1:1" x14ac:dyDescent="0.25">
      <c r="A42" s="125" t="str">
        <f>"2,     "&amp;'2017 03 15'!C69&amp;",   """&amp;'2017 03 15'!P69&amp;""""</f>
        <v>2,     A. O. Smith,   "HP10-50H45DV  (50 gal)"</v>
      </c>
    </row>
    <row r="43" spans="1:1" x14ac:dyDescent="0.25">
      <c r="A43" s="125" t="str">
        <f>"2,     "&amp;'2017 03 15'!C70&amp;",   """&amp;'2017 03 15'!P70&amp;""""</f>
        <v>2,     A. O. Smith,   "HP10-80H45DV  (80 gal)"</v>
      </c>
    </row>
    <row r="44" spans="1:1" x14ac:dyDescent="0.25">
      <c r="A44" s="125" t="str">
        <f>"2,     "&amp;'2017 03 15'!C71&amp;",   """&amp;'2017 03 15'!P71&amp;""""</f>
        <v>2,     A. O. Smith,   "HP1050H45DVDR 130  (50 gal, JA13)"</v>
      </c>
    </row>
    <row r="45" spans="1:1" x14ac:dyDescent="0.25">
      <c r="A45" s="125" t="str">
        <f>"2,     "&amp;'2017 03 15'!C72&amp;",   """&amp;'2017 03 15'!P72&amp;""""</f>
        <v>2,     A. O. Smith,   "HP1080H45DVDR 130  (80 gal, JA13)"</v>
      </c>
    </row>
    <row r="46" spans="1:1" x14ac:dyDescent="0.25">
      <c r="A46" s="125" t="str">
        <f>"2,     "&amp;'2017 03 15'!C73&amp;",   """&amp;'2017 03 15'!P73&amp;""""</f>
        <v>2,     A. O. Smith,   "HPTU 50 120  (50 gal)"</v>
      </c>
    </row>
    <row r="47" spans="1:1" x14ac:dyDescent="0.25">
      <c r="A47" s="125" t="str">
        <f>"2,     "&amp;'2017 03 15'!C74&amp;",   """&amp;'2017 03 15'!P74&amp;""""</f>
        <v>2,     A. O. Smith,   "HPTU 50N 120  (50 gal)"</v>
      </c>
    </row>
    <row r="48" spans="1:1" x14ac:dyDescent="0.25">
      <c r="A48" s="125" t="str">
        <f>"2,     "&amp;'2017 03 15'!C75&amp;",   """&amp;'2017 03 15'!P75&amp;""""</f>
        <v>2,     A. O. Smith,   "HPTU-50DR 130  (50 gal, JA13)"</v>
      </c>
    </row>
    <row r="49" spans="1:1" x14ac:dyDescent="0.25">
      <c r="A49" s="125" t="str">
        <f>"2,     "&amp;'2017 03 15'!C76&amp;",   """&amp;'2017 03 15'!P76&amp;""""</f>
        <v>2,     A. O. Smith,   "HPTU 66 120  (66 gal)"</v>
      </c>
    </row>
    <row r="50" spans="1:1" x14ac:dyDescent="0.25">
      <c r="A50" s="125" t="str">
        <f>"2,     "&amp;'2017 03 15'!C77&amp;",   """&amp;'2017 03 15'!P77&amp;""""</f>
        <v>2,     A. O. Smith,   "HPTU 66N 120  (66 gal)"</v>
      </c>
    </row>
    <row r="51" spans="1:1" x14ac:dyDescent="0.25">
      <c r="A51" s="125" t="str">
        <f>"2,     "&amp;'2017 03 15'!C78&amp;",   """&amp;'2017 03 15'!P78&amp;""""</f>
        <v>2,     A. O. Smith,   "HPTU-66DR 130  (66 gal, JA13)"</v>
      </c>
    </row>
    <row r="52" spans="1:1" x14ac:dyDescent="0.25">
      <c r="A52" s="125" t="str">
        <f>"2,     "&amp;'2017 03 15'!C79&amp;",   """&amp;'2017 03 15'!P79&amp;""""</f>
        <v>2,     A. O. Smith,   "HPTU 80 120  (80 gal)"</v>
      </c>
    </row>
    <row r="53" spans="1:1" x14ac:dyDescent="0.25">
      <c r="A53" s="125" t="str">
        <f>"2,     "&amp;'2017 03 15'!C80&amp;",   """&amp;'2017 03 15'!P80&amp;""""</f>
        <v>2,     A. O. Smith,   "HPTU 80N 120  (80 gal)"</v>
      </c>
    </row>
    <row r="54" spans="1:1" x14ac:dyDescent="0.25">
      <c r="A54" s="125" t="str">
        <f>"2,     "&amp;'2017 03 15'!C81&amp;",   """&amp;'2017 03 15'!P81&amp;""""</f>
        <v>2,     A. O. Smith,   "HPTU-80DR 130  (80 gal, JA13)"</v>
      </c>
    </row>
    <row r="55" spans="1:1" x14ac:dyDescent="0.25">
      <c r="A55" s="125" t="str">
        <f>"2,     "&amp;'2017 03 15'!C82&amp;",   """&amp;'2017 03 15'!P82&amp;""""</f>
        <v>2,     A. O. Smith,   "PHPT 60  (60 gal)"</v>
      </c>
    </row>
    <row r="56" spans="1:1" x14ac:dyDescent="0.25">
      <c r="A56" s="125" t="str">
        <f>"2,     "&amp;'2017 03 15'!C83&amp;",   """&amp;'2017 03 15'!P83&amp;""""</f>
        <v>2,     A. O. Smith,   "PHPT 80  (80 gal)"</v>
      </c>
    </row>
    <row r="57" spans="1:1" x14ac:dyDescent="0.25">
      <c r="A57" s="126" t="str">
        <f>"2,     "&amp;'2017 03 15'!C87&amp;",   """&amp;'2017 03 15'!P87&amp;""""</f>
        <v>2,     American,   "HPE10260H045DV  (60 gal)"</v>
      </c>
    </row>
    <row r="58" spans="1:1" x14ac:dyDescent="0.25">
      <c r="A58" s="125" t="str">
        <f>"2,     "&amp;'2017 03 15'!C88&amp;",   """&amp;'2017 03 15'!P88&amp;""""</f>
        <v>2,     American,   "HPE10280H045DV  (80 gal)"</v>
      </c>
    </row>
    <row r="59" spans="1:1" x14ac:dyDescent="0.25">
      <c r="A59" s="125" t="str">
        <f>"2,     "&amp;'2017 03 15'!C89&amp;",   """&amp;'2017 03 15'!P89&amp;""""</f>
        <v>2,     American,   "HPE6280H045DV 102  (80 gal)"</v>
      </c>
    </row>
    <row r="60" spans="1:1" x14ac:dyDescent="0.25">
      <c r="A60" s="125" t="str">
        <f>"2,     "&amp;'2017 03 15'!C90&amp;",   """&amp;'2017 03 15'!P90&amp;""""</f>
        <v>2,     American,   "HPHE10250H045DV 120  (50 gal)"</v>
      </c>
    </row>
    <row r="61" spans="1:1" x14ac:dyDescent="0.25">
      <c r="A61" s="125" t="str">
        <f>"2,     "&amp;'2017 03 15'!C91&amp;",   """&amp;'2017 03 15'!P91&amp;""""</f>
        <v>2,     American,   "HPHE10250H045DVN 120  (50 gal)"</v>
      </c>
    </row>
    <row r="62" spans="1:1" x14ac:dyDescent="0.25">
      <c r="A62" s="125" t="str">
        <f>"2,     "&amp;'2017 03 15'!C92&amp;",   """&amp;'2017 03 15'!P92&amp;""""</f>
        <v>2,     American,   "HPHE10250H045DVDR 130  (50 gal, JA13)"</v>
      </c>
    </row>
    <row r="63" spans="1:1" x14ac:dyDescent="0.25">
      <c r="A63" s="125" t="str">
        <f>"2,     "&amp;'2017 03 15'!C93&amp;",   """&amp;'2017 03 15'!P93&amp;""""</f>
        <v>2,     American,   "HPHE10266H045DV 120  (66 gal)"</v>
      </c>
    </row>
    <row r="64" spans="1:1" x14ac:dyDescent="0.25">
      <c r="A64" s="125" t="str">
        <f>"2,     "&amp;'2017 03 15'!C94&amp;",   """&amp;'2017 03 15'!P94&amp;""""</f>
        <v>2,     American,   "HPHE10266H045DVN 120  (66 gal)"</v>
      </c>
    </row>
    <row r="65" spans="1:1" x14ac:dyDescent="0.25">
      <c r="A65" s="125" t="str">
        <f>"2,     "&amp;'2017 03 15'!C95&amp;",   """&amp;'2017 03 15'!P95&amp;""""</f>
        <v>2,     American,   "HPHE10266H045DVDR 130  (66 gal, JA13)"</v>
      </c>
    </row>
    <row r="66" spans="1:1" x14ac:dyDescent="0.25">
      <c r="A66" s="125" t="str">
        <f>"2,     "&amp;'2017 03 15'!C96&amp;",   """&amp;'2017 03 15'!P96&amp;""""</f>
        <v>2,     American,   "HPHE10280H045DV 120  (80 gal)"</v>
      </c>
    </row>
    <row r="67" spans="1:1" x14ac:dyDescent="0.25">
      <c r="A67" s="125" t="str">
        <f>"2,     "&amp;'2017 03 15'!C97&amp;",   """&amp;'2017 03 15'!P97&amp;""""</f>
        <v>2,     American,   "HPHE10280H045DVN 120  (80 gal)"</v>
      </c>
    </row>
    <row r="68" spans="1:1" x14ac:dyDescent="0.25">
      <c r="A68" s="125" t="str">
        <f>"2,     "&amp;'2017 03 15'!C98&amp;",   """&amp;'2017 03 15'!P98&amp;""""</f>
        <v>2,     American,   "HPHE10280H045DVDR 130  (80 gal, JA13)"</v>
      </c>
    </row>
    <row r="69" spans="1:1" x14ac:dyDescent="0.25">
      <c r="A69" s="125" t="str">
        <f>"2,     "&amp;'2017 03 15'!C99&amp;",   """&amp;'2017 03 15'!P99&amp;""""</f>
        <v>2,     American,   "HPHE6250H045DV  (50 gal)"</v>
      </c>
    </row>
    <row r="70" spans="1:1" x14ac:dyDescent="0.25">
      <c r="A70" s="125" t="str">
        <f>"2,     "&amp;'2017 03 15'!C100&amp;",   """&amp;'2017 03 15'!P100&amp;""""</f>
        <v>2,     American,   "HPHE6266H045DV 120  (66 gal)"</v>
      </c>
    </row>
    <row r="71" spans="1:1" x14ac:dyDescent="0.25">
      <c r="A71" s="125" t="str">
        <f>"2,     "&amp;'2017 03 15'!C101&amp;",   """&amp;'2017 03 15'!P101&amp;""""</f>
        <v>2,     American,   "HPHE6280H045DV 120  (80 gal)"</v>
      </c>
    </row>
    <row r="72" spans="1:1" x14ac:dyDescent="0.25">
      <c r="A72" s="125" t="str">
        <f>"2,     "&amp;'2017 03 15'!C102&amp;",   """&amp;'2017 03 15'!P102&amp;""""</f>
        <v>2,     American,   "HPHE650H045DV 120  (50 gal)"</v>
      </c>
    </row>
    <row r="73" spans="1:1" x14ac:dyDescent="0.25">
      <c r="A73" s="126" t="str">
        <f>"2,     "&amp;'2017 03 15'!C106&amp;",   """&amp;'2017 03 15'!P106&amp;""""</f>
        <v>2,     Bradford White,   "RE2H50R10B-1NCWT  (50 gal)"</v>
      </c>
    </row>
    <row r="74" spans="1:1" x14ac:dyDescent="0.25">
      <c r="A74" s="125" t="str">
        <f>"2,     "&amp;'2017 03 15'!C107&amp;",   """&amp;'2017 03 15'!P107&amp;""""</f>
        <v>2,     Bradford White,   "RE2H65T10-1NCWT  (65 gal)"</v>
      </c>
    </row>
    <row r="75" spans="1:1" x14ac:dyDescent="0.25">
      <c r="A75" s="125" t="str">
        <f>"2,     "&amp;'2017 03 15'!C108&amp;",   """&amp;'2017 03 15'!P108&amp;""""</f>
        <v>2,     Bradford White,   "RE2H80R10B-1NCWT  (80 gal)"</v>
      </c>
    </row>
    <row r="76" spans="1:1" x14ac:dyDescent="0.25">
      <c r="A76" s="125" t="str">
        <f>"2,     "&amp;'2017 03 15'!C109&amp;",   """&amp;'2017 03 15'!P109&amp;""""</f>
        <v>2,     Bradford White,   "RE2H50S6-1NCWT  (50 gal)"</v>
      </c>
    </row>
    <row r="77" spans="1:1" x14ac:dyDescent="0.25">
      <c r="A77" s="125" t="str">
        <f>"2,     "&amp;'2017 03 15'!C110&amp;",   """&amp;'2017 03 15'!P110&amp;""""</f>
        <v>2,     Bradford White,   "RE2H65T6-1NCWT  (65 gal)"</v>
      </c>
    </row>
    <row r="78" spans="1:1" x14ac:dyDescent="0.25">
      <c r="A78" s="125" t="str">
        <f>"2,     "&amp;'2017 03 15'!C111&amp;",   """&amp;'2017 03 15'!P111&amp;""""</f>
        <v>2,     Bradford White,   "RE2H80T6-1NCWT  (80 gal)"</v>
      </c>
    </row>
    <row r="79" spans="1:1" x14ac:dyDescent="0.25">
      <c r="A79" s="126" t="str">
        <f>"2,     "&amp;'2017 03 15'!C112&amp;",   """&amp;'2017 03 15'!P112&amp;""""</f>
        <v>2,     Direct Energy,   "ECEPH40 T2 RH375-15  (40 gal)"</v>
      </c>
    </row>
    <row r="80" spans="1:1" x14ac:dyDescent="0.25">
      <c r="A80" s="125" t="str">
        <f>"2,     "&amp;'2017 03 15'!C113&amp;",   """&amp;'2017 03 15'!P113&amp;""""</f>
        <v>2,     Direct Energy,   "ECEPH50 T2 RH375-15  (50 gal)"</v>
      </c>
    </row>
    <row r="81" spans="1:1" x14ac:dyDescent="0.25">
      <c r="A81" s="125" t="str">
        <f>"2,     "&amp;'2017 03 15'!C114&amp;",   """&amp;'2017 03 15'!P114&amp;""""</f>
        <v>2,     Direct Energy,   "ECEPH65 T2 RH375-15  (65 gal)"</v>
      </c>
    </row>
    <row r="82" spans="1:1" x14ac:dyDescent="0.25">
      <c r="A82" s="125" t="str">
        <f>"2,     "&amp;'2017 03 15'!C115&amp;",   """&amp;'2017 03 15'!P115&amp;""""</f>
        <v>2,     Direct Energy,   "ECEPH80 T2 RH375-15  (80 gal)"</v>
      </c>
    </row>
    <row r="83" spans="1:1" x14ac:dyDescent="0.25">
      <c r="A83" s="125" t="str">
        <f>"2,     "&amp;'2017 03 15'!C116&amp;",   """&amp;'2017 03 15'!P116&amp;""""</f>
        <v>2,     Direct Energy,   "ECEPH40 T2 RH375-30  (40 gal)"</v>
      </c>
    </row>
    <row r="84" spans="1:1" x14ac:dyDescent="0.25">
      <c r="A84" s="125" t="str">
        <f>"2,     "&amp;'2017 03 15'!C117&amp;",   """&amp;'2017 03 15'!P117&amp;""""</f>
        <v>2,     Direct Energy,   "ECEPH50 T2 RH375-30  (50 gal)"</v>
      </c>
    </row>
    <row r="85" spans="1:1" x14ac:dyDescent="0.25">
      <c r="A85" s="125" t="str">
        <f>"2,     "&amp;'2017 03 15'!C118&amp;",   """&amp;'2017 03 15'!P118&amp;""""</f>
        <v>2,     Direct Energy,   "ECEPH65 T2 RH375-30  (65 gal)"</v>
      </c>
    </row>
    <row r="86" spans="1:1" x14ac:dyDescent="0.25">
      <c r="A86" s="125" t="str">
        <f>"2,     "&amp;'2017 03 15'!C119&amp;",   """&amp;'2017 03 15'!P119&amp;""""</f>
        <v>2,     Direct Energy,   "ECEPH80 T2 RH375-30  (80 gal)"</v>
      </c>
    </row>
    <row r="87" spans="1:1" x14ac:dyDescent="0.25">
      <c r="A87" s="125" t="str">
        <f>"2,     "&amp;'2017 03 15'!C120&amp;",   """&amp;'2017 03 15'!P120&amp;""""</f>
        <v>2,     Direct Energy,   "ECEPH40 T2 RH375-SO  (40 gal)"</v>
      </c>
    </row>
    <row r="88" spans="1:1" x14ac:dyDescent="0.25">
      <c r="A88" s="125" t="str">
        <f>"2,     "&amp;'2017 03 15'!C121&amp;",   """&amp;'2017 03 15'!P121&amp;""""</f>
        <v>2,     Direct Energy,   "ECEPH50 T2 RH375-SO  (50 gal)"</v>
      </c>
    </row>
    <row r="89" spans="1:1" x14ac:dyDescent="0.25">
      <c r="A89" s="125" t="str">
        <f>"2,     "&amp;'2017 03 15'!C122&amp;",   """&amp;'2017 03 15'!P122&amp;""""</f>
        <v>2,     Direct Energy,   "ECEPH65 T2 RH375-SO  (65 gal)"</v>
      </c>
    </row>
    <row r="90" spans="1:1" x14ac:dyDescent="0.25">
      <c r="A90" s="125" t="str">
        <f>"2,     "&amp;'2017 03 15'!C123&amp;",   """&amp;'2017 03 15'!P123&amp;""""</f>
        <v>2,     Direct Energy,   "ECEPH80 T2 RH375-SO  (80 gal)"</v>
      </c>
    </row>
    <row r="91" spans="1:1" x14ac:dyDescent="0.25">
      <c r="A91" s="125" t="str">
        <f>"2,     "&amp;'2017 03 15'!C124&amp;",   """&amp;'2017 03 15'!P124&amp;""""</f>
        <v>2,     Direct Energy,   "ECE H40 T2 RH310BM  (40 gal)"</v>
      </c>
    </row>
    <row r="92" spans="1:1" x14ac:dyDescent="0.25">
      <c r="A92" s="125" t="str">
        <f>"2,     "&amp;'2017 03 15'!C125&amp;",   """&amp;'2017 03 15'!P125&amp;""""</f>
        <v>2,     Direct Energy,   "ECE H50 T2 RH310BM  (50 gal)"</v>
      </c>
    </row>
    <row r="93" spans="1:1" x14ac:dyDescent="0.25">
      <c r="A93" s="125" t="str">
        <f>"2,     "&amp;'2017 03 15'!C126&amp;",   """&amp;'2017 03 15'!P126&amp;""""</f>
        <v>2,     Direct Energy,   "ECE H65 T2 RH310BM  (65 gal)"</v>
      </c>
    </row>
    <row r="94" spans="1:1" x14ac:dyDescent="0.25">
      <c r="A94" s="125" t="str">
        <f>"2,     "&amp;'2017 03 15'!C127&amp;",   """&amp;'2017 03 15'!P127&amp;""""</f>
        <v>2,     Direct Energy,   "ECE H80 T2 RH310BM  (80 gal)"</v>
      </c>
    </row>
    <row r="95" spans="1:1" x14ac:dyDescent="0.25">
      <c r="A95" s="126" t="str">
        <f>"2,     "&amp;'2017 03 15'!C128&amp;",   """&amp;'2017 03 15'!P128&amp;""""</f>
        <v>2,     EcoSense,   "HB50ES  (50 gal)"</v>
      </c>
    </row>
    <row r="96" spans="1:1" x14ac:dyDescent="0.25">
      <c r="A96" s="126" t="str">
        <f>"2,     "&amp;'2017 03 15'!C129&amp;",   """&amp;'2017 03 15'!P129&amp;""""</f>
        <v>2,     GE,   "BEH50DCEJSB  (50 gal)"</v>
      </c>
    </row>
    <row r="97" spans="1:1" x14ac:dyDescent="0.25">
      <c r="A97" s="125" t="str">
        <f>"2,     "&amp;'2017 03 15'!C130&amp;",   """&amp;'2017 03 15'!P130&amp;""""</f>
        <v>2,     GE,   "BEH80DCEJSB  (80 gal)"</v>
      </c>
    </row>
    <row r="98" spans="1:1" x14ac:dyDescent="0.25">
      <c r="A98" s="125" t="str">
        <f>"2,     "&amp;'2017 03 15'!C131&amp;",   """&amp;'2017 03 15'!P131&amp;""""</f>
        <v>2,     GE,   "GEH50DEEJSC  (50 gal)"</v>
      </c>
    </row>
    <row r="99" spans="1:1" x14ac:dyDescent="0.25">
      <c r="A99" s="125" t="str">
        <f>"2,     "&amp;'2017 03 15'!C132&amp;",   """&amp;'2017 03 15'!P132&amp;""""</f>
        <v>2,     GE,   "GEH50DEEJXXX  (50 gal)"</v>
      </c>
    </row>
    <row r="100" spans="1:1" x14ac:dyDescent="0.25">
      <c r="A100" s="125" t="str">
        <f>"2,     "&amp;'2017 03 15'!C133&amp;",   """&amp;'2017 03 15'!P133&amp;""""</f>
        <v>2,     GE,   "GEH50DFEJSR  (50 gal)"</v>
      </c>
    </row>
    <row r="101" spans="1:1" x14ac:dyDescent="0.25">
      <c r="A101" s="125" t="str">
        <f>"2,     "&amp;'2017 03 15'!C134&amp;",   """&amp;'2017 03 15'!P134&amp;""""</f>
        <v>2,     GE,   "GEH50DHEKSC  (50 gal)"</v>
      </c>
    </row>
    <row r="102" spans="1:1" x14ac:dyDescent="0.25">
      <c r="A102" s="125" t="str">
        <f>"2,     "&amp;'2017 03 15'!C135&amp;",   """&amp;'2017 03 15'!P135&amp;""""</f>
        <v>2,     GE,   "GEH80DEEJSC  (80 gal)"</v>
      </c>
    </row>
    <row r="103" spans="1:1" x14ac:dyDescent="0.25">
      <c r="A103" s="125" t="str">
        <f>"2,     "&amp;'2017 03 15'!C136&amp;",   """&amp;'2017 03 15'!P136&amp;""""</f>
        <v>2,     GE,   "GEH80DFEJSR  (80 gal)"</v>
      </c>
    </row>
    <row r="104" spans="1:1" x14ac:dyDescent="0.25">
      <c r="A104" s="125" t="str">
        <f>"2,     "&amp;'2017 03 15'!C137&amp;",   """&amp;'2017 03 15'!P137&amp;""""</f>
        <v>2,     GE,   "GEH80DHEKSC  (80 gal)"</v>
      </c>
    </row>
    <row r="105" spans="1:1" x14ac:dyDescent="0.25">
      <c r="A105" s="126" t="str">
        <f>"2,     "&amp;'2017 03 15'!C138&amp;",   """&amp;'2017 03 15'!P138&amp;""""</f>
        <v>2,     Kenmore,   "153.32116  (60 gal)"</v>
      </c>
    </row>
    <row r="106" spans="1:1" x14ac:dyDescent="0.25">
      <c r="A106" s="125" t="str">
        <f>"2,     "&amp;'2017 03 15'!C139&amp;",   """&amp;'2017 03 15'!P139&amp;""""</f>
        <v>2,     Kenmore,   "153.32118  (80 gal)"</v>
      </c>
    </row>
    <row r="107" spans="1:1" x14ac:dyDescent="0.25">
      <c r="A107" s="125" t="str">
        <f>"2,     "&amp;'2017 03 15'!C140&amp;",   """&amp;'2017 03 15'!P140&amp;""""</f>
        <v>2,     Kenmore,   "153.5925  (50 gal)"</v>
      </c>
    </row>
    <row r="108" spans="1:1" x14ac:dyDescent="0.25">
      <c r="A108" s="125" t="str">
        <f>"2,     "&amp;'2017 03 15'!C141&amp;",   """&amp;'2017 03 15'!P141&amp;""""</f>
        <v>2,     Kenmore,   "153.5926  (66 gal)"</v>
      </c>
    </row>
    <row r="109" spans="1:1" x14ac:dyDescent="0.25">
      <c r="A109" s="125" t="str">
        <f>"2,     "&amp;'2017 03 15'!C142&amp;",   """&amp;'2017 03 15'!P142&amp;""""</f>
        <v>2,     Kenmore,   "153.5928  (80 gal)"</v>
      </c>
    </row>
    <row r="110" spans="1:1" x14ac:dyDescent="0.25">
      <c r="A110" s="126" t="str">
        <f>"2,     "&amp;'2017 03 15'!C146&amp;",   """&amp;'2017 03 15'!P146&amp;""""</f>
        <v>2,     Lochinvar,   "HPA051KD 120  (50 gal)"</v>
      </c>
    </row>
    <row r="111" spans="1:1" x14ac:dyDescent="0.25">
      <c r="A111" s="125" t="str">
        <f>"2,     "&amp;'2017 03 15'!C147&amp;",   """&amp;'2017 03 15'!P147&amp;""""</f>
        <v>2,     Lochinvar,   "HPA052KD 120  (50 gal)"</v>
      </c>
    </row>
    <row r="112" spans="1:1" x14ac:dyDescent="0.25">
      <c r="A112" s="125" t="str">
        <f>"2,     "&amp;'2017 03 15'!C148&amp;",   """&amp;'2017 03 15'!P148&amp;""""</f>
        <v>2,     Lochinvar,   "HPA067KD 120  (66 gal)"</v>
      </c>
    </row>
    <row r="113" spans="1:1" x14ac:dyDescent="0.25">
      <c r="A113" s="125" t="str">
        <f>"2,     "&amp;'2017 03 15'!C149&amp;",   """&amp;'2017 03 15'!P149&amp;""""</f>
        <v>2,     Lochinvar,   "HPA068KD 120  (66 gal)"</v>
      </c>
    </row>
    <row r="114" spans="1:1" x14ac:dyDescent="0.25">
      <c r="A114" s="125" t="str">
        <f>"2,     "&amp;'2017 03 15'!C150&amp;",   """&amp;'2017 03 15'!P150&amp;""""</f>
        <v>2,     Lochinvar,   "HPA081KD 120  (80 gal)"</v>
      </c>
    </row>
    <row r="115" spans="1:1" x14ac:dyDescent="0.25">
      <c r="A115" s="125" t="str">
        <f>"2,     "&amp;'2017 03 15'!C151&amp;",   """&amp;'2017 03 15'!P151&amp;""""</f>
        <v>2,     Lochinvar,   "HPA082KD 120  (80 gal)"</v>
      </c>
    </row>
    <row r="116" spans="1:1" x14ac:dyDescent="0.25">
      <c r="A116" s="126" t="str">
        <f>"2,     "&amp;'2017 03 15'!C152&amp;",   """&amp;'2017 03 15'!P152&amp;""""</f>
        <v>2,     Reliance,   "10-50-DHPTS 2**  (50 gal, JA13)"</v>
      </c>
    </row>
    <row r="117" spans="1:1" x14ac:dyDescent="0.25">
      <c r="A117" s="125" t="str">
        <f>"2,     "&amp;'2017 03 15'!C153&amp;",   """&amp;'2017 03 15'!P153&amp;""""</f>
        <v>2,     Reliance,   "10-66-DHPTS 2**  (66 gal, JA13)"</v>
      </c>
    </row>
    <row r="118" spans="1:1" x14ac:dyDescent="0.25">
      <c r="A118" s="125" t="str">
        <f>"2,     "&amp;'2017 03 15'!C154&amp;",   """&amp;'2017 03 15'!P154&amp;""""</f>
        <v>2,     Reliance,   "10-80-DHPTS 2**  (80 gal, JA13)"</v>
      </c>
    </row>
    <row r="119" spans="1:1" x14ac:dyDescent="0.25">
      <c r="A119" s="125" t="str">
        <f>"2,     "&amp;'2017 03 15'!C158&amp;",   """&amp;'2017 03 15'!P158&amp;""""</f>
        <v>2,     Reliance,   "10 60 DHPT  (60 gal)"</v>
      </c>
    </row>
    <row r="120" spans="1:1" x14ac:dyDescent="0.25">
      <c r="A120" s="125" t="str">
        <f>"2,     "&amp;'2017 03 15'!C159&amp;",   """&amp;'2017 03 15'!P159&amp;""""</f>
        <v>2,     Reliance,   "10 66 DHPHT 120  (66 gal)"</v>
      </c>
    </row>
    <row r="121" spans="1:1" x14ac:dyDescent="0.25">
      <c r="A121" s="125" t="str">
        <f>"2,     "&amp;'2017 03 15'!C160&amp;",   """&amp;'2017 03 15'!P160&amp;""""</f>
        <v>2,     Reliance,   "10 66 DHPHTN 120  (66 gal)"</v>
      </c>
    </row>
    <row r="122" spans="1:1" x14ac:dyDescent="0.25">
      <c r="A122" s="125" t="str">
        <f>"2,     "&amp;'2017 03 15'!C161&amp;",   """&amp;'2017 03 15'!P161&amp;""""</f>
        <v>2,     Reliance,   "10-66-DHPHTDR 130  (66 gal, JA13)"</v>
      </c>
    </row>
    <row r="123" spans="1:1" x14ac:dyDescent="0.25">
      <c r="A123" s="125" t="str">
        <f>"2,     "&amp;'2017 03 15'!C162&amp;",   """&amp;'2017 03 15'!P162&amp;""""</f>
        <v>2,     Reliance,   "10 80 DHPHT 120  (80 gal)"</v>
      </c>
    </row>
    <row r="124" spans="1:1" x14ac:dyDescent="0.25">
      <c r="A124" s="125" t="str">
        <f>"2,     "&amp;'2017 03 15'!C163&amp;",   """&amp;'2017 03 15'!P163&amp;""""</f>
        <v>2,     Reliance,   "10 80 DHPHTNE 120  (80 gal)"</v>
      </c>
    </row>
    <row r="125" spans="1:1" x14ac:dyDescent="0.25">
      <c r="A125" s="125" t="str">
        <f>"2,     "&amp;'2017 03 15'!C164&amp;",   """&amp;'2017 03 15'!P164&amp;""""</f>
        <v>2,     Reliance,   "10-80-DHPHTDR 130  (80 gal, JA13)"</v>
      </c>
    </row>
    <row r="126" spans="1:1" x14ac:dyDescent="0.25">
      <c r="A126" s="125" t="str">
        <f>"2,     "&amp;'2017 03 15'!C165&amp;",   """&amp;'2017 03 15'!P165&amp;""""</f>
        <v>2,     Reliance,   "10 80 DHPT  (80 gal)"</v>
      </c>
    </row>
    <row r="127" spans="1:1" x14ac:dyDescent="0.25">
      <c r="A127" s="125" t="str">
        <f>"2,     "&amp;'2017 03 15'!C166&amp;",   """&amp;'2017 03 15'!P166&amp;""""</f>
        <v>2,     Reliance,   "6 50 DHPHT 120  (50 gal)"</v>
      </c>
    </row>
    <row r="128" spans="1:1" x14ac:dyDescent="0.25">
      <c r="A128" s="125" t="str">
        <f>"2,     "&amp;'2017 03 15'!C167&amp;",   """&amp;'2017 03 15'!P167&amp;""""</f>
        <v>2,     Reliance,   "6 66 DHPHT 120  (66 gal)"</v>
      </c>
    </row>
    <row r="129" spans="1:1" x14ac:dyDescent="0.25">
      <c r="A129" s="125" t="str">
        <f>"2,     "&amp;'2017 03 15'!C168&amp;",   """&amp;'2017 03 15'!P168&amp;""""</f>
        <v>2,     Reliance,   "6 80 DHPHT 120  (80 gal)"</v>
      </c>
    </row>
    <row r="130" spans="1:1" x14ac:dyDescent="0.25">
      <c r="A130" s="125" t="str">
        <f>"2,     "&amp;'2017 03 15'!C169&amp;",   """&amp;'2017 03 15'!P169&amp;""""</f>
        <v>2,     Reliance,   "6 80 DHPT 102  (80 gal)"</v>
      </c>
    </row>
    <row r="131" spans="1:1" x14ac:dyDescent="0.25">
      <c r="A131" s="126" t="str">
        <f>"2,     "&amp;'2017 03 15'!C170&amp;",   """&amp;'2017 03 15'!P170&amp;""""</f>
        <v>2,     Rheem,   "HPLD40-1RH  (40 gal)"</v>
      </c>
    </row>
    <row r="132" spans="1:1" x14ac:dyDescent="0.25">
      <c r="A132" s="125" t="str">
        <f>"2,     "&amp;'2017 03 15'!C171&amp;",   """&amp;'2017 03 15'!P171&amp;""""</f>
        <v>2,     Rheem,   "HPLD50-1RH  (50 gal)"</v>
      </c>
    </row>
    <row r="133" spans="1:1" x14ac:dyDescent="0.25">
      <c r="A133" s="125" t="str">
        <f>"2,     "&amp;'2017 03 15'!C172&amp;",   """&amp;'2017 03 15'!P172&amp;""""</f>
        <v>2,     Rheem,   "HPLD65-1RH  (65 gal)"</v>
      </c>
    </row>
    <row r="134" spans="1:1" x14ac:dyDescent="0.25">
      <c r="A134" s="125" t="str">
        <f>"2,     "&amp;'2017 03 15'!C173&amp;",   """&amp;'2017 03 15'!P173&amp;""""</f>
        <v>2,     Rheem,   "HPLD80-1RH  (80 gal)"</v>
      </c>
    </row>
    <row r="135" spans="1:1" x14ac:dyDescent="0.25">
      <c r="A135" s="125" t="str">
        <f>"2,     "&amp;'2017 03 15'!C174&amp;",   """&amp;'2017 03 15'!P174&amp;""""</f>
        <v>2,     Rheem,   "PROPH40 T2 RH375-15  (40 gal, JA13)"</v>
      </c>
    </row>
    <row r="136" spans="1:1" x14ac:dyDescent="0.25">
      <c r="A136" s="125" t="str">
        <f>"2,     "&amp;'2017 03 15'!C175&amp;",   """&amp;'2017 03 15'!P175&amp;""""</f>
        <v>2,     Rheem,   "PROPH50 T2 RH375-15  (50 gal, JA13)"</v>
      </c>
    </row>
    <row r="137" spans="1:1" x14ac:dyDescent="0.25">
      <c r="A137" s="125" t="str">
        <f>"2,     "&amp;'2017 03 15'!C176&amp;",   """&amp;'2017 03 15'!P176&amp;""""</f>
        <v>2,     Rheem,   "PROPH65 T2 RH375-15  (65 gal, JA13)"</v>
      </c>
    </row>
    <row r="138" spans="1:1" x14ac:dyDescent="0.25">
      <c r="A138" s="125" t="str">
        <f>"2,     "&amp;'2017 03 15'!C177&amp;",   """&amp;'2017 03 15'!P177&amp;""""</f>
        <v>2,     Rheem,   "PROPH80 T2 RH375-15  (80 gal, JA13)"</v>
      </c>
    </row>
    <row r="139" spans="1:1" x14ac:dyDescent="0.25">
      <c r="A139" s="125" t="str">
        <f>"2,     "&amp;'2017 03 15'!C178&amp;",   """&amp;'2017 03 15'!P178&amp;""""</f>
        <v>2,     Rheem,   "PROPH40 T2 RH375-30  (40 gal, JA13)"</v>
      </c>
    </row>
    <row r="140" spans="1:1" x14ac:dyDescent="0.25">
      <c r="A140" s="125" t="str">
        <f>"2,     "&amp;'2017 03 15'!C179&amp;",   """&amp;'2017 03 15'!P179&amp;""""</f>
        <v>2,     Rheem,   "PROPH50 T2 RH375-30  (50 gal, JA13)"</v>
      </c>
    </row>
    <row r="141" spans="1:1" x14ac:dyDescent="0.25">
      <c r="A141" s="125" t="str">
        <f>"2,     "&amp;'2017 03 15'!C180&amp;",   """&amp;'2017 03 15'!P180&amp;""""</f>
        <v>2,     Rheem,   "PROPH65 T2 RH375-30  (65 gal, JA13)"</v>
      </c>
    </row>
    <row r="142" spans="1:1" x14ac:dyDescent="0.25">
      <c r="A142" s="125" t="str">
        <f>"2,     "&amp;'2017 03 15'!C181&amp;",   """&amp;'2017 03 15'!P181&amp;""""</f>
        <v>2,     Rheem,   "PROPH80 T2 RH375-30  (80 gal, JA13)"</v>
      </c>
    </row>
    <row r="143" spans="1:1" x14ac:dyDescent="0.25">
      <c r="A143" s="125" t="str">
        <f>"2,     "&amp;'2017 03 15'!C182&amp;",   """&amp;'2017 03 15'!P182&amp;""""</f>
        <v>2,     Rheem,   "PROPH40 T2 RH375-SO  (40 gal, JA13)"</v>
      </c>
    </row>
    <row r="144" spans="1:1" x14ac:dyDescent="0.25">
      <c r="A144" s="125" t="str">
        <f>"2,     "&amp;'2017 03 15'!C183&amp;",   """&amp;'2017 03 15'!P183&amp;""""</f>
        <v>2,     Rheem,   "PROPH50 T2 RH375-SO  (50 gal, JA13)"</v>
      </c>
    </row>
    <row r="145" spans="1:1" x14ac:dyDescent="0.25">
      <c r="A145" s="125" t="str">
        <f>"2,     "&amp;'2017 03 15'!C184&amp;",   """&amp;'2017 03 15'!P184&amp;""""</f>
        <v>2,     Rheem,   "PROPH65 T2 RH375-SO  (65 gal, JA13)"</v>
      </c>
    </row>
    <row r="146" spans="1:1" x14ac:dyDescent="0.25">
      <c r="A146" s="125" t="str">
        <f>"2,     "&amp;'2017 03 15'!C185&amp;",   """&amp;'2017 03 15'!P185&amp;""""</f>
        <v>2,     Rheem,   "PROPH80 T2 RH375-SO  (80 gal, JA13)"</v>
      </c>
    </row>
    <row r="147" spans="1:1" x14ac:dyDescent="0.25">
      <c r="A147" s="125" t="str">
        <f>"2,     "&amp;'2017 03 15'!C186&amp;",   """&amp;'2017 03 15'!P186&amp;""""</f>
        <v>2,     Rheem,   "XE40T10H22U0  (40 gal, JA13)"</v>
      </c>
    </row>
    <row r="148" spans="1:1" x14ac:dyDescent="0.25">
      <c r="A148" s="125" t="str">
        <f>"2,     "&amp;'2017 03 15'!C187&amp;",   """&amp;'2017 03 15'!P187&amp;""""</f>
        <v>2,     Rheem,   "XE50T10H22U0  (50 gal, JA13)"</v>
      </c>
    </row>
    <row r="149" spans="1:1" x14ac:dyDescent="0.25">
      <c r="A149" s="125" t="str">
        <f>"2,     "&amp;'2017 03 15'!C188&amp;",   """&amp;'2017 03 15'!P188&amp;""""</f>
        <v>2,     Rheem,   "XE65T10H22U0  (65 gal, JA13)"</v>
      </c>
    </row>
    <row r="150" spans="1:1" x14ac:dyDescent="0.25">
      <c r="A150" s="125" t="str">
        <f>"2,     "&amp;'2017 03 15'!C189&amp;",   """&amp;'2017 03 15'!P189&amp;""""</f>
        <v>2,     Rheem,   "XE80T10H22U0  (80 gal, JA13)"</v>
      </c>
    </row>
    <row r="151" spans="1:1" x14ac:dyDescent="0.25">
      <c r="A151" s="125" t="str">
        <f>"2,     "&amp;'2017 03 15'!C190&amp;",   """&amp;'2017 03 15'!P190&amp;""""</f>
        <v>2,     Rheem,   "XE40T10H45U0  (40 gal, JA13)"</v>
      </c>
    </row>
    <row r="152" spans="1:1" x14ac:dyDescent="0.25">
      <c r="A152" s="125" t="str">
        <f>"2,     "&amp;'2017 03 15'!C191&amp;",   """&amp;'2017 03 15'!P191&amp;""""</f>
        <v>2,     Rheem,   "XE50T10H45U0  (50 gal, JA13)"</v>
      </c>
    </row>
    <row r="153" spans="1:1" x14ac:dyDescent="0.25">
      <c r="A153" s="125" t="str">
        <f>"2,     "&amp;'2017 03 15'!C192&amp;",   """&amp;'2017 03 15'!P192&amp;""""</f>
        <v>2,     Rheem,   "XE65T10H45U0  (65 gal, JA13)"</v>
      </c>
    </row>
    <row r="154" spans="1:1" x14ac:dyDescent="0.25">
      <c r="A154" s="125" t="str">
        <f>"2,     "&amp;'2017 03 15'!C193&amp;",   """&amp;'2017 03 15'!P193&amp;""""</f>
        <v>2,     Rheem,   "XE80T10H45U0  (80 gal, JA13)"</v>
      </c>
    </row>
    <row r="155" spans="1:1" x14ac:dyDescent="0.25">
      <c r="A155" s="125" t="str">
        <f>"2,     "&amp;'2017 03 15'!C194&amp;",   """&amp;'2017 03 15'!P194&amp;""""</f>
        <v>2,     Rheem,   "XE40T10HS45U0  (40 gal, JA13)"</v>
      </c>
    </row>
    <row r="156" spans="1:1" x14ac:dyDescent="0.25">
      <c r="A156" s="125" t="str">
        <f>"2,     "&amp;'2017 03 15'!C195&amp;",   """&amp;'2017 03 15'!P195&amp;""""</f>
        <v>2,     Rheem,   "XE50T10HS45U0  (50 gal, JA13)"</v>
      </c>
    </row>
    <row r="157" spans="1:1" x14ac:dyDescent="0.25">
      <c r="A157" s="125" t="str">
        <f>"2,     "&amp;'2017 03 15'!C196&amp;",   """&amp;'2017 03 15'!P196&amp;""""</f>
        <v>2,     Rheem,   "XE65T10HS45U0  (65 gal, JA13)"</v>
      </c>
    </row>
    <row r="158" spans="1:1" x14ac:dyDescent="0.25">
      <c r="A158" s="125" t="str">
        <f>"2,     "&amp;'2017 03 15'!C197&amp;",   """&amp;'2017 03 15'!P197&amp;""""</f>
        <v>2,     Rheem,   "XE80T10HS45U0  (80 gal, JA13)"</v>
      </c>
    </row>
    <row r="159" spans="1:1" x14ac:dyDescent="0.25">
      <c r="A159" s="125" t="str">
        <f>"2,     "&amp;'2017 03 15'!C198&amp;",   """&amp;'2017 03 15'!P198&amp;""""</f>
        <v>2,     Rheem,   "PRO H40 T2 RH310BM  (40 gal, JA13)"</v>
      </c>
    </row>
    <row r="160" spans="1:1" x14ac:dyDescent="0.25">
      <c r="A160" s="125" t="str">
        <f>"2,     "&amp;'2017 03 15'!C199&amp;",   """&amp;'2017 03 15'!P199&amp;""""</f>
        <v>2,     Rheem,   "PRO H50 T2 RH310BM  (50 gal, JA13)"</v>
      </c>
    </row>
    <row r="161" spans="1:1" x14ac:dyDescent="0.25">
      <c r="A161" s="125" t="str">
        <f>"2,     "&amp;'2017 03 15'!C200&amp;",   """&amp;'2017 03 15'!P200&amp;""""</f>
        <v>2,     Rheem,   "PRO H65 T2 RH310BM  (65 gal, JA13)"</v>
      </c>
    </row>
    <row r="162" spans="1:1" x14ac:dyDescent="0.25">
      <c r="A162" s="125" t="str">
        <f>"2,     "&amp;'2017 03 15'!C201&amp;",   """&amp;'2017 03 15'!P201&amp;""""</f>
        <v>2,     Rheem,   "PRO H80 T2 RH310BM  (80 gal, JA13)"</v>
      </c>
    </row>
    <row r="163" spans="1:1" x14ac:dyDescent="0.25">
      <c r="A163" s="125" t="str">
        <f>"2,     "&amp;'2017 03 15'!C202&amp;",   """&amp;'2017 03 15'!P202&amp;""""</f>
        <v>2,     Rheem,   "PRO H40 T2 RH310UM  (40 gal)"</v>
      </c>
    </row>
    <row r="164" spans="1:1" x14ac:dyDescent="0.25">
      <c r="A164" s="125" t="str">
        <f>"2,     "&amp;'2017 03 15'!C203&amp;",   """&amp;'2017 03 15'!P203&amp;""""</f>
        <v>2,     Rheem,   "PRO H50 T2 RH310UM  (50 gal)"</v>
      </c>
    </row>
    <row r="165" spans="1:1" x14ac:dyDescent="0.25">
      <c r="A165" s="125" t="str">
        <f>"2,     "&amp;'2017 03 15'!C204&amp;",   """&amp;'2017 03 15'!P204&amp;""""</f>
        <v>2,     Rheem,   "PRO H65 T2 RH310UM  (65 gal)"</v>
      </c>
    </row>
    <row r="166" spans="1:1" x14ac:dyDescent="0.25">
      <c r="A166" s="125" t="str">
        <f>"2,     "&amp;'2017 03 15'!C205&amp;",   """&amp;'2017 03 15'!P205&amp;""""</f>
        <v>2,     Rheem,   "PRO H80 T2 RH310UM  (80 gal)"</v>
      </c>
    </row>
    <row r="167" spans="1:1" x14ac:dyDescent="0.25">
      <c r="A167" s="125" t="str">
        <f>"2,     "&amp;'2017 03 15'!C206&amp;",   """&amp;'2017 03 15'!P206&amp;""""</f>
        <v>2,     Rheem,   "HB50RH  (50 gal)"</v>
      </c>
    </row>
    <row r="168" spans="1:1" x14ac:dyDescent="0.25">
      <c r="A168" s="125" t="str">
        <f>"2,     "&amp;'2017 03 15'!C207&amp;",   """&amp;'2017 03 15'!P207&amp;""""</f>
        <v>2,     Rheem,   "PROPH50 T2 RH245  (50 gal)"</v>
      </c>
    </row>
    <row r="169" spans="1:1" x14ac:dyDescent="0.25">
      <c r="A169" s="125" t="str">
        <f>"2,     "&amp;'2017 03 15'!C208&amp;",   """&amp;'2017 03 15'!P208&amp;""""</f>
        <v>2,     Rheem,   "PROPH50 T2 RH350 D  (50 gal)"</v>
      </c>
    </row>
    <row r="170" spans="1:1" x14ac:dyDescent="0.25">
      <c r="A170" s="125" t="str">
        <f>"2,     "&amp;'2017 03 15'!C209&amp;",   """&amp;'2017 03 15'!P209&amp;""""</f>
        <v>2,     Rheem,   "PROPH65 T2 RH350 D  (65 gal)"</v>
      </c>
    </row>
    <row r="171" spans="1:1" x14ac:dyDescent="0.25">
      <c r="A171" s="125" t="str">
        <f>"2,     "&amp;'2017 03 15'!C210&amp;",   """&amp;'2017 03 15'!P210&amp;""""</f>
        <v>2,     Rheem,   "PROPH80 T2 RH245  (80 gal)"</v>
      </c>
    </row>
    <row r="172" spans="1:1" x14ac:dyDescent="0.25">
      <c r="A172" s="125" t="str">
        <f>"2,     "&amp;'2017 03 15'!C211&amp;",   """&amp;'2017 03 15'!P211&amp;""""</f>
        <v>2,     Rheem,   "PROPH80 T2 RH350 D  (80 gal)"</v>
      </c>
    </row>
    <row r="173" spans="1:1" x14ac:dyDescent="0.25">
      <c r="A173" s="125" t="str">
        <f>"2,     "&amp;'2017 03 15'!C212&amp;",   """&amp;'2017 03 15'!P212&amp;""""</f>
        <v>2,     Rheem,   "XE50T10HD50U0  (50 gal)"</v>
      </c>
    </row>
    <row r="174" spans="1:1" x14ac:dyDescent="0.25">
      <c r="A174" s="125" t="str">
        <f>"2,     "&amp;'2017 03 15'!C213&amp;",   """&amp;'2017 03 15'!P213&amp;""""</f>
        <v>2,     Rheem,   "XE50T12EH45U0  (50 gal)"</v>
      </c>
    </row>
    <row r="175" spans="1:1" x14ac:dyDescent="0.25">
      <c r="A175" s="125" t="str">
        <f>"2,     "&amp;'2017 03 15'!C214&amp;",   """&amp;'2017 03 15'!P214&amp;""""</f>
        <v>2,     Rheem,   "XE50T12EH45U0W  (50 gal)"</v>
      </c>
    </row>
    <row r="176" spans="1:1" x14ac:dyDescent="0.25">
      <c r="A176" s="125" t="str">
        <f>"2,     "&amp;'2017 03 15'!C215&amp;",   """&amp;'2017 03 15'!P215&amp;""""</f>
        <v>2,     Rheem,   "XE65T10HD50U0  (65 gal)"</v>
      </c>
    </row>
    <row r="177" spans="1:1" x14ac:dyDescent="0.25">
      <c r="A177" s="125" t="str">
        <f>"2,     "&amp;'2017 03 15'!C216&amp;",   """&amp;'2017 03 15'!P216&amp;""""</f>
        <v>2,     Rheem,   "XE80T10HD50U0  (80 gal)"</v>
      </c>
    </row>
    <row r="178" spans="1:1" x14ac:dyDescent="0.25">
      <c r="A178" s="125" t="str">
        <f>"2,     "&amp;'2017 03 15'!C217&amp;",   """&amp;'2017 03 15'!P217&amp;""""</f>
        <v>2,     Rheem,   "XE80T12EH45U0  (80 gal)"</v>
      </c>
    </row>
    <row r="179" spans="1:1" x14ac:dyDescent="0.25">
      <c r="A179" s="125" t="str">
        <f>"2,     "&amp;'2017 03 15'!C218&amp;",   """&amp;'2017 03 15'!P218&amp;""""</f>
        <v>2,     Rheem,   "XE80T12EH45U0W  (80 gal)"</v>
      </c>
    </row>
    <row r="180" spans="1:1" x14ac:dyDescent="0.25">
      <c r="A180" s="125" t="str">
        <f>"2,     "&amp;'2017 03 15'!C219&amp;",   """&amp;'2017 03 15'!P219&amp;""""</f>
        <v>2,     Rheem,   "PROPH50 T2 RH350 DC  (50 gal)"</v>
      </c>
    </row>
    <row r="181" spans="1:1" x14ac:dyDescent="0.25">
      <c r="A181" s="125" t="str">
        <f>"2,     "&amp;'2017 03 15'!C220&amp;",   """&amp;'2017 03 15'!P220&amp;""""</f>
        <v>2,     Rheem,   "PROPH65 T2 RH350 DC  (65 gal)"</v>
      </c>
    </row>
    <row r="182" spans="1:1" x14ac:dyDescent="0.25">
      <c r="A182" s="125" t="str">
        <f>"2,     "&amp;'2017 03 15'!C221&amp;",   """&amp;'2017 03 15'!P221&amp;""""</f>
        <v>2,     Rheem,   "PROPH80 T2 RH350 DC  (80 gal)"</v>
      </c>
    </row>
    <row r="183" spans="1:1" x14ac:dyDescent="0.25">
      <c r="A183" s="125" t="str">
        <f>"2,     "&amp;'2017 03 15'!C222&amp;",   """&amp;'2017 03 15'!P222&amp;""""</f>
        <v>2,     Rheem,   "HPLD50  (50 gal)"</v>
      </c>
    </row>
    <row r="184" spans="1:1" x14ac:dyDescent="0.25">
      <c r="A184" s="125" t="str">
        <f>"2,     "&amp;'2017 03 15'!C223&amp;",   """&amp;'2017 03 15'!P223&amp;""""</f>
        <v>2,     Rheem,   "HPLD65  (65 gal)"</v>
      </c>
    </row>
    <row r="185" spans="1:1" x14ac:dyDescent="0.25">
      <c r="A185" s="125" t="str">
        <f>"2,     "&amp;'2017 03 15'!C224&amp;",   """&amp;'2017 03 15'!P224&amp;""""</f>
        <v>2,     Rheem,   "HPLD80  (80 gal)"</v>
      </c>
    </row>
    <row r="186" spans="1:1" x14ac:dyDescent="0.25">
      <c r="A186" s="125" t="str">
        <f>"2,     "&amp;'2017 03 15'!C225&amp;",   """&amp;'2017 03 15'!P225&amp;""""</f>
        <v>2,     Rheem,   "XE50T10HD22U0  (50 gal)"</v>
      </c>
    </row>
    <row r="187" spans="1:1" x14ac:dyDescent="0.25">
      <c r="A187" s="125" t="str">
        <f>"2,     "&amp;'2017 03 15'!C226&amp;",   """&amp;'2017 03 15'!P226&amp;""""</f>
        <v>2,     Rheem,   "XE50T10HD50U1  (50 gal)"</v>
      </c>
    </row>
    <row r="188" spans="1:1" x14ac:dyDescent="0.25">
      <c r="A188" s="125" t="str">
        <f>"2,     "&amp;'2017 03 15'!C227&amp;",   """&amp;'2017 03 15'!P227&amp;""""</f>
        <v>2,     Rheem,   "XE65T10HD22U0  (65 gal)"</v>
      </c>
    </row>
    <row r="189" spans="1:1" x14ac:dyDescent="0.25">
      <c r="A189" s="125" t="str">
        <f>"2,     "&amp;'2017 03 15'!C228&amp;",   """&amp;'2017 03 15'!P228&amp;""""</f>
        <v>2,     Rheem,   "XE65T10HD50U1  (65 gal)"</v>
      </c>
    </row>
    <row r="190" spans="1:1" x14ac:dyDescent="0.25">
      <c r="A190" s="125" t="str">
        <f>"2,     "&amp;'2017 03 15'!C229&amp;",   """&amp;'2017 03 15'!P229&amp;""""</f>
        <v>2,     Rheem,   "XE80T10HD22U0  (80 gal)"</v>
      </c>
    </row>
    <row r="191" spans="1:1" x14ac:dyDescent="0.25">
      <c r="A191" s="125" t="str">
        <f>"2,     "&amp;'2017 03 15'!C230&amp;",   """&amp;'2017 03 15'!P230&amp;""""</f>
        <v>2,     Rheem,   "XE80T10HD50U1  (80 gal)"</v>
      </c>
    </row>
    <row r="192" spans="1:1" x14ac:dyDescent="0.25">
      <c r="A192" s="125" t="str">
        <f>"2,     "&amp;'2017 03 15'!C231&amp;",   """&amp;'2017 03 15'!P231&amp;""""</f>
        <v>2,     Rheem,   "PROPH50 T2 RH350 D15  (50 gal)"</v>
      </c>
    </row>
    <row r="193" spans="1:1" x14ac:dyDescent="0.25">
      <c r="A193" s="125" t="str">
        <f>"2,     "&amp;'2017 03 15'!C232&amp;",   """&amp;'2017 03 15'!P232&amp;""""</f>
        <v>2,     Rheem,   "PROPH50 T2 RH350 DCB  (50 gal)"</v>
      </c>
    </row>
    <row r="194" spans="1:1" x14ac:dyDescent="0.25">
      <c r="A194" s="125" t="str">
        <f>"2,     "&amp;'2017 03 15'!C233&amp;",   """&amp;'2017 03 15'!P233&amp;""""</f>
        <v>2,     Rheem,   "PROPH65 T2 RH350 D15  (65 gal)"</v>
      </c>
    </row>
    <row r="195" spans="1:1" x14ac:dyDescent="0.25">
      <c r="A195" s="125" t="str">
        <f>"2,     "&amp;'2017 03 15'!C234&amp;",   """&amp;'2017 03 15'!P234&amp;""""</f>
        <v>2,     Rheem,   "PROPH65 T2 RH350 DCB  (65 gal)"</v>
      </c>
    </row>
    <row r="196" spans="1:1" x14ac:dyDescent="0.25">
      <c r="A196" s="125" t="str">
        <f>"2,     "&amp;'2017 03 15'!C235&amp;",   """&amp;'2017 03 15'!P235&amp;""""</f>
        <v>2,     Rheem,   "PROPH80 T2 RH350 D15  (80 gal)"</v>
      </c>
    </row>
    <row r="197" spans="1:1" x14ac:dyDescent="0.25">
      <c r="A197" s="125" t="str">
        <f>"2,     "&amp;'2017 03 15'!C236&amp;",   """&amp;'2017 03 15'!P236&amp;""""</f>
        <v>2,     Rheem,   "PROPH80 T2 RH350 DCB  (80 gal)"</v>
      </c>
    </row>
    <row r="198" spans="1:1" x14ac:dyDescent="0.25">
      <c r="A198" s="126" t="str">
        <f>"2,     "&amp;'2017 03 15'!C257&amp;",   """&amp;'2017 03 15'!P257&amp;""""</f>
        <v>2,     Rheem Canada,   "CPROPH40 T2 RH375-15  (40 gal)"</v>
      </c>
    </row>
    <row r="199" spans="1:1" x14ac:dyDescent="0.25">
      <c r="A199" s="125" t="str">
        <f>"2,     "&amp;'2017 03 15'!C258&amp;",   """&amp;'2017 03 15'!P258&amp;""""</f>
        <v>2,     Rheem Canada,   "CPROPH50 T2 RH375-15  (50 gal)"</v>
      </c>
    </row>
    <row r="200" spans="1:1" x14ac:dyDescent="0.25">
      <c r="A200" s="125" t="str">
        <f>"2,     "&amp;'2017 03 15'!C259&amp;",   """&amp;'2017 03 15'!P259&amp;""""</f>
        <v>2,     Rheem Canada,   "CPROPH65 T2 RH375-15  (65 gal)"</v>
      </c>
    </row>
    <row r="201" spans="1:1" x14ac:dyDescent="0.25">
      <c r="A201" s="125" t="str">
        <f>"2,     "&amp;'2017 03 15'!C260&amp;",   """&amp;'2017 03 15'!P260&amp;""""</f>
        <v>2,     Rheem Canada,   "CPROPH80 T2 RH375-15  (80 gal)"</v>
      </c>
    </row>
    <row r="202" spans="1:1" x14ac:dyDescent="0.25">
      <c r="A202" s="125" t="str">
        <f>"2,     "&amp;'2017 03 15'!C261&amp;",   """&amp;'2017 03 15'!P261&amp;""""</f>
        <v>2,     Rheem Canada,   "CPROPH40 T2 RH375-30  (40 gal)"</v>
      </c>
    </row>
    <row r="203" spans="1:1" x14ac:dyDescent="0.25">
      <c r="A203" s="125" t="str">
        <f>"2,     "&amp;'2017 03 15'!C262&amp;",   """&amp;'2017 03 15'!P262&amp;""""</f>
        <v>2,     Rheem Canada,   "CPROPH50 T2 RH375-30  (50 gal)"</v>
      </c>
    </row>
    <row r="204" spans="1:1" x14ac:dyDescent="0.25">
      <c r="A204" s="125" t="str">
        <f>"2,     "&amp;'2017 03 15'!C263&amp;",   """&amp;'2017 03 15'!P263&amp;""""</f>
        <v>2,     Rheem Canada,   "CPROPH65 T2 RH375-30  (65 gal)"</v>
      </c>
    </row>
    <row r="205" spans="1:1" x14ac:dyDescent="0.25">
      <c r="A205" s="125" t="str">
        <f>"2,     "&amp;'2017 03 15'!C264&amp;",   """&amp;'2017 03 15'!P264&amp;""""</f>
        <v>2,     Rheem Canada,   "CPROPH80 T2 RH375-30  (80 gal)"</v>
      </c>
    </row>
    <row r="206" spans="1:1" x14ac:dyDescent="0.25">
      <c r="A206" s="125" t="str">
        <f>"2,     "&amp;'2017 03 15'!C265&amp;",   """&amp;'2017 03 15'!P265&amp;""""</f>
        <v>2,     Rheem Canada,   "CPROPH40 T2 RH375-SO  (40 gal)"</v>
      </c>
    </row>
    <row r="207" spans="1:1" x14ac:dyDescent="0.25">
      <c r="A207" s="125" t="str">
        <f>"2,     "&amp;'2017 03 15'!C266&amp;",   """&amp;'2017 03 15'!P266&amp;""""</f>
        <v>2,     Rheem Canada,   "CPROPH50 T2 RH375-SO  (50 gal)"</v>
      </c>
    </row>
    <row r="208" spans="1:1" x14ac:dyDescent="0.25">
      <c r="A208" s="125" t="str">
        <f>"2,     "&amp;'2017 03 15'!C267&amp;",   """&amp;'2017 03 15'!P267&amp;""""</f>
        <v>2,     Rheem Canada,   "CPROPH65 T2 RH375-SO  (65 gal)"</v>
      </c>
    </row>
    <row r="209" spans="1:1" x14ac:dyDescent="0.25">
      <c r="A209" s="125" t="str">
        <f>"2,     "&amp;'2017 03 15'!C268&amp;",   """&amp;'2017 03 15'!P268&amp;""""</f>
        <v>2,     Rheem Canada,   "CPROPH80 T2 RH375-SO  (80 gal)"</v>
      </c>
    </row>
    <row r="210" spans="1:1" x14ac:dyDescent="0.25">
      <c r="A210" s="125" t="str">
        <f>"2,     "&amp;'2017 03 15'!C269&amp;",   """&amp;'2017 03 15'!P269&amp;""""</f>
        <v>2,     Rheem Canada,   "CXE40T10H22UO  (40 gal)"</v>
      </c>
    </row>
    <row r="211" spans="1:1" x14ac:dyDescent="0.25">
      <c r="A211" s="125" t="str">
        <f>"2,     "&amp;'2017 03 15'!C270&amp;",   """&amp;'2017 03 15'!P270&amp;""""</f>
        <v>2,     Rheem Canada,   "CXE50T10H22UO  (50 gal)"</v>
      </c>
    </row>
    <row r="212" spans="1:1" x14ac:dyDescent="0.25">
      <c r="A212" s="125" t="str">
        <f>"2,     "&amp;'2017 03 15'!C271&amp;",   """&amp;'2017 03 15'!P271&amp;""""</f>
        <v>2,     Rheem Canada,   "CXE65T10H22UO  (65 gal)"</v>
      </c>
    </row>
    <row r="213" spans="1:1" x14ac:dyDescent="0.25">
      <c r="A213" s="125" t="str">
        <f>"2,     "&amp;'2017 03 15'!C272&amp;",   """&amp;'2017 03 15'!P272&amp;""""</f>
        <v>2,     Rheem Canada,   "CXE80T10H22UO  (80 gal)"</v>
      </c>
    </row>
    <row r="214" spans="1:1" x14ac:dyDescent="0.25">
      <c r="A214" s="125" t="str">
        <f>"2,     "&amp;'2017 03 15'!C273&amp;",   """&amp;'2017 03 15'!P273&amp;""""</f>
        <v>2,     Rheem Canada,   "CXE40T10H45UO  (40 gal)"</v>
      </c>
    </row>
    <row r="215" spans="1:1" x14ac:dyDescent="0.25">
      <c r="A215" s="125" t="str">
        <f>"2,     "&amp;'2017 03 15'!C274&amp;",   """&amp;'2017 03 15'!P274&amp;""""</f>
        <v>2,     Rheem Canada,   "CXE50T10H45UO  (50 gal)"</v>
      </c>
    </row>
    <row r="216" spans="1:1" x14ac:dyDescent="0.25">
      <c r="A216" s="125" t="str">
        <f>"2,     "&amp;'2017 03 15'!C275&amp;",   """&amp;'2017 03 15'!P275&amp;""""</f>
        <v>2,     Rheem Canada,   "CXE65T10H45UO  (65 gal)"</v>
      </c>
    </row>
    <row r="217" spans="1:1" x14ac:dyDescent="0.25">
      <c r="A217" s="125" t="str">
        <f>"2,     "&amp;'2017 03 15'!C276&amp;",   """&amp;'2017 03 15'!P276&amp;""""</f>
        <v>2,     Rheem Canada,   "CXE80T10H45UO  (80 gal)"</v>
      </c>
    </row>
    <row r="218" spans="1:1" x14ac:dyDescent="0.25">
      <c r="A218" s="125" t="str">
        <f>"2,     "&amp;'2017 03 15'!C277&amp;",   """&amp;'2017 03 15'!P277&amp;""""</f>
        <v>2,     Rheem Canada,   "CXE40T10HS45UO  (40 gal)"</v>
      </c>
    </row>
    <row r="219" spans="1:1" x14ac:dyDescent="0.25">
      <c r="A219" s="125" t="str">
        <f>"2,     "&amp;'2017 03 15'!C278&amp;",   """&amp;'2017 03 15'!P278&amp;""""</f>
        <v>2,     Rheem Canada,   "CXE50T10HS45UO  (50 gal)"</v>
      </c>
    </row>
    <row r="220" spans="1:1" x14ac:dyDescent="0.25">
      <c r="A220" s="125" t="str">
        <f>"2,     "&amp;'2017 03 15'!C279&amp;",   """&amp;'2017 03 15'!P279&amp;""""</f>
        <v>2,     Rheem Canada,   "CXE65T10HS45UO  (65 gal)"</v>
      </c>
    </row>
    <row r="221" spans="1:1" x14ac:dyDescent="0.25">
      <c r="A221" s="125" t="str">
        <f>"2,     "&amp;'2017 03 15'!C280&amp;",   """&amp;'2017 03 15'!P280&amp;""""</f>
        <v>2,     Rheem Canada,   "CXE80T10HS45UO  (80 gal)"</v>
      </c>
    </row>
    <row r="222" spans="1:1" x14ac:dyDescent="0.25">
      <c r="A222" s="125" t="str">
        <f>"2,     "&amp;'2017 03 15'!C281&amp;",   """&amp;'2017 03 15'!P281&amp;""""</f>
        <v>2,     Rheem Canada,   "CPRO H40 T2 RH310BM  (40 gal)"</v>
      </c>
    </row>
    <row r="223" spans="1:1" x14ac:dyDescent="0.25">
      <c r="A223" s="125" t="str">
        <f>"2,     "&amp;'2017 03 15'!C282&amp;",   """&amp;'2017 03 15'!P282&amp;""""</f>
        <v>2,     Rheem Canada,   "CPRO H50 T2 RH310BM  (50 gal)"</v>
      </c>
    </row>
    <row r="224" spans="1:1" x14ac:dyDescent="0.25">
      <c r="A224" s="125" t="str">
        <f>"2,     "&amp;'2017 03 15'!C283&amp;",   """&amp;'2017 03 15'!P283&amp;""""</f>
        <v>2,     Rheem Canada,   "CPRO H65 T2 RH310BM  (65 gal)"</v>
      </c>
    </row>
    <row r="225" spans="1:1" x14ac:dyDescent="0.25">
      <c r="A225" s="125" t="str">
        <f>"2,     "&amp;'2017 03 15'!C284&amp;",   """&amp;'2017 03 15'!P284&amp;""""</f>
        <v>2,     Rheem Canada,   "CPRO H80 T2 RH310BM  (80 gal)"</v>
      </c>
    </row>
    <row r="226" spans="1:1" x14ac:dyDescent="0.25">
      <c r="A226" s="126" t="str">
        <f>"2,     "&amp;'2017 03 15'!C295&amp;",   """&amp;'2017 03 15'!P295&amp;""""</f>
        <v>2,     Richmond,   "10E40-HP515  (40 gal, JA13)"</v>
      </c>
    </row>
    <row r="227" spans="1:1" x14ac:dyDescent="0.25">
      <c r="A227" s="125" t="str">
        <f>"2,     "&amp;'2017 03 15'!C296&amp;",   """&amp;'2017 03 15'!P296&amp;""""</f>
        <v>2,     Richmond,   "10E50-HP515  (50 gal, JA13)"</v>
      </c>
    </row>
    <row r="228" spans="1:1" x14ac:dyDescent="0.25">
      <c r="A228" s="125" t="str">
        <f>"2,     "&amp;'2017 03 15'!C297&amp;",   """&amp;'2017 03 15'!P297&amp;""""</f>
        <v>2,     Richmond,   "10E65-HP515  (65 gal, JA13)"</v>
      </c>
    </row>
    <row r="229" spans="1:1" x14ac:dyDescent="0.25">
      <c r="A229" s="125" t="str">
        <f>"2,     "&amp;'2017 03 15'!C298&amp;",   """&amp;'2017 03 15'!P298&amp;""""</f>
        <v>2,     Richmond,   "10E80-HP515  (80 gal, JA13)"</v>
      </c>
    </row>
    <row r="230" spans="1:1" x14ac:dyDescent="0.25">
      <c r="A230" s="125" t="str">
        <f>"2,     "&amp;'2017 03 15'!C299&amp;",   """&amp;'2017 03 15'!P299&amp;""""</f>
        <v>2,     Richmond,   "10E40-HP530  (40 gal, JA13)"</v>
      </c>
    </row>
    <row r="231" spans="1:1" x14ac:dyDescent="0.25">
      <c r="A231" s="125" t="str">
        <f>"2,     "&amp;'2017 03 15'!C300&amp;",   """&amp;'2017 03 15'!P300&amp;""""</f>
        <v>2,     Richmond,   "10E50-HP530  (50 gal, JA13)"</v>
      </c>
    </row>
    <row r="232" spans="1:1" x14ac:dyDescent="0.25">
      <c r="A232" s="125" t="str">
        <f>"2,     "&amp;'2017 03 15'!C301&amp;",   """&amp;'2017 03 15'!P301&amp;""""</f>
        <v>2,     Richmond,   "10E65-HP530  (65 gal, JA13)"</v>
      </c>
    </row>
    <row r="233" spans="1:1" x14ac:dyDescent="0.25">
      <c r="A233" s="125" t="str">
        <f>"2,     "&amp;'2017 03 15'!C302&amp;",   """&amp;'2017 03 15'!P302&amp;""""</f>
        <v>2,     Richmond,   "10E80-HP530  (80 gal, JA13)"</v>
      </c>
    </row>
    <row r="234" spans="1:1" x14ac:dyDescent="0.25">
      <c r="A234" s="125" t="str">
        <f>"2,     "&amp;'2017 03 15'!C303&amp;",   """&amp;'2017 03 15'!P303&amp;""""</f>
        <v>2,     Richmond,   "10E40-HP5S30  (40 gal, JA13)"</v>
      </c>
    </row>
    <row r="235" spans="1:1" x14ac:dyDescent="0.25">
      <c r="A235" s="125" t="str">
        <f>"2,     "&amp;'2017 03 15'!C304&amp;",   """&amp;'2017 03 15'!P304&amp;""""</f>
        <v>2,     Richmond,   "10E50-HP5S30  (50 gal, JA13)"</v>
      </c>
    </row>
    <row r="236" spans="1:1" x14ac:dyDescent="0.25">
      <c r="A236" s="125" t="str">
        <f>"2,     "&amp;'2017 03 15'!C305&amp;",   """&amp;'2017 03 15'!P305&amp;""""</f>
        <v>2,     Richmond,   "10E65-HP5S30  (65 gal, JA13)"</v>
      </c>
    </row>
    <row r="237" spans="1:1" x14ac:dyDescent="0.25">
      <c r="A237" s="125" t="str">
        <f>"2,     "&amp;'2017 03 15'!C306&amp;",   """&amp;'2017 03 15'!P306&amp;""""</f>
        <v>2,     Richmond,   "10E80-HP5S30  (80 gal, JA13)"</v>
      </c>
    </row>
    <row r="238" spans="1:1" x14ac:dyDescent="0.25">
      <c r="A238" s="125" t="str">
        <f>"2,     "&amp;'2017 03 15'!C307&amp;",   """&amp;'2017 03 15'!P307&amp;""""</f>
        <v>2,     Richmond,   "10E50-HP4D  (50 gal)"</v>
      </c>
    </row>
    <row r="239" spans="1:1" x14ac:dyDescent="0.25">
      <c r="A239" s="125" t="str">
        <f>"2,     "&amp;'2017 03 15'!C308&amp;",   """&amp;'2017 03 15'!P308&amp;""""</f>
        <v>2,     Richmond,   "10E65-HP4D  (65 gal)"</v>
      </c>
    </row>
    <row r="240" spans="1:1" x14ac:dyDescent="0.25">
      <c r="A240" s="125" t="str">
        <f>"2,     "&amp;'2017 03 15'!C309&amp;",   """&amp;'2017 03 15'!P309&amp;""""</f>
        <v>2,     Richmond,   "10E80-HP4D  (80 gal)"</v>
      </c>
    </row>
    <row r="241" spans="1:1" x14ac:dyDescent="0.25">
      <c r="A241" s="125" t="str">
        <f>"2,     "&amp;'2017 03 15'!C310&amp;",   """&amp;'2017 03 15'!P310&amp;""""</f>
        <v>2,     Richmond,   "12E50-HP  (50 gal)"</v>
      </c>
    </row>
    <row r="242" spans="1:1" x14ac:dyDescent="0.25">
      <c r="A242" s="125" t="str">
        <f>"2,     "&amp;'2017 03 15'!C311&amp;",   """&amp;'2017 03 15'!P311&amp;""""</f>
        <v>2,     Richmond,   "12E80-HP  (80 gal)"</v>
      </c>
    </row>
    <row r="243" spans="1:1" x14ac:dyDescent="0.25">
      <c r="A243" s="125" t="str">
        <f>"2,     "&amp;'2017 03 15'!C312&amp;",   """&amp;'2017 03 15'!P312&amp;""""</f>
        <v>2,     Richmond,   "HB50RM  (50 gal)"</v>
      </c>
    </row>
    <row r="244" spans="1:1" x14ac:dyDescent="0.25">
      <c r="A244" s="125" t="str">
        <f>"2,     "&amp;'2017 03 15'!C313&amp;",   """&amp;'2017 03 15'!P313&amp;""""</f>
        <v>2,     Richmond,   "10E50-HP4D15  (50 gal)"</v>
      </c>
    </row>
    <row r="245" spans="1:1" x14ac:dyDescent="0.25">
      <c r="A245" s="125" t="str">
        <f>"2,     "&amp;'2017 03 15'!C314&amp;",   """&amp;'2017 03 15'!P314&amp;""""</f>
        <v>2,     Richmond,   "10E65-HP4D15  (65 gal)"</v>
      </c>
    </row>
    <row r="246" spans="1:1" x14ac:dyDescent="0.25">
      <c r="A246" s="125" t="str">
        <f>"2,     "&amp;'2017 03 15'!C315&amp;",   """&amp;'2017 03 15'!P315&amp;""""</f>
        <v>2,     Richmond,   "10E80-HP4D15  (80 gal)"</v>
      </c>
    </row>
    <row r="247" spans="1:1" x14ac:dyDescent="0.25">
      <c r="A247" s="126" t="str">
        <f>"2,     "&amp;'2017 03 15'!C316&amp;",   """&amp;'2017 03 15'!P316&amp;""""</f>
        <v>2,     Ruud,   "HPLD40-1RU  (40 gal)"</v>
      </c>
    </row>
    <row r="248" spans="1:1" x14ac:dyDescent="0.25">
      <c r="A248" s="125" t="str">
        <f>"2,     "&amp;'2017 03 15'!C317&amp;",   """&amp;'2017 03 15'!P317&amp;""""</f>
        <v>2,     Ruud,   "HPLD50-1RU  (50 gal)"</v>
      </c>
    </row>
    <row r="249" spans="1:1" x14ac:dyDescent="0.25">
      <c r="A249" s="125" t="str">
        <f>"2,     "&amp;'2017 03 15'!C318&amp;",   """&amp;'2017 03 15'!P318&amp;""""</f>
        <v>2,     Ruud,   "HPLD65-1RU  (65 gal)"</v>
      </c>
    </row>
    <row r="250" spans="1:1" x14ac:dyDescent="0.25">
      <c r="A250" s="125" t="str">
        <f>"2,     "&amp;'2017 03 15'!C319&amp;",   """&amp;'2017 03 15'!P319&amp;""""</f>
        <v>2,     Ruud,   "HPLD80-1RU  (80 gal)"</v>
      </c>
    </row>
    <row r="251" spans="1:1" x14ac:dyDescent="0.25">
      <c r="A251" s="125" t="str">
        <f>"2,     "&amp;'2017 03 15'!C320&amp;",   """&amp;'2017 03 15'!P320&amp;""""</f>
        <v>2,     Ruud,   "PROUH40 T2 RU375-15  (40 gal, JA13)"</v>
      </c>
    </row>
    <row r="252" spans="1:1" x14ac:dyDescent="0.25">
      <c r="A252" s="125" t="str">
        <f>"2,     "&amp;'2017 03 15'!C321&amp;",   """&amp;'2017 03 15'!P321&amp;""""</f>
        <v>2,     Ruud,   "PROUH50 T2 RU375-15  (50 gal, JA13)"</v>
      </c>
    </row>
    <row r="253" spans="1:1" x14ac:dyDescent="0.25">
      <c r="A253" s="125" t="str">
        <f>"2,     "&amp;'2017 03 15'!C322&amp;",   """&amp;'2017 03 15'!P322&amp;""""</f>
        <v>2,     Ruud,   "PROUH65 T2 RU375-15  (65 gal, JA13)"</v>
      </c>
    </row>
    <row r="254" spans="1:1" x14ac:dyDescent="0.25">
      <c r="A254" s="125" t="str">
        <f>"2,     "&amp;'2017 03 15'!C323&amp;",   """&amp;'2017 03 15'!P323&amp;""""</f>
        <v>2,     Ruud,   "PROUH80 T2 RU375-15  (80 gal, JA13)"</v>
      </c>
    </row>
    <row r="255" spans="1:1" x14ac:dyDescent="0.25">
      <c r="A255" s="125" t="str">
        <f>"2,     "&amp;'2017 03 15'!C324&amp;",   """&amp;'2017 03 15'!P324&amp;""""</f>
        <v>2,     Ruud,   "PROUH40 T2 RU375-30  (40 gal, JA13)"</v>
      </c>
    </row>
    <row r="256" spans="1:1" x14ac:dyDescent="0.25">
      <c r="A256" s="125" t="str">
        <f>"2,     "&amp;'2017 03 15'!C325&amp;",   """&amp;'2017 03 15'!P325&amp;""""</f>
        <v>2,     Ruud,   "PROUH50 T2 RU375-30  (50 gal, JA13)"</v>
      </c>
    </row>
    <row r="257" spans="1:1" x14ac:dyDescent="0.25">
      <c r="A257" s="125" t="str">
        <f>"2,     "&amp;'2017 03 15'!C326&amp;",   """&amp;'2017 03 15'!P326&amp;""""</f>
        <v>2,     Ruud,   "PROUH65 T2 RU375-30  (65 gal, JA13)"</v>
      </c>
    </row>
    <row r="258" spans="1:1" x14ac:dyDescent="0.25">
      <c r="A258" s="125" t="str">
        <f>"2,     "&amp;'2017 03 15'!C327&amp;",   """&amp;'2017 03 15'!P327&amp;""""</f>
        <v>2,     Ruud,   "PROUH80 T2 RU375-30  (80 gal, JA13)"</v>
      </c>
    </row>
    <row r="259" spans="1:1" x14ac:dyDescent="0.25">
      <c r="A259" s="125" t="str">
        <f>"2,     "&amp;'2017 03 15'!C328&amp;",   """&amp;'2017 03 15'!P328&amp;""""</f>
        <v>2,     Ruud,   "PROUH40 T2 RU375-SO  (40 gal, JA13)"</v>
      </c>
    </row>
    <row r="260" spans="1:1" x14ac:dyDescent="0.25">
      <c r="A260" s="125" t="str">
        <f>"2,     "&amp;'2017 03 15'!C329&amp;",   """&amp;'2017 03 15'!P329&amp;""""</f>
        <v>2,     Ruud,   "PROUH50 T2 RU375-SO  (50 gal, JA13)"</v>
      </c>
    </row>
    <row r="261" spans="1:1" x14ac:dyDescent="0.25">
      <c r="A261" s="125" t="str">
        <f>"2,     "&amp;'2017 03 15'!C330&amp;",   """&amp;'2017 03 15'!P330&amp;""""</f>
        <v>2,     Ruud,   "PROUH65 T2 RU375-SO  (65 gal, JA13)"</v>
      </c>
    </row>
    <row r="262" spans="1:1" x14ac:dyDescent="0.25">
      <c r="A262" s="125" t="str">
        <f>"2,     "&amp;'2017 03 15'!C331&amp;",   """&amp;'2017 03 15'!P331&amp;""""</f>
        <v>2,     Ruud,   "PROUH80 T2 RU375-SO  (80 gal, JA13)"</v>
      </c>
    </row>
    <row r="263" spans="1:1" x14ac:dyDescent="0.25">
      <c r="A263" s="125" t="str">
        <f>"2,     "&amp;'2017 03 15'!C332&amp;",   """&amp;'2017 03 15'!P332&amp;""""</f>
        <v>2,     Ruud,   "PRO H40 T2 RU310BM  (40 gal, JA13)"</v>
      </c>
    </row>
    <row r="264" spans="1:1" x14ac:dyDescent="0.25">
      <c r="A264" s="125" t="str">
        <f>"2,     "&amp;'2017 03 15'!C333&amp;",   """&amp;'2017 03 15'!P333&amp;""""</f>
        <v>2,     Ruud,   "PRO H50 T2 RU310BM  (50 gal, JA13)"</v>
      </c>
    </row>
    <row r="265" spans="1:1" x14ac:dyDescent="0.25">
      <c r="A265" s="125" t="str">
        <f>"2,     "&amp;'2017 03 15'!C334&amp;",   """&amp;'2017 03 15'!P334&amp;""""</f>
        <v>2,     Ruud,   "PRO H65 T2 RU310BM  (65 gal, JA13)"</v>
      </c>
    </row>
    <row r="266" spans="1:1" x14ac:dyDescent="0.25">
      <c r="A266" s="125" t="str">
        <f>"2,     "&amp;'2017 03 15'!C335&amp;",   """&amp;'2017 03 15'!P335&amp;""""</f>
        <v>2,     Ruud,   "PRO H80 T2 RU310BM  (80 gal, JA13)"</v>
      </c>
    </row>
    <row r="267" spans="1:1" x14ac:dyDescent="0.25">
      <c r="A267" s="125" t="str">
        <f>"2,     "&amp;'2017 03 15'!C336&amp;",   """&amp;'2017 03 15'!P336&amp;""""</f>
        <v>2,     Ruud,   "PRO H40 T2 RU310UM  (40 gal)"</v>
      </c>
    </row>
    <row r="268" spans="1:1" x14ac:dyDescent="0.25">
      <c r="A268" s="125" t="str">
        <f>"2,     "&amp;'2017 03 15'!C337&amp;",   """&amp;'2017 03 15'!P337&amp;""""</f>
        <v>2,     Ruud,   "PRO H50 T2 RU310UM  (50 gal)"</v>
      </c>
    </row>
    <row r="269" spans="1:1" x14ac:dyDescent="0.25">
      <c r="A269" s="125" t="str">
        <f>"2,     "&amp;'2017 03 15'!C338&amp;",   """&amp;'2017 03 15'!P338&amp;""""</f>
        <v>2,     Ruud,   "PRO H65 T2 RU310UM  (65 gal)"</v>
      </c>
    </row>
    <row r="270" spans="1:1" x14ac:dyDescent="0.25">
      <c r="A270" s="125" t="str">
        <f>"2,     "&amp;'2017 03 15'!C339&amp;",   """&amp;'2017 03 15'!P339&amp;""""</f>
        <v>2,     Ruud,   "PRO H80 T2 RU310UM  (80 gal)"</v>
      </c>
    </row>
    <row r="271" spans="1:1" x14ac:dyDescent="0.25">
      <c r="A271" s="125" t="str">
        <f>"2,     "&amp;'2017 03 15'!C350&amp;",   """&amp;'2017 03 15'!P350&amp;""""</f>
        <v>2,     Ruud,   "HB50RU  (50 gal)"</v>
      </c>
    </row>
    <row r="272" spans="1:1" x14ac:dyDescent="0.25">
      <c r="A272" s="125" t="str">
        <f>"2,     "&amp;'2017 03 15'!C351&amp;",   """&amp;'2017 03 15'!P351&amp;""""</f>
        <v>2,     Ruud,   "PROUH50 T2 RU245  (50 gal)"</v>
      </c>
    </row>
    <row r="273" spans="1:1" x14ac:dyDescent="0.25">
      <c r="A273" s="125" t="str">
        <f>"2,     "&amp;'2017 03 15'!C352&amp;",   """&amp;'2017 03 15'!P352&amp;""""</f>
        <v>2,     Ruud,   "PROUH50 T2 RU350 D  (50 gal)"</v>
      </c>
    </row>
    <row r="274" spans="1:1" x14ac:dyDescent="0.25">
      <c r="A274" s="125" t="str">
        <f>"2,     "&amp;'2017 03 15'!C353&amp;",   """&amp;'2017 03 15'!P353&amp;""""</f>
        <v>2,     Ruud,   "PROUH65 T2 RU350 D  (65 gal)"</v>
      </c>
    </row>
    <row r="275" spans="1:1" x14ac:dyDescent="0.25">
      <c r="A275" s="125" t="str">
        <f>"2,     "&amp;'2017 03 15'!C354&amp;",   """&amp;'2017 03 15'!P354&amp;""""</f>
        <v>2,     Ruud,   "PROUH80 T2 RU245  (80 gal)"</v>
      </c>
    </row>
    <row r="276" spans="1:1" x14ac:dyDescent="0.25">
      <c r="A276" s="125" t="str">
        <f>"2,     "&amp;'2017 03 15'!C355&amp;",   """&amp;'2017 03 15'!P355&amp;""""</f>
        <v>2,     Ruud,   "PROUH80 T2 RU350 D  (80 gal)"</v>
      </c>
    </row>
    <row r="277" spans="1:1" x14ac:dyDescent="0.25">
      <c r="A277" s="125" t="str">
        <f>"2,     "&amp;'2017 03 15'!C356&amp;",   """&amp;'2017 03 15'!P356&amp;""""</f>
        <v>2,     Ruud,   "PROUH50 T2 RU350 D15  (50 gal)"</v>
      </c>
    </row>
    <row r="278" spans="1:1" x14ac:dyDescent="0.25">
      <c r="A278" s="125" t="str">
        <f>"2,     "&amp;'2017 03 15'!C357&amp;",   """&amp;'2017 03 15'!P357&amp;""""</f>
        <v>2,     Ruud,   "PROUH50 T2 RU350 DCB  (50 gal)"</v>
      </c>
    </row>
    <row r="279" spans="1:1" x14ac:dyDescent="0.25">
      <c r="A279" s="125" t="str">
        <f>"2,     "&amp;'2017 03 15'!C358&amp;",   """&amp;'2017 03 15'!P358&amp;""""</f>
        <v>2,     Ruud,   "PROUH65 T2 RU350 D15  (65 gal)"</v>
      </c>
    </row>
    <row r="280" spans="1:1" x14ac:dyDescent="0.25">
      <c r="A280" s="125" t="str">
        <f>"2,     "&amp;'2017 03 15'!C359&amp;",   """&amp;'2017 03 15'!P359&amp;""""</f>
        <v>2,     Ruud,   "PROUH65 T2 RU350 DCB  (65 gal)"</v>
      </c>
    </row>
    <row r="281" spans="1:1" x14ac:dyDescent="0.25">
      <c r="A281" s="125" t="str">
        <f>"2,     "&amp;'2017 03 15'!C360&amp;",   """&amp;'2017 03 15'!P360&amp;""""</f>
        <v>2,     Ruud,   "PROUH80 T2 RU350 D15  (80 gal)"</v>
      </c>
    </row>
    <row r="282" spans="1:1" x14ac:dyDescent="0.25">
      <c r="A282" s="125" t="str">
        <f>"2,     "&amp;'2017 03 15'!C361&amp;",   """&amp;'2017 03 15'!P361&amp;""""</f>
        <v>2,     Ruud,   "PROUH80 T2 RU350 DCB  (80 gal)"</v>
      </c>
    </row>
    <row r="283" spans="1:1" x14ac:dyDescent="0.25">
      <c r="A283" s="126" t="str">
        <f>"2,     "&amp;'2017 03 15'!C362&amp;",   """&amp;'2017 03 15'!P362&amp;""""</f>
        <v>2,     Sanden,   "GS3-45HPA-US &amp; SAN-43SSAQA  (43 gal)"</v>
      </c>
    </row>
    <row r="284" spans="1:1" x14ac:dyDescent="0.25">
      <c r="A284" s="125" t="str">
        <f>"2,     "&amp;'2017 03 15'!C363&amp;",   """&amp;'2017 03 15'!P363&amp;""""</f>
        <v>2,     Sanden,   "GS3-45HPA-US &amp; GAUS-160QTA  (43 gal)"</v>
      </c>
    </row>
    <row r="285" spans="1:1" x14ac:dyDescent="0.25">
      <c r="A285" s="125" t="str">
        <f>"2,     "&amp;'2017 03 15'!C364&amp;",   """&amp;'2017 03 15'!P364&amp;""""</f>
        <v>2,     Sanden,   "GS3-45HPA-US &amp; SAN-83SSAQA  (83 gal)"</v>
      </c>
    </row>
    <row r="286" spans="1:1" x14ac:dyDescent="0.25">
      <c r="A286" s="125" t="str">
        <f>"2,     "&amp;'2017 03 15'!C365&amp;",   """&amp;'2017 03 15'!P365&amp;""""</f>
        <v>2,     Sanden,   "GS3-45HPA-US &amp; GAUS-315EQTD  (83 gal)"</v>
      </c>
    </row>
    <row r="287" spans="1:1" x14ac:dyDescent="0.25">
      <c r="A287" s="125" t="str">
        <f>"2,     "&amp;'2017 03 15'!C366&amp;",   """&amp;'2017 03 15'!P366&amp;""""</f>
        <v>2,     Sanden,   "GUS-45HPA-US &amp; SAN-83SSAQA  (83 gal)"</v>
      </c>
    </row>
    <row r="288" spans="1:1" x14ac:dyDescent="0.25">
      <c r="A288" s="125" t="str">
        <f>"2,     "&amp;'2017 03 15'!C367&amp;",   """&amp;'2017 03 15'!P367&amp;""""</f>
        <v>2,     Sanden,   "GUS-45HPA-US &amp; GAUS-315EQTD  (83 gal)"</v>
      </c>
    </row>
    <row r="289" spans="1:1" x14ac:dyDescent="0.25">
      <c r="A289" s="126" t="str">
        <f>"2,     "&amp;'2017 03 15'!C371&amp;",   """&amp;'2017 03 15'!P371&amp;""""</f>
        <v>2,     State,   "EP6 80 DHPT 102  (80 gal)"</v>
      </c>
    </row>
    <row r="290" spans="1:1" x14ac:dyDescent="0.25">
      <c r="A290" s="125" t="str">
        <f>"2,     "&amp;'2017 03 15'!C372&amp;",   """&amp;'2017 03 15'!P372&amp;""""</f>
        <v>2,     State,   "EPX 60 DHPT  (60 gal)"</v>
      </c>
    </row>
    <row r="291" spans="1:1" x14ac:dyDescent="0.25">
      <c r="A291" s="125" t="str">
        <f>"2,     "&amp;'2017 03 15'!C373&amp;",   """&amp;'2017 03 15'!P373&amp;""""</f>
        <v>2,     State,   "EPX 80 DHPT  (80 gal)"</v>
      </c>
    </row>
    <row r="292" spans="1:1" x14ac:dyDescent="0.25">
      <c r="A292" s="125" t="str">
        <f>"2,     "&amp;'2017 03 15'!C374&amp;",   """&amp;'2017 03 15'!P374&amp;""""</f>
        <v>2,     State,   "HP6 50 DHPT 120  (50 gal)"</v>
      </c>
    </row>
    <row r="293" spans="1:1" x14ac:dyDescent="0.25">
      <c r="A293" s="125" t="str">
        <f>"2,     "&amp;'2017 03 15'!C375&amp;",   """&amp;'2017 03 15'!P375&amp;""""</f>
        <v>2,     State,   "HP6 66 DHPT 120  (66 gal)"</v>
      </c>
    </row>
    <row r="294" spans="1:1" x14ac:dyDescent="0.25">
      <c r="A294" s="125" t="str">
        <f>"2,     "&amp;'2017 03 15'!C376&amp;",   """&amp;'2017 03 15'!P376&amp;""""</f>
        <v>2,     State,   "HP6 80 DHPT 120  (80 gal)"</v>
      </c>
    </row>
    <row r="295" spans="1:1" x14ac:dyDescent="0.25">
      <c r="A295" s="125" t="str">
        <f>"2,     "&amp;'2017 03 15'!C377&amp;",   """&amp;'2017 03 15'!P377&amp;""""</f>
        <v>2,     State,   "HPX 50 DHPT 120  (50 gal)"</v>
      </c>
    </row>
    <row r="296" spans="1:1" x14ac:dyDescent="0.25">
      <c r="A296" s="125" t="str">
        <f>"2,     "&amp;'2017 03 15'!C378&amp;",   """&amp;'2017 03 15'!P378&amp;""""</f>
        <v>2,     State,   "HPX 50 DHPTNE 120  (50 gal)"</v>
      </c>
    </row>
    <row r="297" spans="1:1" x14ac:dyDescent="0.25">
      <c r="A297" s="125" t="str">
        <f>"2,     "&amp;'2017 03 15'!C379&amp;",   """&amp;'2017 03 15'!P379&amp;""""</f>
        <v>2,     State,   "HPX-50-DHPTDR 130  (50 gal, JA13)"</v>
      </c>
    </row>
    <row r="298" spans="1:1" x14ac:dyDescent="0.25">
      <c r="A298" s="125" t="str">
        <f>"2,     "&amp;'2017 03 15'!C380&amp;",   """&amp;'2017 03 15'!P380&amp;""""</f>
        <v>2,     State,   "HPX 66 DHPT 120  (66 gal)"</v>
      </c>
    </row>
    <row r="299" spans="1:1" x14ac:dyDescent="0.25">
      <c r="A299" s="125" t="str">
        <f>"2,     "&amp;'2017 03 15'!C381&amp;",   """&amp;'2017 03 15'!P381&amp;""""</f>
        <v>2,     State,   "HPX 66 DHPTNE 120  (66 gal)"</v>
      </c>
    </row>
    <row r="300" spans="1:1" x14ac:dyDescent="0.25">
      <c r="A300" s="125" t="str">
        <f>"2,     "&amp;'2017 03 15'!C382&amp;",   """&amp;'2017 03 15'!P382&amp;""""</f>
        <v>2,     State,   "HPX-66-DHPTDR 130  (66 gal, JA13)"</v>
      </c>
    </row>
    <row r="301" spans="1:1" x14ac:dyDescent="0.25">
      <c r="A301" s="125" t="str">
        <f>"2,     "&amp;'2017 03 15'!C383&amp;",   """&amp;'2017 03 15'!P383&amp;""""</f>
        <v>2,     State,   "HPX 80 DHPT 120  (80 gal)"</v>
      </c>
    </row>
    <row r="302" spans="1:1" x14ac:dyDescent="0.25">
      <c r="A302" s="125" t="str">
        <f>"2,     "&amp;'2017 03 15'!C384&amp;",   """&amp;'2017 03 15'!P384&amp;""""</f>
        <v>2,     State,   "HPX 80 DHPTNE 120  (80 gal)"</v>
      </c>
    </row>
    <row r="303" spans="1:1" x14ac:dyDescent="0.25">
      <c r="A303" s="125" t="str">
        <f>"2,     "&amp;'2017 03 15'!C385&amp;",   """&amp;'2017 03 15'!P385&amp;""""</f>
        <v>2,     State,   "HPX-80-DHPTDR 130  (80 gal, JA13)"</v>
      </c>
    </row>
    <row r="304" spans="1:1" x14ac:dyDescent="0.25">
      <c r="A304" s="126" t="str">
        <f>"2,     "&amp;'2017 03 15'!C386&amp;",   """&amp;'2017 03 15'!P386&amp;""""</f>
        <v>2,     Stiebel Eltron,   "Accelera 220 E  (58 gal)"</v>
      </c>
    </row>
    <row r="305" spans="1:1" x14ac:dyDescent="0.25">
      <c r="A305" s="125" t="str">
        <f>"2,     "&amp;'2017 03 15'!C387&amp;",   """&amp;'2017 03 15'!P387&amp;""""</f>
        <v>2,     Stiebel Eltron,   "Accelera 300/WHP 300  (80 gal)"</v>
      </c>
    </row>
    <row r="306" spans="1:1" x14ac:dyDescent="0.25">
      <c r="A306" s="126" t="str">
        <f>"2,     "&amp;'2017 03 15'!C388&amp;",   """&amp;'2017 03 15'!P388&amp;""""</f>
        <v>2,     US Craftmaster,   "HPE2F80HD045VU 102  (80 gal)"</v>
      </c>
    </row>
    <row r="307" spans="1:1" x14ac:dyDescent="0.25">
      <c r="A307" s="125" t="str">
        <f>"2,     "&amp;'2017 03 15'!C389&amp;",   """&amp;'2017 03 15'!P389&amp;""""</f>
        <v>2,     US Craftmaster,   "HPE2K60HD045V  (60 gal)"</v>
      </c>
    </row>
    <row r="308" spans="1:1" x14ac:dyDescent="0.25">
      <c r="A308" s="125" t="str">
        <f>"2,     "&amp;'2017 03 15'!C390&amp;",   """&amp;'2017 03 15'!P390&amp;""""</f>
        <v>2,     US Craftmaster,   "HPE2K80HD045V  (80 gal)"</v>
      </c>
    </row>
    <row r="309" spans="1:1" x14ac:dyDescent="0.25">
      <c r="A309" s="125" t="str">
        <f>"2,     "&amp;'2017 03 15'!C391&amp;",   """&amp;'2017 03 15'!P391&amp;""""</f>
        <v>2,     US Craftmaster,   "HPHE2F50HD045VU 120  (50 gal)"</v>
      </c>
    </row>
    <row r="310" spans="1:1" x14ac:dyDescent="0.25">
      <c r="A310" s="125" t="str">
        <f>"2,     "&amp;'2017 03 15'!C392&amp;",   """&amp;'2017 03 15'!P392&amp;""""</f>
        <v>2,     US Craftmaster,   "HPHE2F66HD045VU 120  (66 gal)"</v>
      </c>
    </row>
    <row r="311" spans="1:1" x14ac:dyDescent="0.25">
      <c r="A311" s="125" t="str">
        <f>"2,     "&amp;'2017 03 15'!C393&amp;",   """&amp;'2017 03 15'!P393&amp;""""</f>
        <v>2,     US Craftmaster,   "HPHE2F80HD045VU 120  (80 gal)"</v>
      </c>
    </row>
    <row r="312" spans="1:1" x14ac:dyDescent="0.25">
      <c r="A312" s="125" t="str">
        <f>"2,     "&amp;'2017 03 15'!C394&amp;",   """&amp;'2017 03 15'!P394&amp;""""</f>
        <v>2,     US Craftmaster,   "HPHE2K50HD045VUN 120  (50 gal)"</v>
      </c>
    </row>
    <row r="313" spans="1:1" x14ac:dyDescent="0.25">
      <c r="A313" s="125" t="str">
        <f>"2,     "&amp;'2017 03 15'!C395&amp;",   """&amp;'2017 03 15'!P395&amp;""""</f>
        <v>2,     US Craftmaster,   "HPHE2K66HD045VUN 120  (66 gal)"</v>
      </c>
    </row>
    <row r="314" spans="1:1" x14ac:dyDescent="0.25">
      <c r="A314" s="125" t="str">
        <f>"2,     "&amp;'2017 03 15'!C396&amp;",   """&amp;'2017 03 15'!P396&amp;""""</f>
        <v>2,     US Craftmaster,   "HPHE2K80HD045VUN 120  (80 gal)"</v>
      </c>
    </row>
    <row r="315" spans="1:1" x14ac:dyDescent="0.25">
      <c r="A315" s="126" t="str">
        <f>"2,     "&amp;'2017 03 15'!C397&amp;",   """&amp;'2017 03 15'!P397&amp;""""</f>
        <v>2,     Whirlpool,   "HPE2K60HD045V  (60 gal)"</v>
      </c>
    </row>
    <row r="316" spans="1:1" x14ac:dyDescent="0.25">
      <c r="A316" s="125" t="str">
        <f>"2,     "&amp;'2017 03 15'!C398&amp;",   """&amp;'2017 03 15'!P398&amp;""""</f>
        <v>2,     Whirlpool,   "HPE2K80HD045V  (80 gal)"</v>
      </c>
    </row>
    <row r="317" spans="1:1" x14ac:dyDescent="0.25">
      <c r="A317" s="125" t="str">
        <f>"2,     "&amp;'2017 03 15'!C399&amp;",   """&amp;'2017 03 15'!P399&amp;""""</f>
        <v>2,     Whirlpool,   "HPHE2K50HD045V 120  (50 gal)"</v>
      </c>
    </row>
    <row r="318" spans="1:1" x14ac:dyDescent="0.25">
      <c r="A318" s="125" t="str">
        <f>"2,     "&amp;'2017 03 15'!C400&amp;",   """&amp;'2017 03 15'!P400&amp;""""</f>
        <v>2,     Whirlpool,   "HPHE2K50HD045VC 120  (50 gal)"</v>
      </c>
    </row>
    <row r="319" spans="1:1" x14ac:dyDescent="0.25">
      <c r="A319" s="125" t="str">
        <f>"2,     "&amp;'2017 03 15'!C401&amp;",   """&amp;'2017 03 15'!P401&amp;""""</f>
        <v>2,     Whirlpool,   "HPHE2K50HD045VN 120  (50 gal)"</v>
      </c>
    </row>
    <row r="320" spans="1:1" x14ac:dyDescent="0.25">
      <c r="A320" s="125" t="str">
        <f>"2,     "&amp;'2017 03 15'!C402&amp;",   """&amp;'2017 03 15'!P402&amp;""""</f>
        <v>2,     Whirlpool,   "HPHE2K66HD045V 120  (66 gal)"</v>
      </c>
    </row>
    <row r="321" spans="1:1" x14ac:dyDescent="0.25">
      <c r="A321" s="125" t="str">
        <f>"2,     "&amp;'2017 03 15'!C403&amp;",   """&amp;'2017 03 15'!P403&amp;""""</f>
        <v>2,     Whirlpool,   "HPHE2K66HD045VC 120  (66 gal)"</v>
      </c>
    </row>
    <row r="322" spans="1:1" x14ac:dyDescent="0.25">
      <c r="A322" s="125" t="str">
        <f>"2,     "&amp;'2017 03 15'!C404&amp;",   """&amp;'2017 03 15'!P404&amp;""""</f>
        <v>2,     Whirlpool,   "HPHE2K80HD045V 120  (80 gal)"</v>
      </c>
    </row>
    <row r="323" spans="1:1" x14ac:dyDescent="0.25">
      <c r="A323" s="125" t="str">
        <f>"2,     "&amp;'2017 03 15'!C405&amp;",   """&amp;'2017 03 15'!P405&amp;""""</f>
        <v>2,     Whirlpool,   "HPHE2K80HD045VC 120  (80 gal)"</v>
      </c>
    </row>
    <row r="324" spans="1:1" x14ac:dyDescent="0.25">
      <c r="A324" s="125" t="str">
        <f>"2,     "&amp;'2017 03 15'!C406&amp;",   """&amp;'2017 03 15'!P406&amp;""""</f>
        <v>2,     Whirlpool,   "HPSE2K50HD045V 100 (WP)  (50 gal)"</v>
      </c>
    </row>
    <row r="325" spans="1:1" x14ac:dyDescent="0.25">
      <c r="A325" s="125" t="str">
        <f>"2,     "&amp;'2017 03 15'!C407&amp;",   """&amp;'2017 03 15'!P407&amp;""""</f>
        <v>2,     Whirlpool,   "HPSE2K50HD045VC 100 (WP)  (50 gal)"</v>
      </c>
    </row>
    <row r="326" spans="1:1" x14ac:dyDescent="0.25">
      <c r="A326" s="125" t="str">
        <f>"2,     "&amp;'2017 03 15'!C408&amp;",   """&amp;'2017 03 15'!P408&amp;""""</f>
        <v>2,     Whirlpool,   "HPSE2K80HD045V  (80 gal)"</v>
      </c>
    </row>
    <row r="327" spans="1:1" x14ac:dyDescent="0.25">
      <c r="A327" s="125" t="str">
        <f>"2,     "&amp;'2017 03 15'!C409&amp;",   """&amp;'2017 03 15'!P409&amp;""""</f>
        <v>2,     Whirlpool,   "HPSE2K80HD045VC  (80 gal)"</v>
      </c>
    </row>
    <row r="328" spans="1:1" x14ac:dyDescent="0.25">
      <c r="A328" s="126" t="str">
        <f>"2,     "&amp;'2017 03 15'!C410&amp;",   """&amp;'2017 03 15'!P410&amp;""""</f>
        <v>2,     (generic),   "UEF 2  (50 gal)"</v>
      </c>
    </row>
    <row r="329" spans="1:1" x14ac:dyDescent="0.25">
      <c r="A329" s="125" t="str">
        <f>"2,     "&amp;'2017 03 15'!C411&amp;",   """&amp;'2017 03 15'!P411&amp;""""</f>
        <v>2,     (generic),   "tier 3  (40+ gal)"</v>
      </c>
    </row>
    <row r="330" spans="1:1" x14ac:dyDescent="0.25">
      <c r="A330" s="125" t="str">
        <f>"2,     "&amp;'2017 03 15'!C412&amp;",   """&amp;'2017 03 15'!P412&amp;""""</f>
        <v>2,     (generic),   "tier 3  (50+ gal)"</v>
      </c>
    </row>
    <row r="331" spans="1:1" x14ac:dyDescent="0.25">
      <c r="A331" s="125" t="str">
        <f>"2,     "&amp;'2017 03 15'!C413&amp;",   """&amp;'2017 03 15'!P413&amp;""""</f>
        <v>2,     (generic),   "tier 3  (65+ gal)"</v>
      </c>
    </row>
    <row r="332" spans="1:1" x14ac:dyDescent="0.25">
      <c r="A332" s="125" t="str">
        <f>"2,     "&amp;'2017 03 15'!C414&amp;",   """&amp;'2017 03 15'!P414&amp;""""</f>
        <v>2,     (generic),   "tier 3  (80+ gal)"</v>
      </c>
    </row>
    <row r="333" spans="1:1" x14ac:dyDescent="0.25">
      <c r="A333" s="125" t="str">
        <f>"2,     "&amp;'2017 03 15'!C416&amp;",   """&amp;'2017 03 15'!P416&amp;""""</f>
        <v>2,     ,   ""</v>
      </c>
    </row>
    <row r="334" spans="1:1" x14ac:dyDescent="0.25">
      <c r="A334" s="125" t="str">
        <f>"2,     "&amp;'2017 03 15'!C417&amp;",   """&amp;'2017 03 15'!P417&amp;""""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99</v>
      </c>
      <c r="B1" t="s">
        <v>100</v>
      </c>
      <c r="C1" t="s">
        <v>101</v>
      </c>
    </row>
    <row r="2" spans="1:3" x14ac:dyDescent="0.25">
      <c r="A2" s="1" t="s">
        <v>6</v>
      </c>
      <c r="B2">
        <v>43</v>
      </c>
      <c r="C2" t="s">
        <v>106</v>
      </c>
    </row>
    <row r="3" spans="1:3" x14ac:dyDescent="0.25">
      <c r="A3" s="1" t="s">
        <v>17</v>
      </c>
      <c r="B3">
        <v>50</v>
      </c>
      <c r="C3" t="s">
        <v>102</v>
      </c>
    </row>
    <row r="4" spans="1:3" x14ac:dyDescent="0.25">
      <c r="A4" s="2" t="s">
        <v>93</v>
      </c>
      <c r="B4">
        <v>60</v>
      </c>
      <c r="C4" t="s">
        <v>103</v>
      </c>
    </row>
    <row r="5" spans="1:3" x14ac:dyDescent="0.25">
      <c r="A5" s="2" t="s">
        <v>98</v>
      </c>
      <c r="B5">
        <v>66</v>
      </c>
      <c r="C5" t="s">
        <v>104</v>
      </c>
    </row>
    <row r="6" spans="1:3" x14ac:dyDescent="0.25">
      <c r="A6" s="2" t="s">
        <v>94</v>
      </c>
      <c r="B6">
        <v>80</v>
      </c>
      <c r="C6" t="s">
        <v>105</v>
      </c>
    </row>
    <row r="7" spans="1:3" x14ac:dyDescent="0.25">
      <c r="A7" s="1" t="s">
        <v>24</v>
      </c>
      <c r="C7" t="s">
        <v>85</v>
      </c>
    </row>
    <row r="8" spans="1:3" ht="14.25" customHeight="1" x14ac:dyDescent="0.25">
      <c r="A8" s="1" t="s">
        <v>25</v>
      </c>
      <c r="C8" t="s">
        <v>86</v>
      </c>
    </row>
    <row r="9" spans="1:3" x14ac:dyDescent="0.25">
      <c r="A9" s="1" t="s">
        <v>32</v>
      </c>
      <c r="C9" t="s">
        <v>91</v>
      </c>
    </row>
    <row r="10" spans="1:3" x14ac:dyDescent="0.25">
      <c r="A10" s="2" t="s">
        <v>88</v>
      </c>
      <c r="C10" t="s">
        <v>90</v>
      </c>
    </row>
    <row r="11" spans="1:3" x14ac:dyDescent="0.25">
      <c r="A11" s="2" t="s">
        <v>95</v>
      </c>
      <c r="C11" t="s">
        <v>219</v>
      </c>
    </row>
    <row r="12" spans="1:3" x14ac:dyDescent="0.25">
      <c r="A12" s="2" t="s">
        <v>96</v>
      </c>
    </row>
    <row r="13" spans="1:3" x14ac:dyDescent="0.25">
      <c r="A13" s="2" t="s">
        <v>97</v>
      </c>
    </row>
    <row r="14" spans="1:3" x14ac:dyDescent="0.25">
      <c r="A14" s="1" t="s">
        <v>39</v>
      </c>
    </row>
    <row r="15" spans="1:3" x14ac:dyDescent="0.25">
      <c r="A15" s="2" t="s">
        <v>89</v>
      </c>
    </row>
    <row r="16" spans="1:3" x14ac:dyDescent="0.25">
      <c r="A16" s="1" t="s">
        <v>46</v>
      </c>
    </row>
    <row r="17" spans="1:1" x14ac:dyDescent="0.25">
      <c r="A17" s="1" t="s">
        <v>50</v>
      </c>
    </row>
    <row r="18" spans="1:1" x14ac:dyDescent="0.25">
      <c r="A18" s="1" t="s">
        <v>218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Rob Hitchcock</cp:lastModifiedBy>
  <cp:lastPrinted>2017-03-25T00:00:47Z</cp:lastPrinted>
  <dcterms:created xsi:type="dcterms:W3CDTF">2017-03-21T21:55:34Z</dcterms:created>
  <dcterms:modified xsi:type="dcterms:W3CDTF">2023-07-06T19:22:24Z</dcterms:modified>
</cp:coreProperties>
</file>