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updateLinks="always" codeName="ThisWorkbook" defaultThemeVersion="124226"/>
  <bookViews>
    <workbookView xWindow="-30" yWindow="645" windowWidth="24030" windowHeight="6105" tabRatio="753" activeTab="4"/>
  </bookViews>
  <sheets>
    <sheet name="Prototype Model" sheetId="5" r:id="rId1"/>
    <sheet name="ConstructionAssembly" sheetId="13" r:id="rId2"/>
    <sheet name="Zonelvl " sheetId="12" r:id="rId3"/>
    <sheet name="Test Criteria" sheetId="15" r:id="rId4"/>
    <sheet name="Sizing Values" sheetId="19" r:id="rId5"/>
  </sheets>
  <externalReferences>
    <externalReference r:id="rId6"/>
    <externalReference r:id="rId7"/>
  </externalReferences>
  <definedNames>
    <definedName name="_xlnm._FilterDatabase" localSheetId="3" hidden="1">'Test Criteria'!$A$5:$X$147</definedName>
    <definedName name="AcousticTile" localSheetId="4">#REF!</definedName>
    <definedName name="AcousticTile">ConstructionAssembly!$G$11</definedName>
    <definedName name="AreatoSI">[1]Sheet1!$B$3</definedName>
    <definedName name="ASHRAE30pct.PI.Final11_HotelSmall_STD2010_San_Francisco.table.htm_EnvelopeSumm_1" localSheetId="2">'Zonelvl '!#REF!</definedName>
    <definedName name="BfloorIns" localSheetId="4">#REF!</definedName>
    <definedName name="BfloorIns">ConstructionAssembly!#REF!</definedName>
    <definedName name="BldgPaper" localSheetId="4">#REF!</definedName>
    <definedName name="BldgPaper">ConstructionAssembly!$G$3</definedName>
    <definedName name="BwallIns" localSheetId="4">#REF!</definedName>
    <definedName name="BwallIns">ConstructionAssembly!$G$12</definedName>
    <definedName name="Carpet" localSheetId="4">#REF!</definedName>
    <definedName name="Carpet">ConstructionAssembly!$G$10</definedName>
    <definedName name="Concrete100NW" localSheetId="4">#REF!</definedName>
    <definedName name="Concrete100NW">ConstructionAssembly!$G$9</definedName>
    <definedName name="Concrete150" localSheetId="4">#REF!</definedName>
    <definedName name="Concrete150">ConstructionAssembly!#REF!</definedName>
    <definedName name="ConcreteBwall" localSheetId="4">#REF!</definedName>
    <definedName name="ConcreteBwall">ConstructionAssembly!$G$13</definedName>
    <definedName name="ConcreteFlr200" localSheetId="4">#REF!</definedName>
    <definedName name="ConcreteFlr200">ConstructionAssembly!$G$14</definedName>
    <definedName name="DropCeiling2" localSheetId="4">#REF!</definedName>
    <definedName name="DropCeiling2">ConstructionAssembly!#REF!</definedName>
    <definedName name="EnveDataNonRes">[2]EnveLookups!$X$3:$AO$49</definedName>
    <definedName name="EQBaseByCol">'[2]Runs by Col'!A1='[2]Runs by Col'!$B1</definedName>
    <definedName name="EQBaseByRow">'[2]Runs by Row'!A1='[2]Runs by Row'!A$2</definedName>
    <definedName name="EQParentByCol">'[2]Runs by Col'!A1=HLOOKUP('[2]Runs by Col'!A$3,'[2]Runs by Col'!$B$2:$IV$11,ROW('[2]Runs by Col'!A1)-1,FALSE)</definedName>
    <definedName name="EQParentByRow">'[2]Runs by Row'!A1=VLOOKUP('[2]Runs by Row'!$C1,'[2]Runs by Row'!$B$2:$II$945,COLUMN('[2]Runs by Row'!A1)-1,FALSE)</definedName>
    <definedName name="GlassFiberBd" localSheetId="4">#REF!</definedName>
    <definedName name="GlassFiberBd">ConstructionAssembly!#REF!</definedName>
    <definedName name="Gypsum" localSheetId="4">#REF!</definedName>
    <definedName name="Gypsum">ConstructionAssembly!$G$5</definedName>
    <definedName name="HeavyMassWall" localSheetId="4">#REF!</definedName>
    <definedName name="HeavyMassWall">ConstructionAssembly!$A$23</definedName>
    <definedName name="Int_wall" localSheetId="4">#REF!</definedName>
    <definedName name="Int_wall">ConstructionAssembly!$A$13</definedName>
    <definedName name="LargeOfficeDaylight" localSheetId="4">#REF!</definedName>
    <definedName name="LargeOfficeDaylight">'Zonelvl '!$A$3</definedName>
    <definedName name="LargeOfficeWWR0.2Daylight" localSheetId="4">#REF!</definedName>
    <definedName name="LargeOfficeWWR0.2Daylight">'Zonelvl '!$A$9</definedName>
    <definedName name="LargeOfficeWWR0.6Daylight" localSheetId="4">#REF!</definedName>
    <definedName name="LargeOfficeWWR0.6Daylight">'Zonelvl '!$A$14</definedName>
    <definedName name="LgOSch" localSheetId="4">#REF!</definedName>
    <definedName name="LgOSch">#REF!</definedName>
    <definedName name="MdOSch" localSheetId="4">#REF!</definedName>
    <definedName name="MdOSch">#REF!</definedName>
    <definedName name="MediumOffice" localSheetId="4">#REF!</definedName>
    <definedName name="MediumOffice">'Prototype Model'!$B$2:$B$105</definedName>
    <definedName name="MetalCompositeWall" localSheetId="4">#REF!</definedName>
    <definedName name="MetalCompositeWall">ConstructionAssembly!$G$4</definedName>
    <definedName name="MetalFrameWallTest">ConstructionAssembly!$A$35</definedName>
    <definedName name="MetalRoof" localSheetId="4">#REF!</definedName>
    <definedName name="MetalRoof">ConstructionAssembly!$G$7</definedName>
    <definedName name="MetalRoofIns" localSheetId="4">#REF!</definedName>
    <definedName name="MetalRoofIns">ConstructionAssembly!$G$8</definedName>
    <definedName name="ParentValue">HLOOKUP('[2]Runs by Col'!A$3,'[2]Runs by Col'!$2:$11,ROW()-1,FALSE)</definedName>
    <definedName name="ParentValueByCol">HLOOKUP('[2]Runs by Col'!A$3,'[2]Runs by Col'!$2:$11,ROW()-1,FALSE)</definedName>
    <definedName name="ParentValueByRow">VLOOKUP('[2]Runs by Row'!$C1,'[2]Runs by Row'!$B$2:$II$72,COLUMN('[2]Runs by Row'!A1)-1,FALSE)</definedName>
    <definedName name="PowerDensitytoSI">[2]Constructions!$H$13</definedName>
    <definedName name="QSRstSch" localSheetId="4">#REF!</definedName>
    <definedName name="QSRstSch">#REF!</definedName>
    <definedName name="RoofInsABoveDeck" localSheetId="4">#REF!</definedName>
    <definedName name="RoofInsABoveDeck">ConstructionAssembly!#REF!</definedName>
    <definedName name="RoofTest">ConstructionAssembly!$A$43</definedName>
    <definedName name="RtoSI">[2]Constructions!$H$9</definedName>
    <definedName name="SHotelSch" localSheetId="4">#REF!</definedName>
    <definedName name="SHotelSch">#REF!</definedName>
    <definedName name="SizingValues" localSheetId="4">'Sizing Values'!$A$1</definedName>
    <definedName name="SizingValues">#REF!</definedName>
    <definedName name="SMallSch" localSheetId="4">#REF!</definedName>
    <definedName name="SMallSch">#REF!</definedName>
    <definedName name="SmlOSch" localSheetId="4">#REF!</definedName>
    <definedName name="SmlOSch">#REF!</definedName>
    <definedName name="StandAloneRetail" localSheetId="4">#REF!</definedName>
    <definedName name="StandAloneRetail">'Prototype Model'!$D$2:$D$112</definedName>
    <definedName name="StandAloneRetailArea" localSheetId="4">#REF!</definedName>
    <definedName name="StandAloneRetailArea">'Zonelvl '!$A$21</definedName>
    <definedName name="StandAloneRetailDaylight" localSheetId="4">#REF!</definedName>
    <definedName name="StandAloneRetailDaylight">'Zonelvl '!$A$30</definedName>
    <definedName name="StandAloneRetailDuctLoss" localSheetId="4">#REF!</definedName>
    <definedName name="StandAloneRetailDuctLoss">'Prototype Model'!#REF!</definedName>
    <definedName name="StandALoneRetailSkylight" localSheetId="4">#REF!</definedName>
    <definedName name="StandALoneRetailSkylight">'Zonelvl '!$A$36</definedName>
    <definedName name="StandAloneRetailTestCaseLayout" localSheetId="4">#REF!</definedName>
    <definedName name="StandAloneRetailTestCaseLayout">'Zonelvl '!$M$36</definedName>
    <definedName name="StandAloneRetailTestDaylight" localSheetId="4">#REF!</definedName>
    <definedName name="StandAloneRetailTestDaylight">'Zonelvl '!$M$30</definedName>
    <definedName name="StARtlSch" localSheetId="4">#REF!</definedName>
    <definedName name="StARtlSch">#REF!</definedName>
    <definedName name="StripMallArea" localSheetId="4">#REF!</definedName>
    <definedName name="StripMallArea">'Zonelvl '!$A$80</definedName>
    <definedName name="StripMallFanCoil" localSheetId="4">#REF!</definedName>
    <definedName name="StripMallFanCoil">'Prototype Model'!#REF!</definedName>
    <definedName name="StripMallSch" localSheetId="4">#REF!</definedName>
    <definedName name="StripMallSch">#REF!</definedName>
    <definedName name="StripMallSkylight" localSheetId="4">#REF!</definedName>
    <definedName name="StripMallSkylight">'Zonelvl '!$A$95</definedName>
    <definedName name="Stucco" localSheetId="4">#REF!</definedName>
    <definedName name="Stucco">ConstructionAssembly!$G$2</definedName>
    <definedName name="T24Basement_wall" localSheetId="4">#REF!</definedName>
    <definedName name="T24Basement_wall">ConstructionAssembly!$A$11</definedName>
    <definedName name="T24BFloor_with_carpet" localSheetId="4">#REF!</definedName>
    <definedName name="T24BFloor_with_carpet">ConstructionAssembly!$A$22</definedName>
    <definedName name="T24Floor" localSheetId="4">#REF!</definedName>
    <definedName name="T24Floor">ConstructionAssembly!#REF!</definedName>
    <definedName name="T24Floor_with_carpet" localSheetId="4">#REF!</definedName>
    <definedName name="T24Floor_with_carpet">ConstructionAssembly!#REF!</definedName>
    <definedName name="T24NRAtticRfWood" localSheetId="4">#REF!</definedName>
    <definedName name="T24NRAtticRfWood">ConstructionAssembly!#REF!</definedName>
    <definedName name="T24NRRoofInsAboveDeck" localSheetId="4">#REF!</definedName>
    <definedName name="T24NRRoofInsAboveDeck">ConstructionAssembly!#REF!</definedName>
    <definedName name="T24NRRoofMetal" localSheetId="4">#REF!</definedName>
    <definedName name="T24NRRoofMetal">ConstructionAssembly!$A$8</definedName>
    <definedName name="T24NRWallMetalFrame" localSheetId="4">#REF!</definedName>
    <definedName name="T24NRWallMetalFrame">ConstructionAssembly!$A$2</definedName>
    <definedName name="T24NRWallWood" localSheetId="4">#REF!</definedName>
    <definedName name="T24NRWallWood">ConstructionAssembly!#REF!</definedName>
    <definedName name="TDVabl7" localSheetId="4">#REF!</definedName>
    <definedName name="TDVabl7">#REF!</definedName>
    <definedName name="TDVabm15" localSheetId="4">#REF!</definedName>
    <definedName name="TDVabm15">#REF!</definedName>
    <definedName name="TDVabm16" localSheetId="4">#REF!</definedName>
    <definedName name="TDVabm16">#REF!</definedName>
    <definedName name="TDVabm6" localSheetId="4">#REF!</definedName>
    <definedName name="TDVabm6">#REF!</definedName>
    <definedName name="TDVrbl7" localSheetId="4">#REF!</definedName>
    <definedName name="TDVrbl7">#REF!</definedName>
    <definedName name="TDVrbm15" localSheetId="4">#REF!</definedName>
    <definedName name="TDVrbm15">#REF!</definedName>
    <definedName name="TDVrbm16" localSheetId="4">#REF!</definedName>
    <definedName name="TDVrbm16">#REF!</definedName>
    <definedName name="TDVrbm6" localSheetId="4">#REF!</definedName>
    <definedName name="TDVrbm6">#REF!</definedName>
    <definedName name="UnhtSoG" localSheetId="4">#REF!</definedName>
    <definedName name="UnhtSoG">ConstructionAssembly!#REF!</definedName>
    <definedName name="UtoSI">[2]Constructions!$H$10</definedName>
    <definedName name="WHSCh" localSheetId="4">#REF!</definedName>
    <definedName name="WHSCh">#REF!</definedName>
    <definedName name="WoodRoof" localSheetId="4">#REF!</definedName>
    <definedName name="WoodRoof">ConstructionAssembly!$A$29</definedName>
  </definedNames>
  <calcPr calcId="145621"/>
</workbook>
</file>

<file path=xl/calcChain.xml><?xml version="1.0" encoding="utf-8"?>
<calcChain xmlns="http://schemas.openxmlformats.org/spreadsheetml/2006/main">
  <c r="K4" i="19" l="1"/>
  <c r="J4" i="19"/>
  <c r="H4" i="19"/>
  <c r="Q147" i="15" l="1"/>
  <c r="Q148" i="15"/>
  <c r="O148" i="15" l="1"/>
  <c r="N148" i="15"/>
  <c r="M148" i="15"/>
  <c r="L148" i="15"/>
  <c r="K148" i="15"/>
  <c r="J148" i="15"/>
  <c r="I148" i="15"/>
  <c r="H148" i="15"/>
  <c r="N147" i="15"/>
  <c r="N5" i="15"/>
  <c r="M147" i="15"/>
  <c r="M5" i="15"/>
  <c r="C5" i="15"/>
  <c r="AD148" i="15"/>
  <c r="AC148" i="15"/>
  <c r="AB148" i="15"/>
  <c r="AA148" i="15"/>
  <c r="Z148" i="15"/>
  <c r="Y148" i="15"/>
  <c r="AD147" i="15"/>
  <c r="AD5" i="15" s="1"/>
  <c r="AC147" i="15"/>
  <c r="AC5" i="15" s="1"/>
  <c r="AB147" i="15"/>
  <c r="AB5" i="15" s="1"/>
  <c r="AA147" i="15"/>
  <c r="AA5" i="15" s="1"/>
  <c r="Z147" i="15"/>
  <c r="Z5" i="15" s="1"/>
  <c r="Y147" i="15"/>
  <c r="Y5" i="15" s="1"/>
  <c r="E148" i="15"/>
  <c r="E5" i="15"/>
  <c r="D148" i="15"/>
  <c r="D5" i="15"/>
  <c r="B147" i="15"/>
  <c r="E3" i="15" l="1"/>
  <c r="E2" i="15" s="1"/>
  <c r="D3" i="15"/>
  <c r="D2" i="15" s="1"/>
  <c r="O147" i="15"/>
  <c r="O5" i="15" s="1"/>
  <c r="L147" i="15"/>
  <c r="L5" i="15" s="1"/>
  <c r="K147" i="15"/>
  <c r="K5" i="15" s="1"/>
  <c r="J147" i="15"/>
  <c r="J5" i="15" s="1"/>
  <c r="I147" i="15"/>
  <c r="I5" i="15" s="1"/>
  <c r="H147" i="15"/>
  <c r="H5" i="15" l="1"/>
  <c r="W148" i="15"/>
  <c r="W147" i="15"/>
  <c r="W5" i="15" s="1"/>
  <c r="V148" i="15"/>
  <c r="V147" i="15"/>
  <c r="V5" i="15" s="1"/>
  <c r="X148" i="15"/>
  <c r="U148" i="15"/>
  <c r="T148" i="15"/>
  <c r="S148" i="15"/>
  <c r="R148" i="15"/>
  <c r="X147" i="15"/>
  <c r="X5" i="15" s="1"/>
  <c r="U147" i="15"/>
  <c r="U5" i="15" s="1"/>
  <c r="T147" i="15"/>
  <c r="T5" i="15" s="1"/>
  <c r="S147" i="15"/>
  <c r="S5" i="15" s="1"/>
  <c r="R147" i="15"/>
  <c r="R5" i="15" s="1"/>
  <c r="Q5" i="15"/>
  <c r="I4" i="19" l="1"/>
  <c r="G4" i="19"/>
  <c r="F4" i="19"/>
  <c r="E4" i="19"/>
  <c r="P147" i="15" l="1"/>
  <c r="G147" i="15"/>
  <c r="N3" i="15" l="1"/>
  <c r="N2" i="15" s="1"/>
  <c r="M3" i="15"/>
  <c r="M2" i="15" s="1"/>
  <c r="AD3" i="15"/>
  <c r="AD2" i="15" s="1"/>
  <c r="AB3" i="15"/>
  <c r="AB2" i="15" s="1"/>
  <c r="Z3" i="15"/>
  <c r="Z2" i="15" s="1"/>
  <c r="Y3" i="15"/>
  <c r="Y2" i="15" s="1"/>
  <c r="AA3" i="15"/>
  <c r="AA2" i="15" s="1"/>
  <c r="AC3" i="15"/>
  <c r="AC2" i="15" s="1"/>
  <c r="J3" i="15"/>
  <c r="J2" i="15" s="1"/>
  <c r="L3" i="15"/>
  <c r="L2" i="15" s="1"/>
  <c r="I3" i="15"/>
  <c r="I2" i="15" s="1"/>
  <c r="O3" i="15"/>
  <c r="O2" i="15" s="1"/>
  <c r="K3" i="15"/>
  <c r="K2" i="15" s="1"/>
  <c r="G5" i="15"/>
  <c r="H3" i="15"/>
  <c r="H2" i="15" s="1"/>
  <c r="X3" i="15"/>
  <c r="X2" i="15" s="1"/>
  <c r="T3" i="15"/>
  <c r="T2" i="15" s="1"/>
  <c r="U3" i="15"/>
  <c r="U2" i="15" s="1"/>
  <c r="W3" i="15"/>
  <c r="W2" i="15" s="1"/>
  <c r="V3" i="15"/>
  <c r="V2" i="15" s="1"/>
  <c r="S3" i="15"/>
  <c r="S2" i="15" s="1"/>
  <c r="R3" i="15"/>
  <c r="R2" i="15" s="1"/>
  <c r="Q3" i="15"/>
  <c r="Q2" i="15" s="1"/>
  <c r="P5" i="15" l="1"/>
  <c r="F148" i="15" l="1"/>
  <c r="F3" i="15" s="1"/>
  <c r="F5" i="15"/>
  <c r="C148" i="15"/>
  <c r="C3" i="15" s="1"/>
  <c r="B5" i="15" l="1"/>
  <c r="F2" i="15" l="1"/>
  <c r="C2" i="15"/>
  <c r="B91" i="12" l="1"/>
  <c r="B92" i="12" s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url="file:///P:/Projects/2009/009-137%20SF%20Codes%20and%20Standards%20Title%2024%20Standards%20for%202011/WA4/WA4-project-docs/Task%204%20Analysis-Bundles/2010%20Prototype%20Models/ASHRAE30pct.PI.Final11_HotelSmall_STD2010_San_Francisco.table.htm#EnvelopeSummary::EntireFacility" htmlTables="1">
      <tables count="1">
        <x v="16"/>
      </tables>
    </webPr>
  </connection>
</connections>
</file>

<file path=xl/sharedStrings.xml><?xml version="1.0" encoding="utf-8"?>
<sst xmlns="http://schemas.openxmlformats.org/spreadsheetml/2006/main" count="2100" uniqueCount="677">
  <si>
    <t>Prototype Name</t>
  </si>
  <si>
    <t>II</t>
  </si>
  <si>
    <t>III</t>
  </si>
  <si>
    <t>IV</t>
  </si>
  <si>
    <t>Prototype Description</t>
  </si>
  <si>
    <t>Vintage</t>
  </si>
  <si>
    <t>New Construction</t>
  </si>
  <si>
    <t>Location</t>
  </si>
  <si>
    <t>Fuel Type</t>
  </si>
  <si>
    <t>gas, electricity</t>
  </si>
  <si>
    <t>Total Floor Area (sq feet)</t>
  </si>
  <si>
    <t>53600 (163.8 ft x 109.2 ft)</t>
  </si>
  <si>
    <t>498,600 (240 ft x 160 ft)</t>
  </si>
  <si>
    <t>24695  (178 ft x 139 ft)</t>
  </si>
  <si>
    <t xml:space="preserve">Building shape </t>
  </si>
  <si>
    <t xml:space="preserve">Aspect Ratio </t>
  </si>
  <si>
    <t>Number of Floors</t>
  </si>
  <si>
    <t>Window Fraction
(Window-to-Wall Ratio)</t>
  </si>
  <si>
    <t>33% (Window Dimensions: 
163.8 ft x 4.29 ft on the long side of facade  109.2 ft x 4.29 ft on the short side of the façade)</t>
  </si>
  <si>
    <t xml:space="preserve">40% of above-grade gross walls
37.5% of gross walls (including the below-grade walls) </t>
  </si>
  <si>
    <t>7.1%
(Window Dimensions: 
82.136 ft x 5 ft, 9.843 ft x 8.563 ft and 82.136 ft x 5 on the street facing facade)</t>
  </si>
  <si>
    <t>Window Locations</t>
  </si>
  <si>
    <t>evenly distributed along four façades</t>
  </si>
  <si>
    <t>Windows only on the street facing façade (25.4% WWR)</t>
  </si>
  <si>
    <t>Shading Geometry</t>
  </si>
  <si>
    <t>none</t>
  </si>
  <si>
    <t>Azimuth</t>
  </si>
  <si>
    <t>non-directional</t>
  </si>
  <si>
    <t xml:space="preserve">Thermal Zoning
</t>
  </si>
  <si>
    <t>Perimeter zone depth: 15 ft. 
Each floor has four perimeter zones and one core zone.
Percentages of floor area:  Perimeter 40%, Core 60%</t>
  </si>
  <si>
    <t>Perimeter zone depth: 15 ft. 
Each floor has four perimeter zones and one core zone.
Percentages of floor area:  Perimeter 33%, Core 67%</t>
  </si>
  <si>
    <t>Floor to floor height (feet)</t>
  </si>
  <si>
    <t>NA</t>
  </si>
  <si>
    <t>Floor to ceiling height (feet)</t>
  </si>
  <si>
    <t>9
(4 ft above-ceiling plenum)</t>
  </si>
  <si>
    <t>Glazing sill height (feet)</t>
  </si>
  <si>
    <t>3.35 ft 
(top of the window is 7.64 ft high with 4.29 ft high glass)</t>
  </si>
  <si>
    <t>3 ft</t>
  </si>
  <si>
    <t>Exterior walls</t>
  </si>
  <si>
    <t xml:space="preserve">    Construction</t>
  </si>
  <si>
    <r>
      <t xml:space="preserve">    U-factor (Btu / h * ft</t>
    </r>
    <r>
      <rPr>
        <vertAlign val="superscript"/>
        <sz val="10"/>
        <color indexed="8"/>
        <rFont val="Calibri"/>
        <family val="2"/>
        <scheme val="minor"/>
      </rPr>
      <t>2</t>
    </r>
    <r>
      <rPr>
        <sz val="10"/>
        <color indexed="8"/>
        <rFont val="Calibri"/>
        <family val="2"/>
        <scheme val="minor"/>
      </rPr>
      <t xml:space="preserve"> * °F) and/or
    R-value (h * ft</t>
    </r>
    <r>
      <rPr>
        <vertAlign val="superscript"/>
        <sz val="10"/>
        <color indexed="8"/>
        <rFont val="Calibri"/>
        <family val="2"/>
        <scheme val="minor"/>
      </rPr>
      <t>2</t>
    </r>
    <r>
      <rPr>
        <sz val="10"/>
        <color indexed="8"/>
        <rFont val="Calibri"/>
        <family val="2"/>
        <scheme val="minor"/>
      </rPr>
      <t xml:space="preserve"> * °F / Btu)</t>
    </r>
  </si>
  <si>
    <t xml:space="preserve">    Dimensions</t>
  </si>
  <si>
    <t>Based on floor area and aspect ratio</t>
  </si>
  <si>
    <t xml:space="preserve">    Tilts and orientations</t>
  </si>
  <si>
    <t>Vertical</t>
  </si>
  <si>
    <t>Roof</t>
  </si>
  <si>
    <t>Horizontal</t>
  </si>
  <si>
    <t>Window</t>
  </si>
  <si>
    <t xml:space="preserve">    Glass-Type and frame</t>
  </si>
  <si>
    <r>
      <t xml:space="preserve">    U-factor (Btu / h * ft</t>
    </r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* °F) </t>
    </r>
  </si>
  <si>
    <t xml:space="preserve">    Visible transmittance</t>
  </si>
  <si>
    <t xml:space="preserve">    Operable area</t>
  </si>
  <si>
    <t>Skylight</t>
  </si>
  <si>
    <t xml:space="preserve">    SHGC</t>
  </si>
  <si>
    <t>Foundation</t>
  </si>
  <si>
    <t xml:space="preserve">    Foundation Type</t>
  </si>
  <si>
    <t xml:space="preserve">    Thermal properties for basement walls</t>
  </si>
  <si>
    <t xml:space="preserve">   Construction</t>
  </si>
  <si>
    <t xml:space="preserve">   Dimensions </t>
  </si>
  <si>
    <t>Internal Mass</t>
  </si>
  <si>
    <t>6 inches standard wood (16.6 lb/ft²)</t>
  </si>
  <si>
    <t>Air Barrier System</t>
  </si>
  <si>
    <t xml:space="preserve">   Infiltration</t>
  </si>
  <si>
    <t>HVAC System Type</t>
  </si>
  <si>
    <t xml:space="preserve">    Heating type</t>
  </si>
  <si>
    <t xml:space="preserve">    Cooling type</t>
  </si>
  <si>
    <t>Water cooled Centrifugal chillers (2)</t>
  </si>
  <si>
    <t xml:space="preserve">    Distribution and terminal units</t>
  </si>
  <si>
    <t>HVAC Sizing</t>
  </si>
  <si>
    <t xml:space="preserve">    Heating</t>
  </si>
  <si>
    <t>HVAC Efficiency</t>
  </si>
  <si>
    <t>HVAC Control</t>
  </si>
  <si>
    <t xml:space="preserve">    Thermostat Setpoint</t>
  </si>
  <si>
    <t>75°F Cooling/70°F Heating</t>
  </si>
  <si>
    <t xml:space="preserve">    Thermostat Setback</t>
  </si>
  <si>
    <t>85°F Cooling/60°F Heating</t>
  </si>
  <si>
    <t xml:space="preserve">    Chilled water supply temperatures</t>
  </si>
  <si>
    <t>44°F</t>
  </si>
  <si>
    <t xml:space="preserve">    Hot water supply temperatures</t>
  </si>
  <si>
    <t>180°F</t>
  </si>
  <si>
    <t xml:space="preserve">    Economizers</t>
  </si>
  <si>
    <t xml:space="preserve">    Ventilation</t>
  </si>
  <si>
    <t>Supply Fan</t>
  </si>
  <si>
    <t xml:space="preserve">    Supply Fan Total Efficiency (%)</t>
  </si>
  <si>
    <t>Pump</t>
  </si>
  <si>
    <t xml:space="preserve">     Pump Type</t>
  </si>
  <si>
    <t xml:space="preserve">     Rated Pump Head</t>
  </si>
  <si>
    <t>Cooling Tower</t>
  </si>
  <si>
    <t xml:space="preserve">     Cooling Tower Type</t>
  </si>
  <si>
    <t>Service Water Heating</t>
  </si>
  <si>
    <t xml:space="preserve">    SWH type</t>
  </si>
  <si>
    <t>Storage Tank</t>
  </si>
  <si>
    <t xml:space="preserve">    Fuel type</t>
  </si>
  <si>
    <t>Natural Gas</t>
  </si>
  <si>
    <t xml:space="preserve">    Thermal efficiency (%)</t>
  </si>
  <si>
    <t xml:space="preserve">    Water temperature setpoint</t>
  </si>
  <si>
    <t>Lighting Load</t>
  </si>
  <si>
    <t xml:space="preserve">    Schedule</t>
  </si>
  <si>
    <t xml:space="preserve">    Daylighting Controls</t>
  </si>
  <si>
    <t xml:space="preserve">Plug load </t>
  </si>
  <si>
    <t>Occupancy</t>
  </si>
  <si>
    <t xml:space="preserve">    Average people</t>
  </si>
  <si>
    <t>Elevator</t>
  </si>
  <si>
    <t xml:space="preserve">   Quantity</t>
  </si>
  <si>
    <t xml:space="preserve">   Motor type</t>
  </si>
  <si>
    <t xml:space="preserve">   Peak Motor Power (W/elevator)</t>
  </si>
  <si>
    <t xml:space="preserve">   Heat Gain to Building</t>
  </si>
  <si>
    <t xml:space="preserve">   Peak Fan/lights Power
(W/elevator)</t>
  </si>
  <si>
    <t xml:space="preserve">  Motor and fan/lights Schedules</t>
  </si>
  <si>
    <t>Total</t>
  </si>
  <si>
    <t>Fans</t>
  </si>
  <si>
    <t xml:space="preserve"> </t>
  </si>
  <si>
    <t>Yes</t>
  </si>
  <si>
    <t>Conditioned Total</t>
  </si>
  <si>
    <t>Unconditioned Total</t>
  </si>
  <si>
    <t>Area [ft2]</t>
  </si>
  <si>
    <t>LGSTORE1</t>
  </si>
  <si>
    <t>SMSTORE1</t>
  </si>
  <si>
    <t>SMSTORE2</t>
  </si>
  <si>
    <t>SMSTORE3</t>
  </si>
  <si>
    <t>SMSTORE4</t>
  </si>
  <si>
    <t>LGSTORE2</t>
  </si>
  <si>
    <t>SMSTORE5</t>
  </si>
  <si>
    <t>SMSTORE6</t>
  </si>
  <si>
    <t>SMSTORE7</t>
  </si>
  <si>
    <t>SMSTORE8</t>
  </si>
  <si>
    <t>STRIP MALL</t>
  </si>
  <si>
    <t>STAND ALONE RETAIL</t>
  </si>
  <si>
    <t>BACK_SPACE</t>
  </si>
  <si>
    <t>CORE_RETAIL</t>
  </si>
  <si>
    <t>POINT_OF_SALE</t>
  </si>
  <si>
    <t>FRONT_RETAIL</t>
  </si>
  <si>
    <t>FRONT_ENTRY</t>
  </si>
  <si>
    <t>Baseline Skylight Layout</t>
  </si>
  <si>
    <t>TestCase Skylight Layout</t>
  </si>
  <si>
    <r>
      <t xml:space="preserve">    Lighting power density (W/ft</t>
    </r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)</t>
    </r>
  </si>
  <si>
    <r>
      <t xml:space="preserve">    Electric power density (W/ft</t>
    </r>
    <r>
      <rPr>
        <vertAlign val="superscript"/>
        <sz val="10"/>
        <color indexed="8"/>
        <rFont val="Calibri"/>
        <family val="2"/>
        <scheme val="minor"/>
      </rPr>
      <t>2</t>
    </r>
    <r>
      <rPr>
        <sz val="10"/>
        <color indexed="8"/>
        <rFont val="Calibri"/>
        <family val="2"/>
        <scheme val="minor"/>
      </rPr>
      <t>)</t>
    </r>
  </si>
  <si>
    <t>135°F</t>
  </si>
  <si>
    <t xml:space="preserve">    Construction Assembly Layers</t>
  </si>
  <si>
    <t xml:space="preserve">    Supply air temperature reset</t>
  </si>
  <si>
    <t xml:space="preserve">  Outside Layer</t>
  </si>
  <si>
    <t xml:space="preserve">  Layer 2</t>
  </si>
  <si>
    <t xml:space="preserve">  Layer 3</t>
  </si>
  <si>
    <t>Layers</t>
  </si>
  <si>
    <t>Name</t>
  </si>
  <si>
    <t>Material Name</t>
  </si>
  <si>
    <t xml:space="preserve">  Layer 4</t>
  </si>
  <si>
    <t>Fixed vertical window with U-value and SHGC as specified.</t>
  </si>
  <si>
    <t>Glass, curb mounted skylight with U-value and SHGC as specified.</t>
  </si>
  <si>
    <t xml:space="preserve">    Design Supply air temperature</t>
  </si>
  <si>
    <t xml:space="preserve">     Pump Efficiency</t>
  </si>
  <si>
    <t xml:space="preserve">    Condenser Type</t>
  </si>
  <si>
    <t xml:space="preserve">    System Type</t>
  </si>
  <si>
    <t xml:space="preserve">    Chilled water supply temperature reset</t>
  </si>
  <si>
    <t xml:space="preserve">    Hot water supply temperature reset</t>
  </si>
  <si>
    <t xml:space="preserve">     Tower range</t>
  </si>
  <si>
    <t xml:space="preserve">    Chilled water return temperatures</t>
  </si>
  <si>
    <t xml:space="preserve">    Fan Motor Efficiency</t>
  </si>
  <si>
    <t xml:space="preserve">    Supply Fan Pressure Rise</t>
  </si>
  <si>
    <t xml:space="preserve">    Fan type</t>
  </si>
  <si>
    <t>64°F</t>
  </si>
  <si>
    <t xml:space="preserve">    Water Heater Max Capacity (Btuh)</t>
  </si>
  <si>
    <t>1.5 W/ft2</t>
  </si>
  <si>
    <r>
      <t>0.75 W/ft</t>
    </r>
    <r>
      <rPr>
        <vertAlign val="superscript"/>
        <sz val="10"/>
        <rFont val="Calibri"/>
        <family val="2"/>
        <scheme val="minor"/>
      </rPr>
      <t>2</t>
    </r>
  </si>
  <si>
    <t>3.74 ft (top of the window is 8.73 ft high with 5 ft high glass)</t>
  </si>
  <si>
    <t xml:space="preserve">    Cooling</t>
  </si>
  <si>
    <t>Variable Volume</t>
  </si>
  <si>
    <t>Interior Surfaces</t>
  </si>
  <si>
    <t>Drop Ceiling</t>
  </si>
  <si>
    <t>Conditioned</t>
  </si>
  <si>
    <t>Prim. Daylit Area [ft2]</t>
  </si>
  <si>
    <t>Sec. Daylit Area [ft2]</t>
  </si>
  <si>
    <t>Ref.Pt 1 Location</t>
  </si>
  <si>
    <t>Ref.Pt 2 Location</t>
  </si>
  <si>
    <t>Illum. Setpt in Ref. Pt 1</t>
  </si>
  <si>
    <t>Illum. Setpt in Ref. Pt 2</t>
  </si>
  <si>
    <t xml:space="preserve">Baseline Case Daylighting </t>
  </si>
  <si>
    <t xml:space="preserve">WWR20 Case Daylighting </t>
  </si>
  <si>
    <t xml:space="preserve">WWR60 Case Daylighting </t>
  </si>
  <si>
    <t>Core_Retail</t>
  </si>
  <si>
    <t>Point_Of_Sale</t>
  </si>
  <si>
    <t>Front_Retial</t>
  </si>
  <si>
    <t>Front_Entry</t>
  </si>
  <si>
    <t>Zone</t>
  </si>
  <si>
    <t>Skylit Area [ft2]</t>
  </si>
  <si>
    <t>Ref.Pt 1 Ctrl Fraction</t>
  </si>
  <si>
    <t>Ref. Pt 2 Ctrl Fraction</t>
  </si>
  <si>
    <t>UnderSkylight</t>
  </si>
  <si>
    <t>In Prim. Daylit Zn</t>
  </si>
  <si>
    <r>
      <rPr>
        <sz val="10"/>
        <rFont val="Calibri"/>
        <family val="2"/>
      </rPr>
      <t xml:space="preserve">Five thermal zones
Refer </t>
    </r>
    <r>
      <rPr>
        <u/>
        <sz val="10"/>
        <color theme="10"/>
        <rFont val="Calibri"/>
        <family val="2"/>
      </rPr>
      <t>StandAloneRetailArea</t>
    </r>
    <r>
      <rPr>
        <sz val="10"/>
        <rFont val="Calibri"/>
        <family val="2"/>
      </rPr>
      <t xml:space="preserve"> for details</t>
    </r>
  </si>
  <si>
    <t>LARGE OFFICE</t>
  </si>
  <si>
    <t>20 (Core retail, Front Entry) 15 (Point of Sale, Front Retail, Back Space)</t>
  </si>
  <si>
    <t>Test Run Name</t>
  </si>
  <si>
    <t>Baseline</t>
  </si>
  <si>
    <t>06</t>
  </si>
  <si>
    <t>Water-cooled, no reset</t>
  </si>
  <si>
    <t xml:space="preserve">SRR3.04 Case Daylighting </t>
  </si>
  <si>
    <t xml:space="preserve">     Pump Motor Power per Unit Flow</t>
  </si>
  <si>
    <t>Tank</t>
  </si>
  <si>
    <t>Packaged VAV with hot-water reheat with one system per floor serving all zones in the floor</t>
  </si>
  <si>
    <t>VAV with hot-water reheat with one system per floor serving all zones in the floor</t>
  </si>
  <si>
    <t>Sizing Values</t>
  </si>
  <si>
    <t>Climate Zone</t>
  </si>
  <si>
    <t>Zip Code</t>
  </si>
  <si>
    <t>Chiller 1</t>
  </si>
  <si>
    <t>Units</t>
  </si>
  <si>
    <t>Btu/h</t>
  </si>
  <si>
    <t>Building</t>
  </si>
  <si>
    <t>Rated Capacity</t>
  </si>
  <si>
    <t>Flow Capacity</t>
  </si>
  <si>
    <t>gpm</t>
  </si>
  <si>
    <t>Boiler 1</t>
  </si>
  <si>
    <t>CoreBottomReheatCoil</t>
  </si>
  <si>
    <t>PerimeterBottom1ReheatCoil</t>
  </si>
  <si>
    <t>PerimeterBottom2ReheatCoil</t>
  </si>
  <si>
    <t>PerimeterBottom3ReheatCoil</t>
  </si>
  <si>
    <t>PerimeterBottom4ReheatCoil</t>
  </si>
  <si>
    <t>CFM</t>
  </si>
  <si>
    <t>CoreBottomZn TU</t>
  </si>
  <si>
    <t>PerimeterBottomZn1 TU</t>
  </si>
  <si>
    <t>PerimeterBottomZn2 TU</t>
  </si>
  <si>
    <t>PerimeterBottomZn3 TU</t>
  </si>
  <si>
    <t>PerimeterBottomZn4 TU</t>
  </si>
  <si>
    <t>CoreMidReheatCoil</t>
  </si>
  <si>
    <t>PerimeterMid1ReheatCoil</t>
  </si>
  <si>
    <t>PerimeterMid2ReheatCoil</t>
  </si>
  <si>
    <t>PerimeterMid3ReheatCoil</t>
  </si>
  <si>
    <t>PerimeterMid4ReheatCoil</t>
  </si>
  <si>
    <t>CoreMidZn TU</t>
  </si>
  <si>
    <t>PerimeterMidZn1 TU</t>
  </si>
  <si>
    <t>PerimeterMidZn2 TU</t>
  </si>
  <si>
    <t>PerimeterMidZn3 TU</t>
  </si>
  <si>
    <t>PerimeterMidZn4 TU</t>
  </si>
  <si>
    <t>CoreTopReheatCoil</t>
  </si>
  <si>
    <t>PerimeterTop1ReheatCoil</t>
  </si>
  <si>
    <t>PerimeterTop2ReheatCoil</t>
  </si>
  <si>
    <t>PerimeterTop3ReheatCoil</t>
  </si>
  <si>
    <t>PerimeterTop4ReheatCoil</t>
  </si>
  <si>
    <t>CoreTopZn TU</t>
  </si>
  <si>
    <t>PerimeterTopZn1 TU</t>
  </si>
  <si>
    <t>PerimeterTopZn2 TU</t>
  </si>
  <si>
    <t>PerimeterTopZn3 TU</t>
  </si>
  <si>
    <t>PerimeterTopZn4 TU</t>
  </si>
  <si>
    <t>Flow Capacity (max air flow rate)</t>
  </si>
  <si>
    <t>Primary Air Flow (max air flow rate)</t>
  </si>
  <si>
    <t>Weather Station</t>
  </si>
  <si>
    <t>BasementCoilCooling</t>
  </si>
  <si>
    <t>Metal Standing Seam - 1/16 in</t>
  </si>
  <si>
    <t>Concrete - 140 lb/ft3 - 4 in</t>
  </si>
  <si>
    <t>Constant Volume for all Conditioned zones</t>
  </si>
  <si>
    <t>2.5in H2O (all  fans)</t>
  </si>
  <si>
    <t>Expanded Polystyrene - EPS - 2 in</t>
  </si>
  <si>
    <t xml:space="preserve">  Layer 5</t>
  </si>
  <si>
    <t>F factor= 0.72</t>
  </si>
  <si>
    <t>Acoustic Tile- 3/4 in.</t>
  </si>
  <si>
    <t>Skylight Layout</t>
  </si>
  <si>
    <t xml:space="preserve">  Layer 6</t>
  </si>
  <si>
    <t xml:space="preserve">Constant air volume air distribution
4 single-zone roof top units serving thermal zones back_space, point_of_sale, core_retail, and front_retail. 
</t>
  </si>
  <si>
    <t>Stucco - 7/8 in</t>
  </si>
  <si>
    <t>Building Paper - 1/16 in</t>
  </si>
  <si>
    <t>Expanded Polystyrene - EPS - 4 1/16 in</t>
  </si>
  <si>
    <t>Gypsum Board - 1/2 in</t>
  </si>
  <si>
    <t>Carpet - 3/4 in</t>
  </si>
  <si>
    <t>Acoustic Tile - 3/4 in</t>
  </si>
  <si>
    <t>Plywood - 5/8 in</t>
  </si>
  <si>
    <t>Asphalt shingles - 1/4 in</t>
  </si>
  <si>
    <t>Air - Metal Wall Framing - 16 or 24 in OC</t>
  </si>
  <si>
    <t xml:space="preserve">    Aged Solar Reflectance
    Aged Thermal Emittance</t>
  </si>
  <si>
    <t>Expanded Polystyrene - EPS - 1 1/2 in</t>
  </si>
  <si>
    <t>Outside Air Film</t>
  </si>
  <si>
    <t>Exterior Wall</t>
  </si>
  <si>
    <t>Exterior Floor</t>
  </si>
  <si>
    <t>Underground Wall</t>
  </si>
  <si>
    <t>Underground Floor</t>
  </si>
  <si>
    <t>Interior Wall</t>
  </si>
  <si>
    <t>Ceiling</t>
  </si>
  <si>
    <t>Interior Floor</t>
  </si>
  <si>
    <t>Inside Air Film</t>
  </si>
  <si>
    <t>** All construction assembley Ufactors in this tab include air films **</t>
  </si>
  <si>
    <t>Concrete - Solid Grout - 115 lb/ft3 - 8 in</t>
  </si>
  <si>
    <t>Overall UFactor All Climate Zones</t>
  </si>
  <si>
    <t>Overall CFactor All Climate Zones</t>
  </si>
  <si>
    <t>Overall FFactor All Climate Zones</t>
  </si>
  <si>
    <t>Thickness (in)</t>
  </si>
  <si>
    <t xml:space="preserve">Density (lb/ft³) </t>
  </si>
  <si>
    <r>
      <t>Rvalue (ft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*F*hr/Btu)</t>
    </r>
  </si>
  <si>
    <t>Specific Heat (Btu/lb*F)</t>
  </si>
  <si>
    <t>Conductivity (Btu/h*ft*F)</t>
  </si>
  <si>
    <t>13 (Including basement)</t>
  </si>
  <si>
    <t>Cooling Tower Pump</t>
  </si>
  <si>
    <t>Condenser Water Loop</t>
  </si>
  <si>
    <t>Electric Power</t>
  </si>
  <si>
    <t>kW</t>
  </si>
  <si>
    <t>04-OffLrg</t>
  </si>
  <si>
    <t>Cooling Coils</t>
  </si>
  <si>
    <t>Heating Coils</t>
  </si>
  <si>
    <t>Terminal Units</t>
  </si>
  <si>
    <r>
      <rPr>
        <sz val="10"/>
        <rFont val="Calibri"/>
        <family val="2"/>
      </rPr>
      <t xml:space="preserve">Skylight to Roof Ratio- 2.07 %
Core Retail, </t>
    </r>
    <r>
      <rPr>
        <u/>
        <sz val="10"/>
        <color theme="10"/>
        <rFont val="Calibri"/>
        <family val="2"/>
      </rPr>
      <t>Refer Skylight Layout</t>
    </r>
    <r>
      <rPr>
        <sz val="10"/>
        <rFont val="Calibri"/>
        <family val="2"/>
      </rPr>
      <t xml:space="preserve"> for details</t>
    </r>
  </si>
  <si>
    <t>550 lux</t>
  </si>
  <si>
    <t>open cooling tower with variable speed fan</t>
  </si>
  <si>
    <t xml:space="preserve">13, Basement - 8 </t>
  </si>
  <si>
    <t>65% (for all VAV fans)</t>
  </si>
  <si>
    <t>CoreHiZn TU</t>
  </si>
  <si>
    <t>PerimeterHiZn1 TU</t>
  </si>
  <si>
    <t>PerimeterHiZn2 TU</t>
  </si>
  <si>
    <t>PerimeterHiZn3 TU</t>
  </si>
  <si>
    <t>PerimeterHiZn4 TU</t>
  </si>
  <si>
    <t>CoreHiReheatCoil</t>
  </si>
  <si>
    <t>PerimeterHi1ReheatCoil</t>
  </si>
  <si>
    <t>PerimeterHi2ReheatCoil</t>
  </si>
  <si>
    <t>PerimeterHi3ReheatCoil</t>
  </si>
  <si>
    <t>PerimeterHi4ReheatCoil</t>
  </si>
  <si>
    <t>NACM_AtticRfWood</t>
  </si>
  <si>
    <t>Compliance insulation R24.86</t>
  </si>
  <si>
    <t>Unheated Slab on Grade with 12 in Horizontal R-5 Insulation</t>
  </si>
  <si>
    <t>Continuous dimming in Primary and Secondary Daylit zone in Perimeter zones</t>
  </si>
  <si>
    <t>Continuous Dimming in Skylit area in Core Retail and in Primary Daylit in Front Entry, Front Retail, Point of Sale</t>
  </si>
  <si>
    <t>03-OffMed-SG</t>
  </si>
  <si>
    <t>05-RetlMed-SG</t>
  </si>
  <si>
    <t xml:space="preserve">SAT reset by warmest zone airflow first (Reset Supply high: 60 F, reset supply low: 55F) </t>
  </si>
  <si>
    <t>No SAT Control</t>
  </si>
  <si>
    <t>Gas condensing boiler</t>
  </si>
  <si>
    <t xml:space="preserve">Fixed </t>
  </si>
  <si>
    <t>Fixed</t>
  </si>
  <si>
    <t>Differential Dry bulb economizer (Integrated), 80 F High DB lockout</t>
  </si>
  <si>
    <t>Constant volume for Basement, Variable Volume for all others</t>
  </si>
  <si>
    <t>HW: 19 W/gpm</t>
  </si>
  <si>
    <t>Chiller 2</t>
  </si>
  <si>
    <t>Min Flow Rate</t>
  </si>
  <si>
    <t>X: 119.93 ft, Y: 8.20 ft, Z: 2.50 ft</t>
  </si>
  <si>
    <t>X: 119.93 ft, Y: 14.75ft, Z: 2.50 ft</t>
  </si>
  <si>
    <t>287.5 lux</t>
  </si>
  <si>
    <t>X: 231.65 ft, Y: 79.95 ft, Z: 2.50 ft</t>
  </si>
  <si>
    <t>X: 225.08 ft, Y: 79.95 ft, Z: 2.50 ft</t>
  </si>
  <si>
    <t>Perimeter_ZN_1</t>
  </si>
  <si>
    <t>Perimeter_ZN_2</t>
  </si>
  <si>
    <t>Perimeter_ZN_3</t>
  </si>
  <si>
    <t>Perimeter_ZN_4</t>
  </si>
  <si>
    <t>Direct Expansion</t>
  </si>
  <si>
    <t xml:space="preserve"> Fan</t>
  </si>
  <si>
    <t>HW: Constant Speed variable flow, 
Cooling Tower:Constant Speed, 
CHW: Variable Primary</t>
  </si>
  <si>
    <t>HW: 15 W/gpm, CW: 17.4 W/gpm, ChW Primary: 17.5 W/gpm</t>
  </si>
  <si>
    <t>Core Mid PTAC Heating</t>
  </si>
  <si>
    <t>Attic_Floor</t>
  </si>
  <si>
    <t>Compliance Insulation R9.83</t>
  </si>
  <si>
    <t>Compliance insulation R9.83</t>
  </si>
  <si>
    <t>CoreZnCoolingCoil</t>
  </si>
  <si>
    <t>Perim1ZnCoolingCoil</t>
  </si>
  <si>
    <t>Perim2ZnCoolingCoil</t>
  </si>
  <si>
    <t>Perim3ZnCoolingCoil</t>
  </si>
  <si>
    <t>Perim4ZnCoolingCoil</t>
  </si>
  <si>
    <t>CoreZnHeatingCoil</t>
  </si>
  <si>
    <t>Perim1ZnHeatingCoil</t>
  </si>
  <si>
    <t>Perim2ZnHeatingCoil</t>
  </si>
  <si>
    <t>Perim3ZnHeatingCoil</t>
  </si>
  <si>
    <t>Perim4ZnHeatingCoil</t>
  </si>
  <si>
    <t>CoreZnSupplyFan</t>
  </si>
  <si>
    <t>Perim1ZnSupplyFan</t>
  </si>
  <si>
    <t>Perim2ZnSupplyFan</t>
  </si>
  <si>
    <t>Perim3ZnSupplyFan</t>
  </si>
  <si>
    <t>Perim4ZnSupplyFan</t>
  </si>
  <si>
    <t xml:space="preserve">Motor efficiency- HW: 0.9
</t>
  </si>
  <si>
    <t xml:space="preserve">HW: Constant Speed </t>
  </si>
  <si>
    <t>Rated Capacity (Net or Gross depending on system configuration)</t>
  </si>
  <si>
    <t>Compliance insulation R19.63</t>
  </si>
  <si>
    <t>NACM_AtticRfWood_0.39</t>
  </si>
  <si>
    <t>TerminalUnit-Basement</t>
  </si>
  <si>
    <t>Metal Framed Wall</t>
  </si>
  <si>
    <t xml:space="preserve">    Efficiency</t>
  </si>
  <si>
    <t>EF: 0.637, Recovery Eff: 0.780</t>
  </si>
  <si>
    <t>24,949 Btuh</t>
  </si>
  <si>
    <r>
      <t>HW: 50 ft 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0
</t>
    </r>
  </si>
  <si>
    <t>4 inch H2O</t>
  </si>
  <si>
    <r>
      <t>Max of 15 cfm/person, 0.15 cfm/ft</t>
    </r>
    <r>
      <rPr>
        <vertAlign val="superscript"/>
        <sz val="10"/>
        <rFont val="Calibri"/>
        <family val="2"/>
        <scheme val="minor"/>
      </rPr>
      <t xml:space="preserve">2, </t>
    </r>
  </si>
  <si>
    <t xml:space="preserve">   Zone control</t>
  </si>
  <si>
    <t>DDC at zone level and Dual Max Reheat control</t>
  </si>
  <si>
    <t>Cooling 55F Heating 95 F</t>
  </si>
  <si>
    <t xml:space="preserve">VAV terminal box with damper and hot-water reheating coil with Dual maximum control logic.
Zone control type: minimum supply air at 20% of the zone maximum air flow rate. </t>
  </si>
  <si>
    <t xml:space="preserve"> 0.0448 cfm/sf of above grade exterior wall surface area (when fans turn off)
</t>
  </si>
  <si>
    <t>Uninsulated Stud Wall  Interior Walls,
Concrete with carpet for interior floor slabs, 
3/4 in Acoustic celing tile for Drop ceiling</t>
  </si>
  <si>
    <t>Floor Slab</t>
  </si>
  <si>
    <t xml:space="preserve">Slab Floor
F-factor method </t>
  </si>
  <si>
    <r>
      <rPr>
        <sz val="10"/>
        <rFont val="Calibri"/>
        <family val="2"/>
      </rPr>
      <t>Refer</t>
    </r>
    <r>
      <rPr>
        <u/>
        <sz val="10"/>
        <color theme="10"/>
        <rFont val="Calibri"/>
        <family val="2"/>
      </rPr>
      <t xml:space="preserve">  Roof</t>
    </r>
  </si>
  <si>
    <t>Expanded Polystyrene - EPS - 6 7/8 in</t>
  </si>
  <si>
    <t>Expanded Polystyrene - EPS - 3 1/3 in</t>
  </si>
  <si>
    <t>Stud Wall</t>
  </si>
  <si>
    <t>Interior Floor slab</t>
  </si>
  <si>
    <t>Continuous dimming in Primary  Daylit areas in Perimeter zones</t>
  </si>
  <si>
    <t>60% (all fans)</t>
  </si>
  <si>
    <t>90%  (all fans)</t>
  </si>
  <si>
    <t>Differential Dry bulb economizer (Integrated), 80F high DB lockout</t>
  </si>
  <si>
    <t>CO2 sensor</t>
  </si>
  <si>
    <t>32,328 Btuh</t>
  </si>
  <si>
    <r>
      <t>Point of sale, Retail-1.2 W/ft</t>
    </r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,</t>
    </r>
    <r>
      <rPr>
        <vertAlign val="superscript"/>
        <sz val="10"/>
        <rFont val="Calibri"/>
        <family val="2"/>
        <scheme val="minor"/>
      </rPr>
      <t xml:space="preserve">, </t>
    </r>
    <r>
      <rPr>
        <sz val="10"/>
        <rFont val="Calibri"/>
        <family val="2"/>
        <scheme val="minor"/>
      </rPr>
      <t>Lobby-0.95 W/ft</t>
    </r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>, Backspace-0.6 W/ft</t>
    </r>
    <r>
      <rPr>
        <vertAlign val="superscript"/>
        <sz val="10"/>
        <rFont val="Calibri"/>
        <family val="2"/>
        <scheme val="minor"/>
      </rPr>
      <t>2</t>
    </r>
  </si>
  <si>
    <t>Point of sale, Retail-1.0 W/ft2, Backspace-0.2 W/ft2, Front entry: 0.5 W/ft2</t>
  </si>
  <si>
    <t xml:space="preserve">0.0448 cfm/sf of above grade exterior wall surface area </t>
  </si>
  <si>
    <r>
      <rPr>
        <sz val="10"/>
        <rFont val="Calibri"/>
        <family val="2"/>
      </rPr>
      <t>Refer</t>
    </r>
    <r>
      <rPr>
        <u/>
        <sz val="10"/>
        <color theme="10"/>
        <rFont val="Calibri"/>
        <family val="2"/>
      </rPr>
      <t xml:space="preserve"> Roof</t>
    </r>
  </si>
  <si>
    <t>0.08
0.75</t>
  </si>
  <si>
    <t>Interior wall</t>
  </si>
  <si>
    <t xml:space="preserve">Unconditioned for front_entry. Gas furnace inside the packaged air conditioning unit for all others. </t>
  </si>
  <si>
    <t>No cooling for front_entry. Packaged air conditioning unit for all others</t>
  </si>
  <si>
    <t>Refer BasementWall</t>
  </si>
  <si>
    <t>Exterior Wall U: 0.062</t>
  </si>
  <si>
    <r>
      <rPr>
        <u/>
        <sz val="10"/>
        <rFont val="Calibri"/>
        <family val="2"/>
      </rPr>
      <t>Refer</t>
    </r>
    <r>
      <rPr>
        <u/>
        <sz val="10"/>
        <color theme="10"/>
        <rFont val="Calibri"/>
        <family val="2"/>
      </rPr>
      <t xml:space="preserve"> BasementWall </t>
    </r>
    <r>
      <rPr>
        <sz val="10"/>
        <rFont val="Calibri"/>
        <family val="2"/>
      </rPr>
      <t>for detailed description</t>
    </r>
  </si>
  <si>
    <t>BasementWall</t>
  </si>
  <si>
    <t xml:space="preserve">HW: 40 ft H20
Cooling Tower: 40 ft H20
Chiller Pumps: 60 ft H20
</t>
  </si>
  <si>
    <r>
      <t>4 inH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O </t>
    </r>
  </si>
  <si>
    <t xml:space="preserve">10F delta T  </t>
  </si>
  <si>
    <t>TE: 80%</t>
  </si>
  <si>
    <t>231,958 Btuh</t>
  </si>
  <si>
    <t>135 °F</t>
  </si>
  <si>
    <r>
      <t xml:space="preserve">    U-factor (Btu / h * ft</t>
    </r>
    <r>
      <rPr>
        <vertAlign val="superscript"/>
        <sz val="10"/>
        <color indexed="8"/>
        <rFont val="Calibri"/>
        <family val="2"/>
        <scheme val="minor"/>
      </rPr>
      <t>2</t>
    </r>
    <r>
      <rPr>
        <sz val="10"/>
        <color indexed="8"/>
        <rFont val="Calibri"/>
        <family val="2"/>
        <scheme val="minor"/>
      </rPr>
      <t xml:space="preserve"> * °F)</t>
    </r>
  </si>
  <si>
    <r>
      <t xml:space="preserve">    U-factor (Btu / h * ft</t>
    </r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* °F)</t>
    </r>
  </si>
  <si>
    <t xml:space="preserve">    F factor (Btu / h * ft2 * °F)</t>
  </si>
  <si>
    <t>MetalFrameWallTest</t>
  </si>
  <si>
    <t>Compliance Insulation-5</t>
  </si>
  <si>
    <t>RoofTest</t>
  </si>
  <si>
    <t>HeavyMassWall</t>
  </si>
  <si>
    <t>WoodRoof</t>
  </si>
  <si>
    <t xml:space="preserve"> Interior wall</t>
  </si>
  <si>
    <t>Plywood - 1/2 in</t>
  </si>
  <si>
    <t>Composite Wood Frame 24 in OC R-30 cavity insulation</t>
  </si>
  <si>
    <t xml:space="preserve">     F factor (Btu / h * ft2 * °F)</t>
  </si>
  <si>
    <t>Floor Slab Test</t>
  </si>
  <si>
    <t>Compliance Insulation - R5</t>
  </si>
  <si>
    <t>CZ-6/16</t>
  </si>
  <si>
    <t>CZ-7/6/16</t>
  </si>
  <si>
    <t>CZ-6/7/15</t>
  </si>
  <si>
    <t>Composite Wood Frame 24 in OC depth 11.25 in R-30</t>
  </si>
  <si>
    <t>Chilled Water Loop</t>
  </si>
  <si>
    <t>Chiller 1 Pump</t>
  </si>
  <si>
    <t>Chiller 2 Pump</t>
  </si>
  <si>
    <t>Hot Water Loop</t>
  </si>
  <si>
    <t xml:space="preserve">Gross Capacity </t>
  </si>
  <si>
    <t>BottomVAVCoilCooling</t>
  </si>
  <si>
    <t>MidVAVCoilCooling</t>
  </si>
  <si>
    <t>HiVAVCoilCooling</t>
  </si>
  <si>
    <t>TopVAVCoilCooling</t>
  </si>
  <si>
    <t>Net Capacity</t>
  </si>
  <si>
    <t>BackSpaceZn_CoolingCoil</t>
  </si>
  <si>
    <t>PointOfSaleZn_CoolingCoil</t>
  </si>
  <si>
    <t>FrontRetailZn_CoolingCoil</t>
  </si>
  <si>
    <t>CoreRetailZn_CoolingCoil</t>
  </si>
  <si>
    <t>BasementCoilHeating</t>
  </si>
  <si>
    <t>CoilHeating-BasementReheat</t>
  </si>
  <si>
    <t>BottomVAVCoilHeating</t>
  </si>
  <si>
    <t>MidVAVCoilHeating</t>
  </si>
  <si>
    <t>HiVAVCoilHeating</t>
  </si>
  <si>
    <t>TopVAVCoilHeating</t>
  </si>
  <si>
    <t>BackSpaceZn_HeatingCoil</t>
  </si>
  <si>
    <t>PointOfSaleZn_HeatingCoil</t>
  </si>
  <si>
    <t>FrontRetailZn_HeatingCoil</t>
  </si>
  <si>
    <t>CoreRetailZn_HeatingCoil</t>
  </si>
  <si>
    <t>Basement CAVFan</t>
  </si>
  <si>
    <t>Bottom VAVFan</t>
  </si>
  <si>
    <t>Mid VAVFan</t>
  </si>
  <si>
    <t>Hi VAVFan</t>
  </si>
  <si>
    <t>Top VAVFan</t>
  </si>
  <si>
    <t>BackSpaceZnSupplyFan</t>
  </si>
  <si>
    <t>PointOfSaleZnSupplyFan</t>
  </si>
  <si>
    <t>FrontRetailZnSupplyFan</t>
  </si>
  <si>
    <t>CoreRetailZnSupplyFan</t>
  </si>
  <si>
    <t>Core Mid DOAS TU</t>
  </si>
  <si>
    <t>BackSpaceSys_TU</t>
  </si>
  <si>
    <t>PointOfSaleSys_TU</t>
  </si>
  <si>
    <t>FrontRetailSys_TU</t>
  </si>
  <si>
    <t>CoreRetailSys_TU</t>
  </si>
  <si>
    <r>
      <t>Gross Capacity/</t>
    </r>
    <r>
      <rPr>
        <sz val="11"/>
        <color rgb="FFFF0000"/>
        <rFont val="Calibri"/>
        <family val="2"/>
        <scheme val="minor"/>
      </rPr>
      <t>Net Capacity</t>
    </r>
  </si>
  <si>
    <t>10 person / 1000 ft2 x 0.5
Note: 0.5 is the Occupancy Fraction</t>
  </si>
  <si>
    <r>
      <t xml:space="preserve">EER-11.00, IEER-12.4 (Bottom VAV, Mid and Top VAV).
</t>
    </r>
    <r>
      <rPr>
        <i/>
        <sz val="10"/>
        <rFont val="Calibri"/>
        <family val="2"/>
        <scheme val="minor"/>
      </rPr>
      <t>Note: EER, COP includes fan heat</t>
    </r>
  </si>
  <si>
    <r>
      <rPr>
        <sz val="10"/>
        <rFont val="Calibri"/>
        <family val="2"/>
      </rPr>
      <t>Refer</t>
    </r>
    <r>
      <rPr>
        <u/>
        <sz val="10"/>
        <color theme="10"/>
        <rFont val="Calibri"/>
        <family val="2"/>
      </rPr>
      <t xml:space="preserve"> MetalFrameWall / Metal Framed Wall</t>
    </r>
  </si>
  <si>
    <t>MetalFrameWall / Metal Framed Wall</t>
  </si>
  <si>
    <t>Interior wall
Interior Floor
Drop Ceiling</t>
  </si>
  <si>
    <t>0.585 kw/ton, 0.380 IPLV</t>
  </si>
  <si>
    <t>Indirectly Conditioned Front_entry, Packaged single zone air conditioning unit for other zones.</t>
  </si>
  <si>
    <r>
      <t xml:space="preserve">EER-11.20, IEER- 12.9 (BackSpace/Core Retail)
EER-11.20 SEER-13.0 (Point of Sale)
EER-11.20 SEER-13.6 (Front Retail) 
Indirect Heating and Cooling for front_entry) 
</t>
    </r>
    <r>
      <rPr>
        <i/>
        <sz val="10"/>
        <rFont val="Calibri"/>
        <family val="2"/>
        <scheme val="minor"/>
      </rPr>
      <t>Note: EER, COP includes fan heat</t>
    </r>
    <r>
      <rPr>
        <sz val="10"/>
        <rFont val="Calibri"/>
        <family val="2"/>
        <scheme val="minor"/>
      </rPr>
      <t xml:space="preserve">
</t>
    </r>
  </si>
  <si>
    <t>Back Space - Max of 15 cfm/person or 0.15 cfm/ft2
Point of Sale &amp; Core and Front Retail -Max of 15 cfm/person or 0.20 cfm/ft2</t>
  </si>
  <si>
    <t>Point of sale, Retail - 33 person / 1000 ft2 x 0.5 
 Back Space- 2 person / 1000 ft2 x 0.5 
Front Entry - 66.67 person / 1000 ft2 x 0.5 
Note: 0.5 is the Occupancy Fraction</t>
  </si>
  <si>
    <t>Refer Sizing Values</t>
  </si>
  <si>
    <t>ConstantVolume</t>
  </si>
  <si>
    <t>Medium Office Building 
(0300CZ-OffMed)</t>
  </si>
  <si>
    <t>Large Office Building 
(0400CZ-OffLrg)</t>
  </si>
  <si>
    <t>Retail Medium 
(0500CZ-RetlMed)</t>
  </si>
  <si>
    <t>0300006-OffMed-SG-Baseline</t>
  </si>
  <si>
    <t>0400006-OffLrg-Baserun_NDL</t>
  </si>
  <si>
    <t>0500015-RetlMed-SG-Baseline</t>
  </si>
  <si>
    <t>TORRANCE_722955</t>
  </si>
  <si>
    <t>PALM-SPRINGS-INTL_722868</t>
  </si>
  <si>
    <t>Boiler 1 Pump</t>
  </si>
  <si>
    <t>Net Capacity/ Gross Capacity</t>
  </si>
  <si>
    <t>UEFConsumerStoGas</t>
  </si>
  <si>
    <t>UEFConsumerInstGas</t>
  </si>
  <si>
    <t>UEFConsumerInstElec</t>
  </si>
  <si>
    <t>150</t>
  </si>
  <si>
    <t>151</t>
  </si>
  <si>
    <t>152</t>
  </si>
  <si>
    <t>153</t>
  </si>
  <si>
    <t>154</t>
  </si>
  <si>
    <t>155</t>
  </si>
  <si>
    <t>156</t>
  </si>
  <si>
    <t>157</t>
  </si>
  <si>
    <t>160</t>
  </si>
  <si>
    <t>161</t>
  </si>
  <si>
    <t>162</t>
  </si>
  <si>
    <t>163</t>
  </si>
  <si>
    <t>170</t>
  </si>
  <si>
    <t>Bottom Floor with operable windows and no interlock controls.
Mid and Top floors fixed windows</t>
  </si>
  <si>
    <t>Bottom and Mid Floors with operable windows and no interlock controls.
Top floor fixed windows</t>
  </si>
  <si>
    <t>Bottom, Mid and Top floors with operable windows and no interlock controls</t>
  </si>
  <si>
    <t>Bottom and Mid floors with operable windows and no interlock controls.
Top floor with operable windows and interlock controls</t>
  </si>
  <si>
    <t>BotOpWinNoInterlock</t>
  </si>
  <si>
    <t>BotMidOpWinNoInterlock</t>
  </si>
  <si>
    <t>BotMidTopOpWinNoInterlock</t>
  </si>
  <si>
    <t>BotMidOpWinNoInterlockTopInterlock</t>
  </si>
  <si>
    <t>Interlock Controls</t>
  </si>
  <si>
    <t>All windows on bottom floor operable</t>
  </si>
  <si>
    <t>None</t>
  </si>
  <si>
    <t>All windows on bottom &amp; mid floors operable</t>
  </si>
  <si>
    <t>All windows on bottom,mid and top floor operable</t>
  </si>
  <si>
    <t>Top floor windows with interlock controls</t>
  </si>
  <si>
    <t>VerticalFenestration</t>
  </si>
  <si>
    <t>Mfd/NFRC/Operable</t>
  </si>
  <si>
    <t>ActiveBeam_NDL</t>
  </si>
  <si>
    <t>PassiveBeam_NDL</t>
  </si>
  <si>
    <t>Thermal EnergyStorage</t>
  </si>
  <si>
    <t>TES Type</t>
  </si>
  <si>
    <t>Discharge Priority</t>
  </si>
  <si>
    <t>Tank Location</t>
  </si>
  <si>
    <t>Tank Shape</t>
  </si>
  <si>
    <t>Tank Length to Width Ratio</t>
  </si>
  <si>
    <t>ChilledWater</t>
  </si>
  <si>
    <t>Chiller</t>
  </si>
  <si>
    <t>Storage</t>
  </si>
  <si>
    <t>Indoor</t>
  </si>
  <si>
    <t>Rectangular</t>
  </si>
  <si>
    <t>Tank Volume (gal)</t>
  </si>
  <si>
    <t>Tank Height (ft)</t>
  </si>
  <si>
    <t>Tank R-value (degF-sqft/Btuh)</t>
  </si>
  <si>
    <t>Location Zn Name</t>
  </si>
  <si>
    <t>Basement Thermal Zone</t>
  </si>
  <si>
    <t>TES Pump</t>
  </si>
  <si>
    <t>VariableSpeed</t>
  </si>
  <si>
    <t>17.4 W/gpm</t>
  </si>
  <si>
    <t>Impeller - 0.7, Motor - 0.93</t>
  </si>
  <si>
    <t>Design Flow Rate (gpm)</t>
  </si>
  <si>
    <t>Nameplate Motor HP</t>
  </si>
  <si>
    <t>17.2 W/gpm</t>
  </si>
  <si>
    <t>Impeller - 0.7, Motor - 0.941</t>
  </si>
  <si>
    <t>VerticalCyclinder</t>
  </si>
  <si>
    <t>Underground</t>
  </si>
  <si>
    <t>na</t>
  </si>
  <si>
    <t>Yes (checkbox marked)</t>
  </si>
  <si>
    <t>Enable during TES Discharge</t>
  </si>
  <si>
    <t>Thermal Energy Storage
Discharge Priority - Chiller</t>
  </si>
  <si>
    <t>Thermal Energy Storage
Discharge Priority - Storage</t>
  </si>
  <si>
    <t>Thermal Energy Storage
Discharge Priority - Storage
Tank Shape</t>
  </si>
  <si>
    <t>Thermal Energy Storage
Discharge Priority - Storage
Tank Location</t>
  </si>
  <si>
    <t>Thermal Energy Storage
Discharge Priority - Storage
Tank R-value</t>
  </si>
  <si>
    <t>Thermal Energy Storage
Discharge Priority - Storage
Tanl Storage Volume</t>
  </si>
  <si>
    <t>Active Beam (CHW)</t>
  </si>
  <si>
    <t>Mid Floors - Hot Water  Zone System Baseboard Heating</t>
  </si>
  <si>
    <t>DOAS - Chilled Water</t>
  </si>
  <si>
    <t xml:space="preserve">Mid Floor System modified to DOAS for ventilationand Active Beam for cooling with Zone System  Baseboard Heating  </t>
  </si>
  <si>
    <t>Mid DOAS Fan</t>
  </si>
  <si>
    <t>DOASCV - 100% OA 
Flow Capacity - 5753</t>
  </si>
  <si>
    <t>Mid DOAS CoilCooling:
172,588 Btu/h
Active Beam (TU) ClgCoil
Core MidZn - 125,000 Btu/h
PerimMidZn1 - 27,000 Btu/h
PerimMidZn2 - 15,000 Btu/h
PerimMidZn3 - 18,000 Btu/h
PerimMidZn4 -20,000 Btu/h</t>
  </si>
  <si>
    <t>Mid DOAS CoilHeating:
125,920 Btu/h
ZnSys-Baseboard HtgCoil
Core MidZn - 10,000 Btu/h
PerimMidZn1 - 24,000 Btu/h
PerimMidZn2 - 16,000 Btu/h
PerimMidZn3 - 24,000 Btu/h
PerimMidZn4 -16,000 Btu/h</t>
  </si>
  <si>
    <t>ConstantSpeed</t>
  </si>
  <si>
    <t>12.0 W/gpm</t>
  </si>
  <si>
    <t>Impeller - 0.7, Motor - 0.900</t>
  </si>
  <si>
    <t>Active Beam (Chilled Water) systems serving Mid Floor Zones with DOAS (100% OA) for ventilation and Hot Water Baseboard heating</t>
  </si>
  <si>
    <t>Passive Beam (Chilled Water) systems serving Mid Floor Zones with DOAS (100% OA) for ventilation and Hot Water Baseboard heating</t>
  </si>
  <si>
    <t xml:space="preserve">Mid Floor System modified to DOAS for ventilationand Passive Beam (Zone System) for cooling with Zone System  Baseboard Heating  </t>
  </si>
  <si>
    <t>DOAS - Chilled Water
Zone System Passive Beam (CHW)</t>
  </si>
  <si>
    <t>Mid DOAS CoilHeating:
31,480 Btu/h
ZnSys-Baseboard HtgCoil
Core MidZn - 10,000 Btu/h
PerimMidZn1 - 24,000 Btu/h
PerimMidZn2 - 16,000 Btu/h
PerimMidZn3 - 24,000 Btu/h
PerimMidZn4 -16,000 Btu/h</t>
  </si>
  <si>
    <t>Mid DOAS CoilCooling:
350,000 Btu/h
Passive Beam (ZnSys) ClgCoil
Core MidZn - 125,000 Btu/h
PerimMidZn1 - 36,000 Btu/h
PerimMidZn2 - 18,000 Btu/h
PerimMidZn3 - 18,000 Btu/h
PerimMidZn4 -24,000 Btu/h</t>
  </si>
  <si>
    <t>Large Office
0400CZ-OffLrg</t>
  </si>
  <si>
    <t>Simple Geometry Medium Office 0300CZ-OffMed-SG</t>
  </si>
  <si>
    <t>Simple Geometry Medium Retail 
0500CZ-RetlMed-SG</t>
  </si>
  <si>
    <t>HPWtrHtrPckgdEF2x</t>
  </si>
  <si>
    <t>HPWtrHtrPckgdEF3x</t>
  </si>
  <si>
    <t>HPWtrHtrSplitTnkCprsrOut</t>
  </si>
  <si>
    <t>UEFConsumerStoElec</t>
  </si>
  <si>
    <t>ExtWall-MtlFrmR0</t>
  </si>
  <si>
    <t>ExtWall-WdFrmR0</t>
  </si>
  <si>
    <t>ExtWall-MtlWallSingleLyrBatt-R10</t>
  </si>
  <si>
    <t>ExtWall-MtlWallDoubleLyrBatt-R13-R13</t>
  </si>
  <si>
    <t>MiniSplitAC-EER11.2</t>
  </si>
  <si>
    <t>MiniSplitHP-COP3.3</t>
  </si>
  <si>
    <t>Heat Pump Water Heater Packaged with EF 2x</t>
  </si>
  <si>
    <t>Heat Pump Water Heater Packaged with EF 3x</t>
  </si>
  <si>
    <t>Heat Pump Water Heater Split with storage tank and compressor outside</t>
  </si>
  <si>
    <t>Heat Pump Water Heater Split with storage tank outside and compressor inside</t>
  </si>
  <si>
    <t>Water Heater with UEF specification - Consumer Storage Gas</t>
  </si>
  <si>
    <t>Water Heater with UEF specification - Consumer Instantaneous Gas</t>
  </si>
  <si>
    <t>Water Heater with UEF specification - Consumer Storage Electric</t>
  </si>
  <si>
    <t>Water Heater with UEF specification - Consumer Instantaneous Electric</t>
  </si>
  <si>
    <t>Exterior Wall - Metal Frame with R-0 cavity insulation (composite material)</t>
  </si>
  <si>
    <t>Exterior Wall - Wood Frame with R-0 cavity insulation (composite material)</t>
  </si>
  <si>
    <t>Exterior Wall - Metal Wall with Single Layer Batt R-10 (composite material)</t>
  </si>
  <si>
    <t>Exterior Wall - Metal Wall with Double Layer Batt R-13/R-13 (composite material)</t>
  </si>
  <si>
    <t>HeatPumpPackaged</t>
  </si>
  <si>
    <t>Electricity</t>
  </si>
  <si>
    <t>Energy Factor</t>
  </si>
  <si>
    <t>Recovery Efficiency (%)</t>
  </si>
  <si>
    <t>UEF</t>
  </si>
  <si>
    <t>First Hour Rating (gal)</t>
  </si>
  <si>
    <t xml:space="preserve">    </t>
  </si>
  <si>
    <t>Storage Capacity (gal)</t>
  </si>
  <si>
    <t>Storage Tank Location</t>
  </si>
  <si>
    <t>Compressor Location</t>
  </si>
  <si>
    <t>4.6 kW</t>
  </si>
  <si>
    <t>Outside</t>
  </si>
  <si>
    <t>HeatPumpSplit</t>
  </si>
  <si>
    <t>Inside/Back_Space Thermal Zone</t>
  </si>
  <si>
    <t>Conventional</t>
  </si>
  <si>
    <t>Gas</t>
  </si>
  <si>
    <t>40,000 Btu/h</t>
  </si>
  <si>
    <t>Input Rate (Btu/h or kW)</t>
  </si>
  <si>
    <t>190,000 Btu/h</t>
  </si>
  <si>
    <t>Flow Rate (gal/min)</t>
  </si>
  <si>
    <t>8 kW</t>
  </si>
  <si>
    <t>Metal Wall Framing - 16 in OC - R0</t>
  </si>
  <si>
    <t>Metal Framed Wall 
Layer #4 change material to: 
Metal Wall Framing - 16 in OC - R0</t>
  </si>
  <si>
    <t>Wood Wall Framing - 16 in OC - R0</t>
  </si>
  <si>
    <t>Metal Framed Wall 
Layer #4 change material to: 
Metal Wall Single Layer Batt - R10</t>
  </si>
  <si>
    <t>Metal Wall Single Layer Batt - R10</t>
  </si>
  <si>
    <t>Metal Wall Double Layer Batt - R13 - R13</t>
  </si>
  <si>
    <t>13+13</t>
  </si>
  <si>
    <t>Metal Framed Wall 
Layer #4 change material to: 
Metal Wall Double Layer Batt - R13 - R13</t>
  </si>
  <si>
    <t>Composite</t>
  </si>
  <si>
    <t>Rename 'Metal Framed Wall' to 'Wood Framed Wall'
Layer #4 change material to: 
Wood Wall Framing - 16 in OC - R0</t>
  </si>
  <si>
    <t>DirectExpansion</t>
  </si>
  <si>
    <t xml:space="preserve">PointofSale Zone  system changed to ZnSys: MiniSplitAC
FrontRetail Zone  system changed to ZnSys: MiniSplitAC
</t>
  </si>
  <si>
    <t>See Sizing Values Sheet</t>
  </si>
  <si>
    <t>PointOfSaleZn_CoolingCoil: 11.20 EER/12.90 IEER
FrontRetailZn_CoolingCoil: 11.20 EER/12.90 IEER</t>
  </si>
  <si>
    <t>Back_Space: Vent changed to Per Space (cfm): 1,263 cfm</t>
  </si>
  <si>
    <t>Resistance (Electric)</t>
  </si>
  <si>
    <t>Front Retail and Point of Sale Spaces system changed to MiniSplit AC</t>
  </si>
  <si>
    <t>Front Retail and Point of Sale Spaces system changed to MiniSplit HP (Heat Pump)</t>
  </si>
  <si>
    <t xml:space="preserve">PointofSale Zone  system changed to ZnSys: MiniSplitHP
FrontRetail Zone  system changed to ZnSys: MiniSplitHP
</t>
  </si>
  <si>
    <t>PointOfSaleZn_CoolingCoil: 11.00 EER/12.20 IEER
FrontRetailZn_CoolingCoil: 11.00 EER/12.20 IEER</t>
  </si>
  <si>
    <t>PointOfSaleZn_HeatingCoil: 3.3 COP
FrontRetailZn_HeatingCoil: 3.3 COP</t>
  </si>
  <si>
    <t>HeatPump (Electric)
Supplemental Htg Coil - Resistance (Electric)</t>
  </si>
  <si>
    <t>MiniSplit Fan - PointOfSale, FrontRetail</t>
  </si>
  <si>
    <t>0416006-OffLrg-ActiveBeam_NDL</t>
  </si>
  <si>
    <t>0416106-OffLrg-PassiveBeam_NDL</t>
  </si>
  <si>
    <t>Mid DOAS CoilCooling</t>
  </si>
  <si>
    <t>CoreMidZn ClgCoil</t>
  </si>
  <si>
    <t>PerimeterMidZn1 ClgCoil</t>
  </si>
  <si>
    <t>PerimeterMidZn2 ClgCoil</t>
  </si>
  <si>
    <t>PerimeterMidZn3 ClgCoil</t>
  </si>
  <si>
    <t>PerimeterMidZn4 ClgCoil</t>
  </si>
  <si>
    <t>Mid DOAS CoilHeating</t>
  </si>
  <si>
    <t>PerimeterMidZn1 BBrd HtgCoil</t>
  </si>
  <si>
    <t>PerimeterMidZn2 BBrd HtgCoil</t>
  </si>
  <si>
    <t>PerimeterMidZn3 BBrd HtgCoil</t>
  </si>
  <si>
    <t>PerimeterMidZn4 BBrd HtgCoil</t>
  </si>
  <si>
    <t>CoreMid BBrd HtgCoil</t>
  </si>
  <si>
    <t>CoreMid Beam ClgCoil</t>
  </si>
  <si>
    <t>PerimeterMidZn1 Beam ClgCoil</t>
  </si>
  <si>
    <t>PerimeterMidZn2 Beam ClgCoil</t>
  </si>
  <si>
    <t>PerimeterMidZn3 Beam ClgCoil</t>
  </si>
  <si>
    <t>PerimeterMidZn4 Beam ClgCoil</t>
  </si>
  <si>
    <t>0517015-RetlMed-SG-MiniSplitAC-EER11.2</t>
  </si>
  <si>
    <t>0517215-RetlMed-SG-MiniSplitHP-COP3.3</t>
  </si>
  <si>
    <t>PointOfSaleZn_SuppHeatingCoil</t>
  </si>
  <si>
    <t>FrontRetailZn_SuppHeatingCoil</t>
  </si>
  <si>
    <t>Pump Efficiency</t>
  </si>
  <si>
    <t>171</t>
  </si>
  <si>
    <t>TES-ChlrPriority_NDL</t>
  </si>
  <si>
    <t>TES-StoPriority_NDL</t>
  </si>
  <si>
    <t>TES-StoTnkShp_NDL</t>
  </si>
  <si>
    <t>TES-StoTnkLoc_NDL</t>
  </si>
  <si>
    <t>TES-StoTnkRval_NDL</t>
  </si>
  <si>
    <t>TES-StoTnkVol_NDL</t>
  </si>
  <si>
    <t>HPWtrHtrSplitTnkOutCprsrIns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</si>
</sst>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&quot;$&quot;#,##0"/>
    <numFmt numFmtId="166" formatCode="0.0%"/>
    <numFmt numFmtId="167" formatCode="0.000"/>
    <numFmt numFmtId="168" formatCode="_(* #,##0_);_(* \(#,##0\);_(* &quot;-&quot;??_);_(@_)"/>
  </numFmts>
  <fonts count="9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vertAlign val="superscript"/>
      <sz val="10"/>
      <color indexed="8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MS Sans Serif"/>
      <family val="2"/>
    </font>
    <font>
      <b/>
      <sz val="10"/>
      <color rgb="FF0070C0"/>
      <name val="Calibri"/>
      <family val="2"/>
      <scheme val="minor"/>
    </font>
    <font>
      <sz val="10"/>
      <name val="Calibri"/>
      <family val="2"/>
    </font>
    <font>
      <b/>
      <vertAlign val="superscript"/>
      <sz val="10"/>
      <color theme="1"/>
      <name val="Calibri"/>
      <family val="2"/>
      <scheme val="minor"/>
    </font>
    <font>
      <vertAlign val="subscript"/>
      <sz val="10"/>
      <name val="Calibri"/>
      <family val="2"/>
      <scheme val="minor"/>
    </font>
    <font>
      <u/>
      <sz val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0" tint="-0.1499984740745262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rgb="FFFF0000"/>
      <name val="Calibri"/>
      <family val="2"/>
    </font>
    <font>
      <sz val="10"/>
      <color theme="0"/>
      <name val="Calibri"/>
      <family val="2"/>
    </font>
    <font>
      <sz val="10"/>
      <color rgb="FF9C0006"/>
      <name val="Calibri"/>
      <family val="2"/>
    </font>
    <font>
      <b/>
      <sz val="10"/>
      <color rgb="FFFA7D00"/>
      <name val="Calibri"/>
      <family val="2"/>
    </font>
    <font>
      <b/>
      <sz val="10"/>
      <color theme="0"/>
      <name val="Calibri"/>
      <family val="2"/>
    </font>
    <font>
      <i/>
      <sz val="10"/>
      <color rgb="FF7F7F7F"/>
      <name val="Calibri"/>
      <family val="2"/>
    </font>
    <font>
      <sz val="10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3F3F76"/>
      <name val="Calibri"/>
      <family val="2"/>
    </font>
    <font>
      <sz val="10"/>
      <color rgb="FFFA7D00"/>
      <name val="Calibri"/>
      <family val="2"/>
    </font>
    <font>
      <sz val="10"/>
      <color rgb="FF9C6500"/>
      <name val="Calibri"/>
      <family val="2"/>
    </font>
    <font>
      <b/>
      <sz val="10"/>
      <color rgb="FF3F3F3F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10"/>
      <name val="Calibri"/>
      <family val="2"/>
    </font>
    <font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74">
    <xf numFmtId="0" fontId="0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23" fillId="0" borderId="0" applyFont="0" applyFill="0" applyBorder="0" applyAlignment="0" applyProtection="0">
      <alignment horizontal="right"/>
    </xf>
    <xf numFmtId="2" fontId="23" fillId="0" borderId="0" applyFont="0" applyFill="0" applyBorder="0" applyAlignment="0" applyProtection="0">
      <alignment horizontal="right"/>
    </xf>
    <xf numFmtId="3" fontId="23" fillId="0" borderId="0" applyFont="0" applyFill="0" applyBorder="0" applyAlignment="0" applyProtection="0">
      <alignment horizontal="right"/>
    </xf>
    <xf numFmtId="165" fontId="23" fillId="0" borderId="0"/>
    <xf numFmtId="0" fontId="12" fillId="0" borderId="0"/>
    <xf numFmtId="0" fontId="11" fillId="0" borderId="0"/>
    <xf numFmtId="0" fontId="24" fillId="0" borderId="10" applyFill="0" applyProtection="0">
      <alignment horizontal="right" wrapText="1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5" fillId="0" borderId="0" applyFill="0" applyBorder="0" applyProtection="0">
      <alignment horizontal="left" wrapText="1"/>
    </xf>
    <xf numFmtId="0" fontId="26" fillId="0" borderId="0"/>
    <xf numFmtId="0" fontId="27" fillId="0" borderId="0"/>
    <xf numFmtId="0" fontId="11" fillId="0" borderId="0"/>
    <xf numFmtId="0" fontId="29" fillId="0" borderId="0" applyNumberFormat="0" applyFill="0" applyBorder="0" applyAlignment="0" applyProtection="0"/>
    <xf numFmtId="0" fontId="13" fillId="0" borderId="0"/>
    <xf numFmtId="0" fontId="12" fillId="0" borderId="0"/>
    <xf numFmtId="9" fontId="11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1" fillId="0" borderId="0"/>
    <xf numFmtId="9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5" borderId="20" applyNumberFormat="0" applyFon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5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6" fillId="6" borderId="0" applyNumberFormat="0" applyBorder="0" applyAlignment="0" applyProtection="0"/>
    <xf numFmtId="0" fontId="37" fillId="7" borderId="0" applyNumberFormat="0" applyBorder="0" applyAlignment="0" applyProtection="0"/>
    <xf numFmtId="0" fontId="38" fillId="8" borderId="0" applyNumberFormat="0" applyBorder="0" applyAlignment="0" applyProtection="0"/>
    <xf numFmtId="0" fontId="39" fillId="9" borderId="24" applyNumberFormat="0" applyAlignment="0" applyProtection="0"/>
    <xf numFmtId="0" fontId="40" fillId="10" borderId="25" applyNumberFormat="0" applyAlignment="0" applyProtection="0"/>
    <xf numFmtId="0" fontId="41" fillId="10" borderId="24" applyNumberFormat="0" applyAlignment="0" applyProtection="0"/>
    <xf numFmtId="0" fontId="42" fillId="0" borderId="26" applyNumberFormat="0" applyFill="0" applyAlignment="0" applyProtection="0"/>
    <xf numFmtId="0" fontId="43" fillId="11" borderId="27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28" applyNumberFormat="0" applyFill="0" applyAlignment="0" applyProtection="0"/>
    <xf numFmtId="0" fontId="46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46" fillId="19" borderId="0" applyNumberFormat="0" applyBorder="0" applyAlignment="0" applyProtection="0"/>
    <xf numFmtId="0" fontId="46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46" fillId="23" borderId="0" applyNumberFormat="0" applyBorder="0" applyAlignment="0" applyProtection="0"/>
    <xf numFmtId="0" fontId="46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46" fillId="31" borderId="0" applyNumberFormat="0" applyBorder="0" applyAlignment="0" applyProtection="0"/>
    <xf numFmtId="0" fontId="46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46" fillId="35" borderId="0" applyNumberFormat="0" applyBorder="0" applyAlignment="0" applyProtection="0"/>
    <xf numFmtId="0" fontId="47" fillId="0" borderId="0" applyNumberFormat="0" applyFill="0" applyBorder="0" applyAlignment="0" applyProtection="0"/>
    <xf numFmtId="43" fontId="4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47" fillId="0" borderId="0" applyNumberFormat="0" applyFill="0" applyBorder="0" applyAlignment="0" applyProtection="0"/>
    <xf numFmtId="0" fontId="11" fillId="0" borderId="0"/>
    <xf numFmtId="0" fontId="11" fillId="0" borderId="0"/>
    <xf numFmtId="0" fontId="47" fillId="0" borderId="0" applyNumberFormat="0" applyFill="0" applyBorder="0" applyAlignment="0" applyProtection="0"/>
    <xf numFmtId="0" fontId="11" fillId="0" borderId="0"/>
    <xf numFmtId="9" fontId="12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0" fontId="55" fillId="0" borderId="0"/>
    <xf numFmtId="9" fontId="55" fillId="0" borderId="0" applyFont="0" applyFill="0" applyBorder="0" applyAlignment="0" applyProtection="0"/>
    <xf numFmtId="0" fontId="11" fillId="5" borderId="20" applyNumberFormat="0" applyFont="0" applyAlignment="0" applyProtection="0"/>
    <xf numFmtId="43" fontId="11" fillId="0" borderId="0" applyFon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0" fillId="0" borderId="0"/>
    <xf numFmtId="0" fontId="10" fillId="0" borderId="0"/>
    <xf numFmtId="0" fontId="63" fillId="0" borderId="21" applyNumberFormat="0" applyFill="0" applyAlignment="0" applyProtection="0"/>
    <xf numFmtId="0" fontId="64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0" applyNumberFormat="0" applyFill="0" applyBorder="0" applyAlignment="0" applyProtection="0"/>
    <xf numFmtId="0" fontId="66" fillId="6" borderId="0" applyNumberFormat="0" applyBorder="0" applyAlignment="0" applyProtection="0"/>
    <xf numFmtId="0" fontId="67" fillId="7" borderId="0" applyNumberFormat="0" applyBorder="0" applyAlignment="0" applyProtection="0"/>
    <xf numFmtId="0" fontId="68" fillId="8" borderId="0" applyNumberFormat="0" applyBorder="0" applyAlignment="0" applyProtection="0"/>
    <xf numFmtId="0" fontId="69" fillId="9" borderId="24" applyNumberFormat="0" applyAlignment="0" applyProtection="0"/>
    <xf numFmtId="0" fontId="70" fillId="10" borderId="25" applyNumberFormat="0" applyAlignment="0" applyProtection="0"/>
    <xf numFmtId="0" fontId="71" fillId="10" borderId="24" applyNumberFormat="0" applyAlignment="0" applyProtection="0"/>
    <xf numFmtId="0" fontId="72" fillId="0" borderId="26" applyNumberFormat="0" applyFill="0" applyAlignment="0" applyProtection="0"/>
    <xf numFmtId="0" fontId="73" fillId="11" borderId="27" applyNumberFormat="0" applyAlignment="0" applyProtection="0"/>
    <xf numFmtId="0" fontId="74" fillId="0" borderId="0" applyNumberFormat="0" applyFill="0" applyBorder="0" applyAlignment="0" applyProtection="0"/>
    <xf numFmtId="0" fontId="10" fillId="5" borderId="20" applyNumberFormat="0" applyFont="0" applyAlignment="0" applyProtection="0"/>
    <xf numFmtId="0" fontId="75" fillId="0" borderId="0" applyNumberFormat="0" applyFill="0" applyBorder="0" applyAlignment="0" applyProtection="0"/>
    <xf numFmtId="0" fontId="76" fillId="0" borderId="28" applyNumberFormat="0" applyFill="0" applyAlignment="0" applyProtection="0"/>
    <xf numFmtId="0" fontId="77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77" fillId="15" borderId="0" applyNumberFormat="0" applyBorder="0" applyAlignment="0" applyProtection="0"/>
    <xf numFmtId="0" fontId="77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77" fillId="19" borderId="0" applyNumberFormat="0" applyBorder="0" applyAlignment="0" applyProtection="0"/>
    <xf numFmtId="0" fontId="77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77" fillId="23" borderId="0" applyNumberFormat="0" applyBorder="0" applyAlignment="0" applyProtection="0"/>
    <xf numFmtId="0" fontId="77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77" fillId="27" borderId="0" applyNumberFormat="0" applyBorder="0" applyAlignment="0" applyProtection="0"/>
    <xf numFmtId="0" fontId="77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77" fillId="31" borderId="0" applyNumberFormat="0" applyBorder="0" applyAlignment="0" applyProtection="0"/>
    <xf numFmtId="0" fontId="77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77" fillId="35" borderId="0" applyNumberFormat="0" applyBorder="0" applyAlignment="0" applyProtection="0"/>
    <xf numFmtId="0" fontId="9" fillId="0" borderId="0"/>
    <xf numFmtId="0" fontId="9" fillId="5" borderId="20" applyNumberFormat="0" applyFont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8" fillId="0" borderId="0"/>
    <xf numFmtId="0" fontId="8" fillId="5" borderId="20" applyNumberFormat="0" applyFont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7" fillId="0" borderId="0"/>
    <xf numFmtId="0" fontId="7" fillId="5" borderId="20" applyNumberFormat="0" applyFont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6" fillId="0" borderId="0"/>
    <xf numFmtId="0" fontId="6" fillId="5" borderId="20" applyNumberFormat="0" applyFont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/>
    <xf numFmtId="0" fontId="5" fillId="0" borderId="0"/>
    <xf numFmtId="0" fontId="5" fillId="5" borderId="20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5" borderId="20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5" borderId="20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5" borderId="20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79" fillId="15" borderId="0" applyNumberFormat="0" applyBorder="0" applyAlignment="0" applyProtection="0"/>
    <xf numFmtId="0" fontId="79" fillId="19" borderId="0" applyNumberFormat="0" applyBorder="0" applyAlignment="0" applyProtection="0"/>
    <xf numFmtId="0" fontId="79" fillId="23" borderId="0" applyNumberFormat="0" applyBorder="0" applyAlignment="0" applyProtection="0"/>
    <xf numFmtId="0" fontId="79" fillId="27" borderId="0" applyNumberFormat="0" applyBorder="0" applyAlignment="0" applyProtection="0"/>
    <xf numFmtId="0" fontId="79" fillId="31" borderId="0" applyNumberFormat="0" applyBorder="0" applyAlignment="0" applyProtection="0"/>
    <xf numFmtId="0" fontId="79" fillId="35" borderId="0" applyNumberFormat="0" applyBorder="0" applyAlignment="0" applyProtection="0"/>
    <xf numFmtId="0" fontId="79" fillId="12" borderId="0" applyNumberFormat="0" applyBorder="0" applyAlignment="0" applyProtection="0"/>
    <xf numFmtId="0" fontId="79" fillId="16" borderId="0" applyNumberFormat="0" applyBorder="0" applyAlignment="0" applyProtection="0"/>
    <xf numFmtId="0" fontId="79" fillId="20" borderId="0" applyNumberFormat="0" applyBorder="0" applyAlignment="0" applyProtection="0"/>
    <xf numFmtId="0" fontId="79" fillId="24" borderId="0" applyNumberFormat="0" applyBorder="0" applyAlignment="0" applyProtection="0"/>
    <xf numFmtId="0" fontId="79" fillId="28" borderId="0" applyNumberFormat="0" applyBorder="0" applyAlignment="0" applyProtection="0"/>
    <xf numFmtId="0" fontId="79" fillId="32" borderId="0" applyNumberFormat="0" applyBorder="0" applyAlignment="0" applyProtection="0"/>
    <xf numFmtId="0" fontId="80" fillId="7" borderId="0" applyNumberFormat="0" applyBorder="0" applyAlignment="0" applyProtection="0"/>
    <xf numFmtId="0" fontId="81" fillId="10" borderId="24" applyNumberFormat="0" applyAlignment="0" applyProtection="0"/>
    <xf numFmtId="0" fontId="82" fillId="11" borderId="27" applyNumberFormat="0" applyAlignment="0" applyProtection="0"/>
    <xf numFmtId="0" fontId="83" fillId="0" borderId="0" applyNumberFormat="0" applyFill="0" applyBorder="0" applyAlignment="0" applyProtection="0"/>
    <xf numFmtId="0" fontId="84" fillId="6" borderId="0" applyNumberFormat="0" applyBorder="0" applyAlignment="0" applyProtection="0"/>
    <xf numFmtId="0" fontId="85" fillId="0" borderId="21" applyNumberFormat="0" applyFill="0" applyAlignment="0" applyProtection="0"/>
    <xf numFmtId="0" fontId="86" fillId="0" borderId="22" applyNumberFormat="0" applyFill="0" applyAlignment="0" applyProtection="0"/>
    <xf numFmtId="0" fontId="87" fillId="0" borderId="23" applyNumberFormat="0" applyFill="0" applyAlignment="0" applyProtection="0"/>
    <xf numFmtId="0" fontId="87" fillId="0" borderId="0" applyNumberFormat="0" applyFill="0" applyBorder="0" applyAlignment="0" applyProtection="0"/>
    <xf numFmtId="0" fontId="88" fillId="9" borderId="24" applyNumberFormat="0" applyAlignment="0" applyProtection="0"/>
    <xf numFmtId="0" fontId="89" fillId="0" borderId="26" applyNumberFormat="0" applyFill="0" applyAlignment="0" applyProtection="0"/>
    <xf numFmtId="0" fontId="90" fillId="8" borderId="0" applyNumberFormat="0" applyBorder="0" applyAlignment="0" applyProtection="0"/>
    <xf numFmtId="0" fontId="4" fillId="0" borderId="0"/>
    <xf numFmtId="0" fontId="4" fillId="5" borderId="20" applyNumberFormat="0" applyFont="0" applyAlignment="0" applyProtection="0"/>
    <xf numFmtId="0" fontId="91" fillId="10" borderId="25" applyNumberFormat="0" applyAlignment="0" applyProtection="0"/>
    <xf numFmtId="0" fontId="92" fillId="0" borderId="28" applyNumberFormat="0" applyFill="0" applyAlignment="0" applyProtection="0"/>
    <xf numFmtId="0" fontId="93" fillId="0" borderId="0" applyNumberFormat="0" applyFill="0" applyBorder="0" applyAlignment="0" applyProtection="0"/>
    <xf numFmtId="0" fontId="3" fillId="0" borderId="0"/>
    <xf numFmtId="0" fontId="3" fillId="5" borderId="20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0" borderId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5" borderId="20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2" fillId="5" borderId="20" applyNumberFormat="0" applyFont="0" applyAlignment="0" applyProtection="0"/>
    <xf numFmtId="0" fontId="1" fillId="0" borderId="0"/>
    <xf numFmtId="0" fontId="1" fillId="5" borderId="20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</cellStyleXfs>
  <cellXfs count="470">
    <xf numFmtId="0" fontId="0" fillId="0" borderId="0" xfId="0"/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0" fontId="13" fillId="0" borderId="5" xfId="0" applyFont="1" applyBorder="1" applyAlignment="1">
      <alignment horizontal="left" vertical="top"/>
    </xf>
    <xf numFmtId="0" fontId="15" fillId="0" borderId="4" xfId="3" applyFont="1" applyFill="1" applyBorder="1" applyAlignment="1">
      <alignment horizontal="left" vertical="top"/>
    </xf>
    <xf numFmtId="3" fontId="13" fillId="0" borderId="4" xfId="0" applyNumberFormat="1" applyFont="1" applyBorder="1" applyAlignment="1">
      <alignment horizontal="left" vertical="top"/>
    </xf>
    <xf numFmtId="0" fontId="13" fillId="0" borderId="4" xfId="0" applyFont="1" applyFill="1" applyBorder="1" applyAlignment="1">
      <alignment horizontal="left" vertical="top"/>
    </xf>
    <xf numFmtId="0" fontId="15" fillId="0" borderId="4" xfId="3" applyFont="1" applyFill="1" applyBorder="1" applyAlignment="1">
      <alignment horizontal="left" vertical="top" wrapText="1"/>
    </xf>
    <xf numFmtId="0" fontId="15" fillId="0" borderId="4" xfId="3" applyFont="1" applyBorder="1" applyAlignment="1">
      <alignment horizontal="left" vertical="top" wrapText="1"/>
    </xf>
    <xf numFmtId="0" fontId="17" fillId="0" borderId="4" xfId="3" applyFont="1" applyFill="1" applyBorder="1" applyAlignment="1">
      <alignment horizontal="left" vertical="top" wrapText="1"/>
    </xf>
    <xf numFmtId="0" fontId="17" fillId="0" borderId="4" xfId="3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5" fillId="0" borderId="11" xfId="3" applyFont="1" applyBorder="1" applyAlignment="1">
      <alignment vertical="top" wrapText="1"/>
    </xf>
    <xf numFmtId="0" fontId="15" fillId="0" borderId="3" xfId="3" applyFont="1" applyFill="1" applyBorder="1" applyAlignment="1">
      <alignment vertical="top" wrapText="1"/>
    </xf>
    <xf numFmtId="0" fontId="17" fillId="0" borderId="3" xfId="3" applyFont="1" applyFill="1" applyBorder="1" applyAlignment="1">
      <alignment vertical="top" wrapText="1"/>
    </xf>
    <xf numFmtId="0" fontId="17" fillId="0" borderId="1" xfId="3" applyFont="1" applyFill="1" applyBorder="1" applyAlignment="1">
      <alignment vertical="top" wrapText="1"/>
    </xf>
    <xf numFmtId="0" fontId="15" fillId="0" borderId="11" xfId="3" applyFont="1" applyFill="1" applyBorder="1" applyAlignment="1">
      <alignment vertical="top" wrapText="1"/>
    </xf>
    <xf numFmtId="0" fontId="15" fillId="0" borderId="3" xfId="3" applyFont="1" applyFill="1" applyBorder="1" applyAlignment="1">
      <alignment horizontal="left" vertical="top" wrapText="1"/>
    </xf>
    <xf numFmtId="0" fontId="15" fillId="0" borderId="3" xfId="3" applyFont="1" applyBorder="1" applyAlignment="1">
      <alignment vertical="top" wrapText="1"/>
    </xf>
    <xf numFmtId="0" fontId="15" fillId="0" borderId="1" xfId="3" applyFont="1" applyFill="1" applyBorder="1" applyAlignment="1">
      <alignment vertical="top" wrapText="1"/>
    </xf>
    <xf numFmtId="0" fontId="15" fillId="0" borderId="1" xfId="3" applyFont="1" applyBorder="1" applyAlignment="1">
      <alignment vertical="top" wrapText="1"/>
    </xf>
    <xf numFmtId="0" fontId="15" fillId="0" borderId="1" xfId="3" applyFont="1" applyBorder="1" applyAlignment="1">
      <alignment horizontal="left" vertical="top" wrapText="1"/>
    </xf>
    <xf numFmtId="0" fontId="15" fillId="0" borderId="11" xfId="3" applyFont="1" applyFill="1" applyBorder="1" applyAlignment="1">
      <alignment horizontal="left" vertical="top" wrapText="1"/>
    </xf>
    <xf numFmtId="0" fontId="15" fillId="0" borderId="3" xfId="3" applyFont="1" applyFill="1" applyBorder="1" applyAlignment="1">
      <alignment vertical="top" shrinkToFit="1"/>
    </xf>
    <xf numFmtId="0" fontId="15" fillId="0" borderId="3" xfId="3" applyFont="1" applyFill="1" applyBorder="1" applyAlignment="1">
      <alignment wrapText="1"/>
    </xf>
    <xf numFmtId="0" fontId="15" fillId="0" borderId="4" xfId="3" applyFont="1" applyFill="1" applyBorder="1" applyAlignment="1">
      <alignment vertical="top" wrapText="1"/>
    </xf>
    <xf numFmtId="0" fontId="18" fillId="0" borderId="11" xfId="3" applyFont="1" applyFill="1" applyBorder="1" applyAlignment="1">
      <alignment vertical="top" wrapText="1"/>
    </xf>
    <xf numFmtId="0" fontId="15" fillId="0" borderId="11" xfId="3" applyFont="1" applyBorder="1" applyAlignment="1">
      <alignment wrapText="1"/>
    </xf>
    <xf numFmtId="0" fontId="15" fillId="0" borderId="1" xfId="3" applyFont="1" applyFill="1" applyBorder="1" applyAlignment="1">
      <alignment horizontal="left" vertical="top" wrapText="1"/>
    </xf>
    <xf numFmtId="0" fontId="21" fillId="0" borderId="11" xfId="3" applyFont="1" applyFill="1" applyBorder="1" applyAlignment="1">
      <alignment vertical="top" wrapText="1"/>
    </xf>
    <xf numFmtId="0" fontId="16" fillId="0" borderId="11" xfId="3" applyFont="1" applyFill="1" applyBorder="1" applyAlignment="1">
      <alignment vertical="top" wrapText="1"/>
    </xf>
    <xf numFmtId="0" fontId="15" fillId="0" borderId="3" xfId="3" applyFont="1" applyFill="1" applyBorder="1" applyAlignment="1">
      <alignment vertical="center" wrapText="1"/>
    </xf>
    <xf numFmtId="0" fontId="15" fillId="0" borderId="11" xfId="3" applyFont="1" applyFill="1" applyBorder="1" applyAlignment="1">
      <alignment vertical="center" wrapText="1"/>
    </xf>
    <xf numFmtId="0" fontId="15" fillId="0" borderId="3" xfId="3" applyFont="1" applyFill="1" applyBorder="1" applyAlignment="1"/>
    <xf numFmtId="9" fontId="15" fillId="0" borderId="3" xfId="3" applyNumberFormat="1" applyFont="1" applyFill="1" applyBorder="1" applyAlignment="1"/>
    <xf numFmtId="9" fontId="15" fillId="0" borderId="3" xfId="3" applyNumberFormat="1" applyFont="1" applyFill="1" applyBorder="1" applyAlignment="1">
      <alignment horizontal="left"/>
    </xf>
    <xf numFmtId="0" fontId="17" fillId="0" borderId="11" xfId="3" applyFont="1" applyBorder="1" applyAlignment="1">
      <alignment vertical="top" wrapText="1"/>
    </xf>
    <xf numFmtId="0" fontId="17" fillId="0" borderId="11" xfId="3" applyFont="1" applyFill="1" applyBorder="1" applyAlignment="1">
      <alignment vertical="top" wrapText="1"/>
    </xf>
    <xf numFmtId="0" fontId="15" fillId="0" borderId="14" xfId="3" applyFont="1" applyBorder="1" applyAlignment="1">
      <alignment wrapText="1"/>
    </xf>
    <xf numFmtId="0" fontId="17" fillId="0" borderId="3" xfId="3" applyFont="1" applyBorder="1" applyAlignment="1">
      <alignment vertical="top"/>
    </xf>
    <xf numFmtId="0" fontId="17" fillId="0" borderId="3" xfId="3" applyFont="1" applyBorder="1" applyAlignment="1">
      <alignment vertical="top" wrapText="1"/>
    </xf>
    <xf numFmtId="0" fontId="17" fillId="0" borderId="1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vertical="top"/>
    </xf>
    <xf numFmtId="0" fontId="22" fillId="0" borderId="0" xfId="0" applyFont="1" applyAlignment="1">
      <alignment vertical="center"/>
    </xf>
    <xf numFmtId="0" fontId="13" fillId="0" borderId="0" xfId="0" applyFont="1" applyFill="1"/>
    <xf numFmtId="2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5" fillId="0" borderId="11" xfId="3" applyFont="1" applyBorder="1" applyAlignment="1">
      <alignment vertical="center"/>
    </xf>
    <xf numFmtId="0" fontId="15" fillId="0" borderId="3" xfId="3" applyFont="1" applyFill="1" applyBorder="1" applyAlignment="1">
      <alignment horizontal="left" wrapText="1"/>
    </xf>
    <xf numFmtId="0" fontId="14" fillId="0" borderId="4" xfId="0" applyFont="1" applyBorder="1" applyAlignment="1">
      <alignment horizontal="left" vertical="top"/>
    </xf>
    <xf numFmtId="0" fontId="0" fillId="0" borderId="0" xfId="0" applyBorder="1"/>
    <xf numFmtId="0" fontId="0" fillId="0" borderId="10" xfId="0" applyBorder="1"/>
    <xf numFmtId="0" fontId="0" fillId="0" borderId="0" xfId="0" applyBorder="1" applyAlignment="1">
      <alignment horizontal="right"/>
    </xf>
    <xf numFmtId="0" fontId="0" fillId="0" borderId="0" xfId="0"/>
    <xf numFmtId="0" fontId="15" fillId="0" borderId="11" xfId="0" applyFont="1" applyBorder="1" applyAlignment="1">
      <alignment vertical="top" wrapText="1"/>
    </xf>
    <xf numFmtId="9" fontId="15" fillId="0" borderId="3" xfId="3" applyNumberFormat="1" applyFont="1" applyFill="1" applyBorder="1" applyAlignment="1">
      <alignment horizontal="left" vertical="center" wrapText="1"/>
    </xf>
    <xf numFmtId="167" fontId="13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31" fillId="0" borderId="3" xfId="38" applyFont="1" applyFill="1" applyBorder="1" applyAlignment="1" applyProtection="1">
      <alignment vertical="top" wrapText="1"/>
    </xf>
    <xf numFmtId="0" fontId="48" fillId="0" borderId="0" xfId="0" applyFont="1"/>
    <xf numFmtId="0" fontId="31" fillId="0" borderId="3" xfId="38" applyFont="1" applyFill="1" applyBorder="1" applyAlignment="1" applyProtection="1">
      <alignment horizontal="left" vertical="top"/>
    </xf>
    <xf numFmtId="0" fontId="31" fillId="0" borderId="3" xfId="38" applyFont="1" applyFill="1" applyBorder="1" applyAlignment="1" applyProtection="1">
      <alignment horizontal="left" vertical="top" wrapText="1"/>
    </xf>
    <xf numFmtId="0" fontId="13" fillId="0" borderId="0" xfId="0" applyFont="1" applyAlignment="1">
      <alignment horizontal="center"/>
    </xf>
    <xf numFmtId="0" fontId="13" fillId="0" borderId="11" xfId="0" applyFont="1" applyBorder="1"/>
    <xf numFmtId="0" fontId="13" fillId="0" borderId="3" xfId="0" applyFont="1" applyBorder="1"/>
    <xf numFmtId="0" fontId="13" fillId="0" borderId="1" xfId="0" applyFont="1" applyBorder="1"/>
    <xf numFmtId="0" fontId="31" fillId="0" borderId="3" xfId="38" applyFont="1" applyFill="1" applyBorder="1" applyAlignment="1" applyProtection="1">
      <alignment vertical="center" wrapText="1"/>
    </xf>
    <xf numFmtId="0" fontId="15" fillId="0" borderId="3" xfId="3" applyFont="1" applyFill="1" applyBorder="1" applyAlignment="1">
      <alignment horizontal="left"/>
    </xf>
    <xf numFmtId="2" fontId="15" fillId="0" borderId="3" xfId="3" applyNumberFormat="1" applyFont="1" applyFill="1" applyBorder="1" applyAlignment="1">
      <alignment vertical="top" wrapText="1"/>
    </xf>
    <xf numFmtId="0" fontId="15" fillId="0" borderId="3" xfId="3" applyFont="1" applyFill="1" applyBorder="1" applyAlignment="1">
      <alignment horizontal="left" vertical="center" wrapText="1"/>
    </xf>
    <xf numFmtId="0" fontId="17" fillId="0" borderId="1" xfId="3" applyFont="1" applyFill="1" applyBorder="1" applyAlignment="1">
      <alignment vertical="center" wrapText="1"/>
    </xf>
    <xf numFmtId="0" fontId="15" fillId="0" borderId="1" xfId="3" applyFont="1" applyFill="1" applyBorder="1" applyAlignment="1">
      <alignment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right"/>
    </xf>
    <xf numFmtId="0" fontId="14" fillId="0" borderId="0" xfId="0" applyFont="1" applyAlignment="1">
      <alignment wrapText="1"/>
    </xf>
    <xf numFmtId="0" fontId="13" fillId="0" borderId="0" xfId="0" applyFont="1"/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right"/>
    </xf>
    <xf numFmtId="9" fontId="15" fillId="0" borderId="1" xfId="3" applyNumberFormat="1" applyFont="1" applyFill="1" applyBorder="1" applyAlignment="1">
      <alignment horizontal="left" vertical="center" wrapText="1"/>
    </xf>
    <xf numFmtId="0" fontId="0" fillId="0" borderId="0" xfId="0"/>
    <xf numFmtId="0" fontId="13" fillId="0" borderId="0" xfId="0" applyFont="1"/>
    <xf numFmtId="0" fontId="31" fillId="0" borderId="4" xfId="38" applyFont="1" applyBorder="1" applyAlignment="1" applyProtection="1">
      <alignment horizontal="left" vertical="top" wrapText="1"/>
    </xf>
    <xf numFmtId="0" fontId="0" fillId="0" borderId="0" xfId="0"/>
    <xf numFmtId="0" fontId="13" fillId="0" borderId="0" xfId="0" applyFont="1"/>
    <xf numFmtId="0" fontId="13" fillId="3" borderId="12" xfId="0" applyFont="1" applyFill="1" applyBorder="1"/>
    <xf numFmtId="0" fontId="13" fillId="3" borderId="2" xfId="0" applyFont="1" applyFill="1" applyBorder="1"/>
    <xf numFmtId="0" fontId="14" fillId="3" borderId="13" xfId="0" applyFont="1" applyFill="1" applyBorder="1"/>
    <xf numFmtId="0" fontId="13" fillId="3" borderId="13" xfId="0" applyFont="1" applyFill="1" applyBorder="1"/>
    <xf numFmtId="0" fontId="13" fillId="3" borderId="8" xfId="0" applyFont="1" applyFill="1" applyBorder="1"/>
    <xf numFmtId="0" fontId="13" fillId="3" borderId="0" xfId="0" applyFont="1" applyFill="1" applyBorder="1"/>
    <xf numFmtId="0" fontId="13" fillId="3" borderId="10" xfId="0" applyFont="1" applyFill="1" applyBorder="1"/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vertical="center"/>
    </xf>
    <xf numFmtId="1" fontId="13" fillId="0" borderId="11" xfId="0" applyNumberFormat="1" applyFont="1" applyBorder="1" applyAlignment="1">
      <alignment horizontal="center" vertical="center"/>
    </xf>
    <xf numFmtId="167" fontId="13" fillId="0" borderId="11" xfId="0" applyNumberFormat="1" applyFont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67" fontId="13" fillId="0" borderId="3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right"/>
    </xf>
    <xf numFmtId="167" fontId="0" fillId="0" borderId="1" xfId="0" applyNumberForma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 wrapText="1"/>
    </xf>
    <xf numFmtId="0" fontId="14" fillId="0" borderId="4" xfId="0" applyFont="1" applyBorder="1" applyAlignment="1">
      <alignment horizontal="left" vertical="center" wrapText="1"/>
    </xf>
    <xf numFmtId="0" fontId="0" fillId="3" borderId="13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3" borderId="12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right"/>
    </xf>
    <xf numFmtId="0" fontId="0" fillId="3" borderId="14" xfId="0" applyFill="1" applyBorder="1"/>
    <xf numFmtId="0" fontId="0" fillId="3" borderId="1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53" fillId="2" borderId="29" xfId="0" applyFont="1" applyFill="1" applyBorder="1"/>
    <xf numFmtId="0" fontId="54" fillId="2" borderId="30" xfId="0" applyFont="1" applyFill="1" applyBorder="1"/>
    <xf numFmtId="0" fontId="54" fillId="2" borderId="30" xfId="0" applyFont="1" applyFill="1" applyBorder="1" applyAlignment="1">
      <alignment horizontal="right"/>
    </xf>
    <xf numFmtId="0" fontId="13" fillId="2" borderId="30" xfId="0" applyFont="1" applyFill="1" applyBorder="1"/>
    <xf numFmtId="0" fontId="0" fillId="2" borderId="30" xfId="0" applyFill="1" applyBorder="1"/>
    <xf numFmtId="0" fontId="0" fillId="2" borderId="31" xfId="0" applyFill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13" fillId="0" borderId="0" xfId="0" applyFont="1" applyFill="1" applyAlignment="1">
      <alignment horizontal="left" vertical="top"/>
    </xf>
    <xf numFmtId="0" fontId="13" fillId="0" borderId="4" xfId="0" applyFont="1" applyBorder="1" applyAlignment="1">
      <alignment vertical="center"/>
    </xf>
    <xf numFmtId="0" fontId="17" fillId="0" borderId="3" xfId="3" applyFont="1" applyFill="1" applyBorder="1" applyAlignment="1">
      <alignment vertical="center" wrapText="1"/>
    </xf>
    <xf numFmtId="0" fontId="17" fillId="0" borderId="11" xfId="3" applyFont="1" applyBorder="1" applyAlignment="1">
      <alignment horizontal="left" vertical="top" wrapText="1"/>
    </xf>
    <xf numFmtId="0" fontId="15" fillId="0" borderId="3" xfId="3" applyFont="1" applyBorder="1" applyAlignment="1">
      <alignment horizontal="left" vertical="center" wrapText="1"/>
    </xf>
    <xf numFmtId="2" fontId="13" fillId="0" borderId="10" xfId="0" applyNumberFormat="1" applyFont="1" applyBorder="1" applyAlignment="1">
      <alignment horizontal="center" vertical="center"/>
    </xf>
    <xf numFmtId="167" fontId="13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/>
    <xf numFmtId="0" fontId="13" fillId="0" borderId="3" xfId="0" applyFont="1" applyBorder="1" applyAlignment="1">
      <alignment vertical="top"/>
    </xf>
    <xf numFmtId="0" fontId="14" fillId="2" borderId="4" xfId="0" applyFont="1" applyFill="1" applyBorder="1" applyAlignment="1">
      <alignment horizontal="left" vertical="top"/>
    </xf>
    <xf numFmtId="0" fontId="14" fillId="0" borderId="0" xfId="0" applyFont="1" applyBorder="1" applyAlignment="1">
      <alignment vertical="top" wrapText="1"/>
    </xf>
    <xf numFmtId="0" fontId="14" fillId="2" borderId="11" xfId="0" applyFont="1" applyFill="1" applyBorder="1" applyAlignment="1">
      <alignment vertical="top"/>
    </xf>
    <xf numFmtId="0" fontId="48" fillId="0" borderId="14" xfId="0" applyFont="1" applyBorder="1" applyAlignment="1">
      <alignment vertical="top"/>
    </xf>
    <xf numFmtId="167" fontId="13" fillId="0" borderId="0" xfId="0" applyNumberFormat="1" applyFont="1" applyBorder="1" applyAlignment="1">
      <alignment horizontal="center" vertical="top"/>
    </xf>
    <xf numFmtId="0" fontId="13" fillId="0" borderId="13" xfId="0" applyFont="1" applyBorder="1" applyAlignment="1">
      <alignment vertical="top"/>
    </xf>
    <xf numFmtId="0" fontId="13" fillId="0" borderId="0" xfId="0" applyFont="1" applyBorder="1" applyAlignment="1">
      <alignment horizontal="center" vertical="top"/>
    </xf>
    <xf numFmtId="0" fontId="13" fillId="0" borderId="12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2" fontId="13" fillId="0" borderId="6" xfId="0" applyNumberFormat="1" applyFont="1" applyBorder="1" applyAlignment="1">
      <alignment horizontal="center"/>
    </xf>
    <xf numFmtId="167" fontId="13" fillId="0" borderId="5" xfId="0" applyNumberFormat="1" applyFont="1" applyBorder="1" applyAlignment="1">
      <alignment horizontal="center"/>
    </xf>
    <xf numFmtId="166" fontId="15" fillId="0" borderId="3" xfId="3" applyNumberFormat="1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/>
    </xf>
    <xf numFmtId="0" fontId="13" fillId="0" borderId="3" xfId="0" applyFont="1" applyFill="1" applyBorder="1" applyAlignment="1">
      <alignment horizontal="left" vertical="top"/>
    </xf>
    <xf numFmtId="9" fontId="15" fillId="0" borderId="3" xfId="3" applyNumberFormat="1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0" fillId="38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0" fillId="4" borderId="0" xfId="0" applyFill="1"/>
    <xf numFmtId="0" fontId="13" fillId="0" borderId="0" xfId="0" applyFont="1" applyBorder="1"/>
    <xf numFmtId="0" fontId="0" fillId="0" borderId="8" xfId="0" applyBorder="1"/>
    <xf numFmtId="0" fontId="0" fillId="0" borderId="10" xfId="0" applyBorder="1" applyAlignment="1">
      <alignment horizontal="right"/>
    </xf>
    <xf numFmtId="0" fontId="13" fillId="0" borderId="10" xfId="0" applyFont="1" applyBorder="1"/>
    <xf numFmtId="0" fontId="0" fillId="0" borderId="2" xfId="0" applyBorder="1"/>
    <xf numFmtId="0" fontId="0" fillId="0" borderId="35" xfId="0" applyBorder="1"/>
    <xf numFmtId="0" fontId="0" fillId="0" borderId="15" xfId="0" applyBorder="1"/>
    <xf numFmtId="0" fontId="30" fillId="0" borderId="0" xfId="38" applyAlignment="1" applyProtection="1"/>
    <xf numFmtId="0" fontId="15" fillId="37" borderId="1" xfId="3" applyFont="1" applyFill="1" applyBorder="1" applyAlignment="1">
      <alignment vertical="top" wrapText="1"/>
    </xf>
    <xf numFmtId="0" fontId="13" fillId="0" borderId="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7" fontId="13" fillId="0" borderId="6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14" fillId="3" borderId="5" xfId="0" applyFont="1" applyFill="1" applyBorder="1" applyAlignment="1">
      <alignment vertical="center" wrapText="1"/>
    </xf>
    <xf numFmtId="0" fontId="59" fillId="3" borderId="32" xfId="0" applyFont="1" applyFill="1" applyBorder="1" applyAlignment="1">
      <alignment horizontal="center" vertical="center" wrapText="1"/>
    </xf>
    <xf numFmtId="0" fontId="58" fillId="3" borderId="33" xfId="0" applyFont="1" applyFill="1" applyBorder="1" applyAlignment="1">
      <alignment vertical="center" wrapText="1"/>
    </xf>
    <xf numFmtId="0" fontId="58" fillId="3" borderId="33" xfId="0" applyFont="1" applyFill="1" applyBorder="1" applyAlignment="1">
      <alignment vertical="top" wrapText="1"/>
    </xf>
    <xf numFmtId="0" fontId="31" fillId="3" borderId="34" xfId="38" applyFont="1" applyFill="1" applyBorder="1" applyAlignment="1" applyProtection="1">
      <alignment horizontal="center" vertical="center" wrapText="1"/>
    </xf>
    <xf numFmtId="0" fontId="31" fillId="3" borderId="17" xfId="38" applyFont="1" applyFill="1" applyBorder="1" applyAlignment="1" applyProtection="1">
      <alignment horizontal="center" vertical="center" wrapText="1"/>
    </xf>
    <xf numFmtId="0" fontId="13" fillId="3" borderId="17" xfId="0" applyFont="1" applyFill="1" applyBorder="1" applyAlignment="1">
      <alignment vertical="center" wrapText="1"/>
    </xf>
    <xf numFmtId="0" fontId="31" fillId="3" borderId="18" xfId="38" applyFont="1" applyFill="1" applyBorder="1" applyAlignment="1" applyProtection="1">
      <alignment horizontal="center" vertical="center" wrapText="1"/>
    </xf>
    <xf numFmtId="0" fontId="60" fillId="3" borderId="32" xfId="0" applyFont="1" applyFill="1" applyBorder="1" applyAlignment="1">
      <alignment horizontal="center" vertical="center" wrapText="1"/>
    </xf>
    <xf numFmtId="0" fontId="13" fillId="3" borderId="33" xfId="0" applyFont="1" applyFill="1" applyBorder="1" applyAlignment="1">
      <alignment vertical="center" wrapText="1"/>
    </xf>
    <xf numFmtId="0" fontId="13" fillId="3" borderId="33" xfId="0" applyFont="1" applyFill="1" applyBorder="1" applyAlignment="1">
      <alignment vertical="top" wrapText="1"/>
    </xf>
    <xf numFmtId="0" fontId="13" fillId="3" borderId="33" xfId="0" applyFont="1" applyFill="1" applyBorder="1" applyAlignment="1">
      <alignment vertical="center"/>
    </xf>
    <xf numFmtId="0" fontId="13" fillId="3" borderId="34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horizontal="center" vertical="center"/>
    </xf>
    <xf numFmtId="0" fontId="0" fillId="0" borderId="8" xfId="0" applyFill="1" applyBorder="1"/>
    <xf numFmtId="0" fontId="48" fillId="0" borderId="11" xfId="0" applyFont="1" applyFill="1" applyBorder="1" applyAlignment="1">
      <alignment vertical="top" wrapText="1"/>
    </xf>
    <xf numFmtId="0" fontId="48" fillId="0" borderId="11" xfId="0" applyFont="1" applyBorder="1" applyAlignment="1">
      <alignment wrapText="1"/>
    </xf>
    <xf numFmtId="0" fontId="13" fillId="0" borderId="6" xfId="0" applyFont="1" applyFill="1" applyBorder="1"/>
    <xf numFmtId="0" fontId="0" fillId="0" borderId="6" xfId="0" applyFill="1" applyBorder="1"/>
    <xf numFmtId="0" fontId="0" fillId="0" borderId="5" xfId="0" applyFill="1" applyBorder="1"/>
    <xf numFmtId="0" fontId="13" fillId="0" borderId="4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center" vertical="top" wrapText="1"/>
    </xf>
    <xf numFmtId="0" fontId="13" fillId="0" borderId="13" xfId="0" applyFont="1" applyBorder="1" applyAlignment="1">
      <alignment vertical="center"/>
    </xf>
    <xf numFmtId="167" fontId="13" fillId="0" borderId="7" xfId="0" applyNumberFormat="1" applyFont="1" applyFill="1" applyBorder="1"/>
    <xf numFmtId="167" fontId="13" fillId="0" borderId="7" xfId="0" applyNumberFormat="1" applyFont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167" fontId="13" fillId="0" borderId="5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2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4" fillId="2" borderId="4" xfId="0" applyFont="1" applyFill="1" applyBorder="1" applyAlignment="1">
      <alignment vertical="top"/>
    </xf>
    <xf numFmtId="167" fontId="13" fillId="0" borderId="14" xfId="0" applyNumberFormat="1" applyFont="1" applyBorder="1" applyAlignment="1">
      <alignment horizontal="center"/>
    </xf>
    <xf numFmtId="0" fontId="14" fillId="2" borderId="6" xfId="0" applyFont="1" applyFill="1" applyBorder="1" applyAlignment="1">
      <alignment horizontal="center" vertical="center" wrapText="1"/>
    </xf>
    <xf numFmtId="167" fontId="13" fillId="0" borderId="12" xfId="0" applyNumberFormat="1" applyFont="1" applyBorder="1" applyAlignment="1">
      <alignment horizontal="center"/>
    </xf>
    <xf numFmtId="167" fontId="13" fillId="0" borderId="11" xfId="0" applyNumberFormat="1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 vertical="center" wrapText="1"/>
    </xf>
    <xf numFmtId="167" fontId="13" fillId="0" borderId="7" xfId="0" applyNumberFormat="1" applyFont="1" applyFill="1" applyBorder="1" applyAlignment="1">
      <alignment horizontal="center"/>
    </xf>
    <xf numFmtId="167" fontId="13" fillId="0" borderId="7" xfId="0" applyNumberFormat="1" applyFont="1" applyBorder="1" applyAlignment="1">
      <alignment horizontal="center"/>
    </xf>
    <xf numFmtId="0" fontId="14" fillId="2" borderId="4" xfId="0" applyFont="1" applyFill="1" applyBorder="1"/>
    <xf numFmtId="2" fontId="13" fillId="0" borderId="4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2" fontId="13" fillId="0" borderId="6" xfId="0" applyNumberFormat="1" applyFont="1" applyFill="1" applyBorder="1" applyAlignment="1">
      <alignment horizontal="center"/>
    </xf>
    <xf numFmtId="0" fontId="13" fillId="39" borderId="4" xfId="0" applyFont="1" applyFill="1" applyBorder="1"/>
    <xf numFmtId="0" fontId="13" fillId="0" borderId="0" xfId="0" applyFont="1"/>
    <xf numFmtId="0" fontId="13" fillId="0" borderId="14" xfId="0" applyFont="1" applyBorder="1" applyAlignment="1">
      <alignment horizontal="center"/>
    </xf>
    <xf numFmtId="0" fontId="13" fillId="0" borderId="0" xfId="0" applyFont="1"/>
    <xf numFmtId="0" fontId="16" fillId="0" borderId="11" xfId="3" applyFont="1" applyFill="1" applyBorder="1" applyAlignment="1">
      <alignment vertical="top" wrapText="1"/>
    </xf>
    <xf numFmtId="0" fontId="15" fillId="0" borderId="3" xfId="3" applyFont="1" applyFill="1" applyBorder="1" applyAlignment="1"/>
    <xf numFmtId="9" fontId="15" fillId="0" borderId="3" xfId="3" applyNumberFormat="1" applyFont="1" applyFill="1" applyBorder="1" applyAlignment="1"/>
    <xf numFmtId="9" fontId="15" fillId="0" borderId="3" xfId="3" applyNumberFormat="1" applyFont="1" applyFill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Border="1"/>
    <xf numFmtId="0" fontId="15" fillId="0" borderId="3" xfId="3" applyFont="1" applyFill="1" applyBorder="1" applyAlignment="1">
      <alignment horizontal="left"/>
    </xf>
    <xf numFmtId="0" fontId="31" fillId="0" borderId="3" xfId="38" applyFont="1" applyBorder="1" applyAlignment="1" applyProtection="1"/>
    <xf numFmtId="2" fontId="15" fillId="0" borderId="3" xfId="3" applyNumberFormat="1" applyFont="1" applyFill="1" applyBorder="1" applyAlignment="1"/>
    <xf numFmtId="0" fontId="13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1" xfId="0" applyFont="1" applyBorder="1" applyAlignment="1">
      <alignment vertical="top"/>
    </xf>
    <xf numFmtId="0" fontId="31" fillId="0" borderId="3" xfId="38" applyFont="1" applyBorder="1" applyAlignment="1" applyProtection="1">
      <alignment vertical="top"/>
    </xf>
    <xf numFmtId="0" fontId="31" fillId="0" borderId="1" xfId="38" applyFont="1" applyBorder="1" applyAlignment="1" applyProtection="1">
      <alignment vertical="top"/>
    </xf>
    <xf numFmtId="0" fontId="13" fillId="0" borderId="7" xfId="0" applyFont="1" applyBorder="1"/>
    <xf numFmtId="0" fontId="13" fillId="0" borderId="6" xfId="0" applyFont="1" applyBorder="1"/>
    <xf numFmtId="0" fontId="1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3" fillId="39" borderId="4" xfId="0" applyFont="1" applyFill="1" applyBorder="1" applyAlignment="1">
      <alignment vertical="top"/>
    </xf>
    <xf numFmtId="0" fontId="49" fillId="39" borderId="4" xfId="38" applyFont="1" applyFill="1" applyBorder="1" applyAlignment="1" applyProtection="1">
      <alignment vertical="top"/>
    </xf>
    <xf numFmtId="0" fontId="13" fillId="39" borderId="1" xfId="0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61" fillId="0" borderId="11" xfId="0" applyFont="1" applyBorder="1" applyAlignment="1">
      <alignment horizontal="center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1" fontId="0" fillId="0" borderId="0" xfId="0" applyNumberFormat="1" applyFill="1"/>
    <xf numFmtId="0" fontId="13" fillId="0" borderId="0" xfId="0" applyFont="1" applyAlignment="1">
      <alignment horizontal="right" vertical="center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7" fontId="13" fillId="0" borderId="8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/>
    </xf>
    <xf numFmtId="0" fontId="13" fillId="0" borderId="8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vertical="top" wrapText="1"/>
    </xf>
    <xf numFmtId="0" fontId="15" fillId="0" borderId="11" xfId="3" applyFont="1" applyFill="1" applyBorder="1" applyAlignment="1">
      <alignment wrapText="1"/>
    </xf>
    <xf numFmtId="0" fontId="48" fillId="0" borderId="4" xfId="0" applyFont="1" applyFill="1" applyBorder="1" applyAlignment="1">
      <alignment vertical="top"/>
    </xf>
    <xf numFmtId="0" fontId="61" fillId="0" borderId="11" xfId="0" applyFont="1" applyBorder="1" applyAlignment="1">
      <alignment horizontal="center" vertical="center"/>
    </xf>
    <xf numFmtId="0" fontId="0" fillId="0" borderId="1" xfId="0" applyBorder="1"/>
    <xf numFmtId="0" fontId="48" fillId="0" borderId="11" xfId="0" applyFont="1" applyBorder="1"/>
    <xf numFmtId="0" fontId="0" fillId="0" borderId="3" xfId="0" applyBorder="1"/>
    <xf numFmtId="0" fontId="13" fillId="0" borderId="11" xfId="0" applyFont="1" applyBorder="1" applyAlignment="1">
      <alignment horizontal="center"/>
    </xf>
    <xf numFmtId="0" fontId="13" fillId="0" borderId="3" xfId="0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6" xfId="0" applyFont="1" applyBorder="1"/>
    <xf numFmtId="0" fontId="0" fillId="0" borderId="6" xfId="0" applyBorder="1"/>
    <xf numFmtId="0" fontId="0" fillId="0" borderId="5" xfId="0" applyBorder="1"/>
    <xf numFmtId="0" fontId="13" fillId="0" borderId="4" xfId="0" applyFont="1" applyBorder="1" applyAlignment="1">
      <alignment horizontal="center"/>
    </xf>
    <xf numFmtId="167" fontId="13" fillId="0" borderId="7" xfId="0" applyNumberFormat="1" applyFont="1" applyBorder="1"/>
    <xf numFmtId="0" fontId="31" fillId="0" borderId="3" xfId="38" applyFont="1" applyBorder="1" applyAlignment="1" applyProtection="1">
      <alignment vertical="top"/>
    </xf>
    <xf numFmtId="0" fontId="13" fillId="39" borderId="4" xfId="0" applyFont="1" applyFill="1" applyBorder="1" applyAlignment="1">
      <alignment vertical="top"/>
    </xf>
    <xf numFmtId="0" fontId="31" fillId="0" borderId="1" xfId="38" applyFont="1" applyBorder="1" applyAlignment="1" applyProtection="1"/>
    <xf numFmtId="0" fontId="15" fillId="0" borderId="3" xfId="3" applyFont="1" applyBorder="1" applyAlignment="1">
      <alignment vertical="top" wrapText="1"/>
    </xf>
    <xf numFmtId="0" fontId="15" fillId="0" borderId="3" xfId="3" applyFont="1" applyFill="1" applyBorder="1" applyAlignment="1">
      <alignment vertical="top" wrapText="1"/>
    </xf>
    <xf numFmtId="0" fontId="15" fillId="0" borderId="3" xfId="3" applyFont="1" applyBorder="1" applyAlignment="1">
      <alignment vertical="top" wrapText="1"/>
    </xf>
    <xf numFmtId="0" fontId="15" fillId="0" borderId="3" xfId="3" applyFont="1" applyFill="1" applyBorder="1" applyAlignment="1">
      <alignment horizontal="left" vertical="top" wrapText="1"/>
    </xf>
    <xf numFmtId="0" fontId="15" fillId="0" borderId="3" xfId="3" applyFont="1" applyFill="1" applyBorder="1" applyAlignment="1">
      <alignment vertical="top" wrapText="1"/>
    </xf>
    <xf numFmtId="0" fontId="15" fillId="0" borderId="3" xfId="3" applyFont="1" applyBorder="1" applyAlignment="1">
      <alignment vertical="top" wrapText="1"/>
    </xf>
    <xf numFmtId="0" fontId="15" fillId="0" borderId="3" xfId="3" applyFont="1" applyFill="1" applyBorder="1" applyAlignment="1">
      <alignment horizontal="left" vertical="top" wrapText="1"/>
    </xf>
    <xf numFmtId="0" fontId="0" fillId="0" borderId="0" xfId="0"/>
    <xf numFmtId="0" fontId="13" fillId="0" borderId="0" xfId="0" applyFont="1"/>
    <xf numFmtId="0" fontId="13" fillId="0" borderId="0" xfId="0" applyFont="1" applyAlignment="1">
      <alignment vertical="center"/>
    </xf>
    <xf numFmtId="0" fontId="15" fillId="0" borderId="3" xfId="3" applyFont="1" applyFill="1" applyBorder="1" applyAlignment="1">
      <alignment vertical="top" wrapText="1"/>
    </xf>
    <xf numFmtId="0" fontId="31" fillId="0" borderId="3" xfId="38" applyFont="1" applyFill="1" applyBorder="1" applyAlignment="1" applyProtection="1">
      <alignment vertical="top" wrapText="1"/>
    </xf>
    <xf numFmtId="0" fontId="15" fillId="0" borderId="11" xfId="3" applyFont="1" applyFill="1" applyBorder="1" applyAlignment="1">
      <alignment vertical="top" wrapText="1"/>
    </xf>
    <xf numFmtId="0" fontId="15" fillId="0" borderId="3" xfId="3" applyFont="1" applyBorder="1" applyAlignment="1">
      <alignment vertical="top" wrapText="1"/>
    </xf>
    <xf numFmtId="0" fontId="15" fillId="0" borderId="1" xfId="3" applyFont="1" applyBorder="1" applyAlignment="1">
      <alignment vertical="top" wrapText="1"/>
    </xf>
    <xf numFmtId="0" fontId="15" fillId="0" borderId="3" xfId="3" applyFont="1" applyFill="1" applyBorder="1" applyAlignment="1">
      <alignment horizontal="left" vertical="top" wrapText="1"/>
    </xf>
    <xf numFmtId="0" fontId="15" fillId="0" borderId="3" xfId="3" applyFont="1" applyFill="1" applyBorder="1" applyAlignment="1"/>
    <xf numFmtId="0" fontId="13" fillId="0" borderId="3" xfId="0" applyFont="1" applyBorder="1" applyAlignment="1">
      <alignment horizontal="center"/>
    </xf>
    <xf numFmtId="0" fontId="48" fillId="0" borderId="11" xfId="0" applyFont="1" applyBorder="1" applyAlignment="1"/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36" xfId="0" applyFont="1" applyBorder="1" applyAlignment="1">
      <alignment vertical="center" wrapText="1"/>
    </xf>
    <xf numFmtId="0" fontId="14" fillId="0" borderId="36" xfId="0" applyFont="1" applyBorder="1" applyAlignment="1">
      <alignment vertical="center"/>
    </xf>
    <xf numFmtId="0" fontId="0" fillId="0" borderId="0" xfId="0"/>
    <xf numFmtId="0" fontId="31" fillId="0" borderId="0" xfId="38" applyFont="1" applyBorder="1" applyAlignment="1" applyProtection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31" fillId="3" borderId="0" xfId="38" applyFont="1" applyFill="1" applyBorder="1" applyAlignment="1" applyProtection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0" fontId="0" fillId="38" borderId="8" xfId="0" applyFill="1" applyBorder="1"/>
    <xf numFmtId="0" fontId="0" fillId="4" borderId="8" xfId="0" applyFill="1" applyBorder="1"/>
    <xf numFmtId="0" fontId="0" fillId="38" borderId="3" xfId="0" applyFill="1" applyBorder="1" applyAlignment="1">
      <alignment horizontal="center"/>
    </xf>
    <xf numFmtId="3" fontId="0" fillId="38" borderId="3" xfId="0" applyNumberFormat="1" applyFill="1" applyBorder="1" applyAlignment="1">
      <alignment horizontal="center"/>
    </xf>
    <xf numFmtId="0" fontId="31" fillId="0" borderId="11" xfId="38" applyFont="1" applyBorder="1" applyAlignment="1" applyProtection="1">
      <alignment vertical="center" wrapText="1"/>
    </xf>
    <xf numFmtId="0" fontId="31" fillId="0" borderId="3" xfId="38" applyFont="1" applyBorder="1" applyAlignment="1" applyProtection="1">
      <alignment vertical="center" wrapText="1"/>
    </xf>
    <xf numFmtId="2" fontId="15" fillId="0" borderId="3" xfId="3" applyNumberFormat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top"/>
    </xf>
    <xf numFmtId="0" fontId="31" fillId="0" borderId="39" xfId="38" applyFont="1" applyBorder="1" applyAlignment="1" applyProtection="1">
      <alignment vertical="center" wrapText="1"/>
    </xf>
    <xf numFmtId="0" fontId="31" fillId="0" borderId="40" xfId="38" applyFont="1" applyBorder="1" applyAlignment="1" applyProtection="1">
      <alignment vertical="center" wrapText="1"/>
    </xf>
    <xf numFmtId="9" fontId="31" fillId="0" borderId="40" xfId="38" applyNumberFormat="1" applyFont="1" applyBorder="1" applyAlignment="1" applyProtection="1">
      <alignment vertical="center" wrapText="1"/>
    </xf>
    <xf numFmtId="9" fontId="31" fillId="0" borderId="3" xfId="38" applyNumberFormat="1" applyFont="1" applyBorder="1" applyAlignment="1" applyProtection="1">
      <alignment vertical="center" wrapText="1"/>
    </xf>
    <xf numFmtId="0" fontId="13" fillId="0" borderId="5" xfId="0" applyFont="1" applyFill="1" applyBorder="1" applyAlignment="1">
      <alignment horizontal="left" vertical="top" wrapText="1"/>
    </xf>
    <xf numFmtId="0" fontId="62" fillId="0" borderId="3" xfId="0" applyFont="1" applyBorder="1" applyAlignment="1">
      <alignment horizontal="center"/>
    </xf>
    <xf numFmtId="0" fontId="44" fillId="0" borderId="0" xfId="0" applyFont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44" fillId="38" borderId="0" xfId="0" applyFont="1" applyFill="1" applyAlignment="1">
      <alignment horizontal="center"/>
    </xf>
    <xf numFmtId="0" fontId="44" fillId="3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13" fillId="0" borderId="3" xfId="0" applyFont="1" applyFill="1" applyBorder="1" applyAlignment="1">
      <alignment vertical="center" wrapText="1"/>
    </xf>
    <xf numFmtId="49" fontId="13" fillId="36" borderId="0" xfId="0" applyNumberFormat="1" applyFont="1" applyFill="1" applyAlignment="1">
      <alignment vertical="center"/>
    </xf>
    <xf numFmtId="0" fontId="15" fillId="37" borderId="8" xfId="0" applyFont="1" applyFill="1" applyBorder="1" applyAlignment="1">
      <alignment vertical="center"/>
    </xf>
    <xf numFmtId="0" fontId="30" fillId="0" borderId="3" xfId="38" applyFill="1" applyBorder="1" applyAlignment="1" applyProtection="1">
      <alignment horizontal="left" vertical="top" wrapText="1"/>
    </xf>
    <xf numFmtId="0" fontId="30" fillId="0" borderId="1" xfId="38" applyFill="1" applyBorder="1" applyAlignment="1" applyProtection="1">
      <alignment horizontal="left" vertical="top" wrapText="1"/>
    </xf>
    <xf numFmtId="49" fontId="13" fillId="40" borderId="0" xfId="0" applyNumberFormat="1" applyFont="1" applyFill="1" applyAlignment="1">
      <alignment vertical="center"/>
    </xf>
    <xf numFmtId="49" fontId="15" fillId="40" borderId="0" xfId="0" applyNumberFormat="1" applyFont="1" applyFill="1" applyAlignment="1">
      <alignment vertical="center"/>
    </xf>
    <xf numFmtId="49" fontId="15" fillId="41" borderId="0" xfId="0" applyNumberFormat="1" applyFont="1" applyFill="1" applyAlignment="1">
      <alignment vertical="center"/>
    </xf>
    <xf numFmtId="0" fontId="15" fillId="0" borderId="3" xfId="0" applyFont="1" applyFill="1" applyBorder="1" applyAlignment="1">
      <alignment vertical="center"/>
    </xf>
    <xf numFmtId="0" fontId="14" fillId="41" borderId="5" xfId="0" applyFont="1" applyFill="1" applyBorder="1" applyAlignment="1">
      <alignment horizontal="left" vertical="top" wrapText="1"/>
    </xf>
    <xf numFmtId="0" fontId="14" fillId="40" borderId="4" xfId="0" applyFont="1" applyFill="1" applyBorder="1" applyAlignment="1">
      <alignment horizontal="left" vertical="top" wrapText="1"/>
    </xf>
    <xf numFmtId="0" fontId="14" fillId="36" borderId="4" xfId="0" applyFont="1" applyFill="1" applyBorder="1" applyAlignment="1">
      <alignment horizontal="left" vertical="top" wrapText="1"/>
    </xf>
    <xf numFmtId="0" fontId="15" fillId="3" borderId="33" xfId="0" applyFont="1" applyFill="1" applyBorder="1" applyAlignment="1">
      <alignment vertical="center"/>
    </xf>
    <xf numFmtId="0" fontId="94" fillId="3" borderId="3" xfId="0" applyNumberFormat="1" applyFont="1" applyFill="1" applyBorder="1" applyAlignment="1">
      <alignment horizontal="center"/>
    </xf>
    <xf numFmtId="164" fontId="94" fillId="3" borderId="3" xfId="0" applyNumberFormat="1" applyFont="1" applyFill="1" applyBorder="1" applyAlignment="1">
      <alignment horizontal="center"/>
    </xf>
    <xf numFmtId="0" fontId="94" fillId="0" borderId="3" xfId="0" applyFont="1" applyFill="1" applyBorder="1" applyAlignment="1">
      <alignment horizontal="center"/>
    </xf>
    <xf numFmtId="0" fontId="94" fillId="0" borderId="3" xfId="0" applyNumberFormat="1" applyFont="1" applyFill="1" applyBorder="1" applyAlignment="1">
      <alignment horizontal="center"/>
    </xf>
    <xf numFmtId="3" fontId="94" fillId="38" borderId="3" xfId="0" applyNumberFormat="1" applyFont="1" applyFill="1" applyBorder="1" applyAlignment="1">
      <alignment horizontal="center"/>
    </xf>
    <xf numFmtId="0" fontId="94" fillId="38" borderId="3" xfId="0" applyNumberFormat="1" applyFont="1" applyFill="1" applyBorder="1" applyAlignment="1">
      <alignment horizontal="center"/>
    </xf>
    <xf numFmtId="167" fontId="94" fillId="3" borderId="3" xfId="0" applyNumberFormat="1" applyFont="1" applyFill="1" applyBorder="1" applyAlignment="1">
      <alignment horizontal="center"/>
    </xf>
    <xf numFmtId="1" fontId="94" fillId="3" borderId="3" xfId="0" applyNumberFormat="1" applyFont="1" applyFill="1" applyBorder="1" applyAlignment="1">
      <alignment horizontal="center"/>
    </xf>
    <xf numFmtId="0" fontId="78" fillId="0" borderId="0" xfId="38" applyFont="1" applyFill="1" applyAlignment="1" applyProtection="1"/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1" fillId="37" borderId="9" xfId="38" applyFont="1" applyFill="1" applyBorder="1" applyAlignment="1" applyProtection="1">
      <alignment horizontal="center" vertical="center" wrapText="1"/>
    </xf>
    <xf numFmtId="0" fontId="31" fillId="37" borderId="8" xfId="38" applyFont="1" applyFill="1" applyBorder="1" applyAlignment="1" applyProtection="1">
      <alignment horizontal="center" vertical="center" wrapText="1"/>
    </xf>
    <xf numFmtId="0" fontId="31" fillId="37" borderId="2" xfId="38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31" fillId="36" borderId="13" xfId="38" applyFont="1" applyFill="1" applyBorder="1" applyAlignment="1" applyProtection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1" fillId="37" borderId="9" xfId="38" applyFont="1" applyFill="1" applyBorder="1" applyAlignment="1" applyProtection="1">
      <alignment horizontal="center" vertical="center" wrapText="1"/>
    </xf>
    <xf numFmtId="0" fontId="31" fillId="37" borderId="8" xfId="38" applyFont="1" applyFill="1" applyBorder="1" applyAlignment="1" applyProtection="1">
      <alignment horizontal="center" vertical="center" wrapText="1"/>
    </xf>
    <xf numFmtId="0" fontId="31" fillId="37" borderId="2" xfId="38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49" fontId="15" fillId="41" borderId="0" xfId="0" applyNumberFormat="1" applyFont="1" applyFill="1" applyAlignment="1">
      <alignment horizontal="left" vertical="center"/>
    </xf>
    <xf numFmtId="0" fontId="15" fillId="41" borderId="0" xfId="0" applyNumberFormat="1" applyFont="1" applyFill="1" applyAlignment="1">
      <alignment horizontal="left" vertical="center"/>
    </xf>
    <xf numFmtId="0" fontId="13" fillId="0" borderId="0" xfId="0" quotePrefix="1" applyFont="1" applyAlignment="1">
      <alignment vertical="center"/>
    </xf>
    <xf numFmtId="0" fontId="31" fillId="0" borderId="42" xfId="38" applyFont="1" applyBorder="1" applyAlignment="1" applyProtection="1">
      <alignment vertical="center" wrapText="1"/>
    </xf>
    <xf numFmtId="0" fontId="31" fillId="0" borderId="38" xfId="38" applyFont="1" applyBorder="1" applyAlignment="1" applyProtection="1">
      <alignment vertical="center" wrapText="1"/>
    </xf>
    <xf numFmtId="9" fontId="31" fillId="0" borderId="38" xfId="38" applyNumberFormat="1" applyFont="1" applyBorder="1" applyAlignment="1" applyProtection="1">
      <alignment vertical="center" wrapText="1"/>
    </xf>
    <xf numFmtId="0" fontId="15" fillId="0" borderId="40" xfId="0" applyFont="1" applyFill="1" applyBorder="1" applyAlignment="1">
      <alignment vertical="center"/>
    </xf>
    <xf numFmtId="0" fontId="15" fillId="0" borderId="38" xfId="0" applyFont="1" applyFill="1" applyBorder="1" applyAlignment="1">
      <alignment vertical="center"/>
    </xf>
    <xf numFmtId="0" fontId="95" fillId="0" borderId="40" xfId="38" applyFont="1" applyBorder="1" applyAlignment="1" applyProtection="1">
      <alignment vertical="top" wrapText="1"/>
    </xf>
    <xf numFmtId="0" fontId="95" fillId="0" borderId="3" xfId="38" applyFont="1" applyBorder="1" applyAlignment="1" applyProtection="1">
      <alignment vertical="top" wrapText="1"/>
    </xf>
    <xf numFmtId="0" fontId="95" fillId="0" borderId="38" xfId="38" applyFont="1" applyBorder="1" applyAlignment="1" applyProtection="1">
      <alignment vertical="top" wrapText="1"/>
    </xf>
    <xf numFmtId="0" fontId="95" fillId="0" borderId="40" xfId="38" applyFont="1" applyBorder="1" applyAlignment="1" applyProtection="1">
      <alignment horizontal="right" vertical="center" wrapText="1"/>
    </xf>
    <xf numFmtId="0" fontId="95" fillId="0" borderId="3" xfId="38" applyFont="1" applyBorder="1" applyAlignment="1" applyProtection="1">
      <alignment horizontal="right" vertical="center" wrapText="1"/>
    </xf>
    <xf numFmtId="0" fontId="95" fillId="0" borderId="38" xfId="38" applyFont="1" applyBorder="1" applyAlignment="1" applyProtection="1">
      <alignment horizontal="right" vertical="center" wrapText="1"/>
    </xf>
    <xf numFmtId="0" fontId="15" fillId="0" borderId="19" xfId="3" applyFont="1" applyFill="1" applyBorder="1" applyAlignment="1">
      <alignment vertical="top" wrapText="1"/>
    </xf>
    <xf numFmtId="0" fontId="15" fillId="4" borderId="3" xfId="3" applyFont="1" applyFill="1" applyBorder="1" applyAlignment="1">
      <alignment vertical="top" wrapText="1"/>
    </xf>
    <xf numFmtId="0" fontId="13" fillId="0" borderId="13" xfId="0" applyFont="1" applyBorder="1" applyAlignment="1">
      <alignment horizontal="right" vertical="center"/>
    </xf>
    <xf numFmtId="0" fontId="15" fillId="4" borderId="11" xfId="3" applyFont="1" applyFill="1" applyBorder="1" applyAlignment="1">
      <alignment vertical="center" wrapText="1"/>
    </xf>
    <xf numFmtId="0" fontId="15" fillId="0" borderId="3" xfId="3" applyFont="1" applyFill="1" applyBorder="1" applyAlignment="1">
      <alignment horizontal="left" vertical="top" wrapText="1" indent="1"/>
    </xf>
    <xf numFmtId="0" fontId="13" fillId="0" borderId="13" xfId="0" applyFont="1" applyBorder="1" applyAlignment="1">
      <alignment horizontal="right"/>
    </xf>
    <xf numFmtId="0" fontId="96" fillId="0" borderId="13" xfId="0" applyFont="1" applyBorder="1" applyAlignment="1">
      <alignment horizontal="right"/>
    </xf>
    <xf numFmtId="0" fontId="96" fillId="4" borderId="13" xfId="0" applyFont="1" applyFill="1" applyBorder="1" applyAlignment="1">
      <alignment horizontal="right"/>
    </xf>
    <xf numFmtId="0" fontId="96" fillId="0" borderId="13" xfId="0" quotePrefix="1" applyFont="1" applyBorder="1" applyAlignment="1">
      <alignment horizontal="right"/>
    </xf>
    <xf numFmtId="168" fontId="96" fillId="0" borderId="13" xfId="30" applyNumberFormat="1" applyFont="1" applyBorder="1" applyAlignment="1">
      <alignment horizontal="right"/>
    </xf>
    <xf numFmtId="0" fontId="96" fillId="0" borderId="13" xfId="0" applyFont="1" applyBorder="1" applyAlignment="1"/>
    <xf numFmtId="0" fontId="96" fillId="4" borderId="13" xfId="0" applyFont="1" applyFill="1" applyBorder="1" applyAlignment="1"/>
    <xf numFmtId="0" fontId="96" fillId="0" borderId="13" xfId="0" applyFont="1" applyBorder="1" applyAlignment="1">
      <alignment horizontal="right" vertical="center"/>
    </xf>
    <xf numFmtId="0" fontId="96" fillId="0" borderId="13" xfId="0" applyFont="1" applyBorder="1" applyAlignment="1">
      <alignment horizontal="right" vertical="top"/>
    </xf>
    <xf numFmtId="0" fontId="96" fillId="4" borderId="13" xfId="0" applyFont="1" applyFill="1" applyBorder="1" applyAlignment="1">
      <alignment horizontal="right" vertical="top"/>
    </xf>
    <xf numFmtId="0" fontId="96" fillId="0" borderId="5" xfId="0" applyFont="1" applyBorder="1" applyAlignment="1">
      <alignment vertical="top" wrapText="1"/>
    </xf>
    <xf numFmtId="0" fontId="96" fillId="0" borderId="13" xfId="0" applyFont="1" applyBorder="1" applyAlignment="1">
      <alignment vertical="top" wrapText="1"/>
    </xf>
    <xf numFmtId="0" fontId="96" fillId="0" borderId="3" xfId="0" applyFont="1" applyFill="1" applyBorder="1" applyAlignment="1">
      <alignment horizontal="right" vertical="top" wrapText="1"/>
    </xf>
    <xf numFmtId="0" fontId="96" fillId="0" borderId="13" xfId="0" applyFont="1" applyBorder="1" applyAlignment="1">
      <alignment vertical="top"/>
    </xf>
    <xf numFmtId="0" fontId="13" fillId="0" borderId="13" xfId="0" applyFont="1" applyBorder="1" applyAlignment="1">
      <alignment horizontal="center" vertical="top"/>
    </xf>
    <xf numFmtId="0" fontId="15" fillId="4" borderId="11" xfId="3" applyFont="1" applyFill="1" applyBorder="1" applyAlignment="1">
      <alignment horizontal="left" vertical="top" wrapText="1"/>
    </xf>
    <xf numFmtId="0" fontId="95" fillId="37" borderId="8" xfId="38" applyFont="1" applyFill="1" applyBorder="1" applyAlignment="1" applyProtection="1">
      <alignment horizontal="right" vertical="top" wrapText="1"/>
    </xf>
    <xf numFmtId="0" fontId="13" fillId="0" borderId="9" xfId="0" applyFont="1" applyBorder="1" applyAlignment="1">
      <alignment horizontal="center"/>
    </xf>
    <xf numFmtId="0" fontId="96" fillId="0" borderId="5" xfId="0" applyFont="1" applyFill="1" applyBorder="1" applyAlignment="1">
      <alignment vertical="top" wrapText="1"/>
    </xf>
    <xf numFmtId="0" fontId="13" fillId="4" borderId="4" xfId="0" applyFont="1" applyFill="1" applyBorder="1" applyAlignment="1">
      <alignment vertical="top"/>
    </xf>
    <xf numFmtId="0" fontId="15" fillId="4" borderId="11" xfId="3" applyFont="1" applyFill="1" applyBorder="1" applyAlignment="1">
      <alignment vertical="top" wrapText="1"/>
    </xf>
    <xf numFmtId="0" fontId="13" fillId="4" borderId="13" xfId="0" applyFont="1" applyFill="1" applyBorder="1" applyAlignment="1">
      <alignment vertical="top"/>
    </xf>
    <xf numFmtId="0" fontId="95" fillId="37" borderId="8" xfId="38" quotePrefix="1" applyFont="1" applyFill="1" applyBorder="1" applyAlignment="1" applyProtection="1">
      <alignment horizontal="left" vertical="top" wrapText="1"/>
    </xf>
    <xf numFmtId="0" fontId="95" fillId="37" borderId="8" xfId="38" applyFont="1" applyFill="1" applyBorder="1" applyAlignment="1" applyProtection="1">
      <alignment horizontal="left" vertical="top" wrapText="1"/>
    </xf>
    <xf numFmtId="0" fontId="62" fillId="0" borderId="3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97" fillId="41" borderId="3" xfId="0" applyFont="1" applyFill="1" applyBorder="1" applyAlignment="1">
      <alignment horizontal="center" vertical="top"/>
    </xf>
    <xf numFmtId="49" fontId="22" fillId="40" borderId="0" xfId="0" applyNumberFormat="1" applyFont="1" applyFill="1" applyAlignment="1">
      <alignment horizontal="center" vertical="top"/>
    </xf>
    <xf numFmtId="0" fontId="97" fillId="36" borderId="3" xfId="0" applyFont="1" applyFill="1" applyBorder="1" applyAlignment="1">
      <alignment horizontal="center" vertical="top"/>
    </xf>
    <xf numFmtId="0" fontId="22" fillId="38" borderId="0" xfId="0" applyFont="1" applyFill="1"/>
    <xf numFmtId="0" fontId="96" fillId="0" borderId="13" xfId="0" applyFont="1" applyFill="1" applyBorder="1" applyAlignment="1">
      <alignment horizontal="right" vertical="top" wrapText="1"/>
    </xf>
    <xf numFmtId="0" fontId="17" fillId="0" borderId="11" xfId="3" applyFont="1" applyFill="1" applyBorder="1" applyAlignment="1">
      <alignment horizontal="left" vertical="center" wrapText="1"/>
    </xf>
    <xf numFmtId="0" fontId="15" fillId="0" borderId="3" xfId="3" applyFont="1" applyBorder="1" applyAlignment="1">
      <alignment horizontal="left" vertical="center"/>
    </xf>
    <xf numFmtId="0" fontId="15" fillId="0" borderId="1" xfId="3" applyFont="1" applyBorder="1" applyAlignment="1">
      <alignment horizontal="left" vertical="center"/>
    </xf>
    <xf numFmtId="0" fontId="17" fillId="0" borderId="11" xfId="3" applyFont="1" applyBorder="1" applyAlignment="1">
      <alignment horizontal="left" vertical="top" wrapText="1"/>
    </xf>
    <xf numFmtId="0" fontId="17" fillId="0" borderId="1" xfId="3" applyFont="1" applyBorder="1" applyAlignment="1">
      <alignment horizontal="left" vertical="top" wrapText="1"/>
    </xf>
    <xf numFmtId="0" fontId="15" fillId="0" borderId="11" xfId="3" applyFont="1" applyBorder="1" applyAlignment="1">
      <alignment horizontal="left" vertical="center" wrapText="1"/>
    </xf>
    <xf numFmtId="0" fontId="15" fillId="0" borderId="3" xfId="3" applyFont="1" applyBorder="1" applyAlignment="1">
      <alignment horizontal="left" vertical="center" wrapText="1"/>
    </xf>
    <xf numFmtId="0" fontId="15" fillId="0" borderId="1" xfId="3" applyFont="1" applyBorder="1" applyAlignment="1">
      <alignment horizontal="left" vertical="center" wrapText="1"/>
    </xf>
    <xf numFmtId="0" fontId="15" fillId="0" borderId="11" xfId="3" applyFont="1" applyFill="1" applyBorder="1" applyAlignment="1">
      <alignment horizontal="left" vertical="center" wrapText="1"/>
    </xf>
    <xf numFmtId="0" fontId="15" fillId="0" borderId="3" xfId="3" applyFont="1" applyFill="1" applyBorder="1" applyAlignment="1">
      <alignment horizontal="left" vertical="center" wrapText="1"/>
    </xf>
    <xf numFmtId="0" fontId="15" fillId="0" borderId="1" xfId="3" applyFont="1" applyFill="1" applyBorder="1" applyAlignment="1">
      <alignment horizontal="left" vertical="center" wrapText="1"/>
    </xf>
    <xf numFmtId="0" fontId="15" fillId="0" borderId="3" xfId="3" applyFont="1" applyFill="1" applyBorder="1" applyAlignment="1">
      <alignment horizontal="left" vertical="center"/>
    </xf>
    <xf numFmtId="0" fontId="15" fillId="0" borderId="1" xfId="3" applyFont="1" applyFill="1" applyBorder="1" applyAlignment="1">
      <alignment horizontal="left" vertical="center"/>
    </xf>
    <xf numFmtId="0" fontId="14" fillId="2" borderId="7" xfId="0" applyFont="1" applyFill="1" applyBorder="1" applyAlignment="1">
      <alignment horizontal="center" wrapText="1"/>
    </xf>
    <xf numFmtId="0" fontId="14" fillId="2" borderId="6" xfId="0" applyFont="1" applyFill="1" applyBorder="1" applyAlignment="1">
      <alignment horizontal="center" wrapText="1"/>
    </xf>
    <xf numFmtId="0" fontId="14" fillId="2" borderId="5" xfId="0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31" fillId="0" borderId="3" xfId="38" applyFont="1" applyBorder="1" applyAlignment="1" applyProtection="1">
      <alignment horizontal="center" vertical="center" wrapText="1"/>
    </xf>
    <xf numFmtId="0" fontId="31" fillId="0" borderId="1" xfId="38" applyFont="1" applyBorder="1" applyAlignment="1" applyProtection="1">
      <alignment horizontal="center" vertical="center" wrapText="1"/>
    </xf>
    <xf numFmtId="0" fontId="31" fillId="0" borderId="40" xfId="38" applyFont="1" applyBorder="1" applyAlignment="1" applyProtection="1">
      <alignment horizontal="center" vertical="center" wrapText="1"/>
    </xf>
    <xf numFmtId="0" fontId="31" fillId="0" borderId="41" xfId="38" applyFont="1" applyBorder="1" applyAlignment="1" applyProtection="1">
      <alignment horizontal="center" vertical="center" wrapText="1"/>
    </xf>
    <xf numFmtId="0" fontId="31" fillId="0" borderId="38" xfId="38" applyFont="1" applyBorder="1" applyAlignment="1" applyProtection="1">
      <alignment horizontal="center" vertical="center" wrapText="1"/>
    </xf>
    <xf numFmtId="0" fontId="31" fillId="0" borderId="19" xfId="38" applyFont="1" applyBorder="1" applyAlignment="1" applyProtection="1">
      <alignment horizontal="center" vertical="center" wrapText="1"/>
    </xf>
  </cellXfs>
  <cellStyles count="574">
    <cellStyle name="1" xfId="6"/>
    <cellStyle name="2" xfId="7"/>
    <cellStyle name="20% - Accent1" xfId="56" builtinId="30" customBuiltin="1"/>
    <cellStyle name="20% - Accent1 10" xfId="561"/>
    <cellStyle name="20% - Accent1 2" xfId="126"/>
    <cellStyle name="20% - Accent1 2 2" xfId="208"/>
    <cellStyle name="20% - Accent1 2 2 2" xfId="391"/>
    <cellStyle name="20% - Accent1 2 3" xfId="446"/>
    <cellStyle name="20% - Accent1 2 4" xfId="320"/>
    <cellStyle name="20% - Accent1 3" xfId="151"/>
    <cellStyle name="20% - Accent1 3 2" xfId="222"/>
    <cellStyle name="20% - Accent1 3 2 2" xfId="405"/>
    <cellStyle name="20% - Accent1 3 3" xfId="447"/>
    <cellStyle name="20% - Accent1 3 4" xfId="334"/>
    <cellStyle name="20% - Accent1 4" xfId="165"/>
    <cellStyle name="20% - Accent1 4 2" xfId="236"/>
    <cellStyle name="20% - Accent1 4 2 2" xfId="419"/>
    <cellStyle name="20% - Accent1 4 3" xfId="448"/>
    <cellStyle name="20% - Accent1 4 4" xfId="348"/>
    <cellStyle name="20% - Accent1 5" xfId="179"/>
    <cellStyle name="20% - Accent1 5 2" xfId="250"/>
    <cellStyle name="20% - Accent1 5 2 2" xfId="433"/>
    <cellStyle name="20% - Accent1 5 3" xfId="449"/>
    <cellStyle name="20% - Accent1 5 4" xfId="362"/>
    <cellStyle name="20% - Accent1 6" xfId="193"/>
    <cellStyle name="20% - Accent1 6 2" xfId="450"/>
    <cellStyle name="20% - Accent1 6 3" xfId="376"/>
    <cellStyle name="20% - Accent1 7" xfId="262"/>
    <cellStyle name="20% - Accent1 8" xfId="305"/>
    <cellStyle name="20% - Accent1 8 2" xfId="452"/>
    <cellStyle name="20% - Accent1 8 3" xfId="451"/>
    <cellStyle name="20% - Accent1 9" xfId="453"/>
    <cellStyle name="20% - Accent2" xfId="60" builtinId="34" customBuiltin="1"/>
    <cellStyle name="20% - Accent2 10" xfId="563"/>
    <cellStyle name="20% - Accent2 2" xfId="130"/>
    <cellStyle name="20% - Accent2 2 2" xfId="210"/>
    <cellStyle name="20% - Accent2 2 2 2" xfId="393"/>
    <cellStyle name="20% - Accent2 2 3" xfId="454"/>
    <cellStyle name="20% - Accent2 2 4" xfId="322"/>
    <cellStyle name="20% - Accent2 3" xfId="153"/>
    <cellStyle name="20% - Accent2 3 2" xfId="224"/>
    <cellStyle name="20% - Accent2 3 2 2" xfId="407"/>
    <cellStyle name="20% - Accent2 3 3" xfId="455"/>
    <cellStyle name="20% - Accent2 3 4" xfId="336"/>
    <cellStyle name="20% - Accent2 4" xfId="167"/>
    <cellStyle name="20% - Accent2 4 2" xfId="238"/>
    <cellStyle name="20% - Accent2 4 2 2" xfId="421"/>
    <cellStyle name="20% - Accent2 4 3" xfId="456"/>
    <cellStyle name="20% - Accent2 4 4" xfId="350"/>
    <cellStyle name="20% - Accent2 5" xfId="181"/>
    <cellStyle name="20% - Accent2 5 2" xfId="252"/>
    <cellStyle name="20% - Accent2 5 2 2" xfId="435"/>
    <cellStyle name="20% - Accent2 5 3" xfId="457"/>
    <cellStyle name="20% - Accent2 5 4" xfId="364"/>
    <cellStyle name="20% - Accent2 6" xfId="195"/>
    <cellStyle name="20% - Accent2 6 2" xfId="458"/>
    <cellStyle name="20% - Accent2 6 3" xfId="378"/>
    <cellStyle name="20% - Accent2 7" xfId="263"/>
    <cellStyle name="20% - Accent2 8" xfId="307"/>
    <cellStyle name="20% - Accent2 8 2" xfId="460"/>
    <cellStyle name="20% - Accent2 8 3" xfId="459"/>
    <cellStyle name="20% - Accent2 9" xfId="461"/>
    <cellStyle name="20% - Accent3" xfId="64" builtinId="38" customBuiltin="1"/>
    <cellStyle name="20% - Accent3 10" xfId="565"/>
    <cellStyle name="20% - Accent3 2" xfId="134"/>
    <cellStyle name="20% - Accent3 2 2" xfId="212"/>
    <cellStyle name="20% - Accent3 2 2 2" xfId="395"/>
    <cellStyle name="20% - Accent3 2 3" xfId="462"/>
    <cellStyle name="20% - Accent3 2 4" xfId="324"/>
    <cellStyle name="20% - Accent3 3" xfId="155"/>
    <cellStyle name="20% - Accent3 3 2" xfId="226"/>
    <cellStyle name="20% - Accent3 3 2 2" xfId="409"/>
    <cellStyle name="20% - Accent3 3 3" xfId="463"/>
    <cellStyle name="20% - Accent3 3 4" xfId="338"/>
    <cellStyle name="20% - Accent3 4" xfId="169"/>
    <cellStyle name="20% - Accent3 4 2" xfId="240"/>
    <cellStyle name="20% - Accent3 4 2 2" xfId="423"/>
    <cellStyle name="20% - Accent3 4 3" xfId="464"/>
    <cellStyle name="20% - Accent3 4 4" xfId="352"/>
    <cellStyle name="20% - Accent3 5" xfId="183"/>
    <cellStyle name="20% - Accent3 5 2" xfId="254"/>
    <cellStyle name="20% - Accent3 5 2 2" xfId="437"/>
    <cellStyle name="20% - Accent3 5 3" xfId="465"/>
    <cellStyle name="20% - Accent3 5 4" xfId="366"/>
    <cellStyle name="20% - Accent3 6" xfId="197"/>
    <cellStyle name="20% - Accent3 6 2" xfId="466"/>
    <cellStyle name="20% - Accent3 6 3" xfId="380"/>
    <cellStyle name="20% - Accent3 7" xfId="264"/>
    <cellStyle name="20% - Accent3 8" xfId="309"/>
    <cellStyle name="20% - Accent3 8 2" xfId="468"/>
    <cellStyle name="20% - Accent3 8 3" xfId="467"/>
    <cellStyle name="20% - Accent3 9" xfId="469"/>
    <cellStyle name="20% - Accent4" xfId="68" builtinId="42" customBuiltin="1"/>
    <cellStyle name="20% - Accent4 10" xfId="567"/>
    <cellStyle name="20% - Accent4 2" xfId="138"/>
    <cellStyle name="20% - Accent4 2 2" xfId="214"/>
    <cellStyle name="20% - Accent4 2 2 2" xfId="397"/>
    <cellStyle name="20% - Accent4 2 3" xfId="470"/>
    <cellStyle name="20% - Accent4 2 4" xfId="326"/>
    <cellStyle name="20% - Accent4 3" xfId="157"/>
    <cellStyle name="20% - Accent4 3 2" xfId="228"/>
    <cellStyle name="20% - Accent4 3 2 2" xfId="411"/>
    <cellStyle name="20% - Accent4 3 3" xfId="471"/>
    <cellStyle name="20% - Accent4 3 4" xfId="340"/>
    <cellStyle name="20% - Accent4 4" xfId="171"/>
    <cellStyle name="20% - Accent4 4 2" xfId="242"/>
    <cellStyle name="20% - Accent4 4 2 2" xfId="425"/>
    <cellStyle name="20% - Accent4 4 3" xfId="472"/>
    <cellStyle name="20% - Accent4 4 4" xfId="354"/>
    <cellStyle name="20% - Accent4 5" xfId="185"/>
    <cellStyle name="20% - Accent4 5 2" xfId="256"/>
    <cellStyle name="20% - Accent4 5 2 2" xfId="439"/>
    <cellStyle name="20% - Accent4 5 3" xfId="473"/>
    <cellStyle name="20% - Accent4 5 4" xfId="368"/>
    <cellStyle name="20% - Accent4 6" xfId="199"/>
    <cellStyle name="20% - Accent4 6 2" xfId="474"/>
    <cellStyle name="20% - Accent4 6 3" xfId="382"/>
    <cellStyle name="20% - Accent4 7" xfId="265"/>
    <cellStyle name="20% - Accent4 8" xfId="311"/>
    <cellStyle name="20% - Accent4 8 2" xfId="476"/>
    <cellStyle name="20% - Accent4 8 3" xfId="475"/>
    <cellStyle name="20% - Accent4 9" xfId="477"/>
    <cellStyle name="20% - Accent5" xfId="72" builtinId="46" customBuiltin="1"/>
    <cellStyle name="20% - Accent5 10" xfId="569"/>
    <cellStyle name="20% - Accent5 2" xfId="142"/>
    <cellStyle name="20% - Accent5 2 2" xfId="216"/>
    <cellStyle name="20% - Accent5 2 2 2" xfId="399"/>
    <cellStyle name="20% - Accent5 2 3" xfId="478"/>
    <cellStyle name="20% - Accent5 2 4" xfId="328"/>
    <cellStyle name="20% - Accent5 3" xfId="159"/>
    <cellStyle name="20% - Accent5 3 2" xfId="230"/>
    <cellStyle name="20% - Accent5 3 2 2" xfId="413"/>
    <cellStyle name="20% - Accent5 3 3" xfId="479"/>
    <cellStyle name="20% - Accent5 3 4" xfId="342"/>
    <cellStyle name="20% - Accent5 4" xfId="173"/>
    <cellStyle name="20% - Accent5 4 2" xfId="244"/>
    <cellStyle name="20% - Accent5 4 2 2" xfId="427"/>
    <cellStyle name="20% - Accent5 4 3" xfId="480"/>
    <cellStyle name="20% - Accent5 4 4" xfId="356"/>
    <cellStyle name="20% - Accent5 5" xfId="187"/>
    <cellStyle name="20% - Accent5 5 2" xfId="258"/>
    <cellStyle name="20% - Accent5 5 2 2" xfId="441"/>
    <cellStyle name="20% - Accent5 5 3" xfId="481"/>
    <cellStyle name="20% - Accent5 5 4" xfId="370"/>
    <cellStyle name="20% - Accent5 6" xfId="201"/>
    <cellStyle name="20% - Accent5 6 2" xfId="482"/>
    <cellStyle name="20% - Accent5 6 3" xfId="384"/>
    <cellStyle name="20% - Accent5 7" xfId="266"/>
    <cellStyle name="20% - Accent5 8" xfId="313"/>
    <cellStyle name="20% - Accent5 8 2" xfId="484"/>
    <cellStyle name="20% - Accent5 8 3" xfId="483"/>
    <cellStyle name="20% - Accent5 9" xfId="485"/>
    <cellStyle name="20% - Accent6" xfId="76" builtinId="50" customBuiltin="1"/>
    <cellStyle name="20% - Accent6 10" xfId="571"/>
    <cellStyle name="20% - Accent6 2" xfId="146"/>
    <cellStyle name="20% - Accent6 2 2" xfId="218"/>
    <cellStyle name="20% - Accent6 2 2 2" xfId="401"/>
    <cellStyle name="20% - Accent6 2 3" xfId="486"/>
    <cellStyle name="20% - Accent6 2 4" xfId="330"/>
    <cellStyle name="20% - Accent6 3" xfId="161"/>
    <cellStyle name="20% - Accent6 3 2" xfId="232"/>
    <cellStyle name="20% - Accent6 3 2 2" xfId="415"/>
    <cellStyle name="20% - Accent6 3 3" xfId="487"/>
    <cellStyle name="20% - Accent6 3 4" xfId="344"/>
    <cellStyle name="20% - Accent6 4" xfId="175"/>
    <cellStyle name="20% - Accent6 4 2" xfId="246"/>
    <cellStyle name="20% - Accent6 4 2 2" xfId="429"/>
    <cellStyle name="20% - Accent6 4 3" xfId="488"/>
    <cellStyle name="20% - Accent6 4 4" xfId="358"/>
    <cellStyle name="20% - Accent6 5" xfId="189"/>
    <cellStyle name="20% - Accent6 5 2" xfId="260"/>
    <cellStyle name="20% - Accent6 5 2 2" xfId="443"/>
    <cellStyle name="20% - Accent6 5 3" xfId="489"/>
    <cellStyle name="20% - Accent6 5 4" xfId="372"/>
    <cellStyle name="20% - Accent6 6" xfId="203"/>
    <cellStyle name="20% - Accent6 6 2" xfId="490"/>
    <cellStyle name="20% - Accent6 6 3" xfId="386"/>
    <cellStyle name="20% - Accent6 7" xfId="267"/>
    <cellStyle name="20% - Accent6 8" xfId="315"/>
    <cellStyle name="20% - Accent6 8 2" xfId="492"/>
    <cellStyle name="20% - Accent6 8 3" xfId="491"/>
    <cellStyle name="20% - Accent6 9" xfId="493"/>
    <cellStyle name="40% - Accent1" xfId="57" builtinId="31" customBuiltin="1"/>
    <cellStyle name="40% - Accent1 10" xfId="562"/>
    <cellStyle name="40% - Accent1 2" xfId="127"/>
    <cellStyle name="40% - Accent1 2 2" xfId="209"/>
    <cellStyle name="40% - Accent1 2 2 2" xfId="392"/>
    <cellStyle name="40% - Accent1 2 3" xfId="494"/>
    <cellStyle name="40% - Accent1 2 4" xfId="321"/>
    <cellStyle name="40% - Accent1 3" xfId="152"/>
    <cellStyle name="40% - Accent1 3 2" xfId="223"/>
    <cellStyle name="40% - Accent1 3 2 2" xfId="406"/>
    <cellStyle name="40% - Accent1 3 3" xfId="495"/>
    <cellStyle name="40% - Accent1 3 4" xfId="335"/>
    <cellStyle name="40% - Accent1 4" xfId="166"/>
    <cellStyle name="40% - Accent1 4 2" xfId="237"/>
    <cellStyle name="40% - Accent1 4 2 2" xfId="420"/>
    <cellStyle name="40% - Accent1 4 3" xfId="496"/>
    <cellStyle name="40% - Accent1 4 4" xfId="349"/>
    <cellStyle name="40% - Accent1 5" xfId="180"/>
    <cellStyle name="40% - Accent1 5 2" xfId="251"/>
    <cellStyle name="40% - Accent1 5 2 2" xfId="434"/>
    <cellStyle name="40% - Accent1 5 3" xfId="497"/>
    <cellStyle name="40% - Accent1 5 4" xfId="363"/>
    <cellStyle name="40% - Accent1 6" xfId="194"/>
    <cellStyle name="40% - Accent1 6 2" xfId="498"/>
    <cellStyle name="40% - Accent1 6 3" xfId="377"/>
    <cellStyle name="40% - Accent1 7" xfId="268"/>
    <cellStyle name="40% - Accent1 8" xfId="306"/>
    <cellStyle name="40% - Accent1 8 2" xfId="500"/>
    <cellStyle name="40% - Accent1 8 3" xfId="499"/>
    <cellStyle name="40% - Accent1 9" xfId="501"/>
    <cellStyle name="40% - Accent2" xfId="61" builtinId="35" customBuiltin="1"/>
    <cellStyle name="40% - Accent2 10" xfId="564"/>
    <cellStyle name="40% - Accent2 2" xfId="131"/>
    <cellStyle name="40% - Accent2 2 2" xfId="211"/>
    <cellStyle name="40% - Accent2 2 2 2" xfId="394"/>
    <cellStyle name="40% - Accent2 2 3" xfId="502"/>
    <cellStyle name="40% - Accent2 2 4" xfId="323"/>
    <cellStyle name="40% - Accent2 3" xfId="154"/>
    <cellStyle name="40% - Accent2 3 2" xfId="225"/>
    <cellStyle name="40% - Accent2 3 2 2" xfId="408"/>
    <cellStyle name="40% - Accent2 3 3" xfId="503"/>
    <cellStyle name="40% - Accent2 3 4" xfId="337"/>
    <cellStyle name="40% - Accent2 4" xfId="168"/>
    <cellStyle name="40% - Accent2 4 2" xfId="239"/>
    <cellStyle name="40% - Accent2 4 2 2" xfId="422"/>
    <cellStyle name="40% - Accent2 4 3" xfId="504"/>
    <cellStyle name="40% - Accent2 4 4" xfId="351"/>
    <cellStyle name="40% - Accent2 5" xfId="182"/>
    <cellStyle name="40% - Accent2 5 2" xfId="253"/>
    <cellStyle name="40% - Accent2 5 2 2" xfId="436"/>
    <cellStyle name="40% - Accent2 5 3" xfId="505"/>
    <cellStyle name="40% - Accent2 5 4" xfId="365"/>
    <cellStyle name="40% - Accent2 6" xfId="196"/>
    <cellStyle name="40% - Accent2 6 2" xfId="506"/>
    <cellStyle name="40% - Accent2 6 3" xfId="379"/>
    <cellStyle name="40% - Accent2 7" xfId="269"/>
    <cellStyle name="40% - Accent2 8" xfId="308"/>
    <cellStyle name="40% - Accent2 8 2" xfId="508"/>
    <cellStyle name="40% - Accent2 8 3" xfId="507"/>
    <cellStyle name="40% - Accent2 9" xfId="509"/>
    <cellStyle name="40% - Accent3" xfId="65" builtinId="39" customBuiltin="1"/>
    <cellStyle name="40% - Accent3 10" xfId="566"/>
    <cellStyle name="40% - Accent3 2" xfId="135"/>
    <cellStyle name="40% - Accent3 2 2" xfId="213"/>
    <cellStyle name="40% - Accent3 2 2 2" xfId="396"/>
    <cellStyle name="40% - Accent3 2 3" xfId="510"/>
    <cellStyle name="40% - Accent3 2 4" xfId="325"/>
    <cellStyle name="40% - Accent3 3" xfId="156"/>
    <cellStyle name="40% - Accent3 3 2" xfId="227"/>
    <cellStyle name="40% - Accent3 3 2 2" xfId="410"/>
    <cellStyle name="40% - Accent3 3 3" xfId="511"/>
    <cellStyle name="40% - Accent3 3 4" xfId="339"/>
    <cellStyle name="40% - Accent3 4" xfId="170"/>
    <cellStyle name="40% - Accent3 4 2" xfId="241"/>
    <cellStyle name="40% - Accent3 4 2 2" xfId="424"/>
    <cellStyle name="40% - Accent3 4 3" xfId="512"/>
    <cellStyle name="40% - Accent3 4 4" xfId="353"/>
    <cellStyle name="40% - Accent3 5" xfId="184"/>
    <cellStyle name="40% - Accent3 5 2" xfId="255"/>
    <cellStyle name="40% - Accent3 5 2 2" xfId="438"/>
    <cellStyle name="40% - Accent3 5 3" xfId="513"/>
    <cellStyle name="40% - Accent3 5 4" xfId="367"/>
    <cellStyle name="40% - Accent3 6" xfId="198"/>
    <cellStyle name="40% - Accent3 6 2" xfId="514"/>
    <cellStyle name="40% - Accent3 6 3" xfId="381"/>
    <cellStyle name="40% - Accent3 7" xfId="270"/>
    <cellStyle name="40% - Accent3 8" xfId="310"/>
    <cellStyle name="40% - Accent3 8 2" xfId="516"/>
    <cellStyle name="40% - Accent3 8 3" xfId="515"/>
    <cellStyle name="40% - Accent3 9" xfId="517"/>
    <cellStyle name="40% - Accent4" xfId="69" builtinId="43" customBuiltin="1"/>
    <cellStyle name="40% - Accent4 10" xfId="568"/>
    <cellStyle name="40% - Accent4 2" xfId="139"/>
    <cellStyle name="40% - Accent4 2 2" xfId="215"/>
    <cellStyle name="40% - Accent4 2 2 2" xfId="398"/>
    <cellStyle name="40% - Accent4 2 3" xfId="518"/>
    <cellStyle name="40% - Accent4 2 4" xfId="327"/>
    <cellStyle name="40% - Accent4 3" xfId="158"/>
    <cellStyle name="40% - Accent4 3 2" xfId="229"/>
    <cellStyle name="40% - Accent4 3 2 2" xfId="412"/>
    <cellStyle name="40% - Accent4 3 3" xfId="519"/>
    <cellStyle name="40% - Accent4 3 4" xfId="341"/>
    <cellStyle name="40% - Accent4 4" xfId="172"/>
    <cellStyle name="40% - Accent4 4 2" xfId="243"/>
    <cellStyle name="40% - Accent4 4 2 2" xfId="426"/>
    <cellStyle name="40% - Accent4 4 3" xfId="520"/>
    <cellStyle name="40% - Accent4 4 4" xfId="355"/>
    <cellStyle name="40% - Accent4 5" xfId="186"/>
    <cellStyle name="40% - Accent4 5 2" xfId="257"/>
    <cellStyle name="40% - Accent4 5 2 2" xfId="440"/>
    <cellStyle name="40% - Accent4 5 3" xfId="521"/>
    <cellStyle name="40% - Accent4 5 4" xfId="369"/>
    <cellStyle name="40% - Accent4 6" xfId="200"/>
    <cellStyle name="40% - Accent4 6 2" xfId="522"/>
    <cellStyle name="40% - Accent4 6 3" xfId="383"/>
    <cellStyle name="40% - Accent4 7" xfId="271"/>
    <cellStyle name="40% - Accent4 8" xfId="312"/>
    <cellStyle name="40% - Accent4 8 2" xfId="524"/>
    <cellStyle name="40% - Accent4 8 3" xfId="523"/>
    <cellStyle name="40% - Accent4 9" xfId="525"/>
    <cellStyle name="40% - Accent5" xfId="73" builtinId="47" customBuiltin="1"/>
    <cellStyle name="40% - Accent5 10" xfId="570"/>
    <cellStyle name="40% - Accent5 2" xfId="143"/>
    <cellStyle name="40% - Accent5 2 2" xfId="217"/>
    <cellStyle name="40% - Accent5 2 2 2" xfId="400"/>
    <cellStyle name="40% - Accent5 2 3" xfId="526"/>
    <cellStyle name="40% - Accent5 2 4" xfId="329"/>
    <cellStyle name="40% - Accent5 3" xfId="160"/>
    <cellStyle name="40% - Accent5 3 2" xfId="231"/>
    <cellStyle name="40% - Accent5 3 2 2" xfId="414"/>
    <cellStyle name="40% - Accent5 3 3" xfId="527"/>
    <cellStyle name="40% - Accent5 3 4" xfId="343"/>
    <cellStyle name="40% - Accent5 4" xfId="174"/>
    <cellStyle name="40% - Accent5 4 2" xfId="245"/>
    <cellStyle name="40% - Accent5 4 2 2" xfId="428"/>
    <cellStyle name="40% - Accent5 4 3" xfId="528"/>
    <cellStyle name="40% - Accent5 4 4" xfId="357"/>
    <cellStyle name="40% - Accent5 5" xfId="188"/>
    <cellStyle name="40% - Accent5 5 2" xfId="259"/>
    <cellStyle name="40% - Accent5 5 2 2" xfId="442"/>
    <cellStyle name="40% - Accent5 5 3" xfId="529"/>
    <cellStyle name="40% - Accent5 5 4" xfId="371"/>
    <cellStyle name="40% - Accent5 6" xfId="202"/>
    <cellStyle name="40% - Accent5 6 2" xfId="530"/>
    <cellStyle name="40% - Accent5 6 3" xfId="385"/>
    <cellStyle name="40% - Accent5 7" xfId="272"/>
    <cellStyle name="40% - Accent5 8" xfId="314"/>
    <cellStyle name="40% - Accent5 8 2" xfId="532"/>
    <cellStyle name="40% - Accent5 8 3" xfId="531"/>
    <cellStyle name="40% - Accent5 9" xfId="533"/>
    <cellStyle name="40% - Accent6" xfId="77" builtinId="51" customBuiltin="1"/>
    <cellStyle name="40% - Accent6 10" xfId="572"/>
    <cellStyle name="40% - Accent6 2" xfId="147"/>
    <cellStyle name="40% - Accent6 2 2" xfId="219"/>
    <cellStyle name="40% - Accent6 2 2 2" xfId="402"/>
    <cellStyle name="40% - Accent6 2 3" xfId="534"/>
    <cellStyle name="40% - Accent6 2 4" xfId="331"/>
    <cellStyle name="40% - Accent6 3" xfId="162"/>
    <cellStyle name="40% - Accent6 3 2" xfId="233"/>
    <cellStyle name="40% - Accent6 3 2 2" xfId="416"/>
    <cellStyle name="40% - Accent6 3 3" xfId="535"/>
    <cellStyle name="40% - Accent6 3 4" xfId="345"/>
    <cellStyle name="40% - Accent6 4" xfId="176"/>
    <cellStyle name="40% - Accent6 4 2" xfId="247"/>
    <cellStyle name="40% - Accent6 4 2 2" xfId="430"/>
    <cellStyle name="40% - Accent6 4 3" xfId="536"/>
    <cellStyle name="40% - Accent6 4 4" xfId="359"/>
    <cellStyle name="40% - Accent6 5" xfId="190"/>
    <cellStyle name="40% - Accent6 5 2" xfId="261"/>
    <cellStyle name="40% - Accent6 5 2 2" xfId="444"/>
    <cellStyle name="40% - Accent6 5 3" xfId="537"/>
    <cellStyle name="40% - Accent6 5 4" xfId="373"/>
    <cellStyle name="40% - Accent6 6" xfId="204"/>
    <cellStyle name="40% - Accent6 6 2" xfId="538"/>
    <cellStyle name="40% - Accent6 6 3" xfId="387"/>
    <cellStyle name="40% - Accent6 7" xfId="273"/>
    <cellStyle name="40% - Accent6 8" xfId="316"/>
    <cellStyle name="40% - Accent6 8 2" xfId="540"/>
    <cellStyle name="40% - Accent6 8 3" xfId="539"/>
    <cellStyle name="40% - Accent6 9" xfId="541"/>
    <cellStyle name="60% - Accent1" xfId="58" builtinId="32" customBuiltin="1"/>
    <cellStyle name="60% - Accent1 2" xfId="128"/>
    <cellStyle name="60% - Accent1 3" xfId="274"/>
    <cellStyle name="60% - Accent2" xfId="62" builtinId="36" customBuiltin="1"/>
    <cellStyle name="60% - Accent2 2" xfId="132"/>
    <cellStyle name="60% - Accent2 3" xfId="275"/>
    <cellStyle name="60% - Accent3" xfId="66" builtinId="40" customBuiltin="1"/>
    <cellStyle name="60% - Accent3 2" xfId="136"/>
    <cellStyle name="60% - Accent3 3" xfId="276"/>
    <cellStyle name="60% - Accent4" xfId="70" builtinId="44" customBuiltin="1"/>
    <cellStyle name="60% - Accent4 2" xfId="140"/>
    <cellStyle name="60% - Accent4 3" xfId="277"/>
    <cellStyle name="60% - Accent5" xfId="74" builtinId="48" customBuiltin="1"/>
    <cellStyle name="60% - Accent5 2" xfId="144"/>
    <cellStyle name="60% - Accent5 3" xfId="278"/>
    <cellStyle name="60% - Accent6" xfId="78" builtinId="52" customBuiltin="1"/>
    <cellStyle name="60% - Accent6 2" xfId="148"/>
    <cellStyle name="60% - Accent6 3" xfId="279"/>
    <cellStyle name="Accent1" xfId="55" builtinId="29" customBuiltin="1"/>
    <cellStyle name="Accent1 2" xfId="125"/>
    <cellStyle name="Accent1 3" xfId="280"/>
    <cellStyle name="Accent2" xfId="59" builtinId="33" customBuiltin="1"/>
    <cellStyle name="Accent2 2" xfId="129"/>
    <cellStyle name="Accent2 3" xfId="281"/>
    <cellStyle name="Accent3" xfId="63" builtinId="37" customBuiltin="1"/>
    <cellStyle name="Accent3 2" xfId="133"/>
    <cellStyle name="Accent3 3" xfId="282"/>
    <cellStyle name="Accent4" xfId="67" builtinId="41" customBuiltin="1"/>
    <cellStyle name="Accent4 2" xfId="137"/>
    <cellStyle name="Accent4 3" xfId="283"/>
    <cellStyle name="Accent5" xfId="71" builtinId="45" customBuiltin="1"/>
    <cellStyle name="Accent5 2" xfId="141"/>
    <cellStyle name="Accent5 3" xfId="284"/>
    <cellStyle name="Accent6" xfId="75" builtinId="49" customBuiltin="1"/>
    <cellStyle name="Accent6 2" xfId="145"/>
    <cellStyle name="Accent6 3" xfId="285"/>
    <cellStyle name="Bad" xfId="45" builtinId="27" customBuiltin="1"/>
    <cellStyle name="Bad 2" xfId="114"/>
    <cellStyle name="Bad 3" xfId="286"/>
    <cellStyle name="Calculation" xfId="49" builtinId="22" customBuiltin="1"/>
    <cellStyle name="Calculation 2" xfId="118"/>
    <cellStyle name="Calculation 3" xfId="287"/>
    <cellStyle name="Check Cell" xfId="51" builtinId="23" customBuiltin="1"/>
    <cellStyle name="Check Cell 2" xfId="120"/>
    <cellStyle name="Check Cell 3" xfId="288"/>
    <cellStyle name="Comma" xfId="30"/>
    <cellStyle name="Comma 2" xfId="31"/>
    <cellStyle name="Comma 2 2" xfId="33"/>
    <cellStyle name="Comma 2 3" xfId="34"/>
    <cellStyle name="Comma 2 4" xfId="80"/>
    <cellStyle name="Comma 3" xfId="35"/>
    <cellStyle name="Comma 4" xfId="81"/>
    <cellStyle name="Comma 5" xfId="82"/>
    <cellStyle name="Comma 6" xfId="100"/>
    <cellStyle name="CommaSimple" xfId="8"/>
    <cellStyle name="Currency Simple" xfId="9"/>
    <cellStyle name="Explanatory Text" xfId="53" builtinId="53" customBuiltin="1"/>
    <cellStyle name="Explanatory Text 2" xfId="123"/>
    <cellStyle name="Explanatory Text 3" xfId="289"/>
    <cellStyle name="Good" xfId="44" builtinId="26" customBuiltin="1"/>
    <cellStyle name="Good 2" xfId="113"/>
    <cellStyle name="Good 3" xfId="290"/>
    <cellStyle name="Heading 1" xfId="40" builtinId="16" customBuiltin="1"/>
    <cellStyle name="Heading 1 2" xfId="109"/>
    <cellStyle name="Heading 1 3" xfId="291"/>
    <cellStyle name="Heading 2" xfId="41" builtinId="17" customBuiltin="1"/>
    <cellStyle name="Heading 2 2" xfId="110"/>
    <cellStyle name="Heading 2 3" xfId="292"/>
    <cellStyle name="Heading 3" xfId="42" builtinId="18" customBuiltin="1"/>
    <cellStyle name="Heading 3 2" xfId="111"/>
    <cellStyle name="Heading 3 3" xfId="293"/>
    <cellStyle name="Heading 4" xfId="43" builtinId="19" customBuiltin="1"/>
    <cellStyle name="Heading 4 2" xfId="112"/>
    <cellStyle name="Heading 4 3" xfId="294"/>
    <cellStyle name="Hyperlink" xfId="38" builtinId="8"/>
    <cellStyle name="Hyperlink 2" xfId="21"/>
    <cellStyle name="Hyperlink 2 2" xfId="102"/>
    <cellStyle name="Hyperlink 3" xfId="25"/>
    <cellStyle name="Hyperlink 4" xfId="101"/>
    <cellStyle name="Input" xfId="47" builtinId="20" customBuiltin="1"/>
    <cellStyle name="Input 2" xfId="116"/>
    <cellStyle name="Input 3" xfId="295"/>
    <cellStyle name="Linked Cell" xfId="50" builtinId="24" customBuiltin="1"/>
    <cellStyle name="Linked Cell 2" xfId="119"/>
    <cellStyle name="Linked Cell 3" xfId="296"/>
    <cellStyle name="Neutral" xfId="46" builtinId="28" customBuiltin="1"/>
    <cellStyle name="Neutral 2" xfId="115"/>
    <cellStyle name="Neutral 3" xfId="297"/>
    <cellStyle name="Normal" xfId="0" builtinId="0"/>
    <cellStyle name="Normal 10" xfId="83"/>
    <cellStyle name="Normal 11" xfId="108"/>
    <cellStyle name="Normal 11 2" xfId="206"/>
    <cellStyle name="Normal 11 2 2" xfId="389"/>
    <cellStyle name="Normal 11 3" xfId="542"/>
    <cellStyle name="Normal 11 4" xfId="318"/>
    <cellStyle name="Normal 12" xfId="149"/>
    <cellStyle name="Normal 12 2" xfId="220"/>
    <cellStyle name="Normal 12 2 2" xfId="403"/>
    <cellStyle name="Normal 12 3" xfId="543"/>
    <cellStyle name="Normal 12 4" xfId="332"/>
    <cellStyle name="Normal 13" xfId="163"/>
    <cellStyle name="Normal 13 2" xfId="234"/>
    <cellStyle name="Normal 13 2 2" xfId="417"/>
    <cellStyle name="Normal 13 3" xfId="544"/>
    <cellStyle name="Normal 13 4" xfId="346"/>
    <cellStyle name="Normal 14" xfId="177"/>
    <cellStyle name="Normal 14 2" xfId="248"/>
    <cellStyle name="Normal 14 2 2" xfId="431"/>
    <cellStyle name="Normal 14 3" xfId="545"/>
    <cellStyle name="Normal 14 4" xfId="360"/>
    <cellStyle name="Normal 15" xfId="191"/>
    <cellStyle name="Normal 15 2" xfId="546"/>
    <cellStyle name="Normal 15 3" xfId="374"/>
    <cellStyle name="Normal 16" xfId="298"/>
    <cellStyle name="Normal 17" xfId="303"/>
    <cellStyle name="Normal 17 2" xfId="547"/>
    <cellStyle name="Normal 17 3" xfId="445"/>
    <cellStyle name="Normal 18" xfId="548"/>
    <cellStyle name="Normal 19" xfId="549"/>
    <cellStyle name="Normal 2" xfId="4"/>
    <cellStyle name="Normal 2 2" xfId="10"/>
    <cellStyle name="Normal 2 3" xfId="36"/>
    <cellStyle name="Normal 2 4" xfId="84"/>
    <cellStyle name="Normal 2_AEDG50_HotelSmall_Inputs" xfId="37"/>
    <cellStyle name="Normal 20" xfId="559"/>
    <cellStyle name="Normal 21" xfId="573"/>
    <cellStyle name="Normal 265" xfId="1"/>
    <cellStyle name="Normal 265 2" xfId="85"/>
    <cellStyle name="Normal 266" xfId="2"/>
    <cellStyle name="Normal 266 2" xfId="86"/>
    <cellStyle name="Normal 3" xfId="11"/>
    <cellStyle name="Normal 3 2" xfId="27"/>
    <cellStyle name="Normal 3 2 2" xfId="93"/>
    <cellStyle name="Normal 3 3" xfId="87"/>
    <cellStyle name="Normal 3 3 2" xfId="96"/>
    <cellStyle name="Normal 3 3 3" xfId="90"/>
    <cellStyle name="Normal 3 4" xfId="91"/>
    <cellStyle name="Normal 4" xfId="18"/>
    <cellStyle name="Normal 4 2" xfId="20"/>
    <cellStyle name="Normal 4 3" xfId="103"/>
    <cellStyle name="Normal 5" xfId="23"/>
    <cellStyle name="Normal 5 2" xfId="29"/>
    <cellStyle name="Normal 5 2 2" xfId="94"/>
    <cellStyle name="Normal 6" xfId="19"/>
    <cellStyle name="Normal 6 2" xfId="104"/>
    <cellStyle name="Normal 7" xfId="79"/>
    <cellStyle name="Normal 8" xfId="97"/>
    <cellStyle name="Normal 8 2" xfId="105"/>
    <cellStyle name="Normal 9" xfId="107"/>
    <cellStyle name="Normal 9 2" xfId="205"/>
    <cellStyle name="Normal 9 2 2" xfId="388"/>
    <cellStyle name="Normal 9 3" xfId="88"/>
    <cellStyle name="Normal 9 4" xfId="550"/>
    <cellStyle name="Normal 9 5" xfId="317"/>
    <cellStyle name="Normal_Prototype_Scorecard-LgOffice-2008-03-13" xfId="3"/>
    <cellStyle name="Note" xfId="99" builtinId="10" customBuiltin="1"/>
    <cellStyle name="Note 10" xfId="551"/>
    <cellStyle name="Note 11" xfId="560"/>
    <cellStyle name="Note 2" xfId="32"/>
    <cellStyle name="Note 3" xfId="122"/>
    <cellStyle name="Note 3 2" xfId="207"/>
    <cellStyle name="Note 3 2 2" xfId="390"/>
    <cellStyle name="Note 3 3" xfId="552"/>
    <cellStyle name="Note 3 4" xfId="319"/>
    <cellStyle name="Note 4" xfId="150"/>
    <cellStyle name="Note 4 2" xfId="221"/>
    <cellStyle name="Note 4 2 2" xfId="404"/>
    <cellStyle name="Note 4 3" xfId="553"/>
    <cellStyle name="Note 4 4" xfId="333"/>
    <cellStyle name="Note 5" xfId="164"/>
    <cellStyle name="Note 5 2" xfId="235"/>
    <cellStyle name="Note 5 2 2" xfId="418"/>
    <cellStyle name="Note 5 3" xfId="554"/>
    <cellStyle name="Note 5 4" xfId="347"/>
    <cellStyle name="Note 6" xfId="178"/>
    <cellStyle name="Note 6 2" xfId="249"/>
    <cellStyle name="Note 6 2 2" xfId="432"/>
    <cellStyle name="Note 6 3" xfId="555"/>
    <cellStyle name="Note 6 4" xfId="361"/>
    <cellStyle name="Note 7" xfId="192"/>
    <cellStyle name="Note 7 2" xfId="556"/>
    <cellStyle name="Note 7 3" xfId="375"/>
    <cellStyle name="Note 8" xfId="299"/>
    <cellStyle name="Note 9" xfId="304"/>
    <cellStyle name="Note 9 2" xfId="558"/>
    <cellStyle name="Note 9 3" xfId="557"/>
    <cellStyle name="NumColmHd" xfId="12"/>
    <cellStyle name="Output" xfId="48" builtinId="21" customBuiltin="1"/>
    <cellStyle name="Output 2" xfId="117"/>
    <cellStyle name="Output 3" xfId="300"/>
    <cellStyle name="Percent 2" xfId="5"/>
    <cellStyle name="Percent 2 2" xfId="13"/>
    <cellStyle name="Percent 2 3" xfId="14"/>
    <cellStyle name="Percent 3" xfId="15"/>
    <cellStyle name="Percent 4" xfId="16"/>
    <cellStyle name="Percent 4 2" xfId="28"/>
    <cellStyle name="Percent 5" xfId="26"/>
    <cellStyle name="Percent 6" xfId="24"/>
    <cellStyle name="Percent 6 2" xfId="92"/>
    <cellStyle name="Percent 7" xfId="89"/>
    <cellStyle name="Percent 7 2" xfId="95"/>
    <cellStyle name="Percent 8" xfId="98"/>
    <cellStyle name="Percent 8 2" xfId="106"/>
    <cellStyle name="RowLabel" xfId="17"/>
    <cellStyle name="Style 1" xfId="22"/>
    <cellStyle name="Title" xfId="39" builtinId="15" customBuiltin="1"/>
    <cellStyle name="Total" xfId="54" builtinId="25" customBuiltin="1"/>
    <cellStyle name="Total 2" xfId="124"/>
    <cellStyle name="Total 3" xfId="301"/>
    <cellStyle name="Warning Text" xfId="52" builtinId="11" customBuiltin="1"/>
    <cellStyle name="Warning Text 2" xfId="121"/>
    <cellStyle name="Warning Text 3" xfId="302"/>
  </cellStyles>
  <dxfs count="35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jp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6</xdr:row>
      <xdr:rowOff>47625</xdr:rowOff>
    </xdr:from>
    <xdr:to>
      <xdr:col>1</xdr:col>
      <xdr:colOff>2276475</xdr:colOff>
      <xdr:row>6</xdr:row>
      <xdr:rowOff>1067606</xdr:rowOff>
    </xdr:to>
    <xdr:pic>
      <xdr:nvPicPr>
        <xdr:cNvPr id="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45" t="18146" r="5794" b="11290"/>
        <a:stretch>
          <a:fillRect/>
        </a:stretch>
      </xdr:blipFill>
      <xdr:spPr bwMode="auto">
        <a:xfrm>
          <a:off x="5162550" y="1219200"/>
          <a:ext cx="1962150" cy="10199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590551</xdr:colOff>
      <xdr:row>14</xdr:row>
      <xdr:rowOff>19052</xdr:rowOff>
    </xdr:from>
    <xdr:to>
      <xdr:col>1</xdr:col>
      <xdr:colOff>1790701</xdr:colOff>
      <xdr:row>15</xdr:row>
      <xdr:rowOff>411</xdr:rowOff>
    </xdr:to>
    <xdr:pic>
      <xdr:nvPicPr>
        <xdr:cNvPr id="5" name="Picture 2" descr="medoffice-pla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6" y="5534027"/>
          <a:ext cx="1200150" cy="78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514351</xdr:colOff>
      <xdr:row>6</xdr:row>
      <xdr:rowOff>9525</xdr:rowOff>
    </xdr:from>
    <xdr:to>
      <xdr:col>2</xdr:col>
      <xdr:colOff>1911722</xdr:colOff>
      <xdr:row>6</xdr:row>
      <xdr:rowOff>1089099</xdr:rowOff>
    </xdr:to>
    <xdr:pic>
      <xdr:nvPicPr>
        <xdr:cNvPr id="6" name="Picture 5" descr="largeoffice_whole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61" t="17731" r="16080" b="14087"/>
        <a:stretch>
          <a:fillRect/>
        </a:stretch>
      </xdr:blipFill>
      <xdr:spPr bwMode="auto">
        <a:xfrm>
          <a:off x="7943851" y="1181100"/>
          <a:ext cx="1397371" cy="1079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14</xdr:row>
      <xdr:rowOff>19050</xdr:rowOff>
    </xdr:from>
    <xdr:to>
      <xdr:col>2</xdr:col>
      <xdr:colOff>1657350</xdr:colOff>
      <xdr:row>14</xdr:row>
      <xdr:rowOff>791718</xdr:rowOff>
    </xdr:to>
    <xdr:pic>
      <xdr:nvPicPr>
        <xdr:cNvPr id="7" name="Picture 4" descr="largeoffice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97" t="31294" r="31975" b="31177"/>
        <a:stretch>
          <a:fillRect/>
        </a:stretch>
      </xdr:blipFill>
      <xdr:spPr bwMode="auto">
        <a:xfrm>
          <a:off x="7972425" y="5534025"/>
          <a:ext cx="1114425" cy="772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352426</xdr:colOff>
      <xdr:row>14</xdr:row>
      <xdr:rowOff>9525</xdr:rowOff>
    </xdr:from>
    <xdr:to>
      <xdr:col>3</xdr:col>
      <xdr:colOff>1742088</xdr:colOff>
      <xdr:row>15</xdr:row>
      <xdr:rowOff>9525</xdr:rowOff>
    </xdr:to>
    <xdr:grpSp>
      <xdr:nvGrpSpPr>
        <xdr:cNvPr id="8" name="Group 23"/>
        <xdr:cNvGrpSpPr>
          <a:grpSpLocks/>
        </xdr:cNvGrpSpPr>
      </xdr:nvGrpSpPr>
      <xdr:grpSpPr bwMode="auto">
        <a:xfrm>
          <a:off x="8151020" y="5617369"/>
          <a:ext cx="1389662" cy="809625"/>
          <a:chOff x="9" y="370"/>
          <a:chExt cx="638" cy="512"/>
        </a:xfrm>
      </xdr:grpSpPr>
      <xdr:pic>
        <xdr:nvPicPr>
          <xdr:cNvPr id="9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551" t="10016" r="54541" b="17593"/>
          <a:stretch>
            <a:fillRect/>
          </a:stretch>
        </xdr:blipFill>
        <xdr:spPr bwMode="auto">
          <a:xfrm>
            <a:off x="9" y="370"/>
            <a:ext cx="638" cy="49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" name="Text Box 18"/>
          <xdr:cNvSpPr txBox="1">
            <a:spLocks noChangeArrowheads="1"/>
          </xdr:cNvSpPr>
        </xdr:nvSpPr>
        <xdr:spPr bwMode="auto">
          <a:xfrm>
            <a:off x="188" y="376"/>
            <a:ext cx="240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600" b="1" i="0" strike="noStrike">
                <a:solidFill>
                  <a:srgbClr val="000000"/>
                </a:solidFill>
                <a:latin typeface="MS Sans Serif"/>
              </a:rPr>
              <a:t>Back_Space</a:t>
            </a:r>
          </a:p>
        </xdr:txBody>
      </xdr:sp>
      <xdr:sp macro="" textlink="">
        <xdr:nvSpPr>
          <xdr:cNvPr id="11" name="Text Box 19"/>
          <xdr:cNvSpPr txBox="1">
            <a:spLocks noChangeArrowheads="1"/>
          </xdr:cNvSpPr>
        </xdr:nvSpPr>
        <xdr:spPr bwMode="auto">
          <a:xfrm>
            <a:off x="185" y="579"/>
            <a:ext cx="228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600" b="1" i="0" strike="noStrike">
                <a:solidFill>
                  <a:srgbClr val="000000"/>
                </a:solidFill>
                <a:latin typeface="MS Sans Serif"/>
              </a:rPr>
              <a:t>Core_Retail</a:t>
            </a:r>
          </a:p>
        </xdr:txBody>
      </xdr:sp>
      <xdr:sp macro="" textlink="">
        <xdr:nvSpPr>
          <xdr:cNvPr id="12" name="Text Box 20"/>
          <xdr:cNvSpPr txBox="1">
            <a:spLocks noChangeArrowheads="1"/>
          </xdr:cNvSpPr>
        </xdr:nvSpPr>
        <xdr:spPr bwMode="auto">
          <a:xfrm>
            <a:off x="190" y="802"/>
            <a:ext cx="232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600" b="1" i="0" strike="noStrike">
                <a:solidFill>
                  <a:srgbClr val="000000"/>
                </a:solidFill>
                <a:latin typeface="MS Sans Serif"/>
              </a:rPr>
              <a:t>Front_Entry</a:t>
            </a:r>
          </a:p>
        </xdr:txBody>
      </xdr:sp>
      <xdr:sp macro="" textlink="">
        <xdr:nvSpPr>
          <xdr:cNvPr id="13" name="Text Box 21"/>
          <xdr:cNvSpPr txBox="1">
            <a:spLocks noChangeArrowheads="1"/>
          </xdr:cNvSpPr>
        </xdr:nvSpPr>
        <xdr:spPr bwMode="auto">
          <a:xfrm>
            <a:off x="26" y="744"/>
            <a:ext cx="268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600" b="1" i="0" strike="noStrike">
                <a:solidFill>
                  <a:srgbClr val="000000"/>
                </a:solidFill>
                <a:latin typeface="MS Sans Serif"/>
              </a:rPr>
              <a:t>Point_of_Sale</a:t>
            </a:r>
          </a:p>
        </xdr:txBody>
      </xdr:sp>
      <xdr:sp macro="" textlink="">
        <xdr:nvSpPr>
          <xdr:cNvPr id="14" name="Text Box 22"/>
          <xdr:cNvSpPr txBox="1">
            <a:spLocks noChangeArrowheads="1"/>
          </xdr:cNvSpPr>
        </xdr:nvSpPr>
        <xdr:spPr bwMode="auto">
          <a:xfrm>
            <a:off x="353" y="744"/>
            <a:ext cx="238" cy="8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600" b="1" i="0" strike="noStrike">
                <a:solidFill>
                  <a:srgbClr val="000000"/>
                </a:solidFill>
                <a:latin typeface="MS Sans Serif"/>
              </a:rPr>
              <a:t>Front_Retail</a:t>
            </a:r>
          </a:p>
        </xdr:txBody>
      </xdr:sp>
    </xdr:grpSp>
    <xdr:clientData/>
  </xdr:twoCellAnchor>
  <xdr:twoCellAnchor editAs="oneCell">
    <xdr:from>
      <xdr:col>3</xdr:col>
      <xdr:colOff>26194</xdr:colOff>
      <xdr:row>6</xdr:row>
      <xdr:rowOff>85725</xdr:rowOff>
    </xdr:from>
    <xdr:to>
      <xdr:col>3</xdr:col>
      <xdr:colOff>2543752</xdr:colOff>
      <xdr:row>6</xdr:row>
      <xdr:rowOff>1030818</xdr:rowOff>
    </xdr:to>
    <xdr:pic>
      <xdr:nvPicPr>
        <xdr:cNvPr id="15" name="Picture 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638" b="31480"/>
        <a:stretch>
          <a:fillRect/>
        </a:stretch>
      </xdr:blipFill>
      <xdr:spPr bwMode="auto">
        <a:xfrm>
          <a:off x="7824788" y="1228725"/>
          <a:ext cx="2517558" cy="945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95</xdr:row>
      <xdr:rowOff>0</xdr:rowOff>
    </xdr:from>
    <xdr:to>
      <xdr:col>8</xdr:col>
      <xdr:colOff>57150</xdr:colOff>
      <xdr:row>111</xdr:row>
      <xdr:rowOff>187619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564225"/>
          <a:ext cx="10058400" cy="3235619"/>
        </a:xfrm>
        <a:prstGeom prst="rect">
          <a:avLst/>
        </a:prstGeom>
      </xdr:spPr>
    </xdr:pic>
    <xdr:clientData/>
  </xdr:twoCellAnchor>
  <xdr:twoCellAnchor editAs="oneCell">
    <xdr:from>
      <xdr:col>27</xdr:col>
      <xdr:colOff>15875</xdr:colOff>
      <xdr:row>39</xdr:row>
      <xdr:rowOff>142874</xdr:rowOff>
    </xdr:from>
    <xdr:to>
      <xdr:col>44</xdr:col>
      <xdr:colOff>238125</xdr:colOff>
      <xdr:row>82</xdr:row>
      <xdr:rowOff>63500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315" t="11372" r="18618" b="3580"/>
        <a:stretch/>
      </xdr:blipFill>
      <xdr:spPr>
        <a:xfrm>
          <a:off x="27432000" y="7985124"/>
          <a:ext cx="10477500" cy="819150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36</xdr:row>
      <xdr:rowOff>190499</xdr:rowOff>
    </xdr:from>
    <xdr:to>
      <xdr:col>21</xdr:col>
      <xdr:colOff>95250</xdr:colOff>
      <xdr:row>76</xdr:row>
      <xdr:rowOff>129020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0" y="7461249"/>
          <a:ext cx="9667875" cy="75585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9</xdr:col>
      <xdr:colOff>371593</xdr:colOff>
      <xdr:row>76</xdr:row>
      <xdr:rowOff>31750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7270750"/>
          <a:ext cx="9944218" cy="7651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chitran\Desktop\Ref.%20Method\WorkBook_1302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2009\009-137%20Title%2024%202011%20Nonresidential\WA4\ReferenceTest\Analysis\T-24%20ReferenceTest%20E%20Parametrics%201204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arge Office"/>
      <sheetName val="Medium Office"/>
      <sheetName val="Small Office"/>
      <sheetName val="QSRestaurant"/>
      <sheetName val="StandAloneRetail"/>
      <sheetName val="Warehouse"/>
      <sheetName val="Strip Mall"/>
    </sheetNames>
    <sheetDataSet>
      <sheetData sheetId="0">
        <row r="3">
          <cell r="B3">
            <v>9.2903040000000006E-2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Assumptions"/>
      <sheetName val="OtherLookups"/>
      <sheetName val="Stack Effect"/>
      <sheetName val="Constructions"/>
      <sheetName val="EnveLookups"/>
      <sheetName val="EnvelopeMass"/>
      <sheetName val="Daylight Area Calculations"/>
      <sheetName val="Runs by Row"/>
      <sheetName val="Runs by Col"/>
      <sheetName val="I-O Specs"/>
      <sheetName val="Summary"/>
      <sheetName val="old summary"/>
    </sheetNames>
    <sheetDataSet>
      <sheetData sheetId="0"/>
      <sheetData sheetId="1"/>
      <sheetData sheetId="2"/>
      <sheetData sheetId="3">
        <row r="9">
          <cell r="H9">
            <v>0.17611016575841157</v>
          </cell>
        </row>
        <row r="10">
          <cell r="H10">
            <v>5.6782639190278372</v>
          </cell>
        </row>
        <row r="13">
          <cell r="H13">
            <v>10.763910416709722</v>
          </cell>
        </row>
      </sheetData>
      <sheetData sheetId="4">
        <row r="3">
          <cell r="Y3" t="str">
            <v>Unit</v>
          </cell>
          <cell r="Z3">
            <v>1</v>
          </cell>
          <cell r="AA3">
            <v>2</v>
          </cell>
          <cell r="AB3">
            <v>3</v>
          </cell>
          <cell r="AC3">
            <v>4</v>
          </cell>
          <cell r="AD3">
            <v>5</v>
          </cell>
          <cell r="AE3">
            <v>6</v>
          </cell>
          <cell r="AF3">
            <v>7</v>
          </cell>
          <cell r="AG3">
            <v>8</v>
          </cell>
          <cell r="AH3">
            <v>9</v>
          </cell>
          <cell r="AI3">
            <v>10</v>
          </cell>
          <cell r="AJ3">
            <v>11</v>
          </cell>
          <cell r="AK3">
            <v>12</v>
          </cell>
          <cell r="AL3">
            <v>13</v>
          </cell>
          <cell r="AM3">
            <v>14</v>
          </cell>
          <cell r="AN3">
            <v>15</v>
          </cell>
          <cell r="AO3">
            <v>16</v>
          </cell>
        </row>
        <row r="4">
          <cell r="X4" t="str">
            <v>RoofInsMetal</v>
          </cell>
          <cell r="Y4" t="str">
            <v>m² K/W</v>
          </cell>
          <cell r="Z4">
            <v>2.196906583157046</v>
          </cell>
          <cell r="AA4">
            <v>2.196906583157046</v>
          </cell>
          <cell r="AB4">
            <v>2.196906583157046</v>
          </cell>
          <cell r="AC4">
            <v>2.196906583157046</v>
          </cell>
          <cell r="AD4">
            <v>2.196906583157046</v>
          </cell>
          <cell r="AE4">
            <v>2.196906583157046</v>
          </cell>
          <cell r="AF4">
            <v>2.196906583157046</v>
          </cell>
          <cell r="AG4">
            <v>2.196906583157046</v>
          </cell>
          <cell r="AH4">
            <v>2.196906583157046</v>
          </cell>
          <cell r="AI4">
            <v>2.196906583157046</v>
          </cell>
          <cell r="AJ4">
            <v>2.196906583157046</v>
          </cell>
          <cell r="AK4">
            <v>2.196906583157046</v>
          </cell>
          <cell r="AL4">
            <v>2.196906583157046</v>
          </cell>
          <cell r="AM4">
            <v>2.196906583157046</v>
          </cell>
          <cell r="AN4">
            <v>2.196906583157046</v>
          </cell>
          <cell r="AO4">
            <v>2.196906583157046</v>
          </cell>
        </row>
        <row r="5">
          <cell r="X5" t="str">
            <v>RoofInsAboveDeck</v>
          </cell>
          <cell r="Y5" t="str">
            <v>m² K/W</v>
          </cell>
          <cell r="Z5">
            <v>3.0234880784205331</v>
          </cell>
          <cell r="AA5">
            <v>3.9450483387994533</v>
          </cell>
          <cell r="AB5">
            <v>3.9450483387994533</v>
          </cell>
          <cell r="AC5">
            <v>3.9450483387994533</v>
          </cell>
          <cell r="AD5">
            <v>3.0234880784205331</v>
          </cell>
          <cell r="AE5">
            <v>1.7775386063882341</v>
          </cell>
          <cell r="AF5">
            <v>2.0579129996354562</v>
          </cell>
          <cell r="AG5">
            <v>2.0579129996354562</v>
          </cell>
          <cell r="AH5">
            <v>3.9450483387994533</v>
          </cell>
          <cell r="AI5">
            <v>3.9450483387994533</v>
          </cell>
          <cell r="AJ5">
            <v>3.9450483387994533</v>
          </cell>
          <cell r="AK5">
            <v>3.9450483387994533</v>
          </cell>
          <cell r="AL5">
            <v>3.9450483387994533</v>
          </cell>
          <cell r="AM5">
            <v>3.9450483387994533</v>
          </cell>
          <cell r="AN5">
            <v>3.9450483387994533</v>
          </cell>
          <cell r="AO5">
            <v>3.9450483387994533</v>
          </cell>
        </row>
        <row r="6">
          <cell r="X6" t="str">
            <v>RoofInsWoodOther</v>
          </cell>
          <cell r="Y6" t="str">
            <v>m² K/W</v>
          </cell>
          <cell r="Z6">
            <v>2.8906049533482774</v>
          </cell>
          <cell r="AA6">
            <v>3.8121652137271975</v>
          </cell>
          <cell r="AB6">
            <v>3.8121652137271975</v>
          </cell>
          <cell r="AC6">
            <v>3.8121652137271975</v>
          </cell>
          <cell r="AD6">
            <v>2.8906049533482774</v>
          </cell>
          <cell r="AE6">
            <v>1.6446554813159782</v>
          </cell>
          <cell r="AF6">
            <v>1.9250298745632004</v>
          </cell>
          <cell r="AG6">
            <v>1.9250298745632004</v>
          </cell>
          <cell r="AH6">
            <v>3.8121652137271975</v>
          </cell>
          <cell r="AI6">
            <v>3.8121652137271975</v>
          </cell>
          <cell r="AJ6">
            <v>3.8121652137271975</v>
          </cell>
          <cell r="AK6">
            <v>3.8121652137271975</v>
          </cell>
          <cell r="AL6">
            <v>3.8121652137271975</v>
          </cell>
          <cell r="AM6">
            <v>3.8121652137271975</v>
          </cell>
          <cell r="AN6">
            <v>3.8121652137271975</v>
          </cell>
          <cell r="AO6">
            <v>3.8121652137271975</v>
          </cell>
        </row>
        <row r="7">
          <cell r="X7" t="str">
            <v>RoofAbsSLow</v>
          </cell>
          <cell r="Y7">
            <v>0</v>
          </cell>
          <cell r="Z7">
            <v>0.75</v>
          </cell>
          <cell r="AA7">
            <v>0.44999999999999996</v>
          </cell>
          <cell r="AB7">
            <v>0.44999999999999996</v>
          </cell>
          <cell r="AC7">
            <v>0.44999999999999996</v>
          </cell>
          <cell r="AD7">
            <v>0.44999999999999996</v>
          </cell>
          <cell r="AE7">
            <v>0.44999999999999996</v>
          </cell>
          <cell r="AF7">
            <v>0.44999999999999996</v>
          </cell>
          <cell r="AG7">
            <v>0.44999999999999996</v>
          </cell>
          <cell r="AH7">
            <v>0.44999999999999996</v>
          </cell>
          <cell r="AI7">
            <v>0.44999999999999996</v>
          </cell>
          <cell r="AJ7">
            <v>0.44999999999999996</v>
          </cell>
          <cell r="AK7">
            <v>0.44999999999999996</v>
          </cell>
          <cell r="AL7">
            <v>0.44999999999999996</v>
          </cell>
          <cell r="AM7">
            <v>0.44999999999999996</v>
          </cell>
          <cell r="AN7">
            <v>0.44999999999999996</v>
          </cell>
          <cell r="AO7">
            <v>0.75</v>
          </cell>
        </row>
        <row r="8">
          <cell r="X8" t="str">
            <v>RoofAbsTLow</v>
          </cell>
          <cell r="Y8">
            <v>0</v>
          </cell>
          <cell r="Z8">
            <v>0.19999999999999996</v>
          </cell>
          <cell r="AA8">
            <v>0.25</v>
          </cell>
          <cell r="AB8">
            <v>0.25</v>
          </cell>
          <cell r="AC8">
            <v>0.25</v>
          </cell>
          <cell r="AD8">
            <v>0.25</v>
          </cell>
          <cell r="AE8">
            <v>0.25</v>
          </cell>
          <cell r="AF8">
            <v>0.25</v>
          </cell>
          <cell r="AG8">
            <v>0.25</v>
          </cell>
          <cell r="AH8">
            <v>0.25</v>
          </cell>
          <cell r="AI8">
            <v>0.25</v>
          </cell>
          <cell r="AJ8">
            <v>0.25</v>
          </cell>
          <cell r="AK8">
            <v>0.25</v>
          </cell>
          <cell r="AL8">
            <v>0.25</v>
          </cell>
          <cell r="AM8">
            <v>0.25</v>
          </cell>
          <cell r="AN8">
            <v>0.25</v>
          </cell>
          <cell r="AO8">
            <v>0.19999999999999996</v>
          </cell>
        </row>
        <row r="9">
          <cell r="X9" t="str">
            <v>RoofAbsSSteepLight</v>
          </cell>
          <cell r="Y9">
            <v>0</v>
          </cell>
          <cell r="Z9">
            <v>0.75</v>
          </cell>
          <cell r="AA9">
            <v>0.8</v>
          </cell>
          <cell r="AB9">
            <v>0.8</v>
          </cell>
          <cell r="AC9">
            <v>0.8</v>
          </cell>
          <cell r="AD9">
            <v>0.8</v>
          </cell>
          <cell r="AE9">
            <v>0.8</v>
          </cell>
          <cell r="AF9">
            <v>0.8</v>
          </cell>
          <cell r="AG9">
            <v>0.8</v>
          </cell>
          <cell r="AH9">
            <v>0.8</v>
          </cell>
          <cell r="AI9">
            <v>0.8</v>
          </cell>
          <cell r="AJ9">
            <v>0.8</v>
          </cell>
          <cell r="AK9">
            <v>0.8</v>
          </cell>
          <cell r="AL9">
            <v>0.8</v>
          </cell>
          <cell r="AM9">
            <v>0.8</v>
          </cell>
          <cell r="AN9">
            <v>0.8</v>
          </cell>
          <cell r="AO9">
            <v>0.8</v>
          </cell>
        </row>
        <row r="10">
          <cell r="X10" t="str">
            <v>RoofAbsTSteepLight</v>
          </cell>
          <cell r="Y10">
            <v>0</v>
          </cell>
          <cell r="Z10">
            <v>0.19999999999999996</v>
          </cell>
          <cell r="AA10">
            <v>0.25</v>
          </cell>
          <cell r="AB10">
            <v>0.25</v>
          </cell>
          <cell r="AC10">
            <v>0.25</v>
          </cell>
          <cell r="AD10">
            <v>0.25</v>
          </cell>
          <cell r="AE10">
            <v>0.25</v>
          </cell>
          <cell r="AF10">
            <v>0.25</v>
          </cell>
          <cell r="AG10">
            <v>0.25</v>
          </cell>
          <cell r="AH10">
            <v>0.25</v>
          </cell>
          <cell r="AI10">
            <v>0.25</v>
          </cell>
          <cell r="AJ10">
            <v>0.25</v>
          </cell>
          <cell r="AK10">
            <v>0.25</v>
          </cell>
          <cell r="AL10">
            <v>0.25</v>
          </cell>
          <cell r="AM10">
            <v>0.25</v>
          </cell>
          <cell r="AN10">
            <v>0.25</v>
          </cell>
          <cell r="AO10">
            <v>0.25</v>
          </cell>
        </row>
        <row r="11">
          <cell r="X11" t="str">
            <v>RoofAbsSSteepHeavy</v>
          </cell>
          <cell r="Y11">
            <v>0</v>
          </cell>
          <cell r="Z11">
            <v>0.85</v>
          </cell>
          <cell r="AA11">
            <v>0.85</v>
          </cell>
          <cell r="AB11">
            <v>0.85</v>
          </cell>
          <cell r="AC11">
            <v>0.85</v>
          </cell>
          <cell r="AD11">
            <v>0.85</v>
          </cell>
          <cell r="AE11">
            <v>0.85</v>
          </cell>
          <cell r="AF11">
            <v>0.85</v>
          </cell>
          <cell r="AG11">
            <v>0.85</v>
          </cell>
          <cell r="AH11">
            <v>0.85</v>
          </cell>
          <cell r="AI11">
            <v>0.85</v>
          </cell>
          <cell r="AJ11">
            <v>0.85</v>
          </cell>
          <cell r="AK11">
            <v>0.85</v>
          </cell>
          <cell r="AL11">
            <v>0.85</v>
          </cell>
          <cell r="AM11">
            <v>0.85</v>
          </cell>
          <cell r="AN11">
            <v>0.85</v>
          </cell>
          <cell r="AO11">
            <v>0.85</v>
          </cell>
        </row>
        <row r="12">
          <cell r="X12" t="str">
            <v>RoofAbsTSteepHeavy</v>
          </cell>
          <cell r="Y12">
            <v>0</v>
          </cell>
          <cell r="Z12">
            <v>0.25</v>
          </cell>
          <cell r="AA12">
            <v>0.25</v>
          </cell>
          <cell r="AB12">
            <v>0.25</v>
          </cell>
          <cell r="AC12">
            <v>0.25</v>
          </cell>
          <cell r="AD12">
            <v>0.25</v>
          </cell>
          <cell r="AE12">
            <v>0.25</v>
          </cell>
          <cell r="AF12">
            <v>0.25</v>
          </cell>
          <cell r="AG12">
            <v>0.25</v>
          </cell>
          <cell r="AH12">
            <v>0.25</v>
          </cell>
          <cell r="AI12">
            <v>0.25</v>
          </cell>
          <cell r="AJ12">
            <v>0.25</v>
          </cell>
          <cell r="AK12">
            <v>0.25</v>
          </cell>
          <cell r="AL12">
            <v>0.25</v>
          </cell>
          <cell r="AM12">
            <v>0.25</v>
          </cell>
          <cell r="AN12">
            <v>0.25</v>
          </cell>
          <cell r="AO12">
            <v>0.25</v>
          </cell>
        </row>
        <row r="13">
          <cell r="X13" t="str">
            <v>WallInsMetal</v>
          </cell>
          <cell r="Y13" t="str">
            <v>m² K/W</v>
          </cell>
          <cell r="Z13">
            <v>1.0082328241901453</v>
          </cell>
          <cell r="AA13">
            <v>2.3367876797591864</v>
          </cell>
          <cell r="AB13">
            <v>1.0082328241901453</v>
          </cell>
          <cell r="AC13">
            <v>2.3367876797591864</v>
          </cell>
          <cell r="AD13">
            <v>2.3367876797591864</v>
          </cell>
          <cell r="AE13">
            <v>1.0082328241901453</v>
          </cell>
          <cell r="AF13">
            <v>1.0082328241901453</v>
          </cell>
          <cell r="AG13">
            <v>2.3367876797591864</v>
          </cell>
          <cell r="AH13">
            <v>2.3367876797591864</v>
          </cell>
          <cell r="AI13">
            <v>2.3367876797591864</v>
          </cell>
          <cell r="AJ13">
            <v>2.3367876797591864</v>
          </cell>
          <cell r="AK13">
            <v>2.3367876797591864</v>
          </cell>
          <cell r="AL13">
            <v>2.3367876797591864</v>
          </cell>
          <cell r="AM13">
            <v>2.3367876797591864</v>
          </cell>
          <cell r="AN13">
            <v>2.5393878129296339</v>
          </cell>
          <cell r="AO13">
            <v>2.3367876797591864</v>
          </cell>
        </row>
        <row r="14">
          <cell r="X14" t="str">
            <v>WallInsMetalFramed</v>
          </cell>
          <cell r="Y14" t="str">
            <v>m² K/W</v>
          </cell>
          <cell r="Z14">
            <v>1.4609636167878515</v>
          </cell>
          <cell r="AA14">
            <v>2.504407653539467</v>
          </cell>
          <cell r="AB14">
            <v>1.8116060573222699</v>
          </cell>
          <cell r="AC14">
            <v>2.504407653539467</v>
          </cell>
          <cell r="AD14">
            <v>2.504407653539467</v>
          </cell>
          <cell r="AE14">
            <v>1.4609636167878515</v>
          </cell>
          <cell r="AF14">
            <v>1.4609636167878515</v>
          </cell>
          <cell r="AG14">
            <v>2.504407653539467</v>
          </cell>
          <cell r="AH14">
            <v>2.504407653539467</v>
          </cell>
          <cell r="AI14">
            <v>2.504407653539467</v>
          </cell>
          <cell r="AJ14">
            <v>2.504407653539467</v>
          </cell>
          <cell r="AK14">
            <v>2.504407653539467</v>
          </cell>
          <cell r="AL14">
            <v>2.504407653539467</v>
          </cell>
          <cell r="AM14">
            <v>2.504407653539467</v>
          </cell>
          <cell r="AN14">
            <v>2.504407653539467</v>
          </cell>
          <cell r="AO14">
            <v>2.504407653539467</v>
          </cell>
        </row>
        <row r="15">
          <cell r="X15" t="str">
            <v>WallInsMassLt</v>
          </cell>
          <cell r="Y15" t="str">
            <v>m² K/W</v>
          </cell>
          <cell r="Z15">
            <v>0.59552972739422749</v>
          </cell>
          <cell r="AA15">
            <v>0.73295062504484876</v>
          </cell>
          <cell r="AB15">
            <v>0.33049827841115331</v>
          </cell>
          <cell r="AC15">
            <v>0.47282418171161583</v>
          </cell>
          <cell r="AD15">
            <v>9.7258850248443468E-2</v>
          </cell>
          <cell r="AE15">
            <v>9.7258850248443468E-2</v>
          </cell>
          <cell r="AF15">
            <v>9.7258850248443468E-2</v>
          </cell>
          <cell r="AG15">
            <v>9.7258850248443468E-2</v>
          </cell>
          <cell r="AH15">
            <v>9.7258850248443468E-2</v>
          </cell>
          <cell r="AI15">
            <v>0.73295062504484876</v>
          </cell>
          <cell r="AJ15">
            <v>0.73295062504484876</v>
          </cell>
          <cell r="AK15">
            <v>0.73295062504484876</v>
          </cell>
          <cell r="AL15">
            <v>0.73295062504484876</v>
          </cell>
          <cell r="AM15">
            <v>0.73295062504484876</v>
          </cell>
          <cell r="AN15">
            <v>0.73295062504484876</v>
          </cell>
          <cell r="AO15">
            <v>0.73295062504484876</v>
          </cell>
        </row>
        <row r="16">
          <cell r="X16" t="str">
            <v>WallInsMassHvy</v>
          </cell>
          <cell r="Y16" t="str">
            <v>m² K/W</v>
          </cell>
          <cell r="Z16">
            <v>0.34613337434919739</v>
          </cell>
          <cell r="AA16">
            <v>1.5E-3</v>
          </cell>
          <cell r="AB16">
            <v>1.5E-3</v>
          </cell>
          <cell r="AC16">
            <v>1.5E-3</v>
          </cell>
          <cell r="AD16">
            <v>1.5E-3</v>
          </cell>
          <cell r="AE16">
            <v>1.5E-3</v>
          </cell>
          <cell r="AF16">
            <v>1.5E-3</v>
          </cell>
          <cell r="AG16">
            <v>1.5E-3</v>
          </cell>
          <cell r="AH16">
            <v>1.5E-3</v>
          </cell>
          <cell r="AI16">
            <v>1.5E-3</v>
          </cell>
          <cell r="AJ16">
            <v>0.60716622873419479</v>
          </cell>
          <cell r="AK16">
            <v>0.34613337434919739</v>
          </cell>
          <cell r="AL16">
            <v>0.48469109800379317</v>
          </cell>
          <cell r="AM16">
            <v>0.60716622873419479</v>
          </cell>
          <cell r="AN16">
            <v>0.60716622873419479</v>
          </cell>
          <cell r="AO16">
            <v>0.75073429864594332</v>
          </cell>
        </row>
        <row r="17">
          <cell r="X17" t="str">
            <v>WallInsWoodOther</v>
          </cell>
          <cell r="Y17" t="str">
            <v>m² K/W</v>
          </cell>
          <cell r="Z17">
            <v>1.3119108622477325</v>
          </cell>
          <cell r="AA17">
            <v>2.5702586734161765</v>
          </cell>
          <cell r="AB17">
            <v>1.1863421166089363</v>
          </cell>
          <cell r="AC17">
            <v>2.5702586734161765</v>
          </cell>
          <cell r="AD17">
            <v>1.3119108622477325</v>
          </cell>
          <cell r="AE17">
            <v>1.1863421166089363</v>
          </cell>
          <cell r="AF17">
            <v>1.1863421166089363</v>
          </cell>
          <cell r="AG17">
            <v>1.3119108622477325</v>
          </cell>
          <cell r="AH17">
            <v>2.5702586734161765</v>
          </cell>
          <cell r="AI17">
            <v>2.5702586734161765</v>
          </cell>
          <cell r="AJ17">
            <v>2.5702586734161765</v>
          </cell>
          <cell r="AK17">
            <v>2.5702586734161765</v>
          </cell>
          <cell r="AL17">
            <v>2.5702586734161765</v>
          </cell>
          <cell r="AM17">
            <v>2.5702586734161765</v>
          </cell>
          <cell r="AN17">
            <v>3.7784397944383699</v>
          </cell>
          <cell r="AO17">
            <v>2.5702586734161765</v>
          </cell>
        </row>
        <row r="18">
          <cell r="X18" t="str">
            <v>FloorInsExpMass</v>
          </cell>
          <cell r="Y18" t="str">
            <v>m² K/W</v>
          </cell>
          <cell r="Z18">
            <v>1.6283554297421594</v>
          </cell>
          <cell r="AA18">
            <v>1.6283554297421594</v>
          </cell>
          <cell r="AB18">
            <v>0.36879912865767384</v>
          </cell>
          <cell r="AC18">
            <v>0.36879912865767384</v>
          </cell>
          <cell r="AD18">
            <v>0.36879912865767384</v>
          </cell>
          <cell r="AE18">
            <v>0.36879912865767384</v>
          </cell>
          <cell r="AF18">
            <v>0.36879912865767384</v>
          </cell>
          <cell r="AG18">
            <v>0.36879912865767384</v>
          </cell>
          <cell r="AH18">
            <v>0.36879912865767384</v>
          </cell>
          <cell r="AI18">
            <v>0.36879912865767384</v>
          </cell>
          <cell r="AJ18">
            <v>1.6283554297421594</v>
          </cell>
          <cell r="AK18">
            <v>1.6283554297421594</v>
          </cell>
          <cell r="AL18">
            <v>1.6283554297421594</v>
          </cell>
          <cell r="AM18">
            <v>1.6283554297421594</v>
          </cell>
          <cell r="AN18">
            <v>1.6283554297421594</v>
          </cell>
          <cell r="AO18">
            <v>2.7504966658339871</v>
          </cell>
        </row>
        <row r="19">
          <cell r="X19" t="str">
            <v>FloorInsExpWood</v>
          </cell>
          <cell r="Y19" t="str">
            <v>m² K/W</v>
          </cell>
          <cell r="Z19">
            <v>2.9204935821603248</v>
          </cell>
          <cell r="AA19">
            <v>3.767177071383458</v>
          </cell>
          <cell r="AB19">
            <v>1.7319566653635337</v>
          </cell>
          <cell r="AC19">
            <v>1.7319566653635337</v>
          </cell>
          <cell r="AD19">
            <v>1.7319566653635337</v>
          </cell>
          <cell r="AE19">
            <v>1.7319566653635337</v>
          </cell>
          <cell r="AF19">
            <v>1.7319566653635337</v>
          </cell>
          <cell r="AG19">
            <v>1.7319566653635337</v>
          </cell>
          <cell r="AH19">
            <v>1.7319566653635337</v>
          </cell>
          <cell r="AI19">
            <v>1.7319566653635337</v>
          </cell>
          <cell r="AJ19">
            <v>3.767177071383458</v>
          </cell>
          <cell r="AK19">
            <v>1.7319566653635337</v>
          </cell>
          <cell r="AL19">
            <v>1.7319566653635337</v>
          </cell>
          <cell r="AM19">
            <v>3.767177071383458</v>
          </cell>
          <cell r="AN19">
            <v>3.767177071383458</v>
          </cell>
          <cell r="AO19">
            <v>3.767177071383458</v>
          </cell>
        </row>
        <row r="20">
          <cell r="X20" t="str">
            <v>GlassU</v>
          </cell>
          <cell r="Y20" t="str">
            <v>W/m² K</v>
          </cell>
          <cell r="Z20">
            <v>2.6687840419430833</v>
          </cell>
          <cell r="AA20">
            <v>2.6687840419430833</v>
          </cell>
          <cell r="AB20">
            <v>4.3722632176514349</v>
          </cell>
          <cell r="AC20">
            <v>4.3722632176514349</v>
          </cell>
          <cell r="AD20">
            <v>4.3722632176514349</v>
          </cell>
          <cell r="AE20">
            <v>4.3722632176514349</v>
          </cell>
          <cell r="AF20">
            <v>4.3722632176514349</v>
          </cell>
          <cell r="AG20">
            <v>4.3722632176514349</v>
          </cell>
          <cell r="AH20">
            <v>4.3722632176514349</v>
          </cell>
          <cell r="AI20">
            <v>2.6687840419430833</v>
          </cell>
          <cell r="AJ20">
            <v>2.6687840419430833</v>
          </cell>
          <cell r="AK20">
            <v>2.6687840419430833</v>
          </cell>
          <cell r="AL20">
            <v>2.6687840419430833</v>
          </cell>
          <cell r="AM20">
            <v>2.6687840419430833</v>
          </cell>
          <cell r="AN20">
            <v>2.6687840419430833</v>
          </cell>
          <cell r="AO20">
            <v>2.6687840419430833</v>
          </cell>
        </row>
        <row r="21">
          <cell r="X21" t="str">
            <v>SHGCNorth10</v>
          </cell>
          <cell r="Y21">
            <v>0</v>
          </cell>
          <cell r="Z21">
            <v>0.72</v>
          </cell>
          <cell r="AA21">
            <v>0.61</v>
          </cell>
          <cell r="AB21">
            <v>0.61</v>
          </cell>
          <cell r="AC21">
            <v>0.61</v>
          </cell>
          <cell r="AD21">
            <v>0.61</v>
          </cell>
          <cell r="AE21">
            <v>0.61</v>
          </cell>
          <cell r="AF21">
            <v>0.61</v>
          </cell>
          <cell r="AG21">
            <v>0.61</v>
          </cell>
          <cell r="AH21">
            <v>0.61</v>
          </cell>
          <cell r="AI21">
            <v>0.61</v>
          </cell>
          <cell r="AJ21">
            <v>0.61</v>
          </cell>
          <cell r="AK21">
            <v>0.61</v>
          </cell>
          <cell r="AL21">
            <v>0.61</v>
          </cell>
          <cell r="AM21">
            <v>0.61</v>
          </cell>
          <cell r="AN21">
            <v>0.61</v>
          </cell>
          <cell r="AO21">
            <v>0.72</v>
          </cell>
        </row>
        <row r="22">
          <cell r="X22" t="str">
            <v>SHGCNorth20</v>
          </cell>
          <cell r="Y22">
            <v>0</v>
          </cell>
          <cell r="Z22">
            <v>0.49</v>
          </cell>
          <cell r="AA22">
            <v>0.51</v>
          </cell>
          <cell r="AB22">
            <v>0.61</v>
          </cell>
          <cell r="AC22">
            <v>0.61</v>
          </cell>
          <cell r="AD22">
            <v>0.61</v>
          </cell>
          <cell r="AE22">
            <v>0.61</v>
          </cell>
          <cell r="AF22">
            <v>0.61</v>
          </cell>
          <cell r="AG22">
            <v>0.61</v>
          </cell>
          <cell r="AH22">
            <v>0.61</v>
          </cell>
          <cell r="AI22">
            <v>0.51</v>
          </cell>
          <cell r="AJ22">
            <v>0.51</v>
          </cell>
          <cell r="AK22">
            <v>0.51</v>
          </cell>
          <cell r="AL22">
            <v>0.51</v>
          </cell>
          <cell r="AM22">
            <v>0.51</v>
          </cell>
          <cell r="AN22">
            <v>0.51</v>
          </cell>
          <cell r="AO22">
            <v>0.49</v>
          </cell>
        </row>
        <row r="23">
          <cell r="X23" t="str">
            <v>SHGCNorth30</v>
          </cell>
          <cell r="Y23">
            <v>0</v>
          </cell>
          <cell r="Z23">
            <v>0.47</v>
          </cell>
          <cell r="AA23">
            <v>0.47</v>
          </cell>
          <cell r="AB23">
            <v>0.61</v>
          </cell>
          <cell r="AC23">
            <v>0.61</v>
          </cell>
          <cell r="AD23">
            <v>0.61</v>
          </cell>
          <cell r="AE23">
            <v>0.61</v>
          </cell>
          <cell r="AF23">
            <v>0.61</v>
          </cell>
          <cell r="AG23">
            <v>0.61</v>
          </cell>
          <cell r="AH23">
            <v>0.61</v>
          </cell>
          <cell r="AI23">
            <v>0.47</v>
          </cell>
          <cell r="AJ23">
            <v>0.47</v>
          </cell>
          <cell r="AK23">
            <v>0.47</v>
          </cell>
          <cell r="AL23">
            <v>0.47</v>
          </cell>
          <cell r="AM23">
            <v>0.47</v>
          </cell>
          <cell r="AN23">
            <v>0.47</v>
          </cell>
          <cell r="AO23">
            <v>0.47</v>
          </cell>
        </row>
        <row r="24">
          <cell r="X24" t="str">
            <v>SHGCNorth40</v>
          </cell>
          <cell r="Y24">
            <v>0</v>
          </cell>
          <cell r="Z24">
            <v>0.47</v>
          </cell>
          <cell r="AA24">
            <v>0.47</v>
          </cell>
          <cell r="AB24">
            <v>0.61</v>
          </cell>
          <cell r="AC24">
            <v>0.61</v>
          </cell>
          <cell r="AD24">
            <v>0.61</v>
          </cell>
          <cell r="AE24">
            <v>0.61</v>
          </cell>
          <cell r="AF24">
            <v>0.61</v>
          </cell>
          <cell r="AG24">
            <v>0.61</v>
          </cell>
          <cell r="AH24">
            <v>0.61</v>
          </cell>
          <cell r="AI24">
            <v>0.47</v>
          </cell>
          <cell r="AJ24">
            <v>0.47</v>
          </cell>
          <cell r="AK24">
            <v>0.47</v>
          </cell>
          <cell r="AL24">
            <v>0.47</v>
          </cell>
          <cell r="AM24">
            <v>0.4</v>
          </cell>
          <cell r="AN24">
            <v>0.4</v>
          </cell>
          <cell r="AO24">
            <v>0.47</v>
          </cell>
        </row>
        <row r="25">
          <cell r="X25" t="str">
            <v>SHGCESW10</v>
          </cell>
          <cell r="Y25">
            <v>0</v>
          </cell>
          <cell r="Z25">
            <v>0.49</v>
          </cell>
          <cell r="AA25">
            <v>0.47</v>
          </cell>
          <cell r="AB25">
            <v>0.61</v>
          </cell>
          <cell r="AC25">
            <v>0.61</v>
          </cell>
          <cell r="AD25">
            <v>0.61</v>
          </cell>
          <cell r="AE25">
            <v>0.61</v>
          </cell>
          <cell r="AF25">
            <v>0.61</v>
          </cell>
          <cell r="AG25">
            <v>0.61</v>
          </cell>
          <cell r="AH25">
            <v>0.61</v>
          </cell>
          <cell r="AI25">
            <v>0.47</v>
          </cell>
          <cell r="AJ25">
            <v>0.47</v>
          </cell>
          <cell r="AK25">
            <v>0.47</v>
          </cell>
          <cell r="AL25">
            <v>0.47</v>
          </cell>
          <cell r="AM25">
            <v>0.46</v>
          </cell>
          <cell r="AN25">
            <v>0.46</v>
          </cell>
          <cell r="AO25">
            <v>0.49</v>
          </cell>
        </row>
        <row r="26">
          <cell r="X26" t="str">
            <v>SHGCESW20</v>
          </cell>
          <cell r="Y26">
            <v>0</v>
          </cell>
          <cell r="Z26">
            <v>0.43</v>
          </cell>
          <cell r="AA26">
            <v>0.36</v>
          </cell>
          <cell r="AB26">
            <v>0.55000000000000004</v>
          </cell>
          <cell r="AC26">
            <v>0.55000000000000004</v>
          </cell>
          <cell r="AD26">
            <v>0.55000000000000004</v>
          </cell>
          <cell r="AE26">
            <v>0.61</v>
          </cell>
          <cell r="AF26">
            <v>0.61</v>
          </cell>
          <cell r="AG26">
            <v>0.61</v>
          </cell>
          <cell r="AH26">
            <v>0.61</v>
          </cell>
          <cell r="AI26">
            <v>0.36</v>
          </cell>
          <cell r="AJ26">
            <v>0.36</v>
          </cell>
          <cell r="AK26">
            <v>0.36</v>
          </cell>
          <cell r="AL26">
            <v>0.36</v>
          </cell>
          <cell r="AM26">
            <v>0.36</v>
          </cell>
          <cell r="AN26">
            <v>0.36</v>
          </cell>
          <cell r="AO26">
            <v>0.43</v>
          </cell>
        </row>
        <row r="27">
          <cell r="X27" t="str">
            <v>SHGCESW30</v>
          </cell>
          <cell r="Y27">
            <v>0</v>
          </cell>
          <cell r="Z27">
            <v>0.43</v>
          </cell>
          <cell r="AA27">
            <v>0.36</v>
          </cell>
          <cell r="AB27">
            <v>0.41</v>
          </cell>
          <cell r="AC27">
            <v>0.41</v>
          </cell>
          <cell r="AD27">
            <v>0.41</v>
          </cell>
          <cell r="AE27">
            <v>0.39</v>
          </cell>
          <cell r="AF27">
            <v>0.39</v>
          </cell>
          <cell r="AG27">
            <v>0.39</v>
          </cell>
          <cell r="AH27">
            <v>0.39</v>
          </cell>
          <cell r="AI27">
            <v>0.36</v>
          </cell>
          <cell r="AJ27">
            <v>0.36</v>
          </cell>
          <cell r="AK27">
            <v>0.36</v>
          </cell>
          <cell r="AL27">
            <v>0.36</v>
          </cell>
          <cell r="AM27">
            <v>0.36</v>
          </cell>
          <cell r="AN27">
            <v>0.36</v>
          </cell>
          <cell r="AO27">
            <v>0.43</v>
          </cell>
        </row>
        <row r="28">
          <cell r="X28" t="str">
            <v>SHGCESW40</v>
          </cell>
          <cell r="Y28">
            <v>0</v>
          </cell>
          <cell r="Z28">
            <v>0.43</v>
          </cell>
          <cell r="AA28">
            <v>0.31</v>
          </cell>
          <cell r="AB28">
            <v>0.41</v>
          </cell>
          <cell r="AC28">
            <v>0.41</v>
          </cell>
          <cell r="AD28">
            <v>0.41</v>
          </cell>
          <cell r="AE28">
            <v>0.34</v>
          </cell>
          <cell r="AF28">
            <v>0.34</v>
          </cell>
          <cell r="AG28">
            <v>0.34</v>
          </cell>
          <cell r="AH28">
            <v>0.34</v>
          </cell>
          <cell r="AI28">
            <v>0.31</v>
          </cell>
          <cell r="AJ28">
            <v>0.31</v>
          </cell>
          <cell r="AK28">
            <v>0.31</v>
          </cell>
          <cell r="AL28">
            <v>0.31</v>
          </cell>
          <cell r="AM28">
            <v>0.31</v>
          </cell>
          <cell r="AN28">
            <v>0.31</v>
          </cell>
          <cell r="AO28">
            <v>0.43</v>
          </cell>
        </row>
        <row r="29">
          <cell r="X29" t="str">
            <v>DoorInsNonSwing</v>
          </cell>
          <cell r="Y29" t="str">
            <v>m² K/W</v>
          </cell>
          <cell r="Z29">
            <v>1.5E-3</v>
          </cell>
          <cell r="AA29">
            <v>1.5E-3</v>
          </cell>
          <cell r="AB29">
            <v>1.5E-3</v>
          </cell>
          <cell r="AC29">
            <v>1.5E-3</v>
          </cell>
          <cell r="AD29">
            <v>1.5E-3</v>
          </cell>
          <cell r="AE29">
            <v>1.5E-3</v>
          </cell>
          <cell r="AF29">
            <v>1.5E-3</v>
          </cell>
          <cell r="AG29">
            <v>1.5E-3</v>
          </cell>
          <cell r="AH29">
            <v>1.5E-3</v>
          </cell>
          <cell r="AI29">
            <v>1.5E-3</v>
          </cell>
          <cell r="AJ29">
            <v>1.5E-3</v>
          </cell>
          <cell r="AK29">
            <v>1.5E-3</v>
          </cell>
          <cell r="AL29">
            <v>1.5E-3</v>
          </cell>
          <cell r="AM29">
            <v>1.5E-3</v>
          </cell>
          <cell r="AN29">
            <v>1.5E-3</v>
          </cell>
          <cell r="AO29">
            <v>1.5E-3</v>
          </cell>
        </row>
        <row r="30">
          <cell r="X30" t="str">
            <v>DoorInsSwing</v>
          </cell>
          <cell r="Y30" t="str">
            <v>m² K/W</v>
          </cell>
          <cell r="Z30">
            <v>1.5E-3</v>
          </cell>
          <cell r="AA30">
            <v>1.5E-3</v>
          </cell>
          <cell r="AB30">
            <v>1.5E-3</v>
          </cell>
          <cell r="AC30">
            <v>1.5E-3</v>
          </cell>
          <cell r="AD30">
            <v>1.5E-3</v>
          </cell>
          <cell r="AE30">
            <v>1.5E-3</v>
          </cell>
          <cell r="AF30">
            <v>1.5E-3</v>
          </cell>
          <cell r="AG30">
            <v>1.5E-3</v>
          </cell>
          <cell r="AH30">
            <v>1.5E-3</v>
          </cell>
          <cell r="AI30">
            <v>1.5E-3</v>
          </cell>
          <cell r="AJ30">
            <v>1.5E-3</v>
          </cell>
          <cell r="AK30">
            <v>1.5E-3</v>
          </cell>
          <cell r="AL30">
            <v>1.5E-3</v>
          </cell>
          <cell r="AM30">
            <v>1.5E-3</v>
          </cell>
          <cell r="AN30">
            <v>1.5E-3</v>
          </cell>
          <cell r="AO30">
            <v>1.5E-3</v>
          </cell>
        </row>
        <row r="31">
          <cell r="X31" t="str">
            <v>SkyLtUGlassCurb</v>
          </cell>
          <cell r="Y31" t="str">
            <v>W/m² K</v>
          </cell>
          <cell r="Z31">
            <v>6.3028729501209</v>
          </cell>
          <cell r="AA31">
            <v>6.3028729501209</v>
          </cell>
          <cell r="AB31">
            <v>6.3028729501209</v>
          </cell>
          <cell r="AC31">
            <v>6.3028729501209</v>
          </cell>
          <cell r="AD31">
            <v>6.3028729501209</v>
          </cell>
          <cell r="AE31">
            <v>6.3028729501209</v>
          </cell>
          <cell r="AF31">
            <v>6.3028729501209</v>
          </cell>
          <cell r="AG31">
            <v>6.3028729501209</v>
          </cell>
          <cell r="AH31">
            <v>6.3028729501209</v>
          </cell>
          <cell r="AI31">
            <v>6.3028729501209</v>
          </cell>
          <cell r="AJ31">
            <v>6.3028729501209</v>
          </cell>
          <cell r="AK31">
            <v>6.3028729501209</v>
          </cell>
          <cell r="AL31">
            <v>6.3028729501209</v>
          </cell>
          <cell r="AM31">
            <v>6.3028729501209</v>
          </cell>
          <cell r="AN31">
            <v>6.3028729501209</v>
          </cell>
          <cell r="AO31">
            <v>6.3028729501209</v>
          </cell>
        </row>
        <row r="32">
          <cell r="X32" t="str">
            <v>SkyLtUGlassNoCurb</v>
          </cell>
          <cell r="Y32" t="str">
            <v>W/m² K</v>
          </cell>
          <cell r="Z32">
            <v>3.8612194649389298</v>
          </cell>
          <cell r="AA32">
            <v>3.8612194649389298</v>
          </cell>
          <cell r="AB32">
            <v>4.6561764136028261</v>
          </cell>
          <cell r="AC32">
            <v>4.6561764136028261</v>
          </cell>
          <cell r="AD32">
            <v>4.6561764136028261</v>
          </cell>
          <cell r="AE32">
            <v>4.6561764136028261</v>
          </cell>
          <cell r="AF32">
            <v>4.6561764136028261</v>
          </cell>
          <cell r="AG32">
            <v>4.6561764136028261</v>
          </cell>
          <cell r="AH32">
            <v>4.6561764136028261</v>
          </cell>
          <cell r="AI32">
            <v>3.8612194649389298</v>
          </cell>
          <cell r="AJ32">
            <v>3.8612194649389298</v>
          </cell>
          <cell r="AK32">
            <v>3.8612194649389298</v>
          </cell>
          <cell r="AL32">
            <v>3.8612194649389298</v>
          </cell>
          <cell r="AM32">
            <v>3.8612194649389298</v>
          </cell>
          <cell r="AN32">
            <v>3.8612194649389298</v>
          </cell>
          <cell r="AO32">
            <v>3.8612194649389298</v>
          </cell>
        </row>
        <row r="33">
          <cell r="X33" t="str">
            <v>SkyLtUPlastic</v>
          </cell>
          <cell r="Y33" t="str">
            <v>W/m² K</v>
          </cell>
          <cell r="Z33">
            <v>5.9053944757889507</v>
          </cell>
          <cell r="AA33">
            <v>6.3028729501209</v>
          </cell>
          <cell r="AB33">
            <v>6.3028729501209</v>
          </cell>
          <cell r="AC33">
            <v>6.3028729501209</v>
          </cell>
          <cell r="AD33">
            <v>6.3028729501209</v>
          </cell>
          <cell r="AE33">
            <v>6.3028729501209</v>
          </cell>
          <cell r="AF33">
            <v>6.3028729501209</v>
          </cell>
          <cell r="AG33">
            <v>6.3028729501209</v>
          </cell>
          <cell r="AH33">
            <v>6.3028729501209</v>
          </cell>
          <cell r="AI33">
            <v>6.3028729501209</v>
          </cell>
          <cell r="AJ33">
            <v>6.3028729501209</v>
          </cell>
          <cell r="AK33">
            <v>6.3028729501209</v>
          </cell>
          <cell r="AL33">
            <v>6.3028729501209</v>
          </cell>
          <cell r="AM33">
            <v>6.3028729501209</v>
          </cell>
          <cell r="AN33">
            <v>6.3028729501209</v>
          </cell>
          <cell r="AO33">
            <v>5.9053944757889507</v>
          </cell>
        </row>
        <row r="34">
          <cell r="X34" t="str">
            <v>SkyLtSHGCGlass2</v>
          </cell>
          <cell r="Y34">
            <v>0</v>
          </cell>
          <cell r="Z34">
            <v>0.7</v>
          </cell>
          <cell r="AA34">
            <v>0.46</v>
          </cell>
          <cell r="AB34">
            <v>0.56999999999999995</v>
          </cell>
          <cell r="AC34">
            <v>0.56999999999999995</v>
          </cell>
          <cell r="AD34">
            <v>0.56999999999999995</v>
          </cell>
          <cell r="AE34">
            <v>0.56999999999999995</v>
          </cell>
          <cell r="AF34">
            <v>0.56999999999999995</v>
          </cell>
          <cell r="AG34">
            <v>0.56999999999999995</v>
          </cell>
          <cell r="AH34">
            <v>0.56999999999999995</v>
          </cell>
          <cell r="AI34">
            <v>0.46</v>
          </cell>
          <cell r="AJ34">
            <v>0.46</v>
          </cell>
          <cell r="AK34">
            <v>0.46</v>
          </cell>
          <cell r="AL34">
            <v>0.46</v>
          </cell>
          <cell r="AM34">
            <v>0.46</v>
          </cell>
          <cell r="AN34">
            <v>0.46</v>
          </cell>
          <cell r="AO34">
            <v>0.7</v>
          </cell>
        </row>
        <row r="35">
          <cell r="X35" t="str">
            <v>SkyLtSHGCGlass5</v>
          </cell>
          <cell r="Y35">
            <v>0</v>
          </cell>
          <cell r="Z35">
            <v>0.7</v>
          </cell>
          <cell r="AA35">
            <v>0.36</v>
          </cell>
          <cell r="AB35">
            <v>0.4</v>
          </cell>
          <cell r="AC35">
            <v>0.4</v>
          </cell>
          <cell r="AD35">
            <v>0.4</v>
          </cell>
          <cell r="AE35">
            <v>0.4</v>
          </cell>
          <cell r="AF35">
            <v>0.4</v>
          </cell>
          <cell r="AG35">
            <v>0.4</v>
          </cell>
          <cell r="AH35">
            <v>0.4</v>
          </cell>
          <cell r="AI35">
            <v>0.36</v>
          </cell>
          <cell r="AJ35">
            <v>0.36</v>
          </cell>
          <cell r="AK35">
            <v>0.36</v>
          </cell>
          <cell r="AL35">
            <v>0.36</v>
          </cell>
          <cell r="AM35">
            <v>0.36</v>
          </cell>
          <cell r="AN35">
            <v>0.36</v>
          </cell>
          <cell r="AO35">
            <v>0.7</v>
          </cell>
        </row>
        <row r="36">
          <cell r="X36" t="str">
            <v>SkyLtSHGCPlastic2</v>
          </cell>
          <cell r="Y36">
            <v>0</v>
          </cell>
          <cell r="Z36">
            <v>0.69</v>
          </cell>
          <cell r="AA36">
            <v>0.69</v>
          </cell>
          <cell r="AB36">
            <v>0.69</v>
          </cell>
          <cell r="AC36">
            <v>0.69</v>
          </cell>
          <cell r="AD36">
            <v>0.69</v>
          </cell>
          <cell r="AE36">
            <v>0.69</v>
          </cell>
          <cell r="AF36">
            <v>0.69</v>
          </cell>
          <cell r="AG36">
            <v>0.69</v>
          </cell>
          <cell r="AH36">
            <v>0.69</v>
          </cell>
          <cell r="AI36">
            <v>0.69</v>
          </cell>
          <cell r="AJ36">
            <v>0.69</v>
          </cell>
          <cell r="AK36">
            <v>0.69</v>
          </cell>
          <cell r="AL36">
            <v>0.69</v>
          </cell>
          <cell r="AM36">
            <v>0.69</v>
          </cell>
          <cell r="AN36">
            <v>0.69</v>
          </cell>
          <cell r="AO36">
            <v>0.69</v>
          </cell>
        </row>
        <row r="37">
          <cell r="X37" t="str">
            <v>SkyLtSHGCPlastic5</v>
          </cell>
          <cell r="Y37">
            <v>0</v>
          </cell>
          <cell r="Z37">
            <v>0.56999999999999995</v>
          </cell>
          <cell r="AA37">
            <v>0.56999999999999995</v>
          </cell>
          <cell r="AB37">
            <v>0.56999999999999995</v>
          </cell>
          <cell r="AC37">
            <v>0.56999999999999995</v>
          </cell>
          <cell r="AD37">
            <v>0.56999999999999995</v>
          </cell>
          <cell r="AE37">
            <v>0.56999999999999995</v>
          </cell>
          <cell r="AF37">
            <v>0.56999999999999995</v>
          </cell>
          <cell r="AG37">
            <v>0.56999999999999995</v>
          </cell>
          <cell r="AH37">
            <v>0.56999999999999995</v>
          </cell>
          <cell r="AI37">
            <v>0.56999999999999995</v>
          </cell>
          <cell r="AJ37">
            <v>0.56999999999999995</v>
          </cell>
          <cell r="AK37">
            <v>0.56999999999999995</v>
          </cell>
          <cell r="AL37">
            <v>0.56999999999999995</v>
          </cell>
          <cell r="AM37">
            <v>0.56999999999999995</v>
          </cell>
          <cell r="AN37">
            <v>0.56999999999999995</v>
          </cell>
          <cell r="AO37">
            <v>0.56999999999999995</v>
          </cell>
        </row>
        <row r="38">
          <cell r="X38" t="str">
            <v>VLTNorth10</v>
          </cell>
          <cell r="Y38">
            <v>0</v>
          </cell>
          <cell r="Z38">
            <v>0.81359999999999988</v>
          </cell>
          <cell r="AA38">
            <v>0.68929999999999991</v>
          </cell>
          <cell r="AB38">
            <v>0.68929999999999991</v>
          </cell>
          <cell r="AC38">
            <v>0.68929999999999991</v>
          </cell>
          <cell r="AD38">
            <v>0.68929999999999991</v>
          </cell>
          <cell r="AE38">
            <v>0.68929999999999991</v>
          </cell>
          <cell r="AF38">
            <v>0.68929999999999991</v>
          </cell>
          <cell r="AG38">
            <v>0.68929999999999991</v>
          </cell>
          <cell r="AH38">
            <v>0.68929999999999991</v>
          </cell>
          <cell r="AI38">
            <v>0.68929999999999991</v>
          </cell>
          <cell r="AJ38">
            <v>0.68929999999999991</v>
          </cell>
          <cell r="AK38">
            <v>0.68929999999999991</v>
          </cell>
          <cell r="AL38">
            <v>0.68929999999999991</v>
          </cell>
          <cell r="AM38">
            <v>0.68929999999999991</v>
          </cell>
          <cell r="AN38">
            <v>0.68929999999999991</v>
          </cell>
          <cell r="AO38">
            <v>0.81359999999999988</v>
          </cell>
        </row>
        <row r="39">
          <cell r="X39" t="str">
            <v>VLTNorth20</v>
          </cell>
          <cell r="Y39">
            <v>0</v>
          </cell>
          <cell r="Z39">
            <v>0.55369999999999997</v>
          </cell>
          <cell r="AA39">
            <v>0.57629999999999992</v>
          </cell>
          <cell r="AB39">
            <v>0.68929999999999991</v>
          </cell>
          <cell r="AC39">
            <v>0.68929999999999991</v>
          </cell>
          <cell r="AD39">
            <v>0.68929999999999991</v>
          </cell>
          <cell r="AE39">
            <v>0.68929999999999991</v>
          </cell>
          <cell r="AF39">
            <v>0.68929999999999991</v>
          </cell>
          <cell r="AG39">
            <v>0.68929999999999991</v>
          </cell>
          <cell r="AH39">
            <v>0.68929999999999991</v>
          </cell>
          <cell r="AI39">
            <v>0.57629999999999992</v>
          </cell>
          <cell r="AJ39">
            <v>0.57629999999999992</v>
          </cell>
          <cell r="AK39">
            <v>0.57629999999999992</v>
          </cell>
          <cell r="AL39">
            <v>0.57629999999999992</v>
          </cell>
          <cell r="AM39">
            <v>0.57629999999999992</v>
          </cell>
          <cell r="AN39">
            <v>0.57629999999999992</v>
          </cell>
          <cell r="AO39">
            <v>0.55369999999999997</v>
          </cell>
        </row>
        <row r="40">
          <cell r="X40" t="str">
            <v>VLTNorth30</v>
          </cell>
          <cell r="Y40">
            <v>0</v>
          </cell>
          <cell r="Z40">
            <v>0.53109999999999991</v>
          </cell>
          <cell r="AA40">
            <v>0.53109999999999991</v>
          </cell>
          <cell r="AB40">
            <v>0.68929999999999991</v>
          </cell>
          <cell r="AC40">
            <v>0.68929999999999991</v>
          </cell>
          <cell r="AD40">
            <v>0.68929999999999991</v>
          </cell>
          <cell r="AE40">
            <v>0.68929999999999991</v>
          </cell>
          <cell r="AF40">
            <v>0.68929999999999991</v>
          </cell>
          <cell r="AG40">
            <v>0.68929999999999991</v>
          </cell>
          <cell r="AH40">
            <v>0.68929999999999991</v>
          </cell>
          <cell r="AI40">
            <v>0.53109999999999991</v>
          </cell>
          <cell r="AJ40">
            <v>0.53109999999999991</v>
          </cell>
          <cell r="AK40">
            <v>0.53109999999999991</v>
          </cell>
          <cell r="AL40">
            <v>0.53109999999999991</v>
          </cell>
          <cell r="AM40">
            <v>0.53109999999999991</v>
          </cell>
          <cell r="AN40">
            <v>0.53109999999999991</v>
          </cell>
          <cell r="AO40">
            <v>0.53109999999999991</v>
          </cell>
        </row>
        <row r="41">
          <cell r="X41" t="str">
            <v>VLTNorth40</v>
          </cell>
          <cell r="Y41">
            <v>0</v>
          </cell>
          <cell r="Z41">
            <v>0.53109999999999991</v>
          </cell>
          <cell r="AA41">
            <v>0.53109999999999991</v>
          </cell>
          <cell r="AB41">
            <v>0.68929999999999991</v>
          </cell>
          <cell r="AC41">
            <v>0.68929999999999991</v>
          </cell>
          <cell r="AD41">
            <v>0.68929999999999991</v>
          </cell>
          <cell r="AE41">
            <v>0.68929999999999991</v>
          </cell>
          <cell r="AF41">
            <v>0.68929999999999991</v>
          </cell>
          <cell r="AG41">
            <v>0.68929999999999991</v>
          </cell>
          <cell r="AH41">
            <v>0.68929999999999991</v>
          </cell>
          <cell r="AI41">
            <v>0.53109999999999991</v>
          </cell>
          <cell r="AJ41">
            <v>0.53109999999999991</v>
          </cell>
          <cell r="AK41">
            <v>0.53109999999999991</v>
          </cell>
          <cell r="AL41">
            <v>0.53109999999999991</v>
          </cell>
          <cell r="AM41">
            <v>0.45199999999999996</v>
          </cell>
          <cell r="AN41">
            <v>0.45199999999999996</v>
          </cell>
          <cell r="AO41">
            <v>0.53109999999999991</v>
          </cell>
        </row>
        <row r="42">
          <cell r="X42" t="str">
            <v>VLTESW10</v>
          </cell>
          <cell r="Y42">
            <v>0</v>
          </cell>
          <cell r="Z42">
            <v>0.55369999999999997</v>
          </cell>
          <cell r="AA42">
            <v>0.53109999999999991</v>
          </cell>
          <cell r="AB42">
            <v>0.68929999999999991</v>
          </cell>
          <cell r="AC42">
            <v>0.68929999999999991</v>
          </cell>
          <cell r="AD42">
            <v>0.68929999999999991</v>
          </cell>
          <cell r="AE42">
            <v>0.68929999999999991</v>
          </cell>
          <cell r="AF42">
            <v>0.68929999999999991</v>
          </cell>
          <cell r="AG42">
            <v>0.68929999999999991</v>
          </cell>
          <cell r="AH42">
            <v>0.68929999999999991</v>
          </cell>
          <cell r="AI42">
            <v>0.53109999999999991</v>
          </cell>
          <cell r="AJ42">
            <v>0.53109999999999991</v>
          </cell>
          <cell r="AK42">
            <v>0.53109999999999991</v>
          </cell>
          <cell r="AL42">
            <v>0.53109999999999991</v>
          </cell>
          <cell r="AM42">
            <v>0.51979999999999993</v>
          </cell>
          <cell r="AN42">
            <v>0.51979999999999993</v>
          </cell>
          <cell r="AO42">
            <v>0.55369999999999997</v>
          </cell>
        </row>
        <row r="43">
          <cell r="X43" t="str">
            <v>VLTESW20</v>
          </cell>
          <cell r="Y43">
            <v>0</v>
          </cell>
          <cell r="Z43">
            <v>0.48589999999999994</v>
          </cell>
          <cell r="AA43">
            <v>0.40679999999999994</v>
          </cell>
          <cell r="AB43">
            <v>0.62149999999999994</v>
          </cell>
          <cell r="AC43">
            <v>0.62149999999999994</v>
          </cell>
          <cell r="AD43">
            <v>0.62149999999999994</v>
          </cell>
          <cell r="AE43">
            <v>0.68929999999999991</v>
          </cell>
          <cell r="AF43">
            <v>0.68929999999999991</v>
          </cell>
          <cell r="AG43">
            <v>0.68929999999999991</v>
          </cell>
          <cell r="AH43">
            <v>0.68929999999999991</v>
          </cell>
          <cell r="AI43">
            <v>0.40679999999999994</v>
          </cell>
          <cell r="AJ43">
            <v>0.40679999999999994</v>
          </cell>
          <cell r="AK43">
            <v>0.40679999999999994</v>
          </cell>
          <cell r="AL43">
            <v>0.40679999999999994</v>
          </cell>
          <cell r="AM43">
            <v>0.40679999999999994</v>
          </cell>
          <cell r="AN43">
            <v>0.40679999999999994</v>
          </cell>
          <cell r="AO43">
            <v>0.48589999999999994</v>
          </cell>
        </row>
        <row r="44">
          <cell r="X44" t="str">
            <v>VLTESW30</v>
          </cell>
          <cell r="Y44">
            <v>0</v>
          </cell>
          <cell r="Z44">
            <v>0.48589999999999994</v>
          </cell>
          <cell r="AA44">
            <v>0.40679999999999994</v>
          </cell>
          <cell r="AB44">
            <v>0.46329999999999993</v>
          </cell>
          <cell r="AC44">
            <v>0.46329999999999993</v>
          </cell>
          <cell r="AD44">
            <v>0.46329999999999993</v>
          </cell>
          <cell r="AE44">
            <v>0.44069999999999998</v>
          </cell>
          <cell r="AF44">
            <v>0.44069999999999998</v>
          </cell>
          <cell r="AG44">
            <v>0.44069999999999998</v>
          </cell>
          <cell r="AH44">
            <v>0.44069999999999998</v>
          </cell>
          <cell r="AI44">
            <v>0.40679999999999994</v>
          </cell>
          <cell r="AJ44">
            <v>0.40679999999999994</v>
          </cell>
          <cell r="AK44">
            <v>0.40679999999999994</v>
          </cell>
          <cell r="AL44">
            <v>0.40679999999999994</v>
          </cell>
          <cell r="AM44">
            <v>0.40679999999999994</v>
          </cell>
          <cell r="AN44">
            <v>0.40679999999999994</v>
          </cell>
          <cell r="AO44">
            <v>0.48589999999999994</v>
          </cell>
        </row>
        <row r="45">
          <cell r="X45" t="str">
            <v>VLTESW40</v>
          </cell>
          <cell r="Y45">
            <v>0</v>
          </cell>
          <cell r="Z45">
            <v>0.48589999999999994</v>
          </cell>
          <cell r="AA45">
            <v>0.35029999999999994</v>
          </cell>
          <cell r="AB45">
            <v>0.46329999999999993</v>
          </cell>
          <cell r="AC45">
            <v>0.46329999999999993</v>
          </cell>
          <cell r="AD45">
            <v>0.46329999999999993</v>
          </cell>
          <cell r="AE45">
            <v>0.38419999999999999</v>
          </cell>
          <cell r="AF45">
            <v>0.38419999999999999</v>
          </cell>
          <cell r="AG45">
            <v>0.38419999999999999</v>
          </cell>
          <cell r="AH45">
            <v>0.38419999999999999</v>
          </cell>
          <cell r="AI45">
            <v>0.35029999999999994</v>
          </cell>
          <cell r="AJ45">
            <v>0.35029999999999994</v>
          </cell>
          <cell r="AK45">
            <v>0.35029999999999994</v>
          </cell>
          <cell r="AL45">
            <v>0.35029999999999994</v>
          </cell>
          <cell r="AM45">
            <v>0.35029999999999994</v>
          </cell>
          <cell r="AN45">
            <v>0.35029999999999994</v>
          </cell>
          <cell r="AO45">
            <v>0.48589999999999994</v>
          </cell>
        </row>
        <row r="46">
          <cell r="X46" t="str">
            <v>SkyLtVLTGlass2</v>
          </cell>
          <cell r="Y46">
            <v>0</v>
          </cell>
          <cell r="Z46">
            <v>0.79099999999999993</v>
          </cell>
          <cell r="AA46">
            <v>0.51979999999999993</v>
          </cell>
          <cell r="AB46">
            <v>0.64409999999999989</v>
          </cell>
          <cell r="AC46">
            <v>0.64409999999999989</v>
          </cell>
          <cell r="AD46">
            <v>0.64409999999999989</v>
          </cell>
          <cell r="AE46">
            <v>0.64409999999999989</v>
          </cell>
          <cell r="AF46">
            <v>0.64409999999999989</v>
          </cell>
          <cell r="AG46">
            <v>0.64409999999999989</v>
          </cell>
          <cell r="AH46">
            <v>0.64409999999999989</v>
          </cell>
          <cell r="AI46">
            <v>0.51979999999999993</v>
          </cell>
          <cell r="AJ46">
            <v>0.51979999999999993</v>
          </cell>
          <cell r="AK46">
            <v>0.51979999999999993</v>
          </cell>
          <cell r="AL46">
            <v>0.51979999999999993</v>
          </cell>
          <cell r="AM46">
            <v>0.51979999999999993</v>
          </cell>
          <cell r="AN46">
            <v>0.51979999999999993</v>
          </cell>
          <cell r="AO46">
            <v>0.79099999999999993</v>
          </cell>
        </row>
        <row r="47">
          <cell r="X47" t="str">
            <v>SkyLtVLTGlass5</v>
          </cell>
          <cell r="Y47">
            <v>0</v>
          </cell>
          <cell r="Z47">
            <v>0.79099999999999993</v>
          </cell>
          <cell r="AA47">
            <v>0.40679999999999994</v>
          </cell>
          <cell r="AB47">
            <v>0.45199999999999996</v>
          </cell>
          <cell r="AC47">
            <v>0.45199999999999996</v>
          </cell>
          <cell r="AD47">
            <v>0.45199999999999996</v>
          </cell>
          <cell r="AE47">
            <v>0.45199999999999996</v>
          </cell>
          <cell r="AF47">
            <v>0.45199999999999996</v>
          </cell>
          <cell r="AG47">
            <v>0.45199999999999996</v>
          </cell>
          <cell r="AH47">
            <v>0.45199999999999996</v>
          </cell>
          <cell r="AI47">
            <v>0.40679999999999994</v>
          </cell>
          <cell r="AJ47">
            <v>0.40679999999999994</v>
          </cell>
          <cell r="AK47">
            <v>0.40679999999999994</v>
          </cell>
          <cell r="AL47">
            <v>0.40679999999999994</v>
          </cell>
          <cell r="AM47">
            <v>0.40679999999999994</v>
          </cell>
          <cell r="AN47">
            <v>0.40679999999999994</v>
          </cell>
          <cell r="AO47">
            <v>0.79099999999999993</v>
          </cell>
        </row>
        <row r="48">
          <cell r="X48" t="str">
            <v>SkyLtVLTPlastic2</v>
          </cell>
          <cell r="Y48">
            <v>0</v>
          </cell>
          <cell r="Z48">
            <v>0.77969999999999984</v>
          </cell>
          <cell r="AA48">
            <v>0.77969999999999984</v>
          </cell>
          <cell r="AB48">
            <v>0.77969999999999984</v>
          </cell>
          <cell r="AC48">
            <v>0.77969999999999984</v>
          </cell>
          <cell r="AD48">
            <v>0.77969999999999984</v>
          </cell>
          <cell r="AE48">
            <v>0.77969999999999984</v>
          </cell>
          <cell r="AF48">
            <v>0.77969999999999984</v>
          </cell>
          <cell r="AG48">
            <v>0.77969999999999984</v>
          </cell>
          <cell r="AH48">
            <v>0.77969999999999984</v>
          </cell>
          <cell r="AI48">
            <v>0.77969999999999984</v>
          </cell>
          <cell r="AJ48">
            <v>0.77969999999999984</v>
          </cell>
          <cell r="AK48">
            <v>0.77969999999999984</v>
          </cell>
          <cell r="AL48">
            <v>0.77969999999999984</v>
          </cell>
          <cell r="AM48">
            <v>0.77969999999999984</v>
          </cell>
          <cell r="AN48">
            <v>0.77969999999999984</v>
          </cell>
          <cell r="AO48">
            <v>0.77969999999999984</v>
          </cell>
        </row>
        <row r="49">
          <cell r="X49" t="str">
            <v>SkyLtVLTPlastic5</v>
          </cell>
          <cell r="Y49">
            <v>0</v>
          </cell>
          <cell r="Z49">
            <v>0.64409999999999989</v>
          </cell>
          <cell r="AA49">
            <v>0.64409999999999989</v>
          </cell>
          <cell r="AB49">
            <v>0.64409999999999989</v>
          </cell>
          <cell r="AC49">
            <v>0.64409999999999989</v>
          </cell>
          <cell r="AD49">
            <v>0.64409999999999989</v>
          </cell>
          <cell r="AE49">
            <v>0.64409999999999989</v>
          </cell>
          <cell r="AF49">
            <v>0.64409999999999989</v>
          </cell>
          <cell r="AG49">
            <v>0.64409999999999989</v>
          </cell>
          <cell r="AH49">
            <v>0.64409999999999989</v>
          </cell>
          <cell r="AI49">
            <v>0.64409999999999989</v>
          </cell>
          <cell r="AJ49">
            <v>0.64409999999999989</v>
          </cell>
          <cell r="AK49">
            <v>0.64409999999999989</v>
          </cell>
          <cell r="AL49">
            <v>0.64409999999999989</v>
          </cell>
          <cell r="AM49">
            <v>0.64409999999999989</v>
          </cell>
          <cell r="AN49">
            <v>0.64409999999999989</v>
          </cell>
          <cell r="AO49">
            <v>0.64409999999999989</v>
          </cell>
        </row>
      </sheetData>
      <sheetData sheetId="5"/>
      <sheetData sheetId="6"/>
      <sheetData sheetId="7">
        <row r="2">
          <cell r="B2" t="str">
            <v>0001 CZ15 MediumOffice Base</v>
          </cell>
          <cell r="C2">
            <v>0</v>
          </cell>
          <cell r="D2" t="b">
            <v>0</v>
          </cell>
          <cell r="E2" t="str">
            <v>CZ15RV2.epw</v>
          </cell>
          <cell r="F2">
            <v>15</v>
          </cell>
          <cell r="G2">
            <v>0</v>
          </cell>
          <cell r="H2">
            <v>1.024128E-3</v>
          </cell>
          <cell r="I2">
            <v>8.5837477233149301E-2</v>
          </cell>
          <cell r="J2">
            <v>0</v>
          </cell>
          <cell r="K2">
            <v>3.9450483387994533</v>
          </cell>
          <cell r="L2">
            <v>2.504407653539467</v>
          </cell>
          <cell r="M2">
            <v>0.73</v>
          </cell>
          <cell r="N2">
            <v>0.44999999999999996</v>
          </cell>
          <cell r="O2">
            <v>0.8</v>
          </cell>
          <cell r="P2">
            <v>3.8121652137271975</v>
          </cell>
          <cell r="Q2">
            <v>0.60716622873419479</v>
          </cell>
          <cell r="R2">
            <v>2.6687840419430833</v>
          </cell>
          <cell r="S2">
            <v>0.4</v>
          </cell>
          <cell r="T2">
            <v>0.31</v>
          </cell>
          <cell r="U2">
            <v>0.45199999999999996</v>
          </cell>
          <cell r="V2">
            <v>0.35029999999999994</v>
          </cell>
          <cell r="W2">
            <v>0.51979999999999993</v>
          </cell>
          <cell r="X2">
            <v>9.9999999999999995E-7</v>
          </cell>
          <cell r="Y2">
            <v>0</v>
          </cell>
          <cell r="Z2">
            <v>0</v>
          </cell>
          <cell r="AA2">
            <v>9.6875193750387503</v>
          </cell>
          <cell r="AB2">
            <v>10.763910416709722</v>
          </cell>
          <cell r="AC2">
            <v>31468.723000000002</v>
          </cell>
          <cell r="AD2">
            <v>100000</v>
          </cell>
          <cell r="AE2">
            <v>100000</v>
          </cell>
          <cell r="AF2">
            <v>450</v>
          </cell>
          <cell r="AG2">
            <v>2</v>
          </cell>
          <cell r="AH2">
            <v>0.3</v>
          </cell>
          <cell r="AI2">
            <v>0.2</v>
          </cell>
          <cell r="AJ2">
            <v>3</v>
          </cell>
          <cell r="AK2">
            <v>3</v>
          </cell>
          <cell r="AL2">
            <v>0</v>
          </cell>
          <cell r="AM2" t="str">
            <v>CZ15MediumOffice.idf</v>
          </cell>
          <cell r="AN2" t="str">
            <v>CTZ15SiteDesign.idf</v>
          </cell>
          <cell r="AO2">
            <v>0</v>
          </cell>
          <cell r="AP2">
            <v>1</v>
          </cell>
          <cell r="AQ2" t="str">
            <v>MediumOffice</v>
          </cell>
          <cell r="AR2" t="str">
            <v>Base</v>
          </cell>
          <cell r="AS2">
            <v>0</v>
          </cell>
          <cell r="AT2" t="str">
            <v>No</v>
          </cell>
          <cell r="AU2" t="str">
            <v>No</v>
          </cell>
          <cell r="AV2" t="str">
            <v>No</v>
          </cell>
          <cell r="AW2" t="str">
            <v>No</v>
          </cell>
          <cell r="AX2" t="str">
            <v>No</v>
          </cell>
          <cell r="AY2" t="str">
            <v>No</v>
          </cell>
          <cell r="AZ2" t="str">
            <v>No</v>
          </cell>
          <cell r="BA2" t="str">
            <v>No</v>
          </cell>
          <cell r="BB2" t="str">
            <v>No</v>
          </cell>
          <cell r="BC2" t="str">
            <v>No</v>
          </cell>
          <cell r="BD2" t="str">
            <v>No</v>
          </cell>
          <cell r="BE2" t="str">
            <v>No</v>
          </cell>
          <cell r="BF2" t="str">
            <v>No</v>
          </cell>
          <cell r="BG2" t="str">
            <v>No</v>
          </cell>
          <cell r="BH2" t="str">
            <v>No</v>
          </cell>
          <cell r="BI2" t="str">
            <v>No</v>
          </cell>
          <cell r="BJ2" t="str">
            <v>No</v>
          </cell>
          <cell r="BK2" t="str">
            <v>No</v>
          </cell>
          <cell r="BL2" t="str">
            <v>No</v>
          </cell>
          <cell r="BM2" t="str">
            <v>No</v>
          </cell>
          <cell r="BN2" t="str">
            <v>No</v>
          </cell>
          <cell r="BO2" t="str">
            <v>No</v>
          </cell>
          <cell r="BP2" t="str">
            <v>No</v>
          </cell>
        </row>
        <row r="3">
          <cell r="B3" t="str">
            <v>0002 CZ15 MediumOffice RoofLtR+20</v>
          </cell>
          <cell r="C3" t="str">
            <v>0001 CZ15 MediumOffice Base</v>
          </cell>
          <cell r="D3" t="b">
            <v>0</v>
          </cell>
          <cell r="E3" t="str">
            <v>CZ15RV2.epw</v>
          </cell>
          <cell r="F3">
            <v>15</v>
          </cell>
          <cell r="G3">
            <v>0</v>
          </cell>
          <cell r="H3">
            <v>1.024128E-3</v>
          </cell>
          <cell r="I3">
            <v>8.5837477233149301E-2</v>
          </cell>
          <cell r="J3">
            <v>0</v>
          </cell>
          <cell r="K3">
            <v>5.741310423499316</v>
          </cell>
          <cell r="L3">
            <v>2.504407653539467</v>
          </cell>
          <cell r="M3">
            <v>0.73</v>
          </cell>
          <cell r="N3">
            <v>0.44999999999999996</v>
          </cell>
          <cell r="O3">
            <v>0.8</v>
          </cell>
          <cell r="P3">
            <v>3.8121652137271975</v>
          </cell>
          <cell r="Q3">
            <v>0.60716622873419479</v>
          </cell>
          <cell r="R3">
            <v>2.6687840419430833</v>
          </cell>
          <cell r="S3">
            <v>0.4</v>
          </cell>
          <cell r="T3">
            <v>0.31</v>
          </cell>
          <cell r="U3">
            <v>0.45199999999999996</v>
          </cell>
          <cell r="V3">
            <v>0.35029999999999994</v>
          </cell>
          <cell r="W3">
            <v>0.51979999999999993</v>
          </cell>
          <cell r="X3">
            <v>9.9999999999999995E-7</v>
          </cell>
          <cell r="Y3">
            <v>0</v>
          </cell>
          <cell r="Z3">
            <v>0</v>
          </cell>
          <cell r="AA3">
            <v>9.6875193750387503</v>
          </cell>
          <cell r="AB3">
            <v>10.763910416709722</v>
          </cell>
          <cell r="AC3">
            <v>31468.723000000002</v>
          </cell>
          <cell r="AD3">
            <v>100000</v>
          </cell>
          <cell r="AE3">
            <v>100000</v>
          </cell>
          <cell r="AF3">
            <v>450</v>
          </cell>
          <cell r="AG3">
            <v>2</v>
          </cell>
          <cell r="AH3">
            <v>0.3</v>
          </cell>
          <cell r="AI3">
            <v>0.2</v>
          </cell>
          <cell r="AJ3">
            <v>3</v>
          </cell>
          <cell r="AK3">
            <v>3</v>
          </cell>
          <cell r="AL3">
            <v>0</v>
          </cell>
          <cell r="AM3" t="str">
            <v>CZ15MediumOffice.idf</v>
          </cell>
          <cell r="AN3" t="str">
            <v>CTZ15SiteDesign.idf</v>
          </cell>
          <cell r="AO3">
            <v>0</v>
          </cell>
          <cell r="AP3">
            <v>2</v>
          </cell>
          <cell r="AQ3" t="str">
            <v>MediumOffice</v>
          </cell>
          <cell r="AR3" t="str">
            <v>RoofLt</v>
          </cell>
          <cell r="AS3" t="str">
            <v>R+20</v>
          </cell>
          <cell r="AT3" t="str">
            <v>Yes</v>
          </cell>
          <cell r="AU3" t="str">
            <v>No</v>
          </cell>
          <cell r="AV3" t="str">
            <v>No</v>
          </cell>
          <cell r="AW3" t="str">
            <v>No</v>
          </cell>
          <cell r="AX3" t="str">
            <v>No</v>
          </cell>
          <cell r="AY3" t="str">
            <v>No</v>
          </cell>
          <cell r="AZ3" t="str">
            <v>No</v>
          </cell>
          <cell r="BA3" t="str">
            <v>No</v>
          </cell>
          <cell r="BB3" t="str">
            <v>No</v>
          </cell>
          <cell r="BC3" t="str">
            <v>No</v>
          </cell>
          <cell r="BD3" t="str">
            <v>No</v>
          </cell>
          <cell r="BE3" t="str">
            <v>No</v>
          </cell>
          <cell r="BF3" t="str">
            <v>No</v>
          </cell>
          <cell r="BG3" t="str">
            <v>No</v>
          </cell>
          <cell r="BH3" t="str">
            <v>No</v>
          </cell>
          <cell r="BI3" t="str">
            <v>No</v>
          </cell>
          <cell r="BJ3" t="str">
            <v>No</v>
          </cell>
          <cell r="BK3" t="str">
            <v>No</v>
          </cell>
          <cell r="BL3" t="str">
            <v>No</v>
          </cell>
          <cell r="BM3" t="str">
            <v>No</v>
          </cell>
          <cell r="BN3" t="str">
            <v>No</v>
          </cell>
          <cell r="BO3" t="str">
            <v>No</v>
          </cell>
          <cell r="BP3" t="str">
            <v>No</v>
          </cell>
        </row>
        <row r="4">
          <cell r="B4" t="str">
            <v>0003 CZ15 MediumOffice WallLtR+20</v>
          </cell>
          <cell r="C4" t="str">
            <v>0001 CZ15 MediumOffice Base</v>
          </cell>
          <cell r="D4" t="b">
            <v>0</v>
          </cell>
          <cell r="E4" t="str">
            <v>CZ15RV2.epw</v>
          </cell>
          <cell r="F4">
            <v>15</v>
          </cell>
          <cell r="G4">
            <v>0</v>
          </cell>
          <cell r="H4">
            <v>1.024128E-3</v>
          </cell>
          <cell r="I4">
            <v>8.5837477233149301E-2</v>
          </cell>
          <cell r="J4">
            <v>0</v>
          </cell>
          <cell r="K4">
            <v>3.9450483387994533</v>
          </cell>
          <cell r="L4">
            <v>5.3459403674670751</v>
          </cell>
          <cell r="M4">
            <v>0.73</v>
          </cell>
          <cell r="N4">
            <v>0.44999999999999996</v>
          </cell>
          <cell r="O4">
            <v>0.8</v>
          </cell>
          <cell r="P4">
            <v>3.8121652137271975</v>
          </cell>
          <cell r="Q4">
            <v>0.60716622873419479</v>
          </cell>
          <cell r="R4">
            <v>2.6687840419430833</v>
          </cell>
          <cell r="S4">
            <v>0.4</v>
          </cell>
          <cell r="T4">
            <v>0.31</v>
          </cell>
          <cell r="U4">
            <v>0.45199999999999996</v>
          </cell>
          <cell r="V4">
            <v>0.35029999999999994</v>
          </cell>
          <cell r="W4">
            <v>0.51979999999999993</v>
          </cell>
          <cell r="X4">
            <v>9.9999999999999995E-7</v>
          </cell>
          <cell r="Y4">
            <v>0</v>
          </cell>
          <cell r="Z4">
            <v>0</v>
          </cell>
          <cell r="AA4">
            <v>9.6875193750387503</v>
          </cell>
          <cell r="AB4">
            <v>10.763910416709722</v>
          </cell>
          <cell r="AC4">
            <v>31468.723000000002</v>
          </cell>
          <cell r="AD4">
            <v>100000</v>
          </cell>
          <cell r="AE4">
            <v>100000</v>
          </cell>
          <cell r="AF4">
            <v>450</v>
          </cell>
          <cell r="AG4">
            <v>2</v>
          </cell>
          <cell r="AH4">
            <v>0.3</v>
          </cell>
          <cell r="AI4">
            <v>0.2</v>
          </cell>
          <cell r="AJ4">
            <v>3</v>
          </cell>
          <cell r="AK4">
            <v>3</v>
          </cell>
          <cell r="AL4">
            <v>0</v>
          </cell>
          <cell r="AM4" t="str">
            <v>CZ15MediumOffice.idf</v>
          </cell>
          <cell r="AN4" t="str">
            <v>CTZ15SiteDesign.idf</v>
          </cell>
          <cell r="AO4">
            <v>0</v>
          </cell>
          <cell r="AP4">
            <v>3</v>
          </cell>
          <cell r="AQ4" t="str">
            <v>MediumOffice</v>
          </cell>
          <cell r="AR4" t="str">
            <v>WallLt</v>
          </cell>
          <cell r="AS4" t="str">
            <v>R+20</v>
          </cell>
          <cell r="AT4" t="str">
            <v>No</v>
          </cell>
          <cell r="AU4" t="str">
            <v>Yes</v>
          </cell>
          <cell r="AV4" t="str">
            <v>No</v>
          </cell>
          <cell r="AW4" t="str">
            <v>No</v>
          </cell>
          <cell r="AX4" t="str">
            <v>No</v>
          </cell>
          <cell r="AY4" t="str">
            <v>No</v>
          </cell>
          <cell r="AZ4" t="str">
            <v>No</v>
          </cell>
          <cell r="BA4" t="str">
            <v>No</v>
          </cell>
          <cell r="BB4" t="str">
            <v>No</v>
          </cell>
          <cell r="BC4" t="str">
            <v>No</v>
          </cell>
          <cell r="BD4" t="str">
            <v>No</v>
          </cell>
          <cell r="BE4" t="str">
            <v>No</v>
          </cell>
          <cell r="BF4" t="str">
            <v>No</v>
          </cell>
          <cell r="BG4" t="str">
            <v>No</v>
          </cell>
          <cell r="BH4" t="str">
            <v>No</v>
          </cell>
          <cell r="BI4" t="str">
            <v>No</v>
          </cell>
          <cell r="BJ4" t="str">
            <v>No</v>
          </cell>
          <cell r="BK4" t="str">
            <v>No</v>
          </cell>
          <cell r="BL4" t="str">
            <v>No</v>
          </cell>
          <cell r="BM4" t="str">
            <v>No</v>
          </cell>
          <cell r="BN4" t="str">
            <v>No</v>
          </cell>
          <cell r="BO4" t="str">
            <v>No</v>
          </cell>
          <cell r="BP4" t="str">
            <v>No</v>
          </cell>
        </row>
        <row r="5">
          <cell r="B5" t="str">
            <v>0004 CZ15 MediumOffice UnhtSlabF24vR-5</v>
          </cell>
          <cell r="C5" t="str">
            <v>0001 CZ15 MediumOffice Base</v>
          </cell>
          <cell r="D5" t="b">
            <v>0</v>
          </cell>
          <cell r="E5" t="str">
            <v>CZ15RV2.epw</v>
          </cell>
          <cell r="F5">
            <v>15</v>
          </cell>
          <cell r="G5">
            <v>0</v>
          </cell>
          <cell r="H5">
            <v>1.024128E-3</v>
          </cell>
          <cell r="I5">
            <v>8.5837477233149301E-2</v>
          </cell>
          <cell r="J5">
            <v>0</v>
          </cell>
          <cell r="K5">
            <v>3.9450483387994533</v>
          </cell>
          <cell r="L5">
            <v>2.504407653539467</v>
          </cell>
          <cell r="M5">
            <v>0.57999999999999996</v>
          </cell>
          <cell r="N5">
            <v>0.44999999999999996</v>
          </cell>
          <cell r="O5">
            <v>0.8</v>
          </cell>
          <cell r="P5">
            <v>3.8121652137271975</v>
          </cell>
          <cell r="Q5">
            <v>0.60716622873419479</v>
          </cell>
          <cell r="R5">
            <v>2.6687840419430833</v>
          </cell>
          <cell r="S5">
            <v>0.4</v>
          </cell>
          <cell r="T5">
            <v>0.31</v>
          </cell>
          <cell r="U5">
            <v>0.45199999999999996</v>
          </cell>
          <cell r="V5">
            <v>0.35029999999999994</v>
          </cell>
          <cell r="W5">
            <v>0.51979999999999993</v>
          </cell>
          <cell r="X5">
            <v>9.9999999999999995E-7</v>
          </cell>
          <cell r="Y5">
            <v>0</v>
          </cell>
          <cell r="Z5">
            <v>0</v>
          </cell>
          <cell r="AA5">
            <v>9.6875193750387503</v>
          </cell>
          <cell r="AB5">
            <v>10.763910416709722</v>
          </cell>
          <cell r="AC5">
            <v>31468.723000000002</v>
          </cell>
          <cell r="AD5">
            <v>100000</v>
          </cell>
          <cell r="AE5">
            <v>100000</v>
          </cell>
          <cell r="AF5">
            <v>450</v>
          </cell>
          <cell r="AG5">
            <v>2</v>
          </cell>
          <cell r="AH5">
            <v>0.3</v>
          </cell>
          <cell r="AI5">
            <v>0.2</v>
          </cell>
          <cell r="AJ5">
            <v>3</v>
          </cell>
          <cell r="AK5">
            <v>3</v>
          </cell>
          <cell r="AL5">
            <v>0</v>
          </cell>
          <cell r="AM5" t="str">
            <v>CZ15MediumOffice.idf</v>
          </cell>
          <cell r="AN5" t="str">
            <v>CTZ15SiteDesign.idf</v>
          </cell>
          <cell r="AO5">
            <v>0</v>
          </cell>
          <cell r="AP5">
            <v>4</v>
          </cell>
          <cell r="AQ5" t="str">
            <v>MediumOffice</v>
          </cell>
          <cell r="AR5" t="str">
            <v>UnhtSlabF</v>
          </cell>
          <cell r="AS5" t="str">
            <v>24vR-5</v>
          </cell>
          <cell r="AT5" t="str">
            <v>No</v>
          </cell>
          <cell r="AU5" t="str">
            <v>No</v>
          </cell>
          <cell r="AV5" t="str">
            <v>No</v>
          </cell>
          <cell r="AW5" t="str">
            <v>No</v>
          </cell>
          <cell r="AX5" t="str">
            <v>No</v>
          </cell>
          <cell r="AY5" t="str">
            <v>No</v>
          </cell>
          <cell r="AZ5" t="str">
            <v>No</v>
          </cell>
          <cell r="BA5" t="str">
            <v>No</v>
          </cell>
          <cell r="BB5" t="str">
            <v>No</v>
          </cell>
          <cell r="BC5" t="str">
            <v>No</v>
          </cell>
          <cell r="BD5" t="str">
            <v>No</v>
          </cell>
          <cell r="BE5" t="str">
            <v>No</v>
          </cell>
          <cell r="BF5" t="str">
            <v>No</v>
          </cell>
          <cell r="BG5" t="str">
            <v>No</v>
          </cell>
          <cell r="BH5" t="str">
            <v>No</v>
          </cell>
          <cell r="BI5" t="str">
            <v>No</v>
          </cell>
          <cell r="BJ5" t="str">
            <v>No</v>
          </cell>
          <cell r="BK5" t="str">
            <v>No</v>
          </cell>
          <cell r="BL5" t="str">
            <v>No</v>
          </cell>
          <cell r="BM5" t="str">
            <v>No</v>
          </cell>
          <cell r="BN5" t="str">
            <v>No</v>
          </cell>
          <cell r="BO5" t="str">
            <v>No</v>
          </cell>
          <cell r="BP5" t="str">
            <v>No</v>
          </cell>
        </row>
        <row r="6">
          <cell r="B6" t="str">
            <v>0005 CZ15 MediumOffice BaseInfil+5</v>
          </cell>
          <cell r="C6" t="str">
            <v>0001 CZ15 MediumOffice Base</v>
          </cell>
          <cell r="D6" t="b">
            <v>0</v>
          </cell>
          <cell r="E6" t="str">
            <v>CZ15RV2.epw</v>
          </cell>
          <cell r="F6">
            <v>15</v>
          </cell>
          <cell r="G6">
            <v>0</v>
          </cell>
          <cell r="H6">
            <v>1.0753344E-3</v>
          </cell>
          <cell r="I6">
            <v>8.5837477233149301E-2</v>
          </cell>
          <cell r="J6">
            <v>0</v>
          </cell>
          <cell r="K6">
            <v>3.9450483387994533</v>
          </cell>
          <cell r="L6">
            <v>2.504407653539467</v>
          </cell>
          <cell r="M6">
            <v>0.73</v>
          </cell>
          <cell r="N6">
            <v>0.44999999999999996</v>
          </cell>
          <cell r="O6">
            <v>0.8</v>
          </cell>
          <cell r="P6">
            <v>3.8121652137271975</v>
          </cell>
          <cell r="Q6">
            <v>0.60716622873419479</v>
          </cell>
          <cell r="R6">
            <v>2.6687840419430833</v>
          </cell>
          <cell r="S6">
            <v>0.4</v>
          </cell>
          <cell r="T6">
            <v>0.31</v>
          </cell>
          <cell r="U6">
            <v>0.45199999999999996</v>
          </cell>
          <cell r="V6">
            <v>0.35029999999999994</v>
          </cell>
          <cell r="W6">
            <v>0.51979999999999993</v>
          </cell>
          <cell r="X6">
            <v>9.9999999999999995E-7</v>
          </cell>
          <cell r="Y6">
            <v>0</v>
          </cell>
          <cell r="Z6">
            <v>0</v>
          </cell>
          <cell r="AA6">
            <v>9.6875193750387503</v>
          </cell>
          <cell r="AB6">
            <v>10.763910416709722</v>
          </cell>
          <cell r="AC6">
            <v>31468.723000000002</v>
          </cell>
          <cell r="AD6">
            <v>100000</v>
          </cell>
          <cell r="AE6">
            <v>100000</v>
          </cell>
          <cell r="AF6">
            <v>450</v>
          </cell>
          <cell r="AG6">
            <v>2</v>
          </cell>
          <cell r="AH6">
            <v>0.3</v>
          </cell>
          <cell r="AI6">
            <v>0.2</v>
          </cell>
          <cell r="AJ6">
            <v>3</v>
          </cell>
          <cell r="AK6">
            <v>3</v>
          </cell>
          <cell r="AL6">
            <v>0</v>
          </cell>
          <cell r="AM6" t="str">
            <v>CZ15MediumOffice.idf</v>
          </cell>
          <cell r="AN6" t="str">
            <v>CTZ15SiteDesign.idf</v>
          </cell>
          <cell r="AO6">
            <v>0</v>
          </cell>
          <cell r="AP6">
            <v>5</v>
          </cell>
          <cell r="AQ6" t="str">
            <v>MediumOffice</v>
          </cell>
          <cell r="AR6" t="str">
            <v>Base</v>
          </cell>
          <cell r="AS6" t="str">
            <v>Infil+5</v>
          </cell>
          <cell r="AT6" t="str">
            <v>No</v>
          </cell>
          <cell r="AU6" t="str">
            <v>No</v>
          </cell>
          <cell r="AV6" t="str">
            <v>No</v>
          </cell>
          <cell r="AW6" t="str">
            <v>No</v>
          </cell>
          <cell r="AX6" t="str">
            <v>No</v>
          </cell>
          <cell r="AY6" t="str">
            <v>No</v>
          </cell>
          <cell r="AZ6" t="str">
            <v>No</v>
          </cell>
          <cell r="BA6" t="str">
            <v>No</v>
          </cell>
          <cell r="BB6" t="str">
            <v>No</v>
          </cell>
          <cell r="BC6" t="str">
            <v>No</v>
          </cell>
          <cell r="BD6" t="str">
            <v>No</v>
          </cell>
          <cell r="BE6" t="str">
            <v>No</v>
          </cell>
          <cell r="BF6" t="str">
            <v>No</v>
          </cell>
          <cell r="BG6" t="str">
            <v>No</v>
          </cell>
          <cell r="BH6" t="str">
            <v>No</v>
          </cell>
          <cell r="BI6" t="str">
            <v>No</v>
          </cell>
          <cell r="BJ6" t="str">
            <v>No</v>
          </cell>
          <cell r="BK6" t="str">
            <v>No</v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</row>
        <row r="7">
          <cell r="B7" t="str">
            <v>0006 CZ15 MediumOffice WinU-20</v>
          </cell>
          <cell r="C7" t="str">
            <v>0001 CZ15 MediumOffice Base</v>
          </cell>
          <cell r="D7" t="b">
            <v>0</v>
          </cell>
          <cell r="E7" t="str">
            <v>CZ15RV2.epw</v>
          </cell>
          <cell r="F7">
            <v>15</v>
          </cell>
          <cell r="G7">
            <v>0</v>
          </cell>
          <cell r="H7">
            <v>1.024128E-3</v>
          </cell>
          <cell r="I7">
            <v>8.5837477233149301E-2</v>
          </cell>
          <cell r="J7">
            <v>0</v>
          </cell>
          <cell r="K7">
            <v>3.9450483387994533</v>
          </cell>
          <cell r="L7">
            <v>2.504407653539467</v>
          </cell>
          <cell r="M7">
            <v>0.73</v>
          </cell>
          <cell r="N7">
            <v>0.44999999999999996</v>
          </cell>
          <cell r="O7">
            <v>0.8</v>
          </cell>
          <cell r="P7">
            <v>3.8121652137271975</v>
          </cell>
          <cell r="Q7">
            <v>0.60716622873419479</v>
          </cell>
          <cell r="R7">
            <v>2.1350272335544669</v>
          </cell>
          <cell r="S7">
            <v>0.4</v>
          </cell>
          <cell r="T7">
            <v>0.31</v>
          </cell>
          <cell r="U7">
            <v>0.45199999999999996</v>
          </cell>
          <cell r="V7">
            <v>0.35029999999999994</v>
          </cell>
          <cell r="W7">
            <v>0.51979999999999993</v>
          </cell>
          <cell r="X7">
            <v>9.9999999999999995E-7</v>
          </cell>
          <cell r="Y7">
            <v>0</v>
          </cell>
          <cell r="Z7">
            <v>0</v>
          </cell>
          <cell r="AA7">
            <v>9.6875193750387503</v>
          </cell>
          <cell r="AB7">
            <v>10.763910416709722</v>
          </cell>
          <cell r="AC7">
            <v>31468.723000000002</v>
          </cell>
          <cell r="AD7">
            <v>100000</v>
          </cell>
          <cell r="AE7">
            <v>100000</v>
          </cell>
          <cell r="AF7">
            <v>450</v>
          </cell>
          <cell r="AG7">
            <v>2</v>
          </cell>
          <cell r="AH7">
            <v>0.3</v>
          </cell>
          <cell r="AI7">
            <v>0.2</v>
          </cell>
          <cell r="AJ7">
            <v>3</v>
          </cell>
          <cell r="AK7">
            <v>3</v>
          </cell>
          <cell r="AL7">
            <v>0</v>
          </cell>
          <cell r="AM7" t="str">
            <v>CZ15MediumOffice.idf</v>
          </cell>
          <cell r="AN7" t="str">
            <v>CTZ15SiteDesign.idf</v>
          </cell>
          <cell r="AO7">
            <v>0</v>
          </cell>
          <cell r="AP7">
            <v>6</v>
          </cell>
          <cell r="AQ7" t="str">
            <v>MediumOffice</v>
          </cell>
          <cell r="AR7" t="str">
            <v>WinU</v>
          </cell>
          <cell r="AS7">
            <v>-20</v>
          </cell>
          <cell r="AT7" t="str">
            <v>No</v>
          </cell>
          <cell r="AU7" t="str">
            <v>No</v>
          </cell>
          <cell r="AV7" t="str">
            <v>No</v>
          </cell>
          <cell r="AW7" t="str">
            <v>No</v>
          </cell>
          <cell r="AX7" t="str">
            <v>No</v>
          </cell>
          <cell r="AY7" t="str">
            <v>No</v>
          </cell>
          <cell r="AZ7" t="str">
            <v>Yes</v>
          </cell>
          <cell r="BA7" t="str">
            <v>No</v>
          </cell>
          <cell r="BB7" t="str">
            <v>No</v>
          </cell>
          <cell r="BC7" t="str">
            <v>No</v>
          </cell>
          <cell r="BD7" t="str">
            <v>No</v>
          </cell>
          <cell r="BE7" t="str">
            <v>No</v>
          </cell>
          <cell r="BF7" t="str">
            <v>No</v>
          </cell>
          <cell r="BG7" t="str">
            <v>No</v>
          </cell>
          <cell r="BH7" t="str">
            <v>No</v>
          </cell>
          <cell r="BI7" t="str">
            <v>No</v>
          </cell>
          <cell r="BJ7" t="str">
            <v>No</v>
          </cell>
          <cell r="BK7" t="str">
            <v>No</v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</row>
        <row r="8">
          <cell r="B8" t="str">
            <v>0007 CZ15 MediumOffice WinSHGC-20</v>
          </cell>
          <cell r="C8" t="str">
            <v>0001 CZ15 MediumOffice Base</v>
          </cell>
          <cell r="D8" t="b">
            <v>1</v>
          </cell>
          <cell r="E8" t="str">
            <v>CZ15RV2.epw</v>
          </cell>
          <cell r="F8">
            <v>15</v>
          </cell>
          <cell r="G8">
            <v>0</v>
          </cell>
          <cell r="H8">
            <v>1.024128E-3</v>
          </cell>
          <cell r="I8">
            <v>8.5837477233149301E-2</v>
          </cell>
          <cell r="J8">
            <v>0</v>
          </cell>
          <cell r="K8">
            <v>3.9450483387994533</v>
          </cell>
          <cell r="L8">
            <v>2.504407653539467</v>
          </cell>
          <cell r="M8">
            <v>0.73</v>
          </cell>
          <cell r="N8">
            <v>0.44999999999999996</v>
          </cell>
          <cell r="O8">
            <v>0.8</v>
          </cell>
          <cell r="P8">
            <v>3.8121652137271975</v>
          </cell>
          <cell r="Q8">
            <v>0.60716622873419479</v>
          </cell>
          <cell r="R8">
            <v>2.6687840419430833</v>
          </cell>
          <cell r="S8">
            <v>0.32000000000000006</v>
          </cell>
          <cell r="T8">
            <v>0.248</v>
          </cell>
          <cell r="U8">
            <v>0.45199999999999996</v>
          </cell>
          <cell r="V8">
            <v>0.35029999999999994</v>
          </cell>
          <cell r="W8">
            <v>0.51979999999999993</v>
          </cell>
          <cell r="X8">
            <v>9.9999999999999995E-7</v>
          </cell>
          <cell r="Y8">
            <v>0</v>
          </cell>
          <cell r="Z8">
            <v>0</v>
          </cell>
          <cell r="AA8">
            <v>9.6875193750387503</v>
          </cell>
          <cell r="AB8">
            <v>10.763910416709722</v>
          </cell>
          <cell r="AC8">
            <v>31468.723000000002</v>
          </cell>
          <cell r="AD8">
            <v>100000</v>
          </cell>
          <cell r="AE8">
            <v>100000</v>
          </cell>
          <cell r="AF8">
            <v>450</v>
          </cell>
          <cell r="AG8">
            <v>2</v>
          </cell>
          <cell r="AH8">
            <v>0.3</v>
          </cell>
          <cell r="AI8">
            <v>0.2</v>
          </cell>
          <cell r="AJ8">
            <v>3</v>
          </cell>
          <cell r="AK8">
            <v>3</v>
          </cell>
          <cell r="AL8">
            <v>0</v>
          </cell>
          <cell r="AM8" t="str">
            <v>CZ15MediumOffice.idf</v>
          </cell>
          <cell r="AN8" t="str">
            <v>CTZ15SiteDesign.idf</v>
          </cell>
          <cell r="AO8">
            <v>0</v>
          </cell>
          <cell r="AP8">
            <v>7</v>
          </cell>
          <cell r="AQ8" t="str">
            <v>MediumOffice</v>
          </cell>
          <cell r="AR8" t="str">
            <v>WinSHGC</v>
          </cell>
          <cell r="AS8">
            <v>-20</v>
          </cell>
          <cell r="AT8" t="str">
            <v>No</v>
          </cell>
          <cell r="AU8" t="str">
            <v>No</v>
          </cell>
          <cell r="AV8" t="str">
            <v>No</v>
          </cell>
          <cell r="AW8" t="str">
            <v>No</v>
          </cell>
          <cell r="AX8" t="str">
            <v>No</v>
          </cell>
          <cell r="AY8" t="str">
            <v>No</v>
          </cell>
          <cell r="AZ8" t="str">
            <v>No</v>
          </cell>
          <cell r="BA8" t="str">
            <v>Yes</v>
          </cell>
          <cell r="BB8" t="str">
            <v>No</v>
          </cell>
          <cell r="BC8" t="str">
            <v>No</v>
          </cell>
          <cell r="BD8" t="str">
            <v>No</v>
          </cell>
          <cell r="BE8" t="str">
            <v>No</v>
          </cell>
          <cell r="BF8" t="str">
            <v>No</v>
          </cell>
          <cell r="BG8" t="str">
            <v>No</v>
          </cell>
          <cell r="BH8" t="str">
            <v>No</v>
          </cell>
          <cell r="BI8" t="str">
            <v>No</v>
          </cell>
          <cell r="BJ8" t="str">
            <v>No</v>
          </cell>
          <cell r="BK8" t="str">
            <v>No</v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</row>
        <row r="9">
          <cell r="B9" t="str">
            <v>0008 CZ15 MediumOffice WinU_SHGC-20</v>
          </cell>
          <cell r="C9" t="str">
            <v>0001 CZ15 MediumOffice Base</v>
          </cell>
          <cell r="D9" t="b">
            <v>1</v>
          </cell>
          <cell r="E9" t="str">
            <v>CZ15RV2.epw</v>
          </cell>
          <cell r="F9">
            <v>15</v>
          </cell>
          <cell r="G9">
            <v>0</v>
          </cell>
          <cell r="H9">
            <v>1.024128E-3</v>
          </cell>
          <cell r="I9">
            <v>8.5837477233149301E-2</v>
          </cell>
          <cell r="J9">
            <v>0</v>
          </cell>
          <cell r="K9">
            <v>3.9450483387994533</v>
          </cell>
          <cell r="L9">
            <v>2.504407653539467</v>
          </cell>
          <cell r="M9">
            <v>0.73</v>
          </cell>
          <cell r="N9">
            <v>0.44999999999999996</v>
          </cell>
          <cell r="O9">
            <v>0.8</v>
          </cell>
          <cell r="P9">
            <v>3.8121652137271975</v>
          </cell>
          <cell r="Q9">
            <v>0.60716622873419479</v>
          </cell>
          <cell r="R9">
            <v>2.1350272335544669</v>
          </cell>
          <cell r="S9">
            <v>0.32000000000000006</v>
          </cell>
          <cell r="T9">
            <v>0.248</v>
          </cell>
          <cell r="U9">
            <v>0.45199999999999996</v>
          </cell>
          <cell r="V9">
            <v>0.35029999999999994</v>
          </cell>
          <cell r="W9">
            <v>0.51979999999999993</v>
          </cell>
          <cell r="X9">
            <v>9.9999999999999995E-7</v>
          </cell>
          <cell r="Y9">
            <v>0</v>
          </cell>
          <cell r="Z9">
            <v>0</v>
          </cell>
          <cell r="AA9">
            <v>9.6875193750387503</v>
          </cell>
          <cell r="AB9">
            <v>10.763910416709722</v>
          </cell>
          <cell r="AC9">
            <v>31468.723000000002</v>
          </cell>
          <cell r="AD9">
            <v>100000</v>
          </cell>
          <cell r="AE9">
            <v>100000</v>
          </cell>
          <cell r="AF9">
            <v>450</v>
          </cell>
          <cell r="AG9">
            <v>2</v>
          </cell>
          <cell r="AH9">
            <v>0.3</v>
          </cell>
          <cell r="AI9">
            <v>0.2</v>
          </cell>
          <cell r="AJ9">
            <v>3</v>
          </cell>
          <cell r="AK9">
            <v>3</v>
          </cell>
          <cell r="AL9">
            <v>0</v>
          </cell>
          <cell r="AM9" t="str">
            <v>CZ15MediumOffice.idf</v>
          </cell>
          <cell r="AN9" t="str">
            <v>CTZ15SiteDesign.idf</v>
          </cell>
          <cell r="AO9">
            <v>0</v>
          </cell>
          <cell r="AP9">
            <v>8</v>
          </cell>
          <cell r="AQ9" t="str">
            <v>MediumOffice</v>
          </cell>
          <cell r="AR9" t="str">
            <v>WinU_SHGC</v>
          </cell>
          <cell r="AS9">
            <v>-20</v>
          </cell>
          <cell r="AT9" t="str">
            <v>No</v>
          </cell>
          <cell r="AU9" t="str">
            <v>No</v>
          </cell>
          <cell r="AV9" t="str">
            <v>No</v>
          </cell>
          <cell r="AW9" t="str">
            <v>No</v>
          </cell>
          <cell r="AX9" t="str">
            <v>No</v>
          </cell>
          <cell r="AY9" t="str">
            <v>No</v>
          </cell>
          <cell r="AZ9" t="str">
            <v>Yes</v>
          </cell>
          <cell r="BA9" t="str">
            <v>Yes</v>
          </cell>
          <cell r="BB9" t="str">
            <v>No</v>
          </cell>
          <cell r="BC9" t="str">
            <v>No</v>
          </cell>
          <cell r="BD9" t="str">
            <v>No</v>
          </cell>
          <cell r="BE9" t="str">
            <v>No</v>
          </cell>
          <cell r="BF9" t="str">
            <v>No</v>
          </cell>
          <cell r="BG9" t="str">
            <v>No</v>
          </cell>
          <cell r="BH9" t="str">
            <v>No</v>
          </cell>
          <cell r="BI9" t="str">
            <v>No</v>
          </cell>
          <cell r="BJ9" t="str">
            <v>No</v>
          </cell>
          <cell r="BK9" t="str">
            <v>No</v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</row>
        <row r="10">
          <cell r="B10" t="str">
            <v>0009 CZ15 MediumOffice LPD-20</v>
          </cell>
          <cell r="C10" t="str">
            <v>0001 CZ15 MediumOffice Base</v>
          </cell>
          <cell r="D10" t="b">
            <v>1</v>
          </cell>
          <cell r="E10" t="str">
            <v>CZ15RV2.epw</v>
          </cell>
          <cell r="F10">
            <v>15</v>
          </cell>
          <cell r="G10">
            <v>0</v>
          </cell>
          <cell r="H10">
            <v>1.024128E-3</v>
          </cell>
          <cell r="I10">
            <v>8.5837477233149301E-2</v>
          </cell>
          <cell r="J10">
            <v>0</v>
          </cell>
          <cell r="K10">
            <v>3.9450483387994533</v>
          </cell>
          <cell r="L10">
            <v>2.504407653539467</v>
          </cell>
          <cell r="M10">
            <v>0.73</v>
          </cell>
          <cell r="N10">
            <v>0.44999999999999996</v>
          </cell>
          <cell r="O10">
            <v>0.8</v>
          </cell>
          <cell r="P10">
            <v>3.8121652137271975</v>
          </cell>
          <cell r="Q10">
            <v>0.60716622873419479</v>
          </cell>
          <cell r="R10">
            <v>2.6687840419430833</v>
          </cell>
          <cell r="S10">
            <v>0.4</v>
          </cell>
          <cell r="T10">
            <v>0.31</v>
          </cell>
          <cell r="U10">
            <v>0.45199999999999996</v>
          </cell>
          <cell r="V10">
            <v>0.35029999999999994</v>
          </cell>
          <cell r="W10">
            <v>0.51979999999999993</v>
          </cell>
          <cell r="X10">
            <v>9.9999999999999995E-7</v>
          </cell>
          <cell r="Y10">
            <v>0</v>
          </cell>
          <cell r="Z10">
            <v>0</v>
          </cell>
          <cell r="AA10">
            <v>7.7500155000310009</v>
          </cell>
          <cell r="AB10">
            <v>10.763910416709722</v>
          </cell>
          <cell r="AC10">
            <v>31468.723000000002</v>
          </cell>
          <cell r="AD10">
            <v>100000</v>
          </cell>
          <cell r="AE10">
            <v>100000</v>
          </cell>
          <cell r="AF10">
            <v>450</v>
          </cell>
          <cell r="AG10">
            <v>2</v>
          </cell>
          <cell r="AH10">
            <v>0.3</v>
          </cell>
          <cell r="AI10">
            <v>0.2</v>
          </cell>
          <cell r="AJ10">
            <v>3</v>
          </cell>
          <cell r="AK10">
            <v>3</v>
          </cell>
          <cell r="AL10">
            <v>0</v>
          </cell>
          <cell r="AM10" t="str">
            <v>CZ15MediumOffice.idf</v>
          </cell>
          <cell r="AN10" t="str">
            <v>CTZ15SiteDesign.idf</v>
          </cell>
          <cell r="AO10">
            <v>0</v>
          </cell>
          <cell r="AP10">
            <v>9</v>
          </cell>
          <cell r="AQ10" t="str">
            <v>MediumOffice</v>
          </cell>
          <cell r="AR10" t="str">
            <v>LPD</v>
          </cell>
          <cell r="AS10">
            <v>-20</v>
          </cell>
          <cell r="AT10" t="str">
            <v>No</v>
          </cell>
          <cell r="AU10" t="str">
            <v>No</v>
          </cell>
          <cell r="AV10" t="str">
            <v>No</v>
          </cell>
          <cell r="AW10" t="str">
            <v>No</v>
          </cell>
          <cell r="AX10" t="str">
            <v>No</v>
          </cell>
          <cell r="AY10" t="str">
            <v>No</v>
          </cell>
          <cell r="AZ10" t="str">
            <v>No</v>
          </cell>
          <cell r="BA10" t="str">
            <v>No</v>
          </cell>
          <cell r="BB10" t="str">
            <v>No</v>
          </cell>
          <cell r="BC10" t="str">
            <v>No</v>
          </cell>
          <cell r="BD10" t="str">
            <v>No</v>
          </cell>
          <cell r="BE10" t="str">
            <v>No</v>
          </cell>
          <cell r="BF10" t="str">
            <v>No</v>
          </cell>
          <cell r="BG10" t="str">
            <v>No</v>
          </cell>
          <cell r="BH10" t="str">
            <v>No</v>
          </cell>
          <cell r="BI10" t="str">
            <v>No</v>
          </cell>
          <cell r="BJ10" t="str">
            <v>No</v>
          </cell>
          <cell r="BK10" t="str">
            <v>No</v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</row>
        <row r="11">
          <cell r="B11" t="str">
            <v>0010 CZ15 MediumOffice LPD+20</v>
          </cell>
          <cell r="C11" t="str">
            <v>0001 CZ15 MediumOffice Base</v>
          </cell>
          <cell r="D11" t="b">
            <v>1</v>
          </cell>
          <cell r="E11" t="str">
            <v>CZ15RV2.epw</v>
          </cell>
          <cell r="F11">
            <v>15</v>
          </cell>
          <cell r="G11">
            <v>0</v>
          </cell>
          <cell r="H11">
            <v>1.024128E-3</v>
          </cell>
          <cell r="I11">
            <v>8.5837477233149301E-2</v>
          </cell>
          <cell r="J11">
            <v>0</v>
          </cell>
          <cell r="K11">
            <v>3.9450483387994533</v>
          </cell>
          <cell r="L11">
            <v>2.504407653539467</v>
          </cell>
          <cell r="M11">
            <v>0.73</v>
          </cell>
          <cell r="N11">
            <v>0.44999999999999996</v>
          </cell>
          <cell r="O11">
            <v>0.8</v>
          </cell>
          <cell r="P11">
            <v>3.8121652137271975</v>
          </cell>
          <cell r="Q11">
            <v>0.60716622873419479</v>
          </cell>
          <cell r="R11">
            <v>2.6687840419430833</v>
          </cell>
          <cell r="S11">
            <v>0.4</v>
          </cell>
          <cell r="T11">
            <v>0.31</v>
          </cell>
          <cell r="U11">
            <v>0.45199999999999996</v>
          </cell>
          <cell r="V11">
            <v>0.35029999999999994</v>
          </cell>
          <cell r="W11">
            <v>0.51979999999999993</v>
          </cell>
          <cell r="X11">
            <v>9.9999999999999995E-7</v>
          </cell>
          <cell r="Y11">
            <v>0</v>
          </cell>
          <cell r="Z11">
            <v>0</v>
          </cell>
          <cell r="AA11">
            <v>11.6250232500465</v>
          </cell>
          <cell r="AB11">
            <v>10.763910416709722</v>
          </cell>
          <cell r="AC11">
            <v>31468.723000000002</v>
          </cell>
          <cell r="AD11">
            <v>100000</v>
          </cell>
          <cell r="AE11">
            <v>100000</v>
          </cell>
          <cell r="AF11">
            <v>450</v>
          </cell>
          <cell r="AG11">
            <v>2</v>
          </cell>
          <cell r="AH11">
            <v>0.3</v>
          </cell>
          <cell r="AI11">
            <v>0.2</v>
          </cell>
          <cell r="AJ11">
            <v>3</v>
          </cell>
          <cell r="AK11">
            <v>3</v>
          </cell>
          <cell r="AL11">
            <v>0</v>
          </cell>
          <cell r="AM11" t="str">
            <v>CZ15MediumOffice.idf</v>
          </cell>
          <cell r="AN11" t="str">
            <v>CTZ15SiteDesign.idf</v>
          </cell>
          <cell r="AO11">
            <v>0</v>
          </cell>
          <cell r="AP11">
            <v>10</v>
          </cell>
          <cell r="AQ11" t="str">
            <v>MediumOffice</v>
          </cell>
          <cell r="AR11" t="str">
            <v>LPD</v>
          </cell>
          <cell r="AS11" t="str">
            <v>+20</v>
          </cell>
          <cell r="AT11" t="str">
            <v>No</v>
          </cell>
          <cell r="AU11" t="str">
            <v>No</v>
          </cell>
          <cell r="AV11" t="str">
            <v>No</v>
          </cell>
          <cell r="AW11" t="str">
            <v>No</v>
          </cell>
          <cell r="AX11" t="str">
            <v>No</v>
          </cell>
          <cell r="AY11" t="str">
            <v>No</v>
          </cell>
          <cell r="AZ11" t="str">
            <v>No</v>
          </cell>
          <cell r="BA11" t="str">
            <v>No</v>
          </cell>
          <cell r="BB11" t="str">
            <v>No</v>
          </cell>
          <cell r="BC11" t="str">
            <v>No</v>
          </cell>
          <cell r="BD11" t="str">
            <v>No</v>
          </cell>
          <cell r="BE11" t="str">
            <v>No</v>
          </cell>
          <cell r="BF11" t="str">
            <v>No</v>
          </cell>
          <cell r="BG11" t="str">
            <v>No</v>
          </cell>
          <cell r="BH11" t="str">
            <v>No</v>
          </cell>
          <cell r="BI11" t="str">
            <v>No</v>
          </cell>
          <cell r="BJ11" t="str">
            <v>No</v>
          </cell>
          <cell r="BK11" t="str">
            <v>No</v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</row>
        <row r="12">
          <cell r="B12" t="str">
            <v>0011 CZ15 MediumOffice EPD-20</v>
          </cell>
          <cell r="C12" t="str">
            <v>0001 CZ15 MediumOffice Base</v>
          </cell>
          <cell r="D12" t="b">
            <v>1</v>
          </cell>
          <cell r="E12" t="str">
            <v>CZ15RV2.epw</v>
          </cell>
          <cell r="F12">
            <v>15</v>
          </cell>
          <cell r="G12">
            <v>0</v>
          </cell>
          <cell r="H12">
            <v>1.024128E-3</v>
          </cell>
          <cell r="I12">
            <v>8.5837477233149301E-2</v>
          </cell>
          <cell r="J12">
            <v>0</v>
          </cell>
          <cell r="K12">
            <v>3.9450483387994533</v>
          </cell>
          <cell r="L12">
            <v>2.504407653539467</v>
          </cell>
          <cell r="M12">
            <v>0.73</v>
          </cell>
          <cell r="N12">
            <v>0.44999999999999996</v>
          </cell>
          <cell r="O12">
            <v>0.8</v>
          </cell>
          <cell r="P12">
            <v>3.8121652137271975</v>
          </cell>
          <cell r="Q12">
            <v>0.60716622873419479</v>
          </cell>
          <cell r="R12">
            <v>2.6687840419430833</v>
          </cell>
          <cell r="S12">
            <v>0.4</v>
          </cell>
          <cell r="T12">
            <v>0.31</v>
          </cell>
          <cell r="U12">
            <v>0.45199999999999996</v>
          </cell>
          <cell r="V12">
            <v>0.35029999999999994</v>
          </cell>
          <cell r="W12">
            <v>0.51979999999999993</v>
          </cell>
          <cell r="X12">
            <v>9.9999999999999995E-7</v>
          </cell>
          <cell r="Y12">
            <v>0</v>
          </cell>
          <cell r="Z12">
            <v>0</v>
          </cell>
          <cell r="AA12">
            <v>9.6875193750387503</v>
          </cell>
          <cell r="AB12">
            <v>8.6111283333677786</v>
          </cell>
          <cell r="AC12">
            <v>31468.723000000002</v>
          </cell>
          <cell r="AD12">
            <v>100000</v>
          </cell>
          <cell r="AE12">
            <v>100000</v>
          </cell>
          <cell r="AF12">
            <v>450</v>
          </cell>
          <cell r="AG12">
            <v>2</v>
          </cell>
          <cell r="AH12">
            <v>0.3</v>
          </cell>
          <cell r="AI12">
            <v>0.2</v>
          </cell>
          <cell r="AJ12">
            <v>3</v>
          </cell>
          <cell r="AK12">
            <v>3</v>
          </cell>
          <cell r="AL12">
            <v>0</v>
          </cell>
          <cell r="AM12" t="str">
            <v>CZ15MediumOffice.idf</v>
          </cell>
          <cell r="AN12" t="str">
            <v>CTZ15SiteDesign.idf</v>
          </cell>
          <cell r="AO12">
            <v>0</v>
          </cell>
          <cell r="AP12">
            <v>11</v>
          </cell>
          <cell r="AQ12" t="str">
            <v>MediumOffice</v>
          </cell>
          <cell r="AR12" t="str">
            <v>EPD</v>
          </cell>
          <cell r="AS12">
            <v>-20</v>
          </cell>
          <cell r="AT12" t="str">
            <v>No</v>
          </cell>
          <cell r="AU12" t="str">
            <v>No</v>
          </cell>
          <cell r="AV12" t="str">
            <v>No</v>
          </cell>
          <cell r="AW12" t="str">
            <v>No</v>
          </cell>
          <cell r="AX12" t="str">
            <v>No</v>
          </cell>
          <cell r="AY12" t="str">
            <v>No</v>
          </cell>
          <cell r="AZ12" t="str">
            <v>No</v>
          </cell>
          <cell r="BA12" t="str">
            <v>No</v>
          </cell>
          <cell r="BB12" t="str">
            <v>No</v>
          </cell>
          <cell r="BC12" t="str">
            <v>No</v>
          </cell>
          <cell r="BD12" t="str">
            <v>No</v>
          </cell>
          <cell r="BE12" t="str">
            <v>No</v>
          </cell>
          <cell r="BF12" t="str">
            <v>No</v>
          </cell>
          <cell r="BG12" t="str">
            <v>No</v>
          </cell>
          <cell r="BH12" t="str">
            <v>No</v>
          </cell>
          <cell r="BI12" t="str">
            <v>No</v>
          </cell>
          <cell r="BJ12" t="str">
            <v>No</v>
          </cell>
          <cell r="BK12" t="str">
            <v>No</v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</row>
        <row r="13">
          <cell r="B13" t="str">
            <v>0012 CZ15 MediumOffice EPD+20</v>
          </cell>
          <cell r="C13" t="str">
            <v>0001 CZ15 MediumOffice Base</v>
          </cell>
          <cell r="D13" t="b">
            <v>1</v>
          </cell>
          <cell r="E13" t="str">
            <v>CZ15RV2.epw</v>
          </cell>
          <cell r="F13">
            <v>15</v>
          </cell>
          <cell r="G13">
            <v>0</v>
          </cell>
          <cell r="H13">
            <v>1.024128E-3</v>
          </cell>
          <cell r="I13">
            <v>8.5837477233149301E-2</v>
          </cell>
          <cell r="J13">
            <v>0</v>
          </cell>
          <cell r="K13">
            <v>3.9450483387994533</v>
          </cell>
          <cell r="L13">
            <v>2.504407653539467</v>
          </cell>
          <cell r="M13">
            <v>0.73</v>
          </cell>
          <cell r="N13">
            <v>0.44999999999999996</v>
          </cell>
          <cell r="O13">
            <v>0.8</v>
          </cell>
          <cell r="P13">
            <v>3.8121652137271975</v>
          </cell>
          <cell r="Q13">
            <v>0.60716622873419479</v>
          </cell>
          <cell r="R13">
            <v>2.6687840419430833</v>
          </cell>
          <cell r="S13">
            <v>0.4</v>
          </cell>
          <cell r="T13">
            <v>0.31</v>
          </cell>
          <cell r="U13">
            <v>0.45199999999999996</v>
          </cell>
          <cell r="V13">
            <v>0.35029999999999994</v>
          </cell>
          <cell r="W13">
            <v>0.51979999999999993</v>
          </cell>
          <cell r="X13">
            <v>9.9999999999999995E-7</v>
          </cell>
          <cell r="Y13">
            <v>0</v>
          </cell>
          <cell r="Z13">
            <v>0</v>
          </cell>
          <cell r="AA13">
            <v>9.6875193750387503</v>
          </cell>
          <cell r="AB13">
            <v>12.916692500051665</v>
          </cell>
          <cell r="AC13">
            <v>31468.723000000002</v>
          </cell>
          <cell r="AD13">
            <v>100000</v>
          </cell>
          <cell r="AE13">
            <v>100000</v>
          </cell>
          <cell r="AF13">
            <v>450</v>
          </cell>
          <cell r="AG13">
            <v>2</v>
          </cell>
          <cell r="AH13">
            <v>0.3</v>
          </cell>
          <cell r="AI13">
            <v>0.2</v>
          </cell>
          <cell r="AJ13">
            <v>3</v>
          </cell>
          <cell r="AK13">
            <v>3</v>
          </cell>
          <cell r="AL13">
            <v>0</v>
          </cell>
          <cell r="AM13" t="str">
            <v>CZ15MediumOffice.idf</v>
          </cell>
          <cell r="AN13" t="str">
            <v>CTZ15SiteDesign.idf</v>
          </cell>
          <cell r="AO13">
            <v>0</v>
          </cell>
          <cell r="AP13">
            <v>12</v>
          </cell>
          <cell r="AQ13" t="str">
            <v>MediumOffice</v>
          </cell>
          <cell r="AR13" t="str">
            <v>EPD</v>
          </cell>
          <cell r="AS13" t="str">
            <v>+20</v>
          </cell>
          <cell r="AT13" t="str">
            <v>No</v>
          </cell>
          <cell r="AU13" t="str">
            <v>No</v>
          </cell>
          <cell r="AV13" t="str">
            <v>No</v>
          </cell>
          <cell r="AW13" t="str">
            <v>No</v>
          </cell>
          <cell r="AX13" t="str">
            <v>No</v>
          </cell>
          <cell r="AY13" t="str">
            <v>No</v>
          </cell>
          <cell r="AZ13" t="str">
            <v>No</v>
          </cell>
          <cell r="BA13" t="str">
            <v>No</v>
          </cell>
          <cell r="BB13" t="str">
            <v>No</v>
          </cell>
          <cell r="BC13" t="str">
            <v>No</v>
          </cell>
          <cell r="BD13" t="str">
            <v>No</v>
          </cell>
          <cell r="BE13" t="str">
            <v>No</v>
          </cell>
          <cell r="BF13" t="str">
            <v>No</v>
          </cell>
          <cell r="BG13" t="str">
            <v>No</v>
          </cell>
          <cell r="BH13" t="str">
            <v>No</v>
          </cell>
          <cell r="BI13" t="str">
            <v>No</v>
          </cell>
          <cell r="BJ13" t="str">
            <v>No</v>
          </cell>
          <cell r="BK13" t="str">
            <v>No</v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</row>
        <row r="14">
          <cell r="B14" t="str">
            <v>0013 CZ16 MediumOffice Base</v>
          </cell>
          <cell r="C14">
            <v>0</v>
          </cell>
          <cell r="D14" t="b">
            <v>1</v>
          </cell>
          <cell r="E14" t="str">
            <v>CZ16RV2.epw</v>
          </cell>
          <cell r="F14">
            <v>16</v>
          </cell>
          <cell r="G14">
            <v>0</v>
          </cell>
          <cell r="H14">
            <v>1.024128E-3</v>
          </cell>
          <cell r="I14">
            <v>8.5837477233149301E-2</v>
          </cell>
          <cell r="J14">
            <v>0</v>
          </cell>
          <cell r="K14">
            <v>3.9450483387994533</v>
          </cell>
          <cell r="L14">
            <v>2.504407653539467</v>
          </cell>
          <cell r="M14">
            <v>0.73</v>
          </cell>
          <cell r="N14">
            <v>0.75</v>
          </cell>
          <cell r="O14">
            <v>0.8</v>
          </cell>
          <cell r="P14">
            <v>3.8121652137271975</v>
          </cell>
          <cell r="Q14">
            <v>0.75073429864594332</v>
          </cell>
          <cell r="R14">
            <v>2.6687840419430833</v>
          </cell>
          <cell r="S14">
            <v>0.47</v>
          </cell>
          <cell r="T14">
            <v>0.43</v>
          </cell>
          <cell r="U14">
            <v>0.53109999999999991</v>
          </cell>
          <cell r="V14">
            <v>0.48589999999999994</v>
          </cell>
          <cell r="W14">
            <v>0.79099999999999993</v>
          </cell>
          <cell r="X14">
            <v>9.9999999999999995E-7</v>
          </cell>
          <cell r="Y14">
            <v>0</v>
          </cell>
          <cell r="Z14">
            <v>0</v>
          </cell>
          <cell r="AA14">
            <v>9.6875193750387503</v>
          </cell>
          <cell r="AB14">
            <v>10.763910416709722</v>
          </cell>
          <cell r="AC14">
            <v>31468.723000000002</v>
          </cell>
          <cell r="AD14">
            <v>100000</v>
          </cell>
          <cell r="AE14">
            <v>100000</v>
          </cell>
          <cell r="AF14">
            <v>450</v>
          </cell>
          <cell r="AG14">
            <v>2</v>
          </cell>
          <cell r="AH14">
            <v>0.3</v>
          </cell>
          <cell r="AI14">
            <v>0.2</v>
          </cell>
          <cell r="AJ14">
            <v>3</v>
          </cell>
          <cell r="AK14">
            <v>3</v>
          </cell>
          <cell r="AL14">
            <v>0</v>
          </cell>
          <cell r="AM14" t="str">
            <v>CZ16MediumOffice.idf</v>
          </cell>
          <cell r="AN14" t="str">
            <v>CTZ16SiteDesign.idf</v>
          </cell>
          <cell r="AO14">
            <v>0</v>
          </cell>
          <cell r="AP14">
            <v>13</v>
          </cell>
          <cell r="AQ14" t="str">
            <v>MediumOffice</v>
          </cell>
          <cell r="AR14" t="str">
            <v>Base</v>
          </cell>
          <cell r="AS14">
            <v>0</v>
          </cell>
          <cell r="AT14" t="str">
            <v>No</v>
          </cell>
          <cell r="AU14" t="str">
            <v>No</v>
          </cell>
          <cell r="AV14" t="str">
            <v>No</v>
          </cell>
          <cell r="AW14" t="str">
            <v>No</v>
          </cell>
          <cell r="AX14" t="str">
            <v>No</v>
          </cell>
          <cell r="AY14" t="str">
            <v>No</v>
          </cell>
          <cell r="AZ14" t="str">
            <v>No</v>
          </cell>
          <cell r="BA14" t="str">
            <v>No</v>
          </cell>
          <cell r="BB14" t="str">
            <v>No</v>
          </cell>
          <cell r="BC14" t="str">
            <v>No</v>
          </cell>
          <cell r="BD14" t="str">
            <v>No</v>
          </cell>
          <cell r="BE14" t="str">
            <v>No</v>
          </cell>
          <cell r="BF14" t="str">
            <v>No</v>
          </cell>
          <cell r="BG14" t="str">
            <v>No</v>
          </cell>
          <cell r="BH14" t="str">
            <v>No</v>
          </cell>
          <cell r="BI14" t="str">
            <v>No</v>
          </cell>
          <cell r="BJ14" t="str">
            <v>No</v>
          </cell>
          <cell r="BK14" t="str">
            <v>No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</row>
        <row r="15">
          <cell r="B15" t="str">
            <v>0014 CZ16 MediumOffice RoofLtR+20</v>
          </cell>
          <cell r="C15" t="str">
            <v>0013 CZ16 MediumOffice Base</v>
          </cell>
          <cell r="D15" t="b">
            <v>1</v>
          </cell>
          <cell r="E15" t="str">
            <v>CZ16RV2.epw</v>
          </cell>
          <cell r="F15">
            <v>16</v>
          </cell>
          <cell r="G15">
            <v>0</v>
          </cell>
          <cell r="H15">
            <v>1.024128E-3</v>
          </cell>
          <cell r="I15">
            <v>8.5837477233149301E-2</v>
          </cell>
          <cell r="J15">
            <v>0</v>
          </cell>
          <cell r="K15">
            <v>5.741310423499316</v>
          </cell>
          <cell r="L15">
            <v>2.504407653539467</v>
          </cell>
          <cell r="M15">
            <v>0.73</v>
          </cell>
          <cell r="N15">
            <v>0.75</v>
          </cell>
          <cell r="O15">
            <v>0.8</v>
          </cell>
          <cell r="P15">
            <v>3.8121652137271975</v>
          </cell>
          <cell r="Q15">
            <v>0.75073429864594332</v>
          </cell>
          <cell r="R15">
            <v>2.6687840419430833</v>
          </cell>
          <cell r="S15">
            <v>0.47</v>
          </cell>
          <cell r="T15">
            <v>0.43</v>
          </cell>
          <cell r="U15">
            <v>0.53109999999999991</v>
          </cell>
          <cell r="V15">
            <v>0.48589999999999994</v>
          </cell>
          <cell r="W15">
            <v>0.79099999999999993</v>
          </cell>
          <cell r="X15">
            <v>9.9999999999999995E-7</v>
          </cell>
          <cell r="Y15">
            <v>0</v>
          </cell>
          <cell r="Z15">
            <v>0</v>
          </cell>
          <cell r="AA15">
            <v>9.6875193750387503</v>
          </cell>
          <cell r="AB15">
            <v>10.763910416709722</v>
          </cell>
          <cell r="AC15">
            <v>31468.723000000002</v>
          </cell>
          <cell r="AD15">
            <v>100000</v>
          </cell>
          <cell r="AE15">
            <v>100000</v>
          </cell>
          <cell r="AF15">
            <v>450</v>
          </cell>
          <cell r="AG15">
            <v>2</v>
          </cell>
          <cell r="AH15">
            <v>0.3</v>
          </cell>
          <cell r="AI15">
            <v>0.2</v>
          </cell>
          <cell r="AJ15">
            <v>3</v>
          </cell>
          <cell r="AK15">
            <v>3</v>
          </cell>
          <cell r="AL15">
            <v>0</v>
          </cell>
          <cell r="AM15" t="str">
            <v>CZ16MediumOffice.idf</v>
          </cell>
          <cell r="AN15" t="str">
            <v>CTZ16SiteDesign.idf</v>
          </cell>
          <cell r="AO15">
            <v>0</v>
          </cell>
          <cell r="AP15">
            <v>14</v>
          </cell>
          <cell r="AQ15" t="str">
            <v>MediumOffice</v>
          </cell>
          <cell r="AR15" t="str">
            <v>RoofLt</v>
          </cell>
          <cell r="AS15" t="str">
            <v>R+20</v>
          </cell>
          <cell r="AT15" t="str">
            <v>Yes</v>
          </cell>
          <cell r="AU15" t="str">
            <v>No</v>
          </cell>
          <cell r="AV15" t="str">
            <v>No</v>
          </cell>
          <cell r="AW15" t="str">
            <v>No</v>
          </cell>
          <cell r="AX15" t="str">
            <v>No</v>
          </cell>
          <cell r="AY15" t="str">
            <v>No</v>
          </cell>
          <cell r="AZ15" t="str">
            <v>No</v>
          </cell>
          <cell r="BA15" t="str">
            <v>No</v>
          </cell>
          <cell r="BB15" t="str">
            <v>No</v>
          </cell>
          <cell r="BC15" t="str">
            <v>No</v>
          </cell>
          <cell r="BD15" t="str">
            <v>No</v>
          </cell>
          <cell r="BE15" t="str">
            <v>No</v>
          </cell>
          <cell r="BF15" t="str">
            <v>No</v>
          </cell>
          <cell r="BG15" t="str">
            <v>No</v>
          </cell>
          <cell r="BH15" t="str">
            <v>No</v>
          </cell>
          <cell r="BI15" t="str">
            <v>No</v>
          </cell>
          <cell r="BJ15" t="str">
            <v>No</v>
          </cell>
          <cell r="BK15" t="str">
            <v>No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</row>
        <row r="16">
          <cell r="B16" t="str">
            <v>0015 CZ16 MediumOffice WallLtR+20</v>
          </cell>
          <cell r="C16" t="str">
            <v>0013 CZ16 MediumOffice Base</v>
          </cell>
          <cell r="D16" t="b">
            <v>1</v>
          </cell>
          <cell r="E16" t="str">
            <v>CZ16RV2.epw</v>
          </cell>
          <cell r="F16">
            <v>16</v>
          </cell>
          <cell r="G16">
            <v>0</v>
          </cell>
          <cell r="H16">
            <v>1.024128E-3</v>
          </cell>
          <cell r="I16">
            <v>8.5837477233149301E-2</v>
          </cell>
          <cell r="J16">
            <v>0</v>
          </cell>
          <cell r="K16">
            <v>3.9450483387994533</v>
          </cell>
          <cell r="L16">
            <v>5.3459403674670751</v>
          </cell>
          <cell r="M16">
            <v>0.73</v>
          </cell>
          <cell r="N16">
            <v>0.75</v>
          </cell>
          <cell r="O16">
            <v>0.8</v>
          </cell>
          <cell r="P16">
            <v>3.8121652137271975</v>
          </cell>
          <cell r="Q16">
            <v>0.75073429864594332</v>
          </cell>
          <cell r="R16">
            <v>2.6687840419430833</v>
          </cell>
          <cell r="S16">
            <v>0.47</v>
          </cell>
          <cell r="T16">
            <v>0.43</v>
          </cell>
          <cell r="U16">
            <v>0.53109999999999991</v>
          </cell>
          <cell r="V16">
            <v>0.48589999999999994</v>
          </cell>
          <cell r="W16">
            <v>0.79099999999999993</v>
          </cell>
          <cell r="X16">
            <v>9.9999999999999995E-7</v>
          </cell>
          <cell r="Y16">
            <v>0</v>
          </cell>
          <cell r="Z16">
            <v>0</v>
          </cell>
          <cell r="AA16">
            <v>9.6875193750387503</v>
          </cell>
          <cell r="AB16">
            <v>10.763910416709722</v>
          </cell>
          <cell r="AC16">
            <v>31468.723000000002</v>
          </cell>
          <cell r="AD16">
            <v>100000</v>
          </cell>
          <cell r="AE16">
            <v>100000</v>
          </cell>
          <cell r="AF16">
            <v>450</v>
          </cell>
          <cell r="AG16">
            <v>2</v>
          </cell>
          <cell r="AH16">
            <v>0.3</v>
          </cell>
          <cell r="AI16">
            <v>0.2</v>
          </cell>
          <cell r="AJ16">
            <v>3</v>
          </cell>
          <cell r="AK16">
            <v>3</v>
          </cell>
          <cell r="AL16">
            <v>0</v>
          </cell>
          <cell r="AM16" t="str">
            <v>CZ16MediumOffice.idf</v>
          </cell>
          <cell r="AN16" t="str">
            <v>CTZ16SiteDesign.idf</v>
          </cell>
          <cell r="AO16">
            <v>0</v>
          </cell>
          <cell r="AP16">
            <v>15</v>
          </cell>
          <cell r="AQ16" t="str">
            <v>MediumOffice</v>
          </cell>
          <cell r="AR16" t="str">
            <v>WallLt</v>
          </cell>
          <cell r="AS16" t="str">
            <v>R+20</v>
          </cell>
          <cell r="AT16" t="str">
            <v>No</v>
          </cell>
          <cell r="AU16" t="str">
            <v>Yes</v>
          </cell>
          <cell r="AV16" t="str">
            <v>No</v>
          </cell>
          <cell r="AW16" t="str">
            <v>No</v>
          </cell>
          <cell r="AX16" t="str">
            <v>No</v>
          </cell>
          <cell r="AY16" t="str">
            <v>No</v>
          </cell>
          <cell r="AZ16" t="str">
            <v>No</v>
          </cell>
          <cell r="BA16" t="str">
            <v>No</v>
          </cell>
          <cell r="BB16" t="str">
            <v>No</v>
          </cell>
          <cell r="BC16" t="str">
            <v>No</v>
          </cell>
          <cell r="BD16" t="str">
            <v>No</v>
          </cell>
          <cell r="BE16" t="str">
            <v>No</v>
          </cell>
          <cell r="BF16" t="str">
            <v>No</v>
          </cell>
          <cell r="BG16" t="str">
            <v>No</v>
          </cell>
          <cell r="BH16" t="str">
            <v>No</v>
          </cell>
          <cell r="BI16" t="str">
            <v>No</v>
          </cell>
          <cell r="BJ16" t="str">
            <v>No</v>
          </cell>
          <cell r="BK16" t="str">
            <v>No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</row>
        <row r="17">
          <cell r="B17" t="str">
            <v>0016 CZ16 MediumOffice UnhtSlabF24vR-5</v>
          </cell>
          <cell r="C17" t="str">
            <v>0013 CZ16 MediumOffice Base</v>
          </cell>
          <cell r="D17" t="b">
            <v>1</v>
          </cell>
          <cell r="E17" t="str">
            <v>CZ16RV2.epw</v>
          </cell>
          <cell r="F17">
            <v>16</v>
          </cell>
          <cell r="G17">
            <v>0</v>
          </cell>
          <cell r="H17">
            <v>1.024128E-3</v>
          </cell>
          <cell r="I17">
            <v>8.5837477233149301E-2</v>
          </cell>
          <cell r="J17">
            <v>0</v>
          </cell>
          <cell r="K17">
            <v>3.9450483387994533</v>
          </cell>
          <cell r="L17">
            <v>2.504407653539467</v>
          </cell>
          <cell r="M17">
            <v>0.57999999999999996</v>
          </cell>
          <cell r="N17">
            <v>0.75</v>
          </cell>
          <cell r="O17">
            <v>0.8</v>
          </cell>
          <cell r="P17">
            <v>3.8121652137271975</v>
          </cell>
          <cell r="Q17">
            <v>0.75073429864594332</v>
          </cell>
          <cell r="R17">
            <v>2.6687840419430833</v>
          </cell>
          <cell r="S17">
            <v>0.47</v>
          </cell>
          <cell r="T17">
            <v>0.43</v>
          </cell>
          <cell r="U17">
            <v>0.53109999999999991</v>
          </cell>
          <cell r="V17">
            <v>0.48589999999999994</v>
          </cell>
          <cell r="W17">
            <v>0.79099999999999993</v>
          </cell>
          <cell r="X17">
            <v>9.9999999999999995E-7</v>
          </cell>
          <cell r="Y17">
            <v>0</v>
          </cell>
          <cell r="Z17">
            <v>0</v>
          </cell>
          <cell r="AA17">
            <v>9.6875193750387503</v>
          </cell>
          <cell r="AB17">
            <v>10.763910416709722</v>
          </cell>
          <cell r="AC17">
            <v>31468.723000000002</v>
          </cell>
          <cell r="AD17">
            <v>100000</v>
          </cell>
          <cell r="AE17">
            <v>100000</v>
          </cell>
          <cell r="AF17">
            <v>450</v>
          </cell>
          <cell r="AG17">
            <v>2</v>
          </cell>
          <cell r="AH17">
            <v>0.3</v>
          </cell>
          <cell r="AI17">
            <v>0.2</v>
          </cell>
          <cell r="AJ17">
            <v>3</v>
          </cell>
          <cell r="AK17">
            <v>3</v>
          </cell>
          <cell r="AL17">
            <v>0</v>
          </cell>
          <cell r="AM17" t="str">
            <v>CZ16MediumOffice.idf</v>
          </cell>
          <cell r="AN17" t="str">
            <v>CTZ16SiteDesign.idf</v>
          </cell>
          <cell r="AO17">
            <v>0</v>
          </cell>
          <cell r="AP17">
            <v>16</v>
          </cell>
          <cell r="AQ17" t="str">
            <v>MediumOffice</v>
          </cell>
          <cell r="AR17" t="str">
            <v>UnhtSlabF</v>
          </cell>
          <cell r="AS17" t="str">
            <v>24vR-5</v>
          </cell>
          <cell r="AT17" t="str">
            <v>No</v>
          </cell>
          <cell r="AU17" t="str">
            <v>No</v>
          </cell>
          <cell r="AV17" t="str">
            <v>No</v>
          </cell>
          <cell r="AW17" t="str">
            <v>No</v>
          </cell>
          <cell r="AX17" t="str">
            <v>No</v>
          </cell>
          <cell r="AY17" t="str">
            <v>No</v>
          </cell>
          <cell r="AZ17" t="str">
            <v>No</v>
          </cell>
          <cell r="BA17" t="str">
            <v>No</v>
          </cell>
          <cell r="BB17" t="str">
            <v>No</v>
          </cell>
          <cell r="BC17" t="str">
            <v>No</v>
          </cell>
          <cell r="BD17" t="str">
            <v>No</v>
          </cell>
          <cell r="BE17" t="str">
            <v>No</v>
          </cell>
          <cell r="BF17" t="str">
            <v>No</v>
          </cell>
          <cell r="BG17" t="str">
            <v>No</v>
          </cell>
          <cell r="BH17" t="str">
            <v>No</v>
          </cell>
          <cell r="BI17" t="str">
            <v>No</v>
          </cell>
          <cell r="BJ17" t="str">
            <v>No</v>
          </cell>
          <cell r="BK17" t="str">
            <v>No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</row>
        <row r="18">
          <cell r="B18" t="str">
            <v>0017 CZ16 MediumOffice BaseInfil+5</v>
          </cell>
          <cell r="C18" t="str">
            <v>0013 CZ16 MediumOffice Base</v>
          </cell>
          <cell r="D18" t="b">
            <v>1</v>
          </cell>
          <cell r="E18" t="str">
            <v>CZ16RV2.epw</v>
          </cell>
          <cell r="F18">
            <v>16</v>
          </cell>
          <cell r="G18">
            <v>0</v>
          </cell>
          <cell r="H18">
            <v>1.0753344E-3</v>
          </cell>
          <cell r="I18">
            <v>8.5837477233149301E-2</v>
          </cell>
          <cell r="J18">
            <v>0</v>
          </cell>
          <cell r="K18">
            <v>3.9450483387994533</v>
          </cell>
          <cell r="L18">
            <v>2.504407653539467</v>
          </cell>
          <cell r="M18">
            <v>0.73</v>
          </cell>
          <cell r="N18">
            <v>0.75</v>
          </cell>
          <cell r="O18">
            <v>0.8</v>
          </cell>
          <cell r="P18">
            <v>3.8121652137271975</v>
          </cell>
          <cell r="Q18">
            <v>0.75073429864594332</v>
          </cell>
          <cell r="R18">
            <v>2.6687840419430833</v>
          </cell>
          <cell r="S18">
            <v>0.47</v>
          </cell>
          <cell r="T18">
            <v>0.43</v>
          </cell>
          <cell r="U18">
            <v>0.53109999999999991</v>
          </cell>
          <cell r="V18">
            <v>0.48589999999999994</v>
          </cell>
          <cell r="W18">
            <v>0.79099999999999993</v>
          </cell>
          <cell r="X18">
            <v>9.9999999999999995E-7</v>
          </cell>
          <cell r="Y18">
            <v>0</v>
          </cell>
          <cell r="Z18">
            <v>0</v>
          </cell>
          <cell r="AA18">
            <v>9.6875193750387503</v>
          </cell>
          <cell r="AB18">
            <v>10.763910416709722</v>
          </cell>
          <cell r="AC18">
            <v>31468.723000000002</v>
          </cell>
          <cell r="AD18">
            <v>100000</v>
          </cell>
          <cell r="AE18">
            <v>100000</v>
          </cell>
          <cell r="AF18">
            <v>450</v>
          </cell>
          <cell r="AG18">
            <v>2</v>
          </cell>
          <cell r="AH18">
            <v>0.3</v>
          </cell>
          <cell r="AI18">
            <v>0.2</v>
          </cell>
          <cell r="AJ18">
            <v>3</v>
          </cell>
          <cell r="AK18">
            <v>3</v>
          </cell>
          <cell r="AL18">
            <v>0</v>
          </cell>
          <cell r="AM18" t="str">
            <v>CZ16MediumOffice.idf</v>
          </cell>
          <cell r="AN18" t="str">
            <v>CTZ16SiteDesign.idf</v>
          </cell>
          <cell r="AO18">
            <v>0</v>
          </cell>
          <cell r="AP18">
            <v>17</v>
          </cell>
          <cell r="AQ18" t="str">
            <v>MediumOffice</v>
          </cell>
          <cell r="AR18" t="str">
            <v>Base</v>
          </cell>
          <cell r="AS18" t="str">
            <v>Infil+5</v>
          </cell>
          <cell r="AT18" t="str">
            <v>No</v>
          </cell>
          <cell r="AU18" t="str">
            <v>No</v>
          </cell>
          <cell r="AV18" t="str">
            <v>No</v>
          </cell>
          <cell r="AW18" t="str">
            <v>No</v>
          </cell>
          <cell r="AX18" t="str">
            <v>No</v>
          </cell>
          <cell r="AY18" t="str">
            <v>No</v>
          </cell>
          <cell r="AZ18" t="str">
            <v>No</v>
          </cell>
          <cell r="BA18" t="str">
            <v>No</v>
          </cell>
          <cell r="BB18" t="str">
            <v>No</v>
          </cell>
          <cell r="BC18" t="str">
            <v>No</v>
          </cell>
          <cell r="BD18" t="str">
            <v>No</v>
          </cell>
          <cell r="BE18" t="str">
            <v>No</v>
          </cell>
          <cell r="BF18" t="str">
            <v>No</v>
          </cell>
          <cell r="BG18" t="str">
            <v>No</v>
          </cell>
          <cell r="BH18" t="str">
            <v>No</v>
          </cell>
          <cell r="BI18" t="str">
            <v>No</v>
          </cell>
          <cell r="BJ18" t="str">
            <v>No</v>
          </cell>
          <cell r="BK18" t="str">
            <v>No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</row>
        <row r="19">
          <cell r="B19" t="str">
            <v>0018 CZ16 MediumOffice WinU-20</v>
          </cell>
          <cell r="C19" t="str">
            <v>0013 CZ16 MediumOffice Base</v>
          </cell>
          <cell r="D19" t="b">
            <v>1</v>
          </cell>
          <cell r="E19" t="str">
            <v>CZ16RV2.epw</v>
          </cell>
          <cell r="F19">
            <v>16</v>
          </cell>
          <cell r="G19">
            <v>0</v>
          </cell>
          <cell r="H19">
            <v>1.024128E-3</v>
          </cell>
          <cell r="I19">
            <v>8.5837477233149301E-2</v>
          </cell>
          <cell r="J19">
            <v>0</v>
          </cell>
          <cell r="K19">
            <v>3.9450483387994533</v>
          </cell>
          <cell r="L19">
            <v>2.504407653539467</v>
          </cell>
          <cell r="M19">
            <v>0.73</v>
          </cell>
          <cell r="N19">
            <v>0.75</v>
          </cell>
          <cell r="O19">
            <v>0.8</v>
          </cell>
          <cell r="P19">
            <v>3.8121652137271975</v>
          </cell>
          <cell r="Q19">
            <v>0.75073429864594332</v>
          </cell>
          <cell r="R19">
            <v>2.1350272335544669</v>
          </cell>
          <cell r="S19">
            <v>0.47</v>
          </cell>
          <cell r="T19">
            <v>0.43</v>
          </cell>
          <cell r="U19">
            <v>0.53109999999999991</v>
          </cell>
          <cell r="V19">
            <v>0.48589999999999994</v>
          </cell>
          <cell r="W19">
            <v>0.79099999999999993</v>
          </cell>
          <cell r="X19">
            <v>9.9999999999999995E-7</v>
          </cell>
          <cell r="Y19">
            <v>0</v>
          </cell>
          <cell r="Z19">
            <v>0</v>
          </cell>
          <cell r="AA19">
            <v>9.6875193750387503</v>
          </cell>
          <cell r="AB19">
            <v>10.763910416709722</v>
          </cell>
          <cell r="AC19">
            <v>31468.723000000002</v>
          </cell>
          <cell r="AD19">
            <v>100000</v>
          </cell>
          <cell r="AE19">
            <v>100000</v>
          </cell>
          <cell r="AF19">
            <v>450</v>
          </cell>
          <cell r="AG19">
            <v>2</v>
          </cell>
          <cell r="AH19">
            <v>0.3</v>
          </cell>
          <cell r="AI19">
            <v>0.2</v>
          </cell>
          <cell r="AJ19">
            <v>3</v>
          </cell>
          <cell r="AK19">
            <v>3</v>
          </cell>
          <cell r="AL19">
            <v>0</v>
          </cell>
          <cell r="AM19" t="str">
            <v>CZ16MediumOffice.idf</v>
          </cell>
          <cell r="AN19" t="str">
            <v>CTZ16SiteDesign.idf</v>
          </cell>
          <cell r="AO19">
            <v>0</v>
          </cell>
          <cell r="AP19">
            <v>18</v>
          </cell>
          <cell r="AQ19" t="str">
            <v>MediumOffice</v>
          </cell>
          <cell r="AR19" t="str">
            <v>WinU</v>
          </cell>
          <cell r="AS19">
            <v>-20</v>
          </cell>
          <cell r="AT19" t="str">
            <v>No</v>
          </cell>
          <cell r="AU19" t="str">
            <v>No</v>
          </cell>
          <cell r="AV19" t="str">
            <v>No</v>
          </cell>
          <cell r="AW19" t="str">
            <v>No</v>
          </cell>
          <cell r="AX19" t="str">
            <v>No</v>
          </cell>
          <cell r="AY19" t="str">
            <v>No</v>
          </cell>
          <cell r="AZ19" t="str">
            <v>Yes</v>
          </cell>
          <cell r="BA19" t="str">
            <v>No</v>
          </cell>
          <cell r="BB19" t="str">
            <v>No</v>
          </cell>
          <cell r="BC19" t="str">
            <v>No</v>
          </cell>
          <cell r="BD19" t="str">
            <v>No</v>
          </cell>
          <cell r="BE19" t="str">
            <v>No</v>
          </cell>
          <cell r="BF19" t="str">
            <v>No</v>
          </cell>
          <cell r="BG19" t="str">
            <v>No</v>
          </cell>
          <cell r="BH19" t="str">
            <v>No</v>
          </cell>
          <cell r="BI19" t="str">
            <v>No</v>
          </cell>
          <cell r="BJ19" t="str">
            <v>No</v>
          </cell>
          <cell r="BK19" t="str">
            <v>No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</row>
        <row r="20">
          <cell r="B20" t="str">
            <v>0019 CZ16 MediumOffice WinSHGC-20</v>
          </cell>
          <cell r="C20" t="str">
            <v>0013 CZ16 MediumOffice Base</v>
          </cell>
          <cell r="D20" t="b">
            <v>1</v>
          </cell>
          <cell r="E20" t="str">
            <v>CZ16RV2.epw</v>
          </cell>
          <cell r="F20">
            <v>16</v>
          </cell>
          <cell r="G20">
            <v>0</v>
          </cell>
          <cell r="H20">
            <v>1.024128E-3</v>
          </cell>
          <cell r="I20">
            <v>8.5837477233149301E-2</v>
          </cell>
          <cell r="J20">
            <v>0</v>
          </cell>
          <cell r="K20">
            <v>3.9450483387994533</v>
          </cell>
          <cell r="L20">
            <v>2.504407653539467</v>
          </cell>
          <cell r="M20">
            <v>0.73</v>
          </cell>
          <cell r="N20">
            <v>0.75</v>
          </cell>
          <cell r="O20">
            <v>0.8</v>
          </cell>
          <cell r="P20">
            <v>3.8121652137271975</v>
          </cell>
          <cell r="Q20">
            <v>0.75073429864594332</v>
          </cell>
          <cell r="R20">
            <v>2.6687840419430833</v>
          </cell>
          <cell r="S20">
            <v>0.376</v>
          </cell>
          <cell r="T20">
            <v>0.34400000000000003</v>
          </cell>
          <cell r="U20">
            <v>0.53109999999999991</v>
          </cell>
          <cell r="V20">
            <v>0.48589999999999994</v>
          </cell>
          <cell r="W20">
            <v>0.79099999999999993</v>
          </cell>
          <cell r="X20">
            <v>9.9999999999999995E-7</v>
          </cell>
          <cell r="Y20">
            <v>0</v>
          </cell>
          <cell r="Z20">
            <v>0</v>
          </cell>
          <cell r="AA20">
            <v>9.6875193750387503</v>
          </cell>
          <cell r="AB20">
            <v>10.763910416709722</v>
          </cell>
          <cell r="AC20">
            <v>31468.723000000002</v>
          </cell>
          <cell r="AD20">
            <v>100000</v>
          </cell>
          <cell r="AE20">
            <v>100000</v>
          </cell>
          <cell r="AF20">
            <v>450</v>
          </cell>
          <cell r="AG20">
            <v>2</v>
          </cell>
          <cell r="AH20">
            <v>0.3</v>
          </cell>
          <cell r="AI20">
            <v>0.2</v>
          </cell>
          <cell r="AJ20">
            <v>3</v>
          </cell>
          <cell r="AK20">
            <v>3</v>
          </cell>
          <cell r="AL20">
            <v>0</v>
          </cell>
          <cell r="AM20" t="str">
            <v>CZ16MediumOffice.idf</v>
          </cell>
          <cell r="AN20" t="str">
            <v>CTZ16SiteDesign.idf</v>
          </cell>
          <cell r="AO20">
            <v>0</v>
          </cell>
          <cell r="AP20">
            <v>19</v>
          </cell>
          <cell r="AQ20" t="str">
            <v>MediumOffice</v>
          </cell>
          <cell r="AR20" t="str">
            <v>WinSHGC</v>
          </cell>
          <cell r="AS20">
            <v>-20</v>
          </cell>
          <cell r="AT20" t="str">
            <v>No</v>
          </cell>
          <cell r="AU20" t="str">
            <v>No</v>
          </cell>
          <cell r="AV20" t="str">
            <v>No</v>
          </cell>
          <cell r="AW20" t="str">
            <v>No</v>
          </cell>
          <cell r="AX20" t="str">
            <v>No</v>
          </cell>
          <cell r="AY20" t="str">
            <v>No</v>
          </cell>
          <cell r="AZ20" t="str">
            <v>No</v>
          </cell>
          <cell r="BA20" t="str">
            <v>Yes</v>
          </cell>
          <cell r="BB20" t="str">
            <v>No</v>
          </cell>
          <cell r="BC20" t="str">
            <v>No</v>
          </cell>
          <cell r="BD20" t="str">
            <v>No</v>
          </cell>
          <cell r="BE20" t="str">
            <v>No</v>
          </cell>
          <cell r="BF20" t="str">
            <v>No</v>
          </cell>
          <cell r="BG20" t="str">
            <v>No</v>
          </cell>
          <cell r="BH20" t="str">
            <v>No</v>
          </cell>
          <cell r="BI20" t="str">
            <v>No</v>
          </cell>
          <cell r="BJ20" t="str">
            <v>No</v>
          </cell>
          <cell r="BK20" t="str">
            <v>No</v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</row>
        <row r="21">
          <cell r="B21" t="str">
            <v>0020 CZ16 MediumOffice WinU_SHGC-20</v>
          </cell>
          <cell r="C21" t="str">
            <v>0013 CZ16 MediumOffice Base</v>
          </cell>
          <cell r="D21" t="b">
            <v>1</v>
          </cell>
          <cell r="E21" t="str">
            <v>CZ16RV2.epw</v>
          </cell>
          <cell r="F21">
            <v>16</v>
          </cell>
          <cell r="G21">
            <v>0</v>
          </cell>
          <cell r="H21">
            <v>1.024128E-3</v>
          </cell>
          <cell r="I21">
            <v>8.5837477233149301E-2</v>
          </cell>
          <cell r="J21">
            <v>0</v>
          </cell>
          <cell r="K21">
            <v>3.9450483387994533</v>
          </cell>
          <cell r="L21">
            <v>2.504407653539467</v>
          </cell>
          <cell r="M21">
            <v>0.73</v>
          </cell>
          <cell r="N21">
            <v>0.75</v>
          </cell>
          <cell r="O21">
            <v>0.8</v>
          </cell>
          <cell r="P21">
            <v>3.8121652137271975</v>
          </cell>
          <cell r="Q21">
            <v>0.75073429864594332</v>
          </cell>
          <cell r="R21">
            <v>2.1350272335544669</v>
          </cell>
          <cell r="S21">
            <v>0.376</v>
          </cell>
          <cell r="T21">
            <v>0.34400000000000003</v>
          </cell>
          <cell r="U21">
            <v>0.53109999999999991</v>
          </cell>
          <cell r="V21">
            <v>0.48589999999999994</v>
          </cell>
          <cell r="W21">
            <v>0.79099999999999993</v>
          </cell>
          <cell r="X21">
            <v>9.9999999999999995E-7</v>
          </cell>
          <cell r="Y21">
            <v>0</v>
          </cell>
          <cell r="Z21">
            <v>0</v>
          </cell>
          <cell r="AA21">
            <v>9.6875193750387503</v>
          </cell>
          <cell r="AB21">
            <v>10.763910416709722</v>
          </cell>
          <cell r="AC21">
            <v>31468.723000000002</v>
          </cell>
          <cell r="AD21">
            <v>100000</v>
          </cell>
          <cell r="AE21">
            <v>100000</v>
          </cell>
          <cell r="AF21">
            <v>450</v>
          </cell>
          <cell r="AG21">
            <v>2</v>
          </cell>
          <cell r="AH21">
            <v>0.3</v>
          </cell>
          <cell r="AI21">
            <v>0.2</v>
          </cell>
          <cell r="AJ21">
            <v>3</v>
          </cell>
          <cell r="AK21">
            <v>3</v>
          </cell>
          <cell r="AL21">
            <v>0</v>
          </cell>
          <cell r="AM21" t="str">
            <v>CZ16MediumOffice.idf</v>
          </cell>
          <cell r="AN21" t="str">
            <v>CTZ16SiteDesign.idf</v>
          </cell>
          <cell r="AO21">
            <v>0</v>
          </cell>
          <cell r="AP21">
            <v>20</v>
          </cell>
          <cell r="AQ21" t="str">
            <v>MediumOffice</v>
          </cell>
          <cell r="AR21" t="str">
            <v>WinU_SHGC</v>
          </cell>
          <cell r="AS21">
            <v>-20</v>
          </cell>
          <cell r="AT21" t="str">
            <v>No</v>
          </cell>
          <cell r="AU21" t="str">
            <v>No</v>
          </cell>
          <cell r="AV21" t="str">
            <v>No</v>
          </cell>
          <cell r="AW21" t="str">
            <v>No</v>
          </cell>
          <cell r="AX21" t="str">
            <v>No</v>
          </cell>
          <cell r="AY21" t="str">
            <v>No</v>
          </cell>
          <cell r="AZ21" t="str">
            <v>Yes</v>
          </cell>
          <cell r="BA21" t="str">
            <v>Yes</v>
          </cell>
          <cell r="BB21" t="str">
            <v>No</v>
          </cell>
          <cell r="BC21" t="str">
            <v>No</v>
          </cell>
          <cell r="BD21" t="str">
            <v>No</v>
          </cell>
          <cell r="BE21" t="str">
            <v>No</v>
          </cell>
          <cell r="BF21" t="str">
            <v>No</v>
          </cell>
          <cell r="BG21" t="str">
            <v>No</v>
          </cell>
          <cell r="BH21" t="str">
            <v>No</v>
          </cell>
          <cell r="BI21" t="str">
            <v>No</v>
          </cell>
          <cell r="BJ21" t="str">
            <v>No</v>
          </cell>
          <cell r="BK21" t="str">
            <v>No</v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</row>
        <row r="22">
          <cell r="B22" t="str">
            <v>0021 CZ16 MediumOffice LPD-20</v>
          </cell>
          <cell r="C22" t="str">
            <v>0013 CZ16 MediumOffice Base</v>
          </cell>
          <cell r="D22" t="b">
            <v>1</v>
          </cell>
          <cell r="E22" t="str">
            <v>CZ16RV2.epw</v>
          </cell>
          <cell r="F22">
            <v>16</v>
          </cell>
          <cell r="G22">
            <v>0</v>
          </cell>
          <cell r="H22">
            <v>1.024128E-3</v>
          </cell>
          <cell r="I22">
            <v>8.5837477233149301E-2</v>
          </cell>
          <cell r="J22">
            <v>0</v>
          </cell>
          <cell r="K22">
            <v>3.9450483387994533</v>
          </cell>
          <cell r="L22">
            <v>2.504407653539467</v>
          </cell>
          <cell r="M22">
            <v>0.73</v>
          </cell>
          <cell r="N22">
            <v>0.75</v>
          </cell>
          <cell r="O22">
            <v>0.8</v>
          </cell>
          <cell r="P22">
            <v>3.8121652137271975</v>
          </cell>
          <cell r="Q22">
            <v>0.75073429864594332</v>
          </cell>
          <cell r="R22">
            <v>2.6687840419430833</v>
          </cell>
          <cell r="S22">
            <v>0.47</v>
          </cell>
          <cell r="T22">
            <v>0.43</v>
          </cell>
          <cell r="U22">
            <v>0.53109999999999991</v>
          </cell>
          <cell r="V22">
            <v>0.48589999999999994</v>
          </cell>
          <cell r="W22">
            <v>0.79099999999999993</v>
          </cell>
          <cell r="X22">
            <v>9.9999999999999995E-7</v>
          </cell>
          <cell r="Y22">
            <v>0</v>
          </cell>
          <cell r="Z22">
            <v>0</v>
          </cell>
          <cell r="AA22">
            <v>7.7500155000310009</v>
          </cell>
          <cell r="AB22">
            <v>10.763910416709722</v>
          </cell>
          <cell r="AC22">
            <v>31468.723000000002</v>
          </cell>
          <cell r="AD22">
            <v>100000</v>
          </cell>
          <cell r="AE22">
            <v>100000</v>
          </cell>
          <cell r="AF22">
            <v>450</v>
          </cell>
          <cell r="AG22">
            <v>2</v>
          </cell>
          <cell r="AH22">
            <v>0.3</v>
          </cell>
          <cell r="AI22">
            <v>0.2</v>
          </cell>
          <cell r="AJ22">
            <v>3</v>
          </cell>
          <cell r="AK22">
            <v>3</v>
          </cell>
          <cell r="AL22">
            <v>0</v>
          </cell>
          <cell r="AM22" t="str">
            <v>CZ16MediumOffice.idf</v>
          </cell>
          <cell r="AN22" t="str">
            <v>CTZ16SiteDesign.idf</v>
          </cell>
          <cell r="AO22">
            <v>0</v>
          </cell>
          <cell r="AP22">
            <v>21</v>
          </cell>
          <cell r="AQ22" t="str">
            <v>MediumOffice</v>
          </cell>
          <cell r="AR22" t="str">
            <v>LPD</v>
          </cell>
          <cell r="AS22">
            <v>-20</v>
          </cell>
          <cell r="AT22" t="str">
            <v>No</v>
          </cell>
          <cell r="AU22" t="str">
            <v>No</v>
          </cell>
          <cell r="AV22" t="str">
            <v>No</v>
          </cell>
          <cell r="AW22" t="str">
            <v>No</v>
          </cell>
          <cell r="AX22" t="str">
            <v>No</v>
          </cell>
          <cell r="AY22" t="str">
            <v>No</v>
          </cell>
          <cell r="AZ22" t="str">
            <v>No</v>
          </cell>
          <cell r="BA22" t="str">
            <v>No</v>
          </cell>
          <cell r="BB22" t="str">
            <v>No</v>
          </cell>
          <cell r="BC22" t="str">
            <v>No</v>
          </cell>
          <cell r="BD22" t="str">
            <v>No</v>
          </cell>
          <cell r="BE22" t="str">
            <v>No</v>
          </cell>
          <cell r="BF22" t="str">
            <v>No</v>
          </cell>
          <cell r="BG22" t="str">
            <v>No</v>
          </cell>
          <cell r="BH22" t="str">
            <v>No</v>
          </cell>
          <cell r="BI22" t="str">
            <v>No</v>
          </cell>
          <cell r="BJ22" t="str">
            <v>No</v>
          </cell>
          <cell r="BK22" t="str">
            <v>No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</row>
        <row r="23">
          <cell r="B23" t="str">
            <v>0022 CZ16 MediumOffice LPD+20</v>
          </cell>
          <cell r="C23" t="str">
            <v>0013 CZ16 MediumOffice Base</v>
          </cell>
          <cell r="D23" t="b">
            <v>1</v>
          </cell>
          <cell r="E23" t="str">
            <v>CZ16RV2.epw</v>
          </cell>
          <cell r="F23">
            <v>16</v>
          </cell>
          <cell r="G23">
            <v>0</v>
          </cell>
          <cell r="H23">
            <v>1.024128E-3</v>
          </cell>
          <cell r="I23">
            <v>8.5837477233149301E-2</v>
          </cell>
          <cell r="J23">
            <v>0</v>
          </cell>
          <cell r="K23">
            <v>3.9450483387994533</v>
          </cell>
          <cell r="L23">
            <v>2.504407653539467</v>
          </cell>
          <cell r="M23">
            <v>0.73</v>
          </cell>
          <cell r="N23">
            <v>0.75</v>
          </cell>
          <cell r="O23">
            <v>0.8</v>
          </cell>
          <cell r="P23">
            <v>3.8121652137271975</v>
          </cell>
          <cell r="Q23">
            <v>0.75073429864594332</v>
          </cell>
          <cell r="R23">
            <v>2.6687840419430833</v>
          </cell>
          <cell r="S23">
            <v>0.47</v>
          </cell>
          <cell r="T23">
            <v>0.43</v>
          </cell>
          <cell r="U23">
            <v>0.53109999999999991</v>
          </cell>
          <cell r="V23">
            <v>0.48589999999999994</v>
          </cell>
          <cell r="W23">
            <v>0.79099999999999993</v>
          </cell>
          <cell r="X23">
            <v>9.9999999999999995E-7</v>
          </cell>
          <cell r="Y23">
            <v>0</v>
          </cell>
          <cell r="Z23">
            <v>0</v>
          </cell>
          <cell r="AA23">
            <v>11.6250232500465</v>
          </cell>
          <cell r="AB23">
            <v>10.763910416709722</v>
          </cell>
          <cell r="AC23">
            <v>31468.723000000002</v>
          </cell>
          <cell r="AD23">
            <v>100000</v>
          </cell>
          <cell r="AE23">
            <v>100000</v>
          </cell>
          <cell r="AF23">
            <v>450</v>
          </cell>
          <cell r="AG23">
            <v>2</v>
          </cell>
          <cell r="AH23">
            <v>0.3</v>
          </cell>
          <cell r="AI23">
            <v>0.2</v>
          </cell>
          <cell r="AJ23">
            <v>3</v>
          </cell>
          <cell r="AK23">
            <v>3</v>
          </cell>
          <cell r="AL23">
            <v>0</v>
          </cell>
          <cell r="AM23" t="str">
            <v>CZ16MediumOffice.idf</v>
          </cell>
          <cell r="AN23" t="str">
            <v>CTZ16SiteDesign.idf</v>
          </cell>
          <cell r="AO23">
            <v>0</v>
          </cell>
          <cell r="AP23">
            <v>22</v>
          </cell>
          <cell r="AQ23" t="str">
            <v>MediumOffice</v>
          </cell>
          <cell r="AR23" t="str">
            <v>LPD</v>
          </cell>
          <cell r="AS23" t="str">
            <v>+20</v>
          </cell>
          <cell r="AT23" t="str">
            <v>No</v>
          </cell>
          <cell r="AU23" t="str">
            <v>No</v>
          </cell>
          <cell r="AV23" t="str">
            <v>No</v>
          </cell>
          <cell r="AW23" t="str">
            <v>No</v>
          </cell>
          <cell r="AX23" t="str">
            <v>No</v>
          </cell>
          <cell r="AY23" t="str">
            <v>No</v>
          </cell>
          <cell r="AZ23" t="str">
            <v>No</v>
          </cell>
          <cell r="BA23" t="str">
            <v>No</v>
          </cell>
          <cell r="BB23" t="str">
            <v>No</v>
          </cell>
          <cell r="BC23" t="str">
            <v>No</v>
          </cell>
          <cell r="BD23" t="str">
            <v>No</v>
          </cell>
          <cell r="BE23" t="str">
            <v>No</v>
          </cell>
          <cell r="BF23" t="str">
            <v>No</v>
          </cell>
          <cell r="BG23" t="str">
            <v>No</v>
          </cell>
          <cell r="BH23" t="str">
            <v>No</v>
          </cell>
          <cell r="BI23" t="str">
            <v>No</v>
          </cell>
          <cell r="BJ23" t="str">
            <v>No</v>
          </cell>
          <cell r="BK23" t="str">
            <v>No</v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</row>
        <row r="24">
          <cell r="B24" t="str">
            <v>0023 CZ16 MediumOffice EPD-20</v>
          </cell>
          <cell r="C24" t="str">
            <v>0013 CZ16 MediumOffice Base</v>
          </cell>
          <cell r="D24" t="b">
            <v>1</v>
          </cell>
          <cell r="E24" t="str">
            <v>CZ16RV2.epw</v>
          </cell>
          <cell r="F24">
            <v>16</v>
          </cell>
          <cell r="G24">
            <v>0</v>
          </cell>
          <cell r="H24">
            <v>1.024128E-3</v>
          </cell>
          <cell r="I24">
            <v>8.5837477233149301E-2</v>
          </cell>
          <cell r="J24">
            <v>0</v>
          </cell>
          <cell r="K24">
            <v>3.9450483387994533</v>
          </cell>
          <cell r="L24">
            <v>2.504407653539467</v>
          </cell>
          <cell r="M24">
            <v>0.73</v>
          </cell>
          <cell r="N24">
            <v>0.75</v>
          </cell>
          <cell r="O24">
            <v>0.8</v>
          </cell>
          <cell r="P24">
            <v>3.8121652137271975</v>
          </cell>
          <cell r="Q24">
            <v>0.75073429864594332</v>
          </cell>
          <cell r="R24">
            <v>2.6687840419430833</v>
          </cell>
          <cell r="S24">
            <v>0.47</v>
          </cell>
          <cell r="T24">
            <v>0.43</v>
          </cell>
          <cell r="U24">
            <v>0.53109999999999991</v>
          </cell>
          <cell r="V24">
            <v>0.48589999999999994</v>
          </cell>
          <cell r="W24">
            <v>0.79099999999999993</v>
          </cell>
          <cell r="X24">
            <v>9.9999999999999995E-7</v>
          </cell>
          <cell r="Y24">
            <v>0</v>
          </cell>
          <cell r="Z24">
            <v>0</v>
          </cell>
          <cell r="AA24">
            <v>9.6875193750387503</v>
          </cell>
          <cell r="AB24">
            <v>8.6111283333677786</v>
          </cell>
          <cell r="AC24">
            <v>31468.723000000002</v>
          </cell>
          <cell r="AD24">
            <v>100000</v>
          </cell>
          <cell r="AE24">
            <v>100000</v>
          </cell>
          <cell r="AF24">
            <v>450</v>
          </cell>
          <cell r="AG24">
            <v>2</v>
          </cell>
          <cell r="AH24">
            <v>0.3</v>
          </cell>
          <cell r="AI24">
            <v>0.2</v>
          </cell>
          <cell r="AJ24">
            <v>3</v>
          </cell>
          <cell r="AK24">
            <v>3</v>
          </cell>
          <cell r="AL24">
            <v>0</v>
          </cell>
          <cell r="AM24" t="str">
            <v>CZ16MediumOffice.idf</v>
          </cell>
          <cell r="AN24" t="str">
            <v>CTZ16SiteDesign.idf</v>
          </cell>
          <cell r="AO24">
            <v>0</v>
          </cell>
          <cell r="AP24">
            <v>23</v>
          </cell>
          <cell r="AQ24" t="str">
            <v>MediumOffice</v>
          </cell>
          <cell r="AR24" t="str">
            <v>EPD</v>
          </cell>
          <cell r="AS24">
            <v>-20</v>
          </cell>
          <cell r="AT24" t="str">
            <v>No</v>
          </cell>
          <cell r="AU24" t="str">
            <v>No</v>
          </cell>
          <cell r="AV24" t="str">
            <v>No</v>
          </cell>
          <cell r="AW24" t="str">
            <v>No</v>
          </cell>
          <cell r="AX24" t="str">
            <v>No</v>
          </cell>
          <cell r="AY24" t="str">
            <v>No</v>
          </cell>
          <cell r="AZ24" t="str">
            <v>No</v>
          </cell>
          <cell r="BA24" t="str">
            <v>No</v>
          </cell>
          <cell r="BB24" t="str">
            <v>No</v>
          </cell>
          <cell r="BC24" t="str">
            <v>No</v>
          </cell>
          <cell r="BD24" t="str">
            <v>No</v>
          </cell>
          <cell r="BE24" t="str">
            <v>No</v>
          </cell>
          <cell r="BF24" t="str">
            <v>No</v>
          </cell>
          <cell r="BG24" t="str">
            <v>No</v>
          </cell>
          <cell r="BH24" t="str">
            <v>No</v>
          </cell>
          <cell r="BI24" t="str">
            <v>No</v>
          </cell>
          <cell r="BJ24" t="str">
            <v>No</v>
          </cell>
          <cell r="BK24" t="str">
            <v>No</v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</row>
        <row r="25">
          <cell r="B25" t="str">
            <v>0024 CZ16 MediumOffice EPD+20</v>
          </cell>
          <cell r="C25" t="str">
            <v>0013 CZ16 MediumOffice Base</v>
          </cell>
          <cell r="D25" t="b">
            <v>1</v>
          </cell>
          <cell r="E25" t="str">
            <v>CZ16RV2.epw</v>
          </cell>
          <cell r="F25">
            <v>16</v>
          </cell>
          <cell r="G25">
            <v>0</v>
          </cell>
          <cell r="H25">
            <v>1.024128E-3</v>
          </cell>
          <cell r="I25">
            <v>8.5837477233149301E-2</v>
          </cell>
          <cell r="J25">
            <v>0</v>
          </cell>
          <cell r="K25">
            <v>3.9450483387994533</v>
          </cell>
          <cell r="L25">
            <v>2.504407653539467</v>
          </cell>
          <cell r="M25">
            <v>0.73</v>
          </cell>
          <cell r="N25">
            <v>0.75</v>
          </cell>
          <cell r="O25">
            <v>0.8</v>
          </cell>
          <cell r="P25">
            <v>3.8121652137271975</v>
          </cell>
          <cell r="Q25">
            <v>0.75073429864594332</v>
          </cell>
          <cell r="R25">
            <v>2.6687840419430833</v>
          </cell>
          <cell r="S25">
            <v>0.47</v>
          </cell>
          <cell r="T25">
            <v>0.43</v>
          </cell>
          <cell r="U25">
            <v>0.53109999999999991</v>
          </cell>
          <cell r="V25">
            <v>0.48589999999999994</v>
          </cell>
          <cell r="W25">
            <v>0.79099999999999993</v>
          </cell>
          <cell r="X25">
            <v>9.9999999999999995E-7</v>
          </cell>
          <cell r="Y25">
            <v>0</v>
          </cell>
          <cell r="Z25">
            <v>0</v>
          </cell>
          <cell r="AA25">
            <v>9.6875193750387503</v>
          </cell>
          <cell r="AB25">
            <v>12.916692500051665</v>
          </cell>
          <cell r="AC25">
            <v>31468.723000000002</v>
          </cell>
          <cell r="AD25">
            <v>100000</v>
          </cell>
          <cell r="AE25">
            <v>100000</v>
          </cell>
          <cell r="AF25">
            <v>450</v>
          </cell>
          <cell r="AG25">
            <v>2</v>
          </cell>
          <cell r="AH25">
            <v>0.3</v>
          </cell>
          <cell r="AI25">
            <v>0.2</v>
          </cell>
          <cell r="AJ25">
            <v>3</v>
          </cell>
          <cell r="AK25">
            <v>3</v>
          </cell>
          <cell r="AL25">
            <v>0</v>
          </cell>
          <cell r="AM25" t="str">
            <v>CZ16MediumOffice.idf</v>
          </cell>
          <cell r="AN25" t="str">
            <v>CTZ16SiteDesign.idf</v>
          </cell>
          <cell r="AO25">
            <v>0</v>
          </cell>
          <cell r="AP25">
            <v>24</v>
          </cell>
          <cell r="AQ25" t="str">
            <v>MediumOffice</v>
          </cell>
          <cell r="AR25" t="str">
            <v>EPD</v>
          </cell>
          <cell r="AS25" t="str">
            <v>+20</v>
          </cell>
          <cell r="AT25" t="str">
            <v>No</v>
          </cell>
          <cell r="AU25" t="str">
            <v>No</v>
          </cell>
          <cell r="AV25" t="str">
            <v>No</v>
          </cell>
          <cell r="AW25" t="str">
            <v>No</v>
          </cell>
          <cell r="AX25" t="str">
            <v>No</v>
          </cell>
          <cell r="AY25" t="str">
            <v>No</v>
          </cell>
          <cell r="AZ25" t="str">
            <v>No</v>
          </cell>
          <cell r="BA25" t="str">
            <v>No</v>
          </cell>
          <cell r="BB25" t="str">
            <v>No</v>
          </cell>
          <cell r="BC25" t="str">
            <v>No</v>
          </cell>
          <cell r="BD25" t="str">
            <v>No</v>
          </cell>
          <cell r="BE25" t="str">
            <v>No</v>
          </cell>
          <cell r="BF25" t="str">
            <v>No</v>
          </cell>
          <cell r="BG25" t="str">
            <v>No</v>
          </cell>
          <cell r="BH25" t="str">
            <v>No</v>
          </cell>
          <cell r="BI25" t="str">
            <v>No</v>
          </cell>
          <cell r="BJ25" t="str">
            <v>No</v>
          </cell>
          <cell r="BK25" t="str">
            <v>No</v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</row>
        <row r="26">
          <cell r="B26" t="str">
            <v>0025 CZ06 MediumOffice Base</v>
          </cell>
          <cell r="C26">
            <v>0</v>
          </cell>
          <cell r="D26" t="b">
            <v>1</v>
          </cell>
          <cell r="E26" t="str">
            <v>CZ06RV2.epw</v>
          </cell>
          <cell r="F26">
            <v>6</v>
          </cell>
          <cell r="G26">
            <v>0</v>
          </cell>
          <cell r="H26">
            <v>1.024128E-3</v>
          </cell>
          <cell r="I26">
            <v>8.5837477233149301E-2</v>
          </cell>
          <cell r="J26">
            <v>0</v>
          </cell>
          <cell r="K26">
            <v>1.7775386063882341</v>
          </cell>
          <cell r="L26">
            <v>1.4609636167878515</v>
          </cell>
          <cell r="M26">
            <v>0.73</v>
          </cell>
          <cell r="N26">
            <v>0.44999999999999996</v>
          </cell>
          <cell r="O26">
            <v>0.8</v>
          </cell>
          <cell r="P26">
            <v>1.6446554813159782</v>
          </cell>
          <cell r="Q26">
            <v>1.5E-3</v>
          </cell>
          <cell r="R26">
            <v>4.3722632176514349</v>
          </cell>
          <cell r="S26">
            <v>0.61</v>
          </cell>
          <cell r="T26">
            <v>0.34</v>
          </cell>
          <cell r="U26">
            <v>0.68929999999999991</v>
          </cell>
          <cell r="V26">
            <v>0.38419999999999999</v>
          </cell>
          <cell r="W26">
            <v>0.64409999999999989</v>
          </cell>
          <cell r="X26">
            <v>9.9999999999999995E-7</v>
          </cell>
          <cell r="Y26">
            <v>0</v>
          </cell>
          <cell r="Z26">
            <v>0</v>
          </cell>
          <cell r="AA26">
            <v>9.6875193750387503</v>
          </cell>
          <cell r="AB26">
            <v>10.763910416709722</v>
          </cell>
          <cell r="AC26">
            <v>31468.723000000002</v>
          </cell>
          <cell r="AD26">
            <v>100000</v>
          </cell>
          <cell r="AE26">
            <v>100000</v>
          </cell>
          <cell r="AF26">
            <v>450</v>
          </cell>
          <cell r="AG26">
            <v>2</v>
          </cell>
          <cell r="AH26">
            <v>0.3</v>
          </cell>
          <cell r="AI26">
            <v>0.2</v>
          </cell>
          <cell r="AJ26">
            <v>3</v>
          </cell>
          <cell r="AK26">
            <v>3</v>
          </cell>
          <cell r="AL26">
            <v>0</v>
          </cell>
          <cell r="AM26" t="str">
            <v>CZ06MediumOffice.idf</v>
          </cell>
          <cell r="AN26" t="str">
            <v>CTZ06SiteDesign.idf</v>
          </cell>
          <cell r="AO26">
            <v>0</v>
          </cell>
          <cell r="AP26">
            <v>25</v>
          </cell>
          <cell r="AQ26" t="str">
            <v>MediumOffice</v>
          </cell>
          <cell r="AR26" t="str">
            <v>Base</v>
          </cell>
          <cell r="AS26">
            <v>0</v>
          </cell>
          <cell r="AT26" t="str">
            <v>No</v>
          </cell>
          <cell r="AU26" t="str">
            <v>No</v>
          </cell>
          <cell r="AV26" t="str">
            <v>No</v>
          </cell>
          <cell r="AW26" t="str">
            <v>No</v>
          </cell>
          <cell r="AX26" t="str">
            <v>No</v>
          </cell>
          <cell r="AY26" t="str">
            <v>No</v>
          </cell>
          <cell r="AZ26" t="str">
            <v>No</v>
          </cell>
          <cell r="BA26" t="str">
            <v>No</v>
          </cell>
          <cell r="BB26" t="str">
            <v>No</v>
          </cell>
          <cell r="BC26" t="str">
            <v>No</v>
          </cell>
          <cell r="BD26" t="str">
            <v>No</v>
          </cell>
          <cell r="BE26" t="str">
            <v>No</v>
          </cell>
          <cell r="BF26" t="str">
            <v>No</v>
          </cell>
          <cell r="BG26" t="str">
            <v>No</v>
          </cell>
          <cell r="BH26" t="str">
            <v>No</v>
          </cell>
          <cell r="BI26" t="str">
            <v>No</v>
          </cell>
          <cell r="BJ26" t="str">
            <v>No</v>
          </cell>
          <cell r="BK26" t="str">
            <v>No</v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</row>
        <row r="27">
          <cell r="B27" t="str">
            <v>0026 CZ06 MediumOffice RoofLtR+20</v>
          </cell>
          <cell r="C27" t="str">
            <v>0025 CZ06 MediumOffice Base</v>
          </cell>
          <cell r="D27" t="b">
            <v>1</v>
          </cell>
          <cell r="E27" t="str">
            <v>CZ06RV2.epw</v>
          </cell>
          <cell r="F27">
            <v>6</v>
          </cell>
          <cell r="G27">
            <v>0</v>
          </cell>
          <cell r="H27">
            <v>1.024128E-3</v>
          </cell>
          <cell r="I27">
            <v>8.5837477233149301E-2</v>
          </cell>
          <cell r="J27">
            <v>0</v>
          </cell>
          <cell r="K27">
            <v>3.0319232579852926</v>
          </cell>
          <cell r="L27">
            <v>1.4609636167878515</v>
          </cell>
          <cell r="M27">
            <v>0.73</v>
          </cell>
          <cell r="N27">
            <v>0.44999999999999996</v>
          </cell>
          <cell r="O27">
            <v>0.8</v>
          </cell>
          <cell r="P27">
            <v>1.6446554813159782</v>
          </cell>
          <cell r="Q27">
            <v>1.5E-3</v>
          </cell>
          <cell r="R27">
            <v>4.3722632176514349</v>
          </cell>
          <cell r="S27">
            <v>0.61</v>
          </cell>
          <cell r="T27">
            <v>0.34</v>
          </cell>
          <cell r="U27">
            <v>0.68929999999999991</v>
          </cell>
          <cell r="V27">
            <v>0.38419999999999999</v>
          </cell>
          <cell r="W27">
            <v>0.64409999999999989</v>
          </cell>
          <cell r="X27">
            <v>9.9999999999999995E-7</v>
          </cell>
          <cell r="Y27">
            <v>0</v>
          </cell>
          <cell r="Z27">
            <v>0</v>
          </cell>
          <cell r="AA27">
            <v>9.6875193750387503</v>
          </cell>
          <cell r="AB27">
            <v>10.763910416709722</v>
          </cell>
          <cell r="AC27">
            <v>31468.723000000002</v>
          </cell>
          <cell r="AD27">
            <v>100000</v>
          </cell>
          <cell r="AE27">
            <v>100000</v>
          </cell>
          <cell r="AF27">
            <v>450</v>
          </cell>
          <cell r="AG27">
            <v>2</v>
          </cell>
          <cell r="AH27">
            <v>0.3</v>
          </cell>
          <cell r="AI27">
            <v>0.2</v>
          </cell>
          <cell r="AJ27">
            <v>3</v>
          </cell>
          <cell r="AK27">
            <v>3</v>
          </cell>
          <cell r="AL27">
            <v>0</v>
          </cell>
          <cell r="AM27" t="str">
            <v>CZ06MediumOffice.idf</v>
          </cell>
          <cell r="AN27" t="str">
            <v>CTZ06SiteDesign.idf</v>
          </cell>
          <cell r="AO27">
            <v>0</v>
          </cell>
          <cell r="AP27">
            <v>26</v>
          </cell>
          <cell r="AQ27" t="str">
            <v>MediumOffice</v>
          </cell>
          <cell r="AR27" t="str">
            <v>RoofLt</v>
          </cell>
          <cell r="AS27" t="str">
            <v>R+20</v>
          </cell>
          <cell r="AT27" t="str">
            <v>Yes</v>
          </cell>
          <cell r="AU27" t="str">
            <v>No</v>
          </cell>
          <cell r="AV27" t="str">
            <v>No</v>
          </cell>
          <cell r="AW27" t="str">
            <v>No</v>
          </cell>
          <cell r="AX27" t="str">
            <v>No</v>
          </cell>
          <cell r="AY27" t="str">
            <v>No</v>
          </cell>
          <cell r="AZ27" t="str">
            <v>No</v>
          </cell>
          <cell r="BA27" t="str">
            <v>No</v>
          </cell>
          <cell r="BB27" t="str">
            <v>No</v>
          </cell>
          <cell r="BC27" t="str">
            <v>No</v>
          </cell>
          <cell r="BD27" t="str">
            <v>No</v>
          </cell>
          <cell r="BE27" t="str">
            <v>No</v>
          </cell>
          <cell r="BF27" t="str">
            <v>No</v>
          </cell>
          <cell r="BG27" t="str">
            <v>No</v>
          </cell>
          <cell r="BH27" t="str">
            <v>No</v>
          </cell>
          <cell r="BI27" t="str">
            <v>No</v>
          </cell>
          <cell r="BJ27" t="str">
            <v>No</v>
          </cell>
          <cell r="BK27" t="str">
            <v>No</v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</row>
        <row r="28">
          <cell r="B28" t="str">
            <v>0027 CZ06 MediumOffice WallLtR+20</v>
          </cell>
          <cell r="C28" t="str">
            <v>0025 CZ06 MediumOffice Base</v>
          </cell>
          <cell r="D28" t="b">
            <v>1</v>
          </cell>
          <cell r="E28" t="str">
            <v>CZ06RV2.epw</v>
          </cell>
          <cell r="F28">
            <v>6</v>
          </cell>
          <cell r="G28">
            <v>0</v>
          </cell>
          <cell r="H28">
            <v>1.024128E-3</v>
          </cell>
          <cell r="I28">
            <v>8.5837477233149301E-2</v>
          </cell>
          <cell r="J28">
            <v>0</v>
          </cell>
          <cell r="K28">
            <v>1.7775386063882341</v>
          </cell>
          <cell r="L28">
            <v>4.0416353215275551</v>
          </cell>
          <cell r="M28">
            <v>0.73</v>
          </cell>
          <cell r="N28">
            <v>0.44999999999999996</v>
          </cell>
          <cell r="O28">
            <v>0.8</v>
          </cell>
          <cell r="P28">
            <v>1.6446554813159782</v>
          </cell>
          <cell r="Q28">
            <v>1.5E-3</v>
          </cell>
          <cell r="R28">
            <v>4.3722632176514349</v>
          </cell>
          <cell r="S28">
            <v>0.61</v>
          </cell>
          <cell r="T28">
            <v>0.34</v>
          </cell>
          <cell r="U28">
            <v>0.68929999999999991</v>
          </cell>
          <cell r="V28">
            <v>0.38419999999999999</v>
          </cell>
          <cell r="W28">
            <v>0.64409999999999989</v>
          </cell>
          <cell r="X28">
            <v>9.9999999999999995E-7</v>
          </cell>
          <cell r="Y28">
            <v>0</v>
          </cell>
          <cell r="Z28">
            <v>0</v>
          </cell>
          <cell r="AA28">
            <v>9.6875193750387503</v>
          </cell>
          <cell r="AB28">
            <v>10.763910416709722</v>
          </cell>
          <cell r="AC28">
            <v>31468.723000000002</v>
          </cell>
          <cell r="AD28">
            <v>100000</v>
          </cell>
          <cell r="AE28">
            <v>100000</v>
          </cell>
          <cell r="AF28">
            <v>450</v>
          </cell>
          <cell r="AG28">
            <v>2</v>
          </cell>
          <cell r="AH28">
            <v>0.3</v>
          </cell>
          <cell r="AI28">
            <v>0.2</v>
          </cell>
          <cell r="AJ28">
            <v>3</v>
          </cell>
          <cell r="AK28">
            <v>3</v>
          </cell>
          <cell r="AL28">
            <v>0</v>
          </cell>
          <cell r="AM28" t="str">
            <v>CZ06MediumOffice.idf</v>
          </cell>
          <cell r="AN28" t="str">
            <v>CTZ06SiteDesign.idf</v>
          </cell>
          <cell r="AO28">
            <v>0</v>
          </cell>
          <cell r="AP28">
            <v>27</v>
          </cell>
          <cell r="AQ28" t="str">
            <v>MediumOffice</v>
          </cell>
          <cell r="AR28" t="str">
            <v>WallLt</v>
          </cell>
          <cell r="AS28" t="str">
            <v>R+20</v>
          </cell>
          <cell r="AT28" t="str">
            <v>No</v>
          </cell>
          <cell r="AU28" t="str">
            <v>Yes</v>
          </cell>
          <cell r="AV28" t="str">
            <v>No</v>
          </cell>
          <cell r="AW28" t="str">
            <v>No</v>
          </cell>
          <cell r="AX28" t="str">
            <v>No</v>
          </cell>
          <cell r="AY28" t="str">
            <v>No</v>
          </cell>
          <cell r="AZ28" t="str">
            <v>No</v>
          </cell>
          <cell r="BA28" t="str">
            <v>No</v>
          </cell>
          <cell r="BB28" t="str">
            <v>No</v>
          </cell>
          <cell r="BC28" t="str">
            <v>No</v>
          </cell>
          <cell r="BD28" t="str">
            <v>No</v>
          </cell>
          <cell r="BE28" t="str">
            <v>No</v>
          </cell>
          <cell r="BF28" t="str">
            <v>No</v>
          </cell>
          <cell r="BG28" t="str">
            <v>No</v>
          </cell>
          <cell r="BH28" t="str">
            <v>No</v>
          </cell>
          <cell r="BI28" t="str">
            <v>No</v>
          </cell>
          <cell r="BJ28" t="str">
            <v>No</v>
          </cell>
          <cell r="BK28" t="str">
            <v>No</v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</row>
        <row r="29">
          <cell r="B29" t="str">
            <v>0028 CZ06 MediumOffice UnhtSlabF24vR-5</v>
          </cell>
          <cell r="C29" t="str">
            <v>0025 CZ06 MediumOffice Base</v>
          </cell>
          <cell r="D29" t="b">
            <v>1</v>
          </cell>
          <cell r="E29" t="str">
            <v>CZ06RV2.epw</v>
          </cell>
          <cell r="F29">
            <v>6</v>
          </cell>
          <cell r="G29">
            <v>0</v>
          </cell>
          <cell r="H29">
            <v>1.024128E-3</v>
          </cell>
          <cell r="I29">
            <v>8.5837477233149301E-2</v>
          </cell>
          <cell r="J29">
            <v>0</v>
          </cell>
          <cell r="K29">
            <v>1.7775386063882341</v>
          </cell>
          <cell r="L29">
            <v>1.4609636167878515</v>
          </cell>
          <cell r="M29">
            <v>0.57999999999999996</v>
          </cell>
          <cell r="N29">
            <v>0.44999999999999996</v>
          </cell>
          <cell r="O29">
            <v>0.8</v>
          </cell>
          <cell r="P29">
            <v>1.6446554813159782</v>
          </cell>
          <cell r="Q29">
            <v>1.5E-3</v>
          </cell>
          <cell r="R29">
            <v>4.3722632176514349</v>
          </cell>
          <cell r="S29">
            <v>0.61</v>
          </cell>
          <cell r="T29">
            <v>0.34</v>
          </cell>
          <cell r="U29">
            <v>0.68929999999999991</v>
          </cell>
          <cell r="V29">
            <v>0.38419999999999999</v>
          </cell>
          <cell r="W29">
            <v>0.64409999999999989</v>
          </cell>
          <cell r="X29">
            <v>9.9999999999999995E-7</v>
          </cell>
          <cell r="Y29">
            <v>0</v>
          </cell>
          <cell r="Z29">
            <v>0</v>
          </cell>
          <cell r="AA29">
            <v>9.6875193750387503</v>
          </cell>
          <cell r="AB29">
            <v>10.763910416709722</v>
          </cell>
          <cell r="AC29">
            <v>31468.723000000002</v>
          </cell>
          <cell r="AD29">
            <v>100000</v>
          </cell>
          <cell r="AE29">
            <v>100000</v>
          </cell>
          <cell r="AF29">
            <v>450</v>
          </cell>
          <cell r="AG29">
            <v>2</v>
          </cell>
          <cell r="AH29">
            <v>0.3</v>
          </cell>
          <cell r="AI29">
            <v>0.2</v>
          </cell>
          <cell r="AJ29">
            <v>3</v>
          </cell>
          <cell r="AK29">
            <v>3</v>
          </cell>
          <cell r="AL29">
            <v>0</v>
          </cell>
          <cell r="AM29" t="str">
            <v>CZ06MediumOffice.idf</v>
          </cell>
          <cell r="AN29" t="str">
            <v>CTZ06SiteDesign.idf</v>
          </cell>
          <cell r="AO29">
            <v>0</v>
          </cell>
          <cell r="AP29">
            <v>28</v>
          </cell>
          <cell r="AQ29" t="str">
            <v>MediumOffice</v>
          </cell>
          <cell r="AR29" t="str">
            <v>UnhtSlabF</v>
          </cell>
          <cell r="AS29" t="str">
            <v>24vR-5</v>
          </cell>
          <cell r="AT29" t="str">
            <v>No</v>
          </cell>
          <cell r="AU29" t="str">
            <v>No</v>
          </cell>
          <cell r="AV29" t="str">
            <v>No</v>
          </cell>
          <cell r="AW29" t="str">
            <v>No</v>
          </cell>
          <cell r="AX29" t="str">
            <v>No</v>
          </cell>
          <cell r="AY29" t="str">
            <v>No</v>
          </cell>
          <cell r="AZ29" t="str">
            <v>No</v>
          </cell>
          <cell r="BA29" t="str">
            <v>No</v>
          </cell>
          <cell r="BB29" t="str">
            <v>No</v>
          </cell>
          <cell r="BC29" t="str">
            <v>No</v>
          </cell>
          <cell r="BD29" t="str">
            <v>No</v>
          </cell>
          <cell r="BE29" t="str">
            <v>No</v>
          </cell>
          <cell r="BF29" t="str">
            <v>No</v>
          </cell>
          <cell r="BG29" t="str">
            <v>No</v>
          </cell>
          <cell r="BH29" t="str">
            <v>No</v>
          </cell>
          <cell r="BI29" t="str">
            <v>No</v>
          </cell>
          <cell r="BJ29" t="str">
            <v>No</v>
          </cell>
          <cell r="BK29" t="str">
            <v>No</v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</row>
        <row r="30">
          <cell r="B30" t="str">
            <v>0029 CZ06 MediumOffice BaseInfil+5</v>
          </cell>
          <cell r="C30" t="str">
            <v>0025 CZ06 MediumOffice Base</v>
          </cell>
          <cell r="D30" t="b">
            <v>1</v>
          </cell>
          <cell r="E30" t="str">
            <v>CZ06RV2.epw</v>
          </cell>
          <cell r="F30">
            <v>6</v>
          </cell>
          <cell r="G30">
            <v>0</v>
          </cell>
          <cell r="H30">
            <v>1.0753344E-3</v>
          </cell>
          <cell r="I30">
            <v>8.5837477233149301E-2</v>
          </cell>
          <cell r="J30">
            <v>0</v>
          </cell>
          <cell r="K30">
            <v>1.7775386063882341</v>
          </cell>
          <cell r="L30">
            <v>1.4609636167878515</v>
          </cell>
          <cell r="M30">
            <v>0.73</v>
          </cell>
          <cell r="N30">
            <v>0.44999999999999996</v>
          </cell>
          <cell r="O30">
            <v>0.8</v>
          </cell>
          <cell r="P30">
            <v>1.6446554813159782</v>
          </cell>
          <cell r="Q30">
            <v>1.5E-3</v>
          </cell>
          <cell r="R30">
            <v>4.3722632176514349</v>
          </cell>
          <cell r="S30">
            <v>0.61</v>
          </cell>
          <cell r="T30">
            <v>0.34</v>
          </cell>
          <cell r="U30">
            <v>0.68929999999999991</v>
          </cell>
          <cell r="V30">
            <v>0.38419999999999999</v>
          </cell>
          <cell r="W30">
            <v>0.64409999999999989</v>
          </cell>
          <cell r="X30">
            <v>9.9999999999999995E-7</v>
          </cell>
          <cell r="Y30">
            <v>0</v>
          </cell>
          <cell r="Z30">
            <v>0</v>
          </cell>
          <cell r="AA30">
            <v>9.6875193750387503</v>
          </cell>
          <cell r="AB30">
            <v>10.763910416709722</v>
          </cell>
          <cell r="AC30">
            <v>31468.723000000002</v>
          </cell>
          <cell r="AD30">
            <v>100000</v>
          </cell>
          <cell r="AE30">
            <v>100000</v>
          </cell>
          <cell r="AF30">
            <v>450</v>
          </cell>
          <cell r="AG30">
            <v>2</v>
          </cell>
          <cell r="AH30">
            <v>0.3</v>
          </cell>
          <cell r="AI30">
            <v>0.2</v>
          </cell>
          <cell r="AJ30">
            <v>3</v>
          </cell>
          <cell r="AK30">
            <v>3</v>
          </cell>
          <cell r="AL30">
            <v>0</v>
          </cell>
          <cell r="AM30" t="str">
            <v>CZ06MediumOffice.idf</v>
          </cell>
          <cell r="AN30" t="str">
            <v>CTZ06SiteDesign.idf</v>
          </cell>
          <cell r="AO30">
            <v>0</v>
          </cell>
          <cell r="AP30">
            <v>29</v>
          </cell>
          <cell r="AQ30" t="str">
            <v>MediumOffice</v>
          </cell>
          <cell r="AR30" t="str">
            <v>Base</v>
          </cell>
          <cell r="AS30" t="str">
            <v>Infil+5</v>
          </cell>
          <cell r="AT30" t="str">
            <v>No</v>
          </cell>
          <cell r="AU30" t="str">
            <v>No</v>
          </cell>
          <cell r="AV30" t="str">
            <v>No</v>
          </cell>
          <cell r="AW30" t="str">
            <v>No</v>
          </cell>
          <cell r="AX30" t="str">
            <v>No</v>
          </cell>
          <cell r="AY30" t="str">
            <v>No</v>
          </cell>
          <cell r="AZ30" t="str">
            <v>No</v>
          </cell>
          <cell r="BA30" t="str">
            <v>No</v>
          </cell>
          <cell r="BB30" t="str">
            <v>No</v>
          </cell>
          <cell r="BC30" t="str">
            <v>No</v>
          </cell>
          <cell r="BD30" t="str">
            <v>No</v>
          </cell>
          <cell r="BE30" t="str">
            <v>No</v>
          </cell>
          <cell r="BF30" t="str">
            <v>No</v>
          </cell>
          <cell r="BG30" t="str">
            <v>No</v>
          </cell>
          <cell r="BH30" t="str">
            <v>No</v>
          </cell>
          <cell r="BI30" t="str">
            <v>No</v>
          </cell>
          <cell r="BJ30" t="str">
            <v>No</v>
          </cell>
          <cell r="BK30" t="str">
            <v>No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</row>
        <row r="31">
          <cell r="B31" t="str">
            <v>0030 CZ06 MediumOffice WinU-20</v>
          </cell>
          <cell r="C31" t="str">
            <v>0025 CZ06 MediumOffice Base</v>
          </cell>
          <cell r="D31" t="b">
            <v>1</v>
          </cell>
          <cell r="E31" t="str">
            <v>CZ06RV2.epw</v>
          </cell>
          <cell r="F31">
            <v>6</v>
          </cell>
          <cell r="G31">
            <v>0</v>
          </cell>
          <cell r="H31">
            <v>1.024128E-3</v>
          </cell>
          <cell r="I31">
            <v>8.5837477233149301E-2</v>
          </cell>
          <cell r="J31">
            <v>0</v>
          </cell>
          <cell r="K31">
            <v>1.7775386063882341</v>
          </cell>
          <cell r="L31">
            <v>1.4609636167878515</v>
          </cell>
          <cell r="M31">
            <v>0.73</v>
          </cell>
          <cell r="N31">
            <v>0.44999999999999996</v>
          </cell>
          <cell r="O31">
            <v>0.8</v>
          </cell>
          <cell r="P31">
            <v>1.6446554813159782</v>
          </cell>
          <cell r="Q31">
            <v>1.5E-3</v>
          </cell>
          <cell r="R31">
            <v>3.4978105741211483</v>
          </cell>
          <cell r="S31">
            <v>0.61</v>
          </cell>
          <cell r="T31">
            <v>0.34</v>
          </cell>
          <cell r="U31">
            <v>0.68929999999999991</v>
          </cell>
          <cell r="V31">
            <v>0.38419999999999999</v>
          </cell>
          <cell r="W31">
            <v>0.64409999999999989</v>
          </cell>
          <cell r="X31">
            <v>9.9999999999999995E-7</v>
          </cell>
          <cell r="Y31">
            <v>0</v>
          </cell>
          <cell r="Z31">
            <v>0</v>
          </cell>
          <cell r="AA31">
            <v>9.6875193750387503</v>
          </cell>
          <cell r="AB31">
            <v>10.763910416709722</v>
          </cell>
          <cell r="AC31">
            <v>31468.723000000002</v>
          </cell>
          <cell r="AD31">
            <v>100000</v>
          </cell>
          <cell r="AE31">
            <v>100000</v>
          </cell>
          <cell r="AF31">
            <v>450</v>
          </cell>
          <cell r="AG31">
            <v>2</v>
          </cell>
          <cell r="AH31">
            <v>0.3</v>
          </cell>
          <cell r="AI31">
            <v>0.2</v>
          </cell>
          <cell r="AJ31">
            <v>3</v>
          </cell>
          <cell r="AK31">
            <v>3</v>
          </cell>
          <cell r="AL31">
            <v>0</v>
          </cell>
          <cell r="AM31" t="str">
            <v>CZ06MediumOffice.idf</v>
          </cell>
          <cell r="AN31" t="str">
            <v>CTZ06SiteDesign.idf</v>
          </cell>
          <cell r="AO31">
            <v>0</v>
          </cell>
          <cell r="AP31">
            <v>30</v>
          </cell>
          <cell r="AQ31" t="str">
            <v>MediumOffice</v>
          </cell>
          <cell r="AR31" t="str">
            <v>WinU</v>
          </cell>
          <cell r="AS31">
            <v>-20</v>
          </cell>
          <cell r="AT31" t="str">
            <v>No</v>
          </cell>
          <cell r="AU31" t="str">
            <v>No</v>
          </cell>
          <cell r="AV31" t="str">
            <v>No</v>
          </cell>
          <cell r="AW31" t="str">
            <v>No</v>
          </cell>
          <cell r="AX31" t="str">
            <v>No</v>
          </cell>
          <cell r="AY31" t="str">
            <v>No</v>
          </cell>
          <cell r="AZ31" t="str">
            <v>Yes</v>
          </cell>
          <cell r="BA31" t="str">
            <v>No</v>
          </cell>
          <cell r="BB31" t="str">
            <v>No</v>
          </cell>
          <cell r="BC31" t="str">
            <v>No</v>
          </cell>
          <cell r="BD31" t="str">
            <v>No</v>
          </cell>
          <cell r="BE31" t="str">
            <v>No</v>
          </cell>
          <cell r="BF31" t="str">
            <v>No</v>
          </cell>
          <cell r="BG31" t="str">
            <v>No</v>
          </cell>
          <cell r="BH31" t="str">
            <v>No</v>
          </cell>
          <cell r="BI31" t="str">
            <v>No</v>
          </cell>
          <cell r="BJ31" t="str">
            <v>No</v>
          </cell>
          <cell r="BK31" t="str">
            <v>No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</row>
        <row r="32">
          <cell r="B32" t="str">
            <v>0031 CZ06 MediumOffice WinSHGC-20</v>
          </cell>
          <cell r="C32" t="str">
            <v>0025 CZ06 MediumOffice Base</v>
          </cell>
          <cell r="D32" t="b">
            <v>1</v>
          </cell>
          <cell r="E32" t="str">
            <v>CZ06RV2.epw</v>
          </cell>
          <cell r="F32">
            <v>6</v>
          </cell>
          <cell r="G32">
            <v>0</v>
          </cell>
          <cell r="H32">
            <v>1.024128E-3</v>
          </cell>
          <cell r="I32">
            <v>8.5837477233149301E-2</v>
          </cell>
          <cell r="J32">
            <v>0</v>
          </cell>
          <cell r="K32">
            <v>1.7775386063882341</v>
          </cell>
          <cell r="L32">
            <v>1.4609636167878515</v>
          </cell>
          <cell r="M32">
            <v>0.73</v>
          </cell>
          <cell r="N32">
            <v>0.44999999999999996</v>
          </cell>
          <cell r="O32">
            <v>0.8</v>
          </cell>
          <cell r="P32">
            <v>1.6446554813159782</v>
          </cell>
          <cell r="Q32">
            <v>1.5E-3</v>
          </cell>
          <cell r="R32">
            <v>4.3722632176514349</v>
          </cell>
          <cell r="S32">
            <v>0.48799999999999999</v>
          </cell>
          <cell r="T32">
            <v>0.27200000000000002</v>
          </cell>
          <cell r="U32">
            <v>0.68929999999999991</v>
          </cell>
          <cell r="V32">
            <v>0.38419999999999999</v>
          </cell>
          <cell r="W32">
            <v>0.64409999999999989</v>
          </cell>
          <cell r="X32">
            <v>9.9999999999999995E-7</v>
          </cell>
          <cell r="Y32">
            <v>0</v>
          </cell>
          <cell r="Z32">
            <v>0</v>
          </cell>
          <cell r="AA32">
            <v>9.6875193750387503</v>
          </cell>
          <cell r="AB32">
            <v>10.763910416709722</v>
          </cell>
          <cell r="AC32">
            <v>31468.723000000002</v>
          </cell>
          <cell r="AD32">
            <v>100000</v>
          </cell>
          <cell r="AE32">
            <v>100000</v>
          </cell>
          <cell r="AF32">
            <v>450</v>
          </cell>
          <cell r="AG32">
            <v>2</v>
          </cell>
          <cell r="AH32">
            <v>0.3</v>
          </cell>
          <cell r="AI32">
            <v>0.2</v>
          </cell>
          <cell r="AJ32">
            <v>3</v>
          </cell>
          <cell r="AK32">
            <v>3</v>
          </cell>
          <cell r="AL32">
            <v>0</v>
          </cell>
          <cell r="AM32" t="str">
            <v>CZ06MediumOffice.idf</v>
          </cell>
          <cell r="AN32" t="str">
            <v>CTZ06SiteDesign.idf</v>
          </cell>
          <cell r="AO32">
            <v>0</v>
          </cell>
          <cell r="AP32">
            <v>31</v>
          </cell>
          <cell r="AQ32" t="str">
            <v>MediumOffice</v>
          </cell>
          <cell r="AR32" t="str">
            <v>WinSHGC</v>
          </cell>
          <cell r="AS32">
            <v>-20</v>
          </cell>
          <cell r="AT32" t="str">
            <v>No</v>
          </cell>
          <cell r="AU32" t="str">
            <v>No</v>
          </cell>
          <cell r="AV32" t="str">
            <v>No</v>
          </cell>
          <cell r="AW32" t="str">
            <v>No</v>
          </cell>
          <cell r="AX32" t="str">
            <v>No</v>
          </cell>
          <cell r="AY32" t="str">
            <v>No</v>
          </cell>
          <cell r="AZ32" t="str">
            <v>No</v>
          </cell>
          <cell r="BA32" t="str">
            <v>Yes</v>
          </cell>
          <cell r="BB32" t="str">
            <v>No</v>
          </cell>
          <cell r="BC32" t="str">
            <v>No</v>
          </cell>
          <cell r="BD32" t="str">
            <v>No</v>
          </cell>
          <cell r="BE32" t="str">
            <v>No</v>
          </cell>
          <cell r="BF32" t="str">
            <v>No</v>
          </cell>
          <cell r="BG32" t="str">
            <v>No</v>
          </cell>
          <cell r="BH32" t="str">
            <v>No</v>
          </cell>
          <cell r="BI32" t="str">
            <v>No</v>
          </cell>
          <cell r="BJ32" t="str">
            <v>No</v>
          </cell>
          <cell r="BK32" t="str">
            <v>No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</row>
        <row r="33">
          <cell r="B33" t="str">
            <v>0032 CZ06 MediumOffice WinU_SHGC-20</v>
          </cell>
          <cell r="C33" t="str">
            <v>0025 CZ06 MediumOffice Base</v>
          </cell>
          <cell r="D33" t="b">
            <v>1</v>
          </cell>
          <cell r="E33" t="str">
            <v>CZ06RV2.epw</v>
          </cell>
          <cell r="F33">
            <v>6</v>
          </cell>
          <cell r="G33">
            <v>0</v>
          </cell>
          <cell r="H33">
            <v>1.024128E-3</v>
          </cell>
          <cell r="I33">
            <v>8.5837477233149301E-2</v>
          </cell>
          <cell r="J33">
            <v>0</v>
          </cell>
          <cell r="K33">
            <v>1.7775386063882341</v>
          </cell>
          <cell r="L33">
            <v>1.4609636167878515</v>
          </cell>
          <cell r="M33">
            <v>0.73</v>
          </cell>
          <cell r="N33">
            <v>0.44999999999999996</v>
          </cell>
          <cell r="O33">
            <v>0.8</v>
          </cell>
          <cell r="P33">
            <v>1.6446554813159782</v>
          </cell>
          <cell r="Q33">
            <v>1.5E-3</v>
          </cell>
          <cell r="R33">
            <v>3.4978105741211483</v>
          </cell>
          <cell r="S33">
            <v>0.48799999999999999</v>
          </cell>
          <cell r="T33">
            <v>0.27200000000000002</v>
          </cell>
          <cell r="U33">
            <v>0.68929999999999991</v>
          </cell>
          <cell r="V33">
            <v>0.38419999999999999</v>
          </cell>
          <cell r="W33">
            <v>0.64409999999999989</v>
          </cell>
          <cell r="X33">
            <v>9.9999999999999995E-7</v>
          </cell>
          <cell r="Y33">
            <v>0</v>
          </cell>
          <cell r="Z33">
            <v>0</v>
          </cell>
          <cell r="AA33">
            <v>9.6875193750387503</v>
          </cell>
          <cell r="AB33">
            <v>10.763910416709722</v>
          </cell>
          <cell r="AC33">
            <v>31468.723000000002</v>
          </cell>
          <cell r="AD33">
            <v>100000</v>
          </cell>
          <cell r="AE33">
            <v>100000</v>
          </cell>
          <cell r="AF33">
            <v>450</v>
          </cell>
          <cell r="AG33">
            <v>2</v>
          </cell>
          <cell r="AH33">
            <v>0.3</v>
          </cell>
          <cell r="AI33">
            <v>0.2</v>
          </cell>
          <cell r="AJ33">
            <v>3</v>
          </cell>
          <cell r="AK33">
            <v>3</v>
          </cell>
          <cell r="AL33">
            <v>0</v>
          </cell>
          <cell r="AM33" t="str">
            <v>CZ06MediumOffice.idf</v>
          </cell>
          <cell r="AN33" t="str">
            <v>CTZ06SiteDesign.idf</v>
          </cell>
          <cell r="AO33">
            <v>0</v>
          </cell>
          <cell r="AP33">
            <v>32</v>
          </cell>
          <cell r="AQ33" t="str">
            <v>MediumOffice</v>
          </cell>
          <cell r="AR33" t="str">
            <v>WinU_SHGC</v>
          </cell>
          <cell r="AS33">
            <v>-20</v>
          </cell>
          <cell r="AT33" t="str">
            <v>No</v>
          </cell>
          <cell r="AU33" t="str">
            <v>No</v>
          </cell>
          <cell r="AV33" t="str">
            <v>No</v>
          </cell>
          <cell r="AW33" t="str">
            <v>No</v>
          </cell>
          <cell r="AX33" t="str">
            <v>No</v>
          </cell>
          <cell r="AY33" t="str">
            <v>No</v>
          </cell>
          <cell r="AZ33" t="str">
            <v>Yes</v>
          </cell>
          <cell r="BA33" t="str">
            <v>Yes</v>
          </cell>
          <cell r="BB33" t="str">
            <v>No</v>
          </cell>
          <cell r="BC33" t="str">
            <v>No</v>
          </cell>
          <cell r="BD33" t="str">
            <v>No</v>
          </cell>
          <cell r="BE33" t="str">
            <v>No</v>
          </cell>
          <cell r="BF33" t="str">
            <v>No</v>
          </cell>
          <cell r="BG33" t="str">
            <v>No</v>
          </cell>
          <cell r="BH33" t="str">
            <v>No</v>
          </cell>
          <cell r="BI33" t="str">
            <v>No</v>
          </cell>
          <cell r="BJ33" t="str">
            <v>No</v>
          </cell>
          <cell r="BK33" t="str">
            <v>No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</row>
        <row r="34">
          <cell r="B34" t="str">
            <v>0033 CZ06 MediumOffice LPD-20</v>
          </cell>
          <cell r="C34" t="str">
            <v>0025 CZ06 MediumOffice Base</v>
          </cell>
          <cell r="D34" t="b">
            <v>1</v>
          </cell>
          <cell r="E34" t="str">
            <v>CZ06RV2.epw</v>
          </cell>
          <cell r="F34">
            <v>6</v>
          </cell>
          <cell r="G34">
            <v>0</v>
          </cell>
          <cell r="H34">
            <v>1.024128E-3</v>
          </cell>
          <cell r="I34">
            <v>8.5837477233149301E-2</v>
          </cell>
          <cell r="J34">
            <v>0</v>
          </cell>
          <cell r="K34">
            <v>1.7775386063882341</v>
          </cell>
          <cell r="L34">
            <v>1.4609636167878515</v>
          </cell>
          <cell r="M34">
            <v>0.73</v>
          </cell>
          <cell r="N34">
            <v>0.44999999999999996</v>
          </cell>
          <cell r="O34">
            <v>0.8</v>
          </cell>
          <cell r="P34">
            <v>1.6446554813159782</v>
          </cell>
          <cell r="Q34">
            <v>1.5E-3</v>
          </cell>
          <cell r="R34">
            <v>4.3722632176514349</v>
          </cell>
          <cell r="S34">
            <v>0.61</v>
          </cell>
          <cell r="T34">
            <v>0.34</v>
          </cell>
          <cell r="U34">
            <v>0.68929999999999991</v>
          </cell>
          <cell r="V34">
            <v>0.38419999999999999</v>
          </cell>
          <cell r="W34">
            <v>0.64409999999999989</v>
          </cell>
          <cell r="X34">
            <v>9.9999999999999995E-7</v>
          </cell>
          <cell r="Y34">
            <v>0</v>
          </cell>
          <cell r="Z34">
            <v>0</v>
          </cell>
          <cell r="AA34">
            <v>7.7500155000310009</v>
          </cell>
          <cell r="AB34">
            <v>10.763910416709722</v>
          </cell>
          <cell r="AC34">
            <v>31468.723000000002</v>
          </cell>
          <cell r="AD34">
            <v>100000</v>
          </cell>
          <cell r="AE34">
            <v>100000</v>
          </cell>
          <cell r="AF34">
            <v>450</v>
          </cell>
          <cell r="AG34">
            <v>2</v>
          </cell>
          <cell r="AH34">
            <v>0.3</v>
          </cell>
          <cell r="AI34">
            <v>0.2</v>
          </cell>
          <cell r="AJ34">
            <v>3</v>
          </cell>
          <cell r="AK34">
            <v>3</v>
          </cell>
          <cell r="AL34">
            <v>0</v>
          </cell>
          <cell r="AM34" t="str">
            <v>CZ06MediumOffice.idf</v>
          </cell>
          <cell r="AN34" t="str">
            <v>CTZ06SiteDesign.idf</v>
          </cell>
          <cell r="AO34">
            <v>0</v>
          </cell>
          <cell r="AP34">
            <v>33</v>
          </cell>
          <cell r="AQ34" t="str">
            <v>MediumOffice</v>
          </cell>
          <cell r="AR34" t="str">
            <v>LPD</v>
          </cell>
          <cell r="AS34">
            <v>-20</v>
          </cell>
          <cell r="AT34" t="str">
            <v>No</v>
          </cell>
          <cell r="AU34" t="str">
            <v>No</v>
          </cell>
          <cell r="AV34" t="str">
            <v>No</v>
          </cell>
          <cell r="AW34" t="str">
            <v>No</v>
          </cell>
          <cell r="AX34" t="str">
            <v>No</v>
          </cell>
          <cell r="AY34" t="str">
            <v>No</v>
          </cell>
          <cell r="AZ34" t="str">
            <v>No</v>
          </cell>
          <cell r="BA34" t="str">
            <v>No</v>
          </cell>
          <cell r="BB34" t="str">
            <v>No</v>
          </cell>
          <cell r="BC34" t="str">
            <v>No</v>
          </cell>
          <cell r="BD34" t="str">
            <v>No</v>
          </cell>
          <cell r="BE34" t="str">
            <v>No</v>
          </cell>
          <cell r="BF34" t="str">
            <v>No</v>
          </cell>
          <cell r="BG34" t="str">
            <v>No</v>
          </cell>
          <cell r="BH34" t="str">
            <v>No</v>
          </cell>
          <cell r="BI34" t="str">
            <v>No</v>
          </cell>
          <cell r="BJ34" t="str">
            <v>No</v>
          </cell>
          <cell r="BK34" t="str">
            <v>No</v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</row>
        <row r="35">
          <cell r="B35" t="str">
            <v>0034 CZ06 MediumOffice LPD+20</v>
          </cell>
          <cell r="C35" t="str">
            <v>0025 CZ06 MediumOffice Base</v>
          </cell>
          <cell r="D35" t="b">
            <v>1</v>
          </cell>
          <cell r="E35" t="str">
            <v>CZ06RV2.epw</v>
          </cell>
          <cell r="F35">
            <v>6</v>
          </cell>
          <cell r="G35">
            <v>0</v>
          </cell>
          <cell r="H35">
            <v>1.024128E-3</v>
          </cell>
          <cell r="I35">
            <v>8.5837477233149301E-2</v>
          </cell>
          <cell r="J35">
            <v>0</v>
          </cell>
          <cell r="K35">
            <v>1.7775386063882341</v>
          </cell>
          <cell r="L35">
            <v>1.4609636167878515</v>
          </cell>
          <cell r="M35">
            <v>0.73</v>
          </cell>
          <cell r="N35">
            <v>0.44999999999999996</v>
          </cell>
          <cell r="O35">
            <v>0.8</v>
          </cell>
          <cell r="P35">
            <v>1.6446554813159782</v>
          </cell>
          <cell r="Q35">
            <v>1.5E-3</v>
          </cell>
          <cell r="R35">
            <v>4.3722632176514349</v>
          </cell>
          <cell r="S35">
            <v>0.61</v>
          </cell>
          <cell r="T35">
            <v>0.34</v>
          </cell>
          <cell r="U35">
            <v>0.68929999999999991</v>
          </cell>
          <cell r="V35">
            <v>0.38419999999999999</v>
          </cell>
          <cell r="W35">
            <v>0.64409999999999989</v>
          </cell>
          <cell r="X35">
            <v>9.9999999999999995E-7</v>
          </cell>
          <cell r="Y35">
            <v>0</v>
          </cell>
          <cell r="Z35">
            <v>0</v>
          </cell>
          <cell r="AA35">
            <v>11.6250232500465</v>
          </cell>
          <cell r="AB35">
            <v>10.763910416709722</v>
          </cell>
          <cell r="AC35">
            <v>31468.723000000002</v>
          </cell>
          <cell r="AD35">
            <v>100000</v>
          </cell>
          <cell r="AE35">
            <v>100000</v>
          </cell>
          <cell r="AF35">
            <v>450</v>
          </cell>
          <cell r="AG35">
            <v>2</v>
          </cell>
          <cell r="AH35">
            <v>0.3</v>
          </cell>
          <cell r="AI35">
            <v>0.2</v>
          </cell>
          <cell r="AJ35">
            <v>3</v>
          </cell>
          <cell r="AK35">
            <v>3</v>
          </cell>
          <cell r="AL35">
            <v>0</v>
          </cell>
          <cell r="AM35" t="str">
            <v>CZ06MediumOffice.idf</v>
          </cell>
          <cell r="AN35" t="str">
            <v>CTZ06SiteDesign.idf</v>
          </cell>
          <cell r="AO35">
            <v>0</v>
          </cell>
          <cell r="AP35">
            <v>34</v>
          </cell>
          <cell r="AQ35" t="str">
            <v>MediumOffice</v>
          </cell>
          <cell r="AR35" t="str">
            <v>LPD</v>
          </cell>
          <cell r="AS35" t="str">
            <v>+20</v>
          </cell>
          <cell r="AT35" t="str">
            <v>No</v>
          </cell>
          <cell r="AU35" t="str">
            <v>No</v>
          </cell>
          <cell r="AV35" t="str">
            <v>No</v>
          </cell>
          <cell r="AW35" t="str">
            <v>No</v>
          </cell>
          <cell r="AX35" t="str">
            <v>No</v>
          </cell>
          <cell r="AY35" t="str">
            <v>No</v>
          </cell>
          <cell r="AZ35" t="str">
            <v>No</v>
          </cell>
          <cell r="BA35" t="str">
            <v>No</v>
          </cell>
          <cell r="BB35" t="str">
            <v>No</v>
          </cell>
          <cell r="BC35" t="str">
            <v>No</v>
          </cell>
          <cell r="BD35" t="str">
            <v>No</v>
          </cell>
          <cell r="BE35" t="str">
            <v>No</v>
          </cell>
          <cell r="BF35" t="str">
            <v>No</v>
          </cell>
          <cell r="BG35" t="str">
            <v>No</v>
          </cell>
          <cell r="BH35" t="str">
            <v>No</v>
          </cell>
          <cell r="BI35" t="str">
            <v>No</v>
          </cell>
          <cell r="BJ35" t="str">
            <v>No</v>
          </cell>
          <cell r="BK35" t="str">
            <v>No</v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</row>
        <row r="36">
          <cell r="B36" t="str">
            <v>0035 CZ06 MediumOffice EPD-20</v>
          </cell>
          <cell r="C36" t="str">
            <v>0025 CZ06 MediumOffice Base</v>
          </cell>
          <cell r="D36" t="b">
            <v>1</v>
          </cell>
          <cell r="E36" t="str">
            <v>CZ06RV2.epw</v>
          </cell>
          <cell r="F36">
            <v>6</v>
          </cell>
          <cell r="G36">
            <v>0</v>
          </cell>
          <cell r="H36">
            <v>1.024128E-3</v>
          </cell>
          <cell r="I36">
            <v>8.5837477233149301E-2</v>
          </cell>
          <cell r="J36">
            <v>0</v>
          </cell>
          <cell r="K36">
            <v>1.7775386063882341</v>
          </cell>
          <cell r="L36">
            <v>1.4609636167878515</v>
          </cell>
          <cell r="M36">
            <v>0.73</v>
          </cell>
          <cell r="N36">
            <v>0.44999999999999996</v>
          </cell>
          <cell r="O36">
            <v>0.8</v>
          </cell>
          <cell r="P36">
            <v>1.6446554813159782</v>
          </cell>
          <cell r="Q36">
            <v>1.5E-3</v>
          </cell>
          <cell r="R36">
            <v>4.3722632176514349</v>
          </cell>
          <cell r="S36">
            <v>0.61</v>
          </cell>
          <cell r="T36">
            <v>0.34</v>
          </cell>
          <cell r="U36">
            <v>0.68929999999999991</v>
          </cell>
          <cell r="V36">
            <v>0.38419999999999999</v>
          </cell>
          <cell r="W36">
            <v>0.64409999999999989</v>
          </cell>
          <cell r="X36">
            <v>9.9999999999999995E-7</v>
          </cell>
          <cell r="Y36">
            <v>0</v>
          </cell>
          <cell r="Z36">
            <v>0</v>
          </cell>
          <cell r="AA36">
            <v>9.6875193750387503</v>
          </cell>
          <cell r="AB36">
            <v>8.6111283333677786</v>
          </cell>
          <cell r="AC36">
            <v>31468.723000000002</v>
          </cell>
          <cell r="AD36">
            <v>100000</v>
          </cell>
          <cell r="AE36">
            <v>100000</v>
          </cell>
          <cell r="AF36">
            <v>450</v>
          </cell>
          <cell r="AG36">
            <v>2</v>
          </cell>
          <cell r="AH36">
            <v>0.3</v>
          </cell>
          <cell r="AI36">
            <v>0.2</v>
          </cell>
          <cell r="AJ36">
            <v>3</v>
          </cell>
          <cell r="AK36">
            <v>3</v>
          </cell>
          <cell r="AL36">
            <v>0</v>
          </cell>
          <cell r="AM36" t="str">
            <v>CZ06MediumOffice.idf</v>
          </cell>
          <cell r="AN36" t="str">
            <v>CTZ06SiteDesign.idf</v>
          </cell>
          <cell r="AO36">
            <v>0</v>
          </cell>
          <cell r="AP36">
            <v>35</v>
          </cell>
          <cell r="AQ36" t="str">
            <v>MediumOffice</v>
          </cell>
          <cell r="AR36" t="str">
            <v>EPD</v>
          </cell>
          <cell r="AS36">
            <v>-20</v>
          </cell>
          <cell r="AT36" t="str">
            <v>No</v>
          </cell>
          <cell r="AU36" t="str">
            <v>No</v>
          </cell>
          <cell r="AV36" t="str">
            <v>No</v>
          </cell>
          <cell r="AW36" t="str">
            <v>No</v>
          </cell>
          <cell r="AX36" t="str">
            <v>No</v>
          </cell>
          <cell r="AY36" t="str">
            <v>No</v>
          </cell>
          <cell r="AZ36" t="str">
            <v>No</v>
          </cell>
          <cell r="BA36" t="str">
            <v>No</v>
          </cell>
          <cell r="BB36" t="str">
            <v>No</v>
          </cell>
          <cell r="BC36" t="str">
            <v>No</v>
          </cell>
          <cell r="BD36" t="str">
            <v>No</v>
          </cell>
          <cell r="BE36" t="str">
            <v>No</v>
          </cell>
          <cell r="BF36" t="str">
            <v>No</v>
          </cell>
          <cell r="BG36" t="str">
            <v>No</v>
          </cell>
          <cell r="BH36" t="str">
            <v>No</v>
          </cell>
          <cell r="BI36" t="str">
            <v>No</v>
          </cell>
          <cell r="BJ36" t="str">
            <v>No</v>
          </cell>
          <cell r="BK36" t="str">
            <v>No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</row>
        <row r="37">
          <cell r="B37" t="str">
            <v>0036 CZ06 MediumOffice EPD+20</v>
          </cell>
          <cell r="C37" t="str">
            <v>0025 CZ06 MediumOffice Base</v>
          </cell>
          <cell r="D37" t="b">
            <v>1</v>
          </cell>
          <cell r="E37" t="str">
            <v>CZ06RV2.epw</v>
          </cell>
          <cell r="F37">
            <v>6</v>
          </cell>
          <cell r="G37">
            <v>0</v>
          </cell>
          <cell r="H37">
            <v>1.024128E-3</v>
          </cell>
          <cell r="I37">
            <v>8.5837477233149301E-2</v>
          </cell>
          <cell r="J37">
            <v>0</v>
          </cell>
          <cell r="K37">
            <v>1.7775386063882341</v>
          </cell>
          <cell r="L37">
            <v>1.4609636167878515</v>
          </cell>
          <cell r="M37">
            <v>0.73</v>
          </cell>
          <cell r="N37">
            <v>0.44999999999999996</v>
          </cell>
          <cell r="O37">
            <v>0.8</v>
          </cell>
          <cell r="P37">
            <v>1.6446554813159782</v>
          </cell>
          <cell r="Q37">
            <v>1.5E-3</v>
          </cell>
          <cell r="R37">
            <v>4.3722632176514349</v>
          </cell>
          <cell r="S37">
            <v>0.61</v>
          </cell>
          <cell r="T37">
            <v>0.34</v>
          </cell>
          <cell r="U37">
            <v>0.68929999999999991</v>
          </cell>
          <cell r="V37">
            <v>0.38419999999999999</v>
          </cell>
          <cell r="W37">
            <v>0.64409999999999989</v>
          </cell>
          <cell r="X37">
            <v>9.9999999999999995E-7</v>
          </cell>
          <cell r="Y37">
            <v>0</v>
          </cell>
          <cell r="Z37">
            <v>0</v>
          </cell>
          <cell r="AA37">
            <v>9.6875193750387503</v>
          </cell>
          <cell r="AB37">
            <v>12.916692500051665</v>
          </cell>
          <cell r="AC37">
            <v>31468.723000000002</v>
          </cell>
          <cell r="AD37">
            <v>100000</v>
          </cell>
          <cell r="AE37">
            <v>100000</v>
          </cell>
          <cell r="AF37">
            <v>450</v>
          </cell>
          <cell r="AG37">
            <v>2</v>
          </cell>
          <cell r="AH37">
            <v>0.3</v>
          </cell>
          <cell r="AI37">
            <v>0.2</v>
          </cell>
          <cell r="AJ37">
            <v>3</v>
          </cell>
          <cell r="AK37">
            <v>3</v>
          </cell>
          <cell r="AL37">
            <v>0</v>
          </cell>
          <cell r="AM37" t="str">
            <v>CZ06MediumOffice.idf</v>
          </cell>
          <cell r="AN37" t="str">
            <v>CTZ06SiteDesign.idf</v>
          </cell>
          <cell r="AO37">
            <v>0</v>
          </cell>
          <cell r="AP37">
            <v>36</v>
          </cell>
          <cell r="AQ37" t="str">
            <v>MediumOffice</v>
          </cell>
          <cell r="AR37" t="str">
            <v>EPD</v>
          </cell>
          <cell r="AS37" t="str">
            <v>+20</v>
          </cell>
          <cell r="AT37" t="str">
            <v>No</v>
          </cell>
          <cell r="AU37" t="str">
            <v>No</v>
          </cell>
          <cell r="AV37" t="str">
            <v>No</v>
          </cell>
          <cell r="AW37" t="str">
            <v>No</v>
          </cell>
          <cell r="AX37" t="str">
            <v>No</v>
          </cell>
          <cell r="AY37" t="str">
            <v>No</v>
          </cell>
          <cell r="AZ37" t="str">
            <v>No</v>
          </cell>
          <cell r="BA37" t="str">
            <v>No</v>
          </cell>
          <cell r="BB37" t="str">
            <v>No</v>
          </cell>
          <cell r="BC37" t="str">
            <v>No</v>
          </cell>
          <cell r="BD37" t="str">
            <v>No</v>
          </cell>
          <cell r="BE37" t="str">
            <v>No</v>
          </cell>
          <cell r="BF37" t="str">
            <v>No</v>
          </cell>
          <cell r="BG37" t="str">
            <v>No</v>
          </cell>
          <cell r="BH37" t="str">
            <v>No</v>
          </cell>
          <cell r="BI37" t="str">
            <v>No</v>
          </cell>
          <cell r="BJ37" t="str">
            <v>No</v>
          </cell>
          <cell r="BK37" t="str">
            <v>No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</row>
        <row r="38">
          <cell r="B38" t="str">
            <v>0037 CZ15 SmallOffice BaseLslope</v>
          </cell>
          <cell r="C38">
            <v>0</v>
          </cell>
          <cell r="D38" t="b">
            <v>1</v>
          </cell>
          <cell r="E38" t="str">
            <v>CZ15RV2.epw</v>
          </cell>
          <cell r="F38">
            <v>15</v>
          </cell>
          <cell r="G38">
            <v>0</v>
          </cell>
          <cell r="H38">
            <v>1.024128E-3</v>
          </cell>
          <cell r="I38">
            <v>4.9558290587117117E-2</v>
          </cell>
          <cell r="J38">
            <v>0</v>
          </cell>
          <cell r="K38">
            <v>3.9450483387994533</v>
          </cell>
          <cell r="L38">
            <v>2.504407653539467</v>
          </cell>
          <cell r="M38">
            <v>0.73</v>
          </cell>
          <cell r="N38">
            <v>0.44999999999999996</v>
          </cell>
          <cell r="O38">
            <v>0.8</v>
          </cell>
          <cell r="P38">
            <v>3.8121652137271975</v>
          </cell>
          <cell r="Q38">
            <v>0.60716622873419479</v>
          </cell>
          <cell r="R38">
            <v>2.6687840419430833</v>
          </cell>
          <cell r="S38">
            <v>0.4</v>
          </cell>
          <cell r="T38">
            <v>0.31</v>
          </cell>
          <cell r="U38">
            <v>0.45199999999999996</v>
          </cell>
          <cell r="V38">
            <v>0.35029999999999994</v>
          </cell>
          <cell r="W38">
            <v>0.51979999999999993</v>
          </cell>
          <cell r="X38">
            <v>9.9999999999999995E-7</v>
          </cell>
          <cell r="Y38">
            <v>0</v>
          </cell>
          <cell r="Z38">
            <v>0</v>
          </cell>
          <cell r="AA38">
            <v>9.6875193750387503</v>
          </cell>
          <cell r="AB38">
            <v>10.763910416709722</v>
          </cell>
          <cell r="AC38">
            <v>31468.723000000002</v>
          </cell>
          <cell r="AD38">
            <v>100000</v>
          </cell>
          <cell r="AE38">
            <v>100000</v>
          </cell>
          <cell r="AF38">
            <v>450</v>
          </cell>
          <cell r="AG38">
            <v>2</v>
          </cell>
          <cell r="AH38">
            <v>0.3</v>
          </cell>
          <cell r="AI38">
            <v>0.2</v>
          </cell>
          <cell r="AJ38">
            <v>3</v>
          </cell>
          <cell r="AK38">
            <v>3</v>
          </cell>
          <cell r="AL38">
            <v>0</v>
          </cell>
          <cell r="AM38" t="str">
            <v>CZ15SmallOfficeLSl.idf</v>
          </cell>
          <cell r="AN38" t="str">
            <v>CTZ15SiteDesign.idf</v>
          </cell>
          <cell r="AO38">
            <v>0</v>
          </cell>
          <cell r="AP38">
            <v>37</v>
          </cell>
          <cell r="AQ38" t="str">
            <v>SmallOffice</v>
          </cell>
          <cell r="AR38" t="str">
            <v>Base</v>
          </cell>
          <cell r="AS38" t="str">
            <v>Lslope</v>
          </cell>
          <cell r="AT38" t="str">
            <v>No</v>
          </cell>
          <cell r="AU38" t="str">
            <v>No</v>
          </cell>
          <cell r="AV38" t="str">
            <v>No</v>
          </cell>
          <cell r="AW38" t="str">
            <v>No</v>
          </cell>
          <cell r="AX38" t="str">
            <v>No</v>
          </cell>
          <cell r="AY38" t="str">
            <v>No</v>
          </cell>
          <cell r="AZ38" t="str">
            <v>No</v>
          </cell>
          <cell r="BA38" t="str">
            <v>No</v>
          </cell>
          <cell r="BB38" t="str">
            <v>No</v>
          </cell>
          <cell r="BC38" t="str">
            <v>No</v>
          </cell>
          <cell r="BD38" t="str">
            <v>No</v>
          </cell>
          <cell r="BE38" t="str">
            <v>No</v>
          </cell>
          <cell r="BF38" t="str">
            <v>No</v>
          </cell>
          <cell r="BG38" t="str">
            <v>No</v>
          </cell>
          <cell r="BH38" t="str">
            <v>No</v>
          </cell>
          <cell r="BI38" t="str">
            <v>No</v>
          </cell>
          <cell r="BJ38" t="str">
            <v>No</v>
          </cell>
          <cell r="BK38" t="str">
            <v>No</v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</row>
        <row r="39">
          <cell r="B39" t="str">
            <v>0038 CZ15 SmallOffice SRefLSlope+20</v>
          </cell>
          <cell r="C39" t="str">
            <v>0037 CZ15 SmallOffice BaseLslope</v>
          </cell>
          <cell r="D39" t="b">
            <v>1</v>
          </cell>
          <cell r="E39" t="str">
            <v>CZ15RV2.epw</v>
          </cell>
          <cell r="F39">
            <v>15</v>
          </cell>
          <cell r="G39">
            <v>0</v>
          </cell>
          <cell r="H39">
            <v>1.024128E-3</v>
          </cell>
          <cell r="I39">
            <v>4.9558290587117117E-2</v>
          </cell>
          <cell r="J39">
            <v>0</v>
          </cell>
          <cell r="K39">
            <v>3.9450483387994533</v>
          </cell>
          <cell r="L39">
            <v>2.504407653539467</v>
          </cell>
          <cell r="M39">
            <v>0.73</v>
          </cell>
          <cell r="N39">
            <v>0.36</v>
          </cell>
          <cell r="O39">
            <v>0.8</v>
          </cell>
          <cell r="P39">
            <v>3.8121652137271975</v>
          </cell>
          <cell r="Q39">
            <v>0.60716622873419479</v>
          </cell>
          <cell r="R39">
            <v>2.6687840419430833</v>
          </cell>
          <cell r="S39">
            <v>0.4</v>
          </cell>
          <cell r="T39">
            <v>0.31</v>
          </cell>
          <cell r="U39">
            <v>0.45199999999999996</v>
          </cell>
          <cell r="V39">
            <v>0.35029999999999994</v>
          </cell>
          <cell r="W39">
            <v>0.51979999999999993</v>
          </cell>
          <cell r="X39">
            <v>9.9999999999999995E-7</v>
          </cell>
          <cell r="Y39">
            <v>0</v>
          </cell>
          <cell r="Z39">
            <v>0</v>
          </cell>
          <cell r="AA39">
            <v>9.6875193750387503</v>
          </cell>
          <cell r="AB39">
            <v>10.763910416709722</v>
          </cell>
          <cell r="AC39">
            <v>31468.723000000002</v>
          </cell>
          <cell r="AD39">
            <v>100000</v>
          </cell>
          <cell r="AE39">
            <v>100000</v>
          </cell>
          <cell r="AF39">
            <v>450</v>
          </cell>
          <cell r="AG39">
            <v>2</v>
          </cell>
          <cell r="AH39">
            <v>0.3</v>
          </cell>
          <cell r="AI39">
            <v>0.2</v>
          </cell>
          <cell r="AJ39">
            <v>3</v>
          </cell>
          <cell r="AK39">
            <v>3</v>
          </cell>
          <cell r="AL39">
            <v>0</v>
          </cell>
          <cell r="AM39" t="str">
            <v>CZ15SmallOfficeLSl.idf</v>
          </cell>
          <cell r="AN39" t="str">
            <v>CTZ15SiteDesign.idf</v>
          </cell>
          <cell r="AO39">
            <v>0</v>
          </cell>
          <cell r="AP39">
            <v>38</v>
          </cell>
          <cell r="AQ39" t="str">
            <v>SmallOffice</v>
          </cell>
          <cell r="AR39" t="str">
            <v>SRefLSlope</v>
          </cell>
          <cell r="AS39" t="str">
            <v>+20</v>
          </cell>
          <cell r="AT39" t="str">
            <v>No</v>
          </cell>
          <cell r="AU39" t="str">
            <v>No</v>
          </cell>
          <cell r="AV39" t="str">
            <v>Yes</v>
          </cell>
          <cell r="AW39" t="str">
            <v>No</v>
          </cell>
          <cell r="AX39" t="str">
            <v>No</v>
          </cell>
          <cell r="AY39" t="str">
            <v>No</v>
          </cell>
          <cell r="AZ39" t="str">
            <v>No</v>
          </cell>
          <cell r="BA39" t="str">
            <v>No</v>
          </cell>
          <cell r="BB39" t="str">
            <v>No</v>
          </cell>
          <cell r="BC39" t="str">
            <v>No</v>
          </cell>
          <cell r="BD39" t="str">
            <v>No</v>
          </cell>
          <cell r="BE39" t="str">
            <v>No</v>
          </cell>
          <cell r="BF39" t="str">
            <v>No</v>
          </cell>
          <cell r="BG39" t="str">
            <v>No</v>
          </cell>
          <cell r="BH39" t="str">
            <v>No</v>
          </cell>
          <cell r="BI39" t="str">
            <v>No</v>
          </cell>
          <cell r="BJ39" t="str">
            <v>No</v>
          </cell>
          <cell r="BK39" t="str">
            <v>No</v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</row>
        <row r="40">
          <cell r="B40" t="str">
            <v>0039 CZ15 SmallOffice BaseSslope</v>
          </cell>
          <cell r="C40">
            <v>0</v>
          </cell>
          <cell r="D40" t="b">
            <v>1</v>
          </cell>
          <cell r="E40" t="str">
            <v>CZ15RV2.epw</v>
          </cell>
          <cell r="F40">
            <v>15</v>
          </cell>
          <cell r="G40">
            <v>0</v>
          </cell>
          <cell r="H40">
            <v>1.024128E-3</v>
          </cell>
          <cell r="I40">
            <v>4.9558290587117117E-2</v>
          </cell>
          <cell r="J40">
            <v>0</v>
          </cell>
          <cell r="K40">
            <v>3.9450483387994533</v>
          </cell>
          <cell r="L40">
            <v>2.504407653539467</v>
          </cell>
          <cell r="M40">
            <v>0.73</v>
          </cell>
          <cell r="N40">
            <v>0.44999999999999996</v>
          </cell>
          <cell r="O40">
            <v>0.8</v>
          </cell>
          <cell r="P40">
            <v>3.8121652137271975</v>
          </cell>
          <cell r="Q40">
            <v>0.60716622873419479</v>
          </cell>
          <cell r="R40">
            <v>2.6687840419430833</v>
          </cell>
          <cell r="S40">
            <v>0.4</v>
          </cell>
          <cell r="T40">
            <v>0.31</v>
          </cell>
          <cell r="U40">
            <v>0.45199999999999996</v>
          </cell>
          <cell r="V40">
            <v>0.35029999999999994</v>
          </cell>
          <cell r="W40">
            <v>0.51979999999999993</v>
          </cell>
          <cell r="X40">
            <v>9.9999999999999995E-7</v>
          </cell>
          <cell r="Y40">
            <v>0</v>
          </cell>
          <cell r="Z40">
            <v>0</v>
          </cell>
          <cell r="AA40">
            <v>9.6875193750387503</v>
          </cell>
          <cell r="AB40">
            <v>10.763910416709722</v>
          </cell>
          <cell r="AC40">
            <v>31468.723000000002</v>
          </cell>
          <cell r="AD40">
            <v>100000</v>
          </cell>
          <cell r="AE40">
            <v>100000</v>
          </cell>
          <cell r="AF40">
            <v>450</v>
          </cell>
          <cell r="AG40">
            <v>2</v>
          </cell>
          <cell r="AH40">
            <v>0.3</v>
          </cell>
          <cell r="AI40">
            <v>0.2</v>
          </cell>
          <cell r="AJ40">
            <v>3</v>
          </cell>
          <cell r="AK40">
            <v>3</v>
          </cell>
          <cell r="AL40">
            <v>0</v>
          </cell>
          <cell r="AM40" t="str">
            <v>CZ15SmallOfficeSSl.idf</v>
          </cell>
          <cell r="AN40" t="str">
            <v>CTZ15SiteDesign.idf</v>
          </cell>
          <cell r="AO40">
            <v>0</v>
          </cell>
          <cell r="AP40">
            <v>39</v>
          </cell>
          <cell r="AQ40" t="str">
            <v>SmallOffice</v>
          </cell>
          <cell r="AR40" t="str">
            <v>Base</v>
          </cell>
          <cell r="AS40" t="str">
            <v>Sslope</v>
          </cell>
          <cell r="AT40" t="str">
            <v>No</v>
          </cell>
          <cell r="AU40" t="str">
            <v>No</v>
          </cell>
          <cell r="AV40" t="str">
            <v>No</v>
          </cell>
          <cell r="AW40" t="str">
            <v>No</v>
          </cell>
          <cell r="AX40" t="str">
            <v>No</v>
          </cell>
          <cell r="AY40" t="str">
            <v>No</v>
          </cell>
          <cell r="AZ40" t="str">
            <v>No</v>
          </cell>
          <cell r="BA40" t="str">
            <v>No</v>
          </cell>
          <cell r="BB40" t="str">
            <v>No</v>
          </cell>
          <cell r="BC40" t="str">
            <v>No</v>
          </cell>
          <cell r="BD40" t="str">
            <v>No</v>
          </cell>
          <cell r="BE40" t="str">
            <v>No</v>
          </cell>
          <cell r="BF40" t="str">
            <v>No</v>
          </cell>
          <cell r="BG40" t="str">
            <v>No</v>
          </cell>
          <cell r="BH40" t="str">
            <v>No</v>
          </cell>
          <cell r="BI40" t="str">
            <v>No</v>
          </cell>
          <cell r="BJ40" t="str">
            <v>No</v>
          </cell>
          <cell r="BK40" t="str">
            <v>No</v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</row>
        <row r="41">
          <cell r="B41" t="str">
            <v>0040 CZ15 SmallOffice SRefSSlope+20</v>
          </cell>
          <cell r="C41" t="str">
            <v>0039 CZ15 SmallOffice BaseSslope</v>
          </cell>
          <cell r="D41" t="b">
            <v>1</v>
          </cell>
          <cell r="E41" t="str">
            <v>CZ15RV2.epw</v>
          </cell>
          <cell r="F41">
            <v>15</v>
          </cell>
          <cell r="G41">
            <v>0</v>
          </cell>
          <cell r="H41">
            <v>1.024128E-3</v>
          </cell>
          <cell r="I41">
            <v>4.9558290587117117E-2</v>
          </cell>
          <cell r="J41">
            <v>0</v>
          </cell>
          <cell r="K41">
            <v>3.9450483387994533</v>
          </cell>
          <cell r="L41">
            <v>2.504407653539467</v>
          </cell>
          <cell r="M41">
            <v>0.73</v>
          </cell>
          <cell r="N41">
            <v>0.44999999999999996</v>
          </cell>
          <cell r="O41">
            <v>0.64000000000000012</v>
          </cell>
          <cell r="P41">
            <v>3.8121652137271975</v>
          </cell>
          <cell r="Q41">
            <v>0.60716622873419479</v>
          </cell>
          <cell r="R41">
            <v>2.6687840419430833</v>
          </cell>
          <cell r="S41">
            <v>0.4</v>
          </cell>
          <cell r="T41">
            <v>0.31</v>
          </cell>
          <cell r="U41">
            <v>0.45199999999999996</v>
          </cell>
          <cell r="V41">
            <v>0.35029999999999994</v>
          </cell>
          <cell r="W41">
            <v>0.51979999999999993</v>
          </cell>
          <cell r="X41">
            <v>9.9999999999999995E-7</v>
          </cell>
          <cell r="Y41">
            <v>0</v>
          </cell>
          <cell r="Z41">
            <v>0</v>
          </cell>
          <cell r="AA41">
            <v>9.6875193750387503</v>
          </cell>
          <cell r="AB41">
            <v>10.763910416709722</v>
          </cell>
          <cell r="AC41">
            <v>31468.723000000002</v>
          </cell>
          <cell r="AD41">
            <v>100000</v>
          </cell>
          <cell r="AE41">
            <v>100000</v>
          </cell>
          <cell r="AF41">
            <v>450</v>
          </cell>
          <cell r="AG41">
            <v>2</v>
          </cell>
          <cell r="AH41">
            <v>0.3</v>
          </cell>
          <cell r="AI41">
            <v>0.2</v>
          </cell>
          <cell r="AJ41">
            <v>3</v>
          </cell>
          <cell r="AK41">
            <v>3</v>
          </cell>
          <cell r="AL41">
            <v>0</v>
          </cell>
          <cell r="AM41" t="str">
            <v>CZ15SmallOfficeSSl.idf</v>
          </cell>
          <cell r="AN41" t="str">
            <v>CTZ15SiteDesign.idf</v>
          </cell>
          <cell r="AO41">
            <v>0</v>
          </cell>
          <cell r="AP41">
            <v>40</v>
          </cell>
          <cell r="AQ41" t="str">
            <v>SmallOffice</v>
          </cell>
          <cell r="AR41" t="str">
            <v>SRefSSlope</v>
          </cell>
          <cell r="AS41" t="str">
            <v>+20</v>
          </cell>
          <cell r="AT41" t="str">
            <v>No</v>
          </cell>
          <cell r="AU41" t="str">
            <v>No</v>
          </cell>
          <cell r="AV41" t="str">
            <v>No</v>
          </cell>
          <cell r="AW41" t="str">
            <v>Yes</v>
          </cell>
          <cell r="AX41" t="str">
            <v>No</v>
          </cell>
          <cell r="AY41" t="str">
            <v>No</v>
          </cell>
          <cell r="AZ41" t="str">
            <v>No</v>
          </cell>
          <cell r="BA41" t="str">
            <v>No</v>
          </cell>
          <cell r="BB41" t="str">
            <v>No</v>
          </cell>
          <cell r="BC41" t="str">
            <v>No</v>
          </cell>
          <cell r="BD41" t="str">
            <v>No</v>
          </cell>
          <cell r="BE41" t="str">
            <v>No</v>
          </cell>
          <cell r="BF41" t="str">
            <v>No</v>
          </cell>
          <cell r="BG41" t="str">
            <v>No</v>
          </cell>
          <cell r="BH41" t="str">
            <v>No</v>
          </cell>
          <cell r="BI41" t="str">
            <v>No</v>
          </cell>
          <cell r="BJ41" t="str">
            <v>No</v>
          </cell>
          <cell r="BK41" t="str">
            <v>No</v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</row>
        <row r="42">
          <cell r="B42" t="str">
            <v>0041 CZ06 SmallOffice BaseLslope</v>
          </cell>
          <cell r="C42">
            <v>0</v>
          </cell>
          <cell r="D42" t="b">
            <v>1</v>
          </cell>
          <cell r="E42" t="str">
            <v>CZ06RV2.epw</v>
          </cell>
          <cell r="F42">
            <v>6</v>
          </cell>
          <cell r="G42">
            <v>0</v>
          </cell>
          <cell r="H42">
            <v>1.024128E-3</v>
          </cell>
          <cell r="I42">
            <v>4.9558290587117117E-2</v>
          </cell>
          <cell r="J42">
            <v>0</v>
          </cell>
          <cell r="K42">
            <v>1.7775386063882341</v>
          </cell>
          <cell r="L42">
            <v>1.4609636167878515</v>
          </cell>
          <cell r="M42">
            <v>0.73</v>
          </cell>
          <cell r="N42">
            <v>0.44999999999999996</v>
          </cell>
          <cell r="O42">
            <v>0.8</v>
          </cell>
          <cell r="P42">
            <v>1.6446554813159782</v>
          </cell>
          <cell r="Q42">
            <v>1.5E-3</v>
          </cell>
          <cell r="R42">
            <v>4.3722632176514349</v>
          </cell>
          <cell r="S42">
            <v>0.61</v>
          </cell>
          <cell r="T42">
            <v>0.34</v>
          </cell>
          <cell r="U42">
            <v>0.68929999999999991</v>
          </cell>
          <cell r="V42">
            <v>0.38419999999999999</v>
          </cell>
          <cell r="W42">
            <v>0.64409999999999989</v>
          </cell>
          <cell r="X42">
            <v>9.9999999999999995E-7</v>
          </cell>
          <cell r="Y42">
            <v>0</v>
          </cell>
          <cell r="Z42">
            <v>0</v>
          </cell>
          <cell r="AA42">
            <v>9.6875193750387503</v>
          </cell>
          <cell r="AB42">
            <v>10.763910416709722</v>
          </cell>
          <cell r="AC42">
            <v>31468.723000000002</v>
          </cell>
          <cell r="AD42">
            <v>100000</v>
          </cell>
          <cell r="AE42">
            <v>100000</v>
          </cell>
          <cell r="AF42">
            <v>450</v>
          </cell>
          <cell r="AG42">
            <v>2</v>
          </cell>
          <cell r="AH42">
            <v>0.3</v>
          </cell>
          <cell r="AI42">
            <v>0.2</v>
          </cell>
          <cell r="AJ42">
            <v>3</v>
          </cell>
          <cell r="AK42">
            <v>3</v>
          </cell>
          <cell r="AL42">
            <v>0</v>
          </cell>
          <cell r="AM42" t="str">
            <v>CZ06SmallOfficeLSl.idf</v>
          </cell>
          <cell r="AN42" t="str">
            <v>CTZ06SiteDesign.idf</v>
          </cell>
          <cell r="AO42">
            <v>0</v>
          </cell>
          <cell r="AP42">
            <v>41</v>
          </cell>
          <cell r="AQ42" t="str">
            <v>SmallOffice</v>
          </cell>
          <cell r="AR42" t="str">
            <v>Base</v>
          </cell>
          <cell r="AS42" t="str">
            <v>Lslope</v>
          </cell>
          <cell r="AT42" t="str">
            <v>No</v>
          </cell>
          <cell r="AU42" t="str">
            <v>No</v>
          </cell>
          <cell r="AV42" t="str">
            <v>No</v>
          </cell>
          <cell r="AW42" t="str">
            <v>No</v>
          </cell>
          <cell r="AX42" t="str">
            <v>No</v>
          </cell>
          <cell r="AY42" t="str">
            <v>No</v>
          </cell>
          <cell r="AZ42" t="str">
            <v>No</v>
          </cell>
          <cell r="BA42" t="str">
            <v>No</v>
          </cell>
          <cell r="BB42" t="str">
            <v>No</v>
          </cell>
          <cell r="BC42" t="str">
            <v>No</v>
          </cell>
          <cell r="BD42" t="str">
            <v>No</v>
          </cell>
          <cell r="BE42" t="str">
            <v>No</v>
          </cell>
          <cell r="BF42" t="str">
            <v>No</v>
          </cell>
          <cell r="BG42" t="str">
            <v>No</v>
          </cell>
          <cell r="BH42" t="str">
            <v>No</v>
          </cell>
          <cell r="BI42" t="str">
            <v>No</v>
          </cell>
          <cell r="BJ42" t="str">
            <v>No</v>
          </cell>
          <cell r="BK42" t="str">
            <v>No</v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</row>
        <row r="43">
          <cell r="B43" t="str">
            <v>0042 CZ06 SmallOffice SRefLSlope+20</v>
          </cell>
          <cell r="C43" t="str">
            <v>0041 CZ06 SmallOffice BaseLslope</v>
          </cell>
          <cell r="D43" t="b">
            <v>1</v>
          </cell>
          <cell r="E43" t="str">
            <v>CZ06RV2.epw</v>
          </cell>
          <cell r="F43">
            <v>6</v>
          </cell>
          <cell r="G43">
            <v>0</v>
          </cell>
          <cell r="H43">
            <v>1.024128E-3</v>
          </cell>
          <cell r="I43">
            <v>4.9558290587117117E-2</v>
          </cell>
          <cell r="J43">
            <v>0</v>
          </cell>
          <cell r="K43">
            <v>1.7775386063882341</v>
          </cell>
          <cell r="L43">
            <v>1.4609636167878515</v>
          </cell>
          <cell r="M43">
            <v>0.73</v>
          </cell>
          <cell r="N43">
            <v>0.36</v>
          </cell>
          <cell r="O43">
            <v>0.8</v>
          </cell>
          <cell r="P43">
            <v>1.6446554813159782</v>
          </cell>
          <cell r="Q43">
            <v>1.5E-3</v>
          </cell>
          <cell r="R43">
            <v>4.3722632176514349</v>
          </cell>
          <cell r="S43">
            <v>0.61</v>
          </cell>
          <cell r="T43">
            <v>0.34</v>
          </cell>
          <cell r="U43">
            <v>0.68929999999999991</v>
          </cell>
          <cell r="V43">
            <v>0.38419999999999999</v>
          </cell>
          <cell r="W43">
            <v>0.64409999999999989</v>
          </cell>
          <cell r="X43">
            <v>9.9999999999999995E-7</v>
          </cell>
          <cell r="Y43">
            <v>0</v>
          </cell>
          <cell r="Z43">
            <v>0</v>
          </cell>
          <cell r="AA43">
            <v>9.6875193750387503</v>
          </cell>
          <cell r="AB43">
            <v>10.763910416709722</v>
          </cell>
          <cell r="AC43">
            <v>31468.723000000002</v>
          </cell>
          <cell r="AD43">
            <v>100000</v>
          </cell>
          <cell r="AE43">
            <v>100000</v>
          </cell>
          <cell r="AF43">
            <v>450</v>
          </cell>
          <cell r="AG43">
            <v>2</v>
          </cell>
          <cell r="AH43">
            <v>0.3</v>
          </cell>
          <cell r="AI43">
            <v>0.2</v>
          </cell>
          <cell r="AJ43">
            <v>3</v>
          </cell>
          <cell r="AK43">
            <v>3</v>
          </cell>
          <cell r="AL43">
            <v>0</v>
          </cell>
          <cell r="AM43" t="str">
            <v>CZ06SmallOfficeLSl.idf</v>
          </cell>
          <cell r="AN43" t="str">
            <v>CTZ06SiteDesign.idf</v>
          </cell>
          <cell r="AO43">
            <v>0</v>
          </cell>
          <cell r="AP43">
            <v>42</v>
          </cell>
          <cell r="AQ43" t="str">
            <v>SmallOffice</v>
          </cell>
          <cell r="AR43" t="str">
            <v>SRefLSlope</v>
          </cell>
          <cell r="AS43" t="str">
            <v>+20</v>
          </cell>
          <cell r="AT43" t="str">
            <v>No</v>
          </cell>
          <cell r="AU43" t="str">
            <v>No</v>
          </cell>
          <cell r="AV43" t="str">
            <v>Yes</v>
          </cell>
          <cell r="AW43" t="str">
            <v>No</v>
          </cell>
          <cell r="AX43" t="str">
            <v>No</v>
          </cell>
          <cell r="AY43" t="str">
            <v>No</v>
          </cell>
          <cell r="AZ43" t="str">
            <v>No</v>
          </cell>
          <cell r="BA43" t="str">
            <v>No</v>
          </cell>
          <cell r="BB43" t="str">
            <v>No</v>
          </cell>
          <cell r="BC43" t="str">
            <v>No</v>
          </cell>
          <cell r="BD43" t="str">
            <v>No</v>
          </cell>
          <cell r="BE43" t="str">
            <v>No</v>
          </cell>
          <cell r="BF43" t="str">
            <v>No</v>
          </cell>
          <cell r="BG43" t="str">
            <v>No</v>
          </cell>
          <cell r="BH43" t="str">
            <v>No</v>
          </cell>
          <cell r="BI43" t="str">
            <v>No</v>
          </cell>
          <cell r="BJ43" t="str">
            <v>No</v>
          </cell>
          <cell r="BK43" t="str">
            <v>No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</row>
        <row r="44">
          <cell r="B44" t="str">
            <v>0043 CZ06 SmallOffice BaseSslope</v>
          </cell>
          <cell r="C44">
            <v>0</v>
          </cell>
          <cell r="D44" t="b">
            <v>1</v>
          </cell>
          <cell r="E44" t="str">
            <v>CZ06RV2.epw</v>
          </cell>
          <cell r="F44">
            <v>6</v>
          </cell>
          <cell r="G44">
            <v>0</v>
          </cell>
          <cell r="H44">
            <v>1.024128E-3</v>
          </cell>
          <cell r="I44">
            <v>4.9558290587117117E-2</v>
          </cell>
          <cell r="J44">
            <v>0</v>
          </cell>
          <cell r="K44">
            <v>1.7775386063882341</v>
          </cell>
          <cell r="L44">
            <v>1.4609636167878515</v>
          </cell>
          <cell r="M44">
            <v>0.73</v>
          </cell>
          <cell r="N44">
            <v>0.44999999999999996</v>
          </cell>
          <cell r="O44">
            <v>0.8</v>
          </cell>
          <cell r="P44">
            <v>1.6446554813159782</v>
          </cell>
          <cell r="Q44">
            <v>1.5E-3</v>
          </cell>
          <cell r="R44">
            <v>4.3722632176514349</v>
          </cell>
          <cell r="S44">
            <v>0.61</v>
          </cell>
          <cell r="T44">
            <v>0.34</v>
          </cell>
          <cell r="U44">
            <v>0.68929999999999991</v>
          </cell>
          <cell r="V44">
            <v>0.38419999999999999</v>
          </cell>
          <cell r="W44">
            <v>0.64409999999999989</v>
          </cell>
          <cell r="X44">
            <v>9.9999999999999995E-7</v>
          </cell>
          <cell r="Y44">
            <v>0</v>
          </cell>
          <cell r="Z44">
            <v>0</v>
          </cell>
          <cell r="AA44">
            <v>9.6875193750387503</v>
          </cell>
          <cell r="AB44">
            <v>10.763910416709722</v>
          </cell>
          <cell r="AC44">
            <v>31468.723000000002</v>
          </cell>
          <cell r="AD44">
            <v>100000</v>
          </cell>
          <cell r="AE44">
            <v>100000</v>
          </cell>
          <cell r="AF44">
            <v>450</v>
          </cell>
          <cell r="AG44">
            <v>2</v>
          </cell>
          <cell r="AH44">
            <v>0.3</v>
          </cell>
          <cell r="AI44">
            <v>0.2</v>
          </cell>
          <cell r="AJ44">
            <v>3</v>
          </cell>
          <cell r="AK44">
            <v>3</v>
          </cell>
          <cell r="AL44">
            <v>0</v>
          </cell>
          <cell r="AM44" t="str">
            <v>CZ06SmallOfficeSSl.idf</v>
          </cell>
          <cell r="AN44" t="str">
            <v>CTZ06SiteDesign.idf</v>
          </cell>
          <cell r="AO44">
            <v>0</v>
          </cell>
          <cell r="AP44">
            <v>43</v>
          </cell>
          <cell r="AQ44" t="str">
            <v>SmallOffice</v>
          </cell>
          <cell r="AR44" t="str">
            <v>Base</v>
          </cell>
          <cell r="AS44" t="str">
            <v>Sslope</v>
          </cell>
          <cell r="AT44" t="str">
            <v>No</v>
          </cell>
          <cell r="AU44" t="str">
            <v>No</v>
          </cell>
          <cell r="AV44" t="str">
            <v>No</v>
          </cell>
          <cell r="AW44" t="str">
            <v>No</v>
          </cell>
          <cell r="AX44" t="str">
            <v>No</v>
          </cell>
          <cell r="AY44" t="str">
            <v>No</v>
          </cell>
          <cell r="AZ44" t="str">
            <v>No</v>
          </cell>
          <cell r="BA44" t="str">
            <v>No</v>
          </cell>
          <cell r="BB44" t="str">
            <v>No</v>
          </cell>
          <cell r="BC44" t="str">
            <v>No</v>
          </cell>
          <cell r="BD44" t="str">
            <v>No</v>
          </cell>
          <cell r="BE44" t="str">
            <v>No</v>
          </cell>
          <cell r="BF44" t="str">
            <v>No</v>
          </cell>
          <cell r="BG44" t="str">
            <v>No</v>
          </cell>
          <cell r="BH44" t="str">
            <v>No</v>
          </cell>
          <cell r="BI44" t="str">
            <v>No</v>
          </cell>
          <cell r="BJ44" t="str">
            <v>No</v>
          </cell>
          <cell r="BK44" t="str">
            <v>No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</row>
        <row r="45">
          <cell r="B45" t="str">
            <v>0044 CZ06 SmallOffice SRefSSlope+20</v>
          </cell>
          <cell r="C45" t="str">
            <v>0043 CZ06 SmallOffice BaseSslope</v>
          </cell>
          <cell r="D45" t="b">
            <v>1</v>
          </cell>
          <cell r="E45" t="str">
            <v>CZ06RV2.epw</v>
          </cell>
          <cell r="F45">
            <v>6</v>
          </cell>
          <cell r="G45">
            <v>0</v>
          </cell>
          <cell r="H45">
            <v>1.024128E-3</v>
          </cell>
          <cell r="I45">
            <v>4.9558290587117117E-2</v>
          </cell>
          <cell r="J45">
            <v>0</v>
          </cell>
          <cell r="K45">
            <v>1.7775386063882341</v>
          </cell>
          <cell r="L45">
            <v>1.4609636167878515</v>
          </cell>
          <cell r="M45">
            <v>0.73</v>
          </cell>
          <cell r="N45">
            <v>0.44999999999999996</v>
          </cell>
          <cell r="O45">
            <v>0.64000000000000012</v>
          </cell>
          <cell r="P45">
            <v>1.6446554813159782</v>
          </cell>
          <cell r="Q45">
            <v>1.5E-3</v>
          </cell>
          <cell r="R45">
            <v>4.3722632176514349</v>
          </cell>
          <cell r="S45">
            <v>0.61</v>
          </cell>
          <cell r="T45">
            <v>0.34</v>
          </cell>
          <cell r="U45">
            <v>0.68929999999999991</v>
          </cell>
          <cell r="V45">
            <v>0.38419999999999999</v>
          </cell>
          <cell r="W45">
            <v>0.64409999999999989</v>
          </cell>
          <cell r="X45">
            <v>9.9999999999999995E-7</v>
          </cell>
          <cell r="Y45">
            <v>0</v>
          </cell>
          <cell r="Z45">
            <v>0</v>
          </cell>
          <cell r="AA45">
            <v>9.6875193750387503</v>
          </cell>
          <cell r="AB45">
            <v>10.763910416709722</v>
          </cell>
          <cell r="AC45">
            <v>31468.723000000002</v>
          </cell>
          <cell r="AD45">
            <v>100000</v>
          </cell>
          <cell r="AE45">
            <v>100000</v>
          </cell>
          <cell r="AF45">
            <v>450</v>
          </cell>
          <cell r="AG45">
            <v>2</v>
          </cell>
          <cell r="AH45">
            <v>0.3</v>
          </cell>
          <cell r="AI45">
            <v>0.2</v>
          </cell>
          <cell r="AJ45">
            <v>3</v>
          </cell>
          <cell r="AK45">
            <v>3</v>
          </cell>
          <cell r="AL45">
            <v>0</v>
          </cell>
          <cell r="AM45" t="str">
            <v>CZ06SmallOfficeSSl.idf</v>
          </cell>
          <cell r="AN45" t="str">
            <v>CTZ06SiteDesign.idf</v>
          </cell>
          <cell r="AO45">
            <v>0</v>
          </cell>
          <cell r="AP45">
            <v>44</v>
          </cell>
          <cell r="AQ45" t="str">
            <v>SmallOffice</v>
          </cell>
          <cell r="AR45" t="str">
            <v>SRefSSlope</v>
          </cell>
          <cell r="AS45" t="str">
            <v>+20</v>
          </cell>
          <cell r="AT45" t="str">
            <v>No</v>
          </cell>
          <cell r="AU45" t="str">
            <v>No</v>
          </cell>
          <cell r="AV45" t="str">
            <v>No</v>
          </cell>
          <cell r="AW45" t="str">
            <v>Yes</v>
          </cell>
          <cell r="AX45" t="str">
            <v>No</v>
          </cell>
          <cell r="AY45" t="str">
            <v>No</v>
          </cell>
          <cell r="AZ45" t="str">
            <v>No</v>
          </cell>
          <cell r="BA45" t="str">
            <v>No</v>
          </cell>
          <cell r="BB45" t="str">
            <v>No</v>
          </cell>
          <cell r="BC45" t="str">
            <v>No</v>
          </cell>
          <cell r="BD45" t="str">
            <v>No</v>
          </cell>
          <cell r="BE45" t="str">
            <v>No</v>
          </cell>
          <cell r="BF45" t="str">
            <v>No</v>
          </cell>
          <cell r="BG45" t="str">
            <v>No</v>
          </cell>
          <cell r="BH45" t="str">
            <v>No</v>
          </cell>
          <cell r="BI45" t="str">
            <v>No</v>
          </cell>
          <cell r="BJ45" t="str">
            <v>No</v>
          </cell>
          <cell r="BK45" t="str">
            <v>No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</row>
        <row r="46">
          <cell r="B46" t="str">
            <v>0045 CZ16 SmallOffice BaseLslope</v>
          </cell>
          <cell r="C46">
            <v>0</v>
          </cell>
          <cell r="D46" t="b">
            <v>1</v>
          </cell>
          <cell r="E46" t="str">
            <v>CZ16RV2.epw</v>
          </cell>
          <cell r="F46">
            <v>16</v>
          </cell>
          <cell r="G46">
            <v>0</v>
          </cell>
          <cell r="H46">
            <v>1.024128E-3</v>
          </cell>
          <cell r="I46">
            <v>4.9558290587117117E-2</v>
          </cell>
          <cell r="J46">
            <v>0</v>
          </cell>
          <cell r="K46">
            <v>3.9450483387994533</v>
          </cell>
          <cell r="L46">
            <v>2.504407653539467</v>
          </cell>
          <cell r="M46">
            <v>0.73</v>
          </cell>
          <cell r="N46">
            <v>0.75</v>
          </cell>
          <cell r="O46">
            <v>0.8</v>
          </cell>
          <cell r="P46">
            <v>3.8121652137271975</v>
          </cell>
          <cell r="Q46">
            <v>0.75073429864594332</v>
          </cell>
          <cell r="R46">
            <v>2.6687840419430833</v>
          </cell>
          <cell r="S46">
            <v>0.47</v>
          </cell>
          <cell r="T46">
            <v>0.43</v>
          </cell>
          <cell r="U46">
            <v>0.53109999999999991</v>
          </cell>
          <cell r="V46">
            <v>0.48589999999999994</v>
          </cell>
          <cell r="W46">
            <v>0.79099999999999993</v>
          </cell>
          <cell r="X46">
            <v>9.9999999999999995E-7</v>
          </cell>
          <cell r="Y46">
            <v>0</v>
          </cell>
          <cell r="Z46">
            <v>0</v>
          </cell>
          <cell r="AA46">
            <v>9.6875193750387503</v>
          </cell>
          <cell r="AB46">
            <v>10.763910416709722</v>
          </cell>
          <cell r="AC46">
            <v>31468.723000000002</v>
          </cell>
          <cell r="AD46">
            <v>100000</v>
          </cell>
          <cell r="AE46">
            <v>100000</v>
          </cell>
          <cell r="AF46">
            <v>450</v>
          </cell>
          <cell r="AG46">
            <v>2</v>
          </cell>
          <cell r="AH46">
            <v>0.3</v>
          </cell>
          <cell r="AI46">
            <v>0.2</v>
          </cell>
          <cell r="AJ46">
            <v>3</v>
          </cell>
          <cell r="AK46">
            <v>3</v>
          </cell>
          <cell r="AL46">
            <v>0</v>
          </cell>
          <cell r="AM46" t="str">
            <v>CZ16SmallOfficeLSl.idf</v>
          </cell>
          <cell r="AN46" t="str">
            <v>CTZ16SiteDesign.idf</v>
          </cell>
          <cell r="AO46">
            <v>0</v>
          </cell>
          <cell r="AP46">
            <v>45</v>
          </cell>
          <cell r="AQ46" t="str">
            <v>SmallOffice</v>
          </cell>
          <cell r="AR46" t="str">
            <v>Base</v>
          </cell>
          <cell r="AS46" t="str">
            <v>Lslope</v>
          </cell>
          <cell r="AT46" t="str">
            <v>No</v>
          </cell>
          <cell r="AU46" t="str">
            <v>No</v>
          </cell>
          <cell r="AV46" t="str">
            <v>No</v>
          </cell>
          <cell r="AW46" t="str">
            <v>No</v>
          </cell>
          <cell r="AX46" t="str">
            <v>No</v>
          </cell>
          <cell r="AY46" t="str">
            <v>No</v>
          </cell>
          <cell r="AZ46" t="str">
            <v>No</v>
          </cell>
          <cell r="BA46" t="str">
            <v>No</v>
          </cell>
          <cell r="BB46" t="str">
            <v>No</v>
          </cell>
          <cell r="BC46" t="str">
            <v>No</v>
          </cell>
          <cell r="BD46" t="str">
            <v>No</v>
          </cell>
          <cell r="BE46" t="str">
            <v>No</v>
          </cell>
          <cell r="BF46" t="str">
            <v>No</v>
          </cell>
          <cell r="BG46" t="str">
            <v>No</v>
          </cell>
          <cell r="BH46" t="str">
            <v>No</v>
          </cell>
          <cell r="BI46" t="str">
            <v>No</v>
          </cell>
          <cell r="BJ46" t="str">
            <v>No</v>
          </cell>
          <cell r="BK46" t="str">
            <v>No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</row>
        <row r="47">
          <cell r="B47" t="str">
            <v>0046 CZ16 SmallOffice SRefLSlope+20</v>
          </cell>
          <cell r="C47" t="str">
            <v>0045 CZ16 SmallOffice BaseLslope</v>
          </cell>
          <cell r="D47" t="b">
            <v>1</v>
          </cell>
          <cell r="E47" t="str">
            <v>CZ16RV2.epw</v>
          </cell>
          <cell r="F47">
            <v>16</v>
          </cell>
          <cell r="G47">
            <v>0</v>
          </cell>
          <cell r="H47">
            <v>1.024128E-3</v>
          </cell>
          <cell r="I47">
            <v>4.9558290587117117E-2</v>
          </cell>
          <cell r="J47">
            <v>0</v>
          </cell>
          <cell r="K47">
            <v>3.9450483387994533</v>
          </cell>
          <cell r="L47">
            <v>2.504407653539467</v>
          </cell>
          <cell r="M47">
            <v>0.73</v>
          </cell>
          <cell r="N47">
            <v>0.60000000000000009</v>
          </cell>
          <cell r="O47">
            <v>0.8</v>
          </cell>
          <cell r="P47">
            <v>3.8121652137271975</v>
          </cell>
          <cell r="Q47">
            <v>0.75073429864594332</v>
          </cell>
          <cell r="R47">
            <v>2.6687840419430833</v>
          </cell>
          <cell r="S47">
            <v>0.47</v>
          </cell>
          <cell r="T47">
            <v>0.43</v>
          </cell>
          <cell r="U47">
            <v>0.53109999999999991</v>
          </cell>
          <cell r="V47">
            <v>0.48589999999999994</v>
          </cell>
          <cell r="W47">
            <v>0.79099999999999993</v>
          </cell>
          <cell r="X47">
            <v>9.9999999999999995E-7</v>
          </cell>
          <cell r="Y47">
            <v>0</v>
          </cell>
          <cell r="Z47">
            <v>0</v>
          </cell>
          <cell r="AA47">
            <v>9.6875193750387503</v>
          </cell>
          <cell r="AB47">
            <v>10.763910416709722</v>
          </cell>
          <cell r="AC47">
            <v>31468.723000000002</v>
          </cell>
          <cell r="AD47">
            <v>100000</v>
          </cell>
          <cell r="AE47">
            <v>100000</v>
          </cell>
          <cell r="AF47">
            <v>450</v>
          </cell>
          <cell r="AG47">
            <v>2</v>
          </cell>
          <cell r="AH47">
            <v>0.3</v>
          </cell>
          <cell r="AI47">
            <v>0.2</v>
          </cell>
          <cell r="AJ47">
            <v>3</v>
          </cell>
          <cell r="AK47">
            <v>3</v>
          </cell>
          <cell r="AL47">
            <v>0</v>
          </cell>
          <cell r="AM47" t="str">
            <v>CZ16SmallOfficeLSl.idf</v>
          </cell>
          <cell r="AN47" t="str">
            <v>CTZ16SiteDesign.idf</v>
          </cell>
          <cell r="AO47">
            <v>0</v>
          </cell>
          <cell r="AP47">
            <v>46</v>
          </cell>
          <cell r="AQ47" t="str">
            <v>SmallOffice</v>
          </cell>
          <cell r="AR47" t="str">
            <v>SRefLSlope</v>
          </cell>
          <cell r="AS47" t="str">
            <v>+20</v>
          </cell>
          <cell r="AT47" t="str">
            <v>No</v>
          </cell>
          <cell r="AU47" t="str">
            <v>No</v>
          </cell>
          <cell r="AV47" t="str">
            <v>Yes</v>
          </cell>
          <cell r="AW47" t="str">
            <v>No</v>
          </cell>
          <cell r="AX47" t="str">
            <v>No</v>
          </cell>
          <cell r="AY47" t="str">
            <v>No</v>
          </cell>
          <cell r="AZ47" t="str">
            <v>No</v>
          </cell>
          <cell r="BA47" t="str">
            <v>No</v>
          </cell>
          <cell r="BB47" t="str">
            <v>No</v>
          </cell>
          <cell r="BC47" t="str">
            <v>No</v>
          </cell>
          <cell r="BD47" t="str">
            <v>No</v>
          </cell>
          <cell r="BE47" t="str">
            <v>No</v>
          </cell>
          <cell r="BF47" t="str">
            <v>No</v>
          </cell>
          <cell r="BG47" t="str">
            <v>No</v>
          </cell>
          <cell r="BH47" t="str">
            <v>No</v>
          </cell>
          <cell r="BI47" t="str">
            <v>No</v>
          </cell>
          <cell r="BJ47" t="str">
            <v>No</v>
          </cell>
          <cell r="BK47" t="str">
            <v>No</v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</row>
        <row r="48">
          <cell r="B48" t="str">
            <v>0047 CZ16 SmallOffice BaseSslope</v>
          </cell>
          <cell r="C48">
            <v>0</v>
          </cell>
          <cell r="D48" t="b">
            <v>1</v>
          </cell>
          <cell r="E48" t="str">
            <v>CZ16RV2.epw</v>
          </cell>
          <cell r="F48">
            <v>16</v>
          </cell>
          <cell r="G48">
            <v>0</v>
          </cell>
          <cell r="H48">
            <v>1.024128E-3</v>
          </cell>
          <cell r="I48">
            <v>4.9558290587117117E-2</v>
          </cell>
          <cell r="J48">
            <v>0</v>
          </cell>
          <cell r="K48">
            <v>3.9450483387994533</v>
          </cell>
          <cell r="L48">
            <v>2.504407653539467</v>
          </cell>
          <cell r="M48">
            <v>0.73</v>
          </cell>
          <cell r="N48">
            <v>0.75</v>
          </cell>
          <cell r="O48">
            <v>0.8</v>
          </cell>
          <cell r="P48">
            <v>3.8121652137271975</v>
          </cell>
          <cell r="Q48">
            <v>0.75073429864594332</v>
          </cell>
          <cell r="R48">
            <v>2.6687840419430833</v>
          </cell>
          <cell r="S48">
            <v>0.47</v>
          </cell>
          <cell r="T48">
            <v>0.43</v>
          </cell>
          <cell r="U48">
            <v>0.53109999999999991</v>
          </cell>
          <cell r="V48">
            <v>0.48589999999999994</v>
          </cell>
          <cell r="W48">
            <v>0.79099999999999993</v>
          </cell>
          <cell r="X48">
            <v>9.9999999999999995E-7</v>
          </cell>
          <cell r="Y48">
            <v>0</v>
          </cell>
          <cell r="Z48">
            <v>0</v>
          </cell>
          <cell r="AA48">
            <v>9.6875193750387503</v>
          </cell>
          <cell r="AB48">
            <v>10.763910416709722</v>
          </cell>
          <cell r="AC48">
            <v>31468.723000000002</v>
          </cell>
          <cell r="AD48">
            <v>100000</v>
          </cell>
          <cell r="AE48">
            <v>100000</v>
          </cell>
          <cell r="AF48">
            <v>450</v>
          </cell>
          <cell r="AG48">
            <v>2</v>
          </cell>
          <cell r="AH48">
            <v>0.3</v>
          </cell>
          <cell r="AI48">
            <v>0.2</v>
          </cell>
          <cell r="AJ48">
            <v>3</v>
          </cell>
          <cell r="AK48">
            <v>3</v>
          </cell>
          <cell r="AL48">
            <v>0</v>
          </cell>
          <cell r="AM48" t="str">
            <v>CZ16SmallOfficeSSl.idf</v>
          </cell>
          <cell r="AN48" t="str">
            <v>CTZ16SiteDesign.idf</v>
          </cell>
          <cell r="AO48">
            <v>0</v>
          </cell>
          <cell r="AP48">
            <v>47</v>
          </cell>
          <cell r="AQ48" t="str">
            <v>SmallOffice</v>
          </cell>
          <cell r="AR48" t="str">
            <v>Base</v>
          </cell>
          <cell r="AS48" t="str">
            <v>Sslope</v>
          </cell>
          <cell r="AT48" t="str">
            <v>No</v>
          </cell>
          <cell r="AU48" t="str">
            <v>No</v>
          </cell>
          <cell r="AV48" t="str">
            <v>No</v>
          </cell>
          <cell r="AW48" t="str">
            <v>No</v>
          </cell>
          <cell r="AX48" t="str">
            <v>No</v>
          </cell>
          <cell r="AY48" t="str">
            <v>No</v>
          </cell>
          <cell r="AZ48" t="str">
            <v>No</v>
          </cell>
          <cell r="BA48" t="str">
            <v>No</v>
          </cell>
          <cell r="BB48" t="str">
            <v>No</v>
          </cell>
          <cell r="BC48" t="str">
            <v>No</v>
          </cell>
          <cell r="BD48" t="str">
            <v>No</v>
          </cell>
          <cell r="BE48" t="str">
            <v>No</v>
          </cell>
          <cell r="BF48" t="str">
            <v>No</v>
          </cell>
          <cell r="BG48" t="str">
            <v>No</v>
          </cell>
          <cell r="BH48" t="str">
            <v>No</v>
          </cell>
          <cell r="BI48" t="str">
            <v>No</v>
          </cell>
          <cell r="BJ48" t="str">
            <v>No</v>
          </cell>
          <cell r="BK48" t="str">
            <v>No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</row>
        <row r="49">
          <cell r="B49" t="str">
            <v>0048 CZ16 SmallOffice SRefSSlope+20</v>
          </cell>
          <cell r="C49" t="str">
            <v>0047 CZ16 SmallOffice BaseSslope</v>
          </cell>
          <cell r="D49" t="b">
            <v>1</v>
          </cell>
          <cell r="E49" t="str">
            <v>CZ16RV2.epw</v>
          </cell>
          <cell r="F49">
            <v>16</v>
          </cell>
          <cell r="G49">
            <v>0</v>
          </cell>
          <cell r="H49">
            <v>1.024128E-3</v>
          </cell>
          <cell r="I49">
            <v>4.9558290587117117E-2</v>
          </cell>
          <cell r="J49">
            <v>0</v>
          </cell>
          <cell r="K49">
            <v>3.9450483387994533</v>
          </cell>
          <cell r="L49">
            <v>2.504407653539467</v>
          </cell>
          <cell r="M49">
            <v>0.73</v>
          </cell>
          <cell r="N49">
            <v>0.75</v>
          </cell>
          <cell r="O49">
            <v>0.64000000000000012</v>
          </cell>
          <cell r="P49">
            <v>3.8121652137271975</v>
          </cell>
          <cell r="Q49">
            <v>0.75073429864594332</v>
          </cell>
          <cell r="R49">
            <v>2.6687840419430833</v>
          </cell>
          <cell r="S49">
            <v>0.47</v>
          </cell>
          <cell r="T49">
            <v>0.43</v>
          </cell>
          <cell r="U49">
            <v>0.53109999999999991</v>
          </cell>
          <cell r="V49">
            <v>0.48589999999999994</v>
          </cell>
          <cell r="W49">
            <v>0.79099999999999993</v>
          </cell>
          <cell r="X49">
            <v>9.9999999999999995E-7</v>
          </cell>
          <cell r="Y49">
            <v>0</v>
          </cell>
          <cell r="Z49">
            <v>0</v>
          </cell>
          <cell r="AA49">
            <v>9.6875193750387503</v>
          </cell>
          <cell r="AB49">
            <v>10.763910416709722</v>
          </cell>
          <cell r="AC49">
            <v>31468.723000000002</v>
          </cell>
          <cell r="AD49">
            <v>100000</v>
          </cell>
          <cell r="AE49">
            <v>100000</v>
          </cell>
          <cell r="AF49">
            <v>450</v>
          </cell>
          <cell r="AG49">
            <v>2</v>
          </cell>
          <cell r="AH49">
            <v>0.3</v>
          </cell>
          <cell r="AI49">
            <v>0.2</v>
          </cell>
          <cell r="AJ49">
            <v>3</v>
          </cell>
          <cell r="AK49">
            <v>3</v>
          </cell>
          <cell r="AL49">
            <v>0</v>
          </cell>
          <cell r="AM49" t="str">
            <v>CZ16SmallOfficeSSl.idf</v>
          </cell>
          <cell r="AN49" t="str">
            <v>CTZ16SiteDesign.idf</v>
          </cell>
          <cell r="AO49">
            <v>0</v>
          </cell>
          <cell r="AP49">
            <v>48</v>
          </cell>
          <cell r="AQ49" t="str">
            <v>SmallOffice</v>
          </cell>
          <cell r="AR49" t="str">
            <v>SRefSSlope</v>
          </cell>
          <cell r="AS49" t="str">
            <v>+20</v>
          </cell>
          <cell r="AT49" t="str">
            <v>No</v>
          </cell>
          <cell r="AU49" t="str">
            <v>No</v>
          </cell>
          <cell r="AV49" t="str">
            <v>No</v>
          </cell>
          <cell r="AW49" t="str">
            <v>Yes</v>
          </cell>
          <cell r="AX49" t="str">
            <v>No</v>
          </cell>
          <cell r="AY49" t="str">
            <v>No</v>
          </cell>
          <cell r="AZ49" t="str">
            <v>No</v>
          </cell>
          <cell r="BA49" t="str">
            <v>No</v>
          </cell>
          <cell r="BB49" t="str">
            <v>No</v>
          </cell>
          <cell r="BC49" t="str">
            <v>No</v>
          </cell>
          <cell r="BD49" t="str">
            <v>No</v>
          </cell>
          <cell r="BE49" t="str">
            <v>No</v>
          </cell>
          <cell r="BF49" t="str">
            <v>No</v>
          </cell>
          <cell r="BG49" t="str">
            <v>No</v>
          </cell>
          <cell r="BH49" t="str">
            <v>No</v>
          </cell>
          <cell r="BI49" t="str">
            <v>No</v>
          </cell>
          <cell r="BJ49" t="str">
            <v>No</v>
          </cell>
          <cell r="BK49" t="str">
            <v>No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</row>
        <row r="50">
          <cell r="B50" t="str">
            <v>0049 CZ15 PrimarySchool BaseLt</v>
          </cell>
          <cell r="C50">
            <v>0</v>
          </cell>
          <cell r="D50" t="b">
            <v>1</v>
          </cell>
          <cell r="E50" t="str">
            <v>CZ15RV2.epw</v>
          </cell>
          <cell r="F50">
            <v>15</v>
          </cell>
          <cell r="G50">
            <v>0</v>
          </cell>
          <cell r="H50">
            <v>1.024128E-3</v>
          </cell>
          <cell r="I50">
            <v>3.1343415039954678E-2</v>
          </cell>
          <cell r="J50">
            <v>0</v>
          </cell>
          <cell r="K50">
            <v>3.9450483387994533</v>
          </cell>
          <cell r="L50">
            <v>2.504407653539467</v>
          </cell>
          <cell r="M50">
            <v>0.73</v>
          </cell>
          <cell r="N50">
            <v>0.44999999999999996</v>
          </cell>
          <cell r="O50">
            <v>0.8</v>
          </cell>
          <cell r="P50">
            <v>3.8121652137271975</v>
          </cell>
          <cell r="Q50">
            <v>0.60716622873419479</v>
          </cell>
          <cell r="R50">
            <v>2.6687840419430833</v>
          </cell>
          <cell r="S50">
            <v>0.4</v>
          </cell>
          <cell r="T50">
            <v>0.31</v>
          </cell>
          <cell r="U50">
            <v>0.45199999999999996</v>
          </cell>
          <cell r="V50">
            <v>0.35029999999999994</v>
          </cell>
          <cell r="W50">
            <v>0.51979999999999993</v>
          </cell>
          <cell r="X50">
            <v>9.9999999999999995E-7</v>
          </cell>
          <cell r="Y50">
            <v>0</v>
          </cell>
          <cell r="Z50">
            <v>0</v>
          </cell>
          <cell r="AA50">
            <v>9.6875193750387503</v>
          </cell>
          <cell r="AB50">
            <v>10.763910416709722</v>
          </cell>
          <cell r="AC50">
            <v>31468.723000000002</v>
          </cell>
          <cell r="AD50">
            <v>100000</v>
          </cell>
          <cell r="AE50">
            <v>100000</v>
          </cell>
          <cell r="AF50">
            <v>450</v>
          </cell>
          <cell r="AG50">
            <v>2</v>
          </cell>
          <cell r="AH50">
            <v>0.3</v>
          </cell>
          <cell r="AI50">
            <v>0.2</v>
          </cell>
          <cell r="AJ50">
            <v>3</v>
          </cell>
          <cell r="AK50">
            <v>3</v>
          </cell>
          <cell r="AL50">
            <v>0</v>
          </cell>
          <cell r="AM50" t="str">
            <v>CZ15PrimSchBaseLt.idf</v>
          </cell>
          <cell r="AN50" t="str">
            <v>CTZ15SiteDesign.idf</v>
          </cell>
          <cell r="AO50">
            <v>0</v>
          </cell>
          <cell r="AP50">
            <v>49</v>
          </cell>
          <cell r="AQ50" t="str">
            <v>PrimarySchool</v>
          </cell>
          <cell r="AR50" t="str">
            <v>Base</v>
          </cell>
          <cell r="AS50" t="str">
            <v>Lt</v>
          </cell>
          <cell r="AT50" t="str">
            <v>No</v>
          </cell>
          <cell r="AU50" t="str">
            <v>No</v>
          </cell>
          <cell r="AV50" t="str">
            <v>No</v>
          </cell>
          <cell r="AW50" t="str">
            <v>No</v>
          </cell>
          <cell r="AX50" t="str">
            <v>No</v>
          </cell>
          <cell r="AY50" t="str">
            <v>No</v>
          </cell>
          <cell r="AZ50" t="str">
            <v>No</v>
          </cell>
          <cell r="BA50" t="str">
            <v>No</v>
          </cell>
          <cell r="BB50" t="str">
            <v>No</v>
          </cell>
          <cell r="BC50" t="str">
            <v>No</v>
          </cell>
          <cell r="BD50" t="str">
            <v>No</v>
          </cell>
          <cell r="BE50" t="str">
            <v>No</v>
          </cell>
          <cell r="BF50" t="str">
            <v>No</v>
          </cell>
          <cell r="BG50" t="str">
            <v>No</v>
          </cell>
          <cell r="BH50" t="str">
            <v>No</v>
          </cell>
          <cell r="BI50" t="str">
            <v>No</v>
          </cell>
          <cell r="BJ50" t="str">
            <v>No</v>
          </cell>
          <cell r="BK50" t="str">
            <v>No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</row>
        <row r="51">
          <cell r="B51" t="str">
            <v>0050 CZ15 PrimarySchool Hvy</v>
          </cell>
          <cell r="C51" t="str">
            <v>0049 CZ15 PrimarySchool BaseLt</v>
          </cell>
          <cell r="D51" t="b">
            <v>1</v>
          </cell>
          <cell r="E51" t="str">
            <v>CZ15RV2.epw</v>
          </cell>
          <cell r="F51">
            <v>15</v>
          </cell>
          <cell r="G51">
            <v>0</v>
          </cell>
          <cell r="H51">
            <v>1.024128E-3</v>
          </cell>
          <cell r="I51">
            <v>3.1343415039954678E-2</v>
          </cell>
          <cell r="J51">
            <v>0</v>
          </cell>
          <cell r="K51">
            <v>3.9450483387994533</v>
          </cell>
          <cell r="L51">
            <v>2.504407653539467</v>
          </cell>
          <cell r="M51">
            <v>0.73</v>
          </cell>
          <cell r="N51">
            <v>0.44999999999999996</v>
          </cell>
          <cell r="O51">
            <v>0.8</v>
          </cell>
          <cell r="P51">
            <v>3.1905028842539989</v>
          </cell>
          <cell r="Q51">
            <v>2.4256197747515884</v>
          </cell>
          <cell r="R51">
            <v>2.6687840419430833</v>
          </cell>
          <cell r="S51">
            <v>0.4</v>
          </cell>
          <cell r="T51">
            <v>0.31</v>
          </cell>
          <cell r="U51">
            <v>0.45199999999999996</v>
          </cell>
          <cell r="V51">
            <v>0.35029999999999994</v>
          </cell>
          <cell r="W51">
            <v>0.51979999999999993</v>
          </cell>
          <cell r="X51">
            <v>9.9999999999999995E-7</v>
          </cell>
          <cell r="Y51">
            <v>0</v>
          </cell>
          <cell r="Z51">
            <v>0</v>
          </cell>
          <cell r="AA51">
            <v>9.6875193750387503</v>
          </cell>
          <cell r="AB51">
            <v>10.763910416709722</v>
          </cell>
          <cell r="AC51">
            <v>31468.723000000002</v>
          </cell>
          <cell r="AD51">
            <v>100000</v>
          </cell>
          <cell r="AE51">
            <v>100000</v>
          </cell>
          <cell r="AF51">
            <v>450</v>
          </cell>
          <cell r="AG51">
            <v>2</v>
          </cell>
          <cell r="AH51">
            <v>0.3</v>
          </cell>
          <cell r="AI51">
            <v>0.2</v>
          </cell>
          <cell r="AJ51">
            <v>3</v>
          </cell>
          <cell r="AK51">
            <v>3</v>
          </cell>
          <cell r="AL51">
            <v>0</v>
          </cell>
          <cell r="AM51" t="str">
            <v>CZ15PrimSchHvy.idf</v>
          </cell>
          <cell r="AN51" t="str">
            <v>CTZ15SiteDesign.idf</v>
          </cell>
          <cell r="AO51">
            <v>0</v>
          </cell>
          <cell r="AP51">
            <v>50</v>
          </cell>
          <cell r="AQ51" t="str">
            <v>PrimarySchool</v>
          </cell>
          <cell r="AR51">
            <v>0</v>
          </cell>
          <cell r="AS51" t="str">
            <v>Hvy</v>
          </cell>
          <cell r="AT51" t="str">
            <v>No</v>
          </cell>
          <cell r="AU51" t="str">
            <v>No</v>
          </cell>
          <cell r="AV51" t="str">
            <v>No</v>
          </cell>
          <cell r="AW51" t="str">
            <v>No</v>
          </cell>
          <cell r="AX51" t="str">
            <v>Yes</v>
          </cell>
          <cell r="AY51" t="str">
            <v>No</v>
          </cell>
          <cell r="AZ51" t="str">
            <v>No</v>
          </cell>
          <cell r="BA51" t="str">
            <v>No</v>
          </cell>
          <cell r="BB51" t="str">
            <v>No</v>
          </cell>
          <cell r="BC51" t="str">
            <v>No</v>
          </cell>
          <cell r="BD51" t="str">
            <v>No</v>
          </cell>
          <cell r="BE51" t="str">
            <v>No</v>
          </cell>
          <cell r="BF51" t="str">
            <v>No</v>
          </cell>
          <cell r="BG51" t="str">
            <v>No</v>
          </cell>
          <cell r="BH51" t="str">
            <v>No</v>
          </cell>
          <cell r="BI51" t="str">
            <v>No</v>
          </cell>
          <cell r="BJ51" t="str">
            <v>No</v>
          </cell>
          <cell r="BK51" t="str">
            <v>No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</row>
        <row r="52">
          <cell r="B52" t="str">
            <v>0051 CZ16 PrimarySchool BaseLt</v>
          </cell>
          <cell r="C52">
            <v>0</v>
          </cell>
          <cell r="D52" t="b">
            <v>1</v>
          </cell>
          <cell r="E52" t="str">
            <v>CZ16RV2.epw</v>
          </cell>
          <cell r="F52">
            <v>16</v>
          </cell>
          <cell r="G52">
            <v>0</v>
          </cell>
          <cell r="H52">
            <v>1.024128E-3</v>
          </cell>
          <cell r="I52">
            <v>3.1343415039954678E-2</v>
          </cell>
          <cell r="J52">
            <v>0</v>
          </cell>
          <cell r="K52">
            <v>3.9450483387994533</v>
          </cell>
          <cell r="L52">
            <v>2.504407653539467</v>
          </cell>
          <cell r="M52">
            <v>0.73</v>
          </cell>
          <cell r="N52">
            <v>0.75</v>
          </cell>
          <cell r="O52">
            <v>0.8</v>
          </cell>
          <cell r="P52">
            <v>3.8121652137271975</v>
          </cell>
          <cell r="Q52">
            <v>0.75073429864594332</v>
          </cell>
          <cell r="R52">
            <v>2.6687840419430833</v>
          </cell>
          <cell r="S52">
            <v>0.47</v>
          </cell>
          <cell r="T52">
            <v>0.43</v>
          </cell>
          <cell r="U52">
            <v>0.53109999999999991</v>
          </cell>
          <cell r="V52">
            <v>0.48589999999999994</v>
          </cell>
          <cell r="W52">
            <v>0.79099999999999993</v>
          </cell>
          <cell r="X52">
            <v>9.9999999999999995E-7</v>
          </cell>
          <cell r="Y52">
            <v>0</v>
          </cell>
          <cell r="Z52">
            <v>0</v>
          </cell>
          <cell r="AA52">
            <v>9.6875193750387503</v>
          </cell>
          <cell r="AB52">
            <v>10.763910416709722</v>
          </cell>
          <cell r="AC52">
            <v>31468.723000000002</v>
          </cell>
          <cell r="AD52">
            <v>100000</v>
          </cell>
          <cell r="AE52">
            <v>100000</v>
          </cell>
          <cell r="AF52">
            <v>450</v>
          </cell>
          <cell r="AG52">
            <v>2</v>
          </cell>
          <cell r="AH52">
            <v>0.3</v>
          </cell>
          <cell r="AI52">
            <v>0.2</v>
          </cell>
          <cell r="AJ52">
            <v>3</v>
          </cell>
          <cell r="AK52">
            <v>3</v>
          </cell>
          <cell r="AL52">
            <v>0</v>
          </cell>
          <cell r="AM52" t="str">
            <v>CZ16PrimSchBaseLt.idf</v>
          </cell>
          <cell r="AN52" t="str">
            <v>CTZ16SiteDesign.idf</v>
          </cell>
          <cell r="AO52">
            <v>0</v>
          </cell>
          <cell r="AP52">
            <v>51</v>
          </cell>
          <cell r="AQ52" t="str">
            <v>PrimarySchool</v>
          </cell>
          <cell r="AR52" t="str">
            <v>Base</v>
          </cell>
          <cell r="AS52" t="str">
            <v>Lt</v>
          </cell>
          <cell r="AT52" t="str">
            <v>No</v>
          </cell>
          <cell r="AU52" t="str">
            <v>No</v>
          </cell>
          <cell r="AV52" t="str">
            <v>No</v>
          </cell>
          <cell r="AW52" t="str">
            <v>No</v>
          </cell>
          <cell r="AX52" t="str">
            <v>No</v>
          </cell>
          <cell r="AY52" t="str">
            <v>No</v>
          </cell>
          <cell r="AZ52" t="str">
            <v>No</v>
          </cell>
          <cell r="BA52" t="str">
            <v>No</v>
          </cell>
          <cell r="BB52" t="str">
            <v>No</v>
          </cell>
          <cell r="BC52" t="str">
            <v>No</v>
          </cell>
          <cell r="BD52" t="str">
            <v>No</v>
          </cell>
          <cell r="BE52" t="str">
            <v>No</v>
          </cell>
          <cell r="BF52" t="str">
            <v>No</v>
          </cell>
          <cell r="BG52" t="str">
            <v>No</v>
          </cell>
          <cell r="BH52" t="str">
            <v>No</v>
          </cell>
          <cell r="BI52" t="str">
            <v>No</v>
          </cell>
          <cell r="BJ52" t="str">
            <v>No</v>
          </cell>
          <cell r="BK52" t="str">
            <v>No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</row>
        <row r="53">
          <cell r="B53" t="str">
            <v>0052 CZ16 PrimarySchool Hvy</v>
          </cell>
          <cell r="C53" t="str">
            <v>0051 CZ16 PrimarySchool BaseLt</v>
          </cell>
          <cell r="D53" t="b">
            <v>1</v>
          </cell>
          <cell r="E53" t="str">
            <v>CZ16RV2.epw</v>
          </cell>
          <cell r="F53">
            <v>16</v>
          </cell>
          <cell r="G53">
            <v>0</v>
          </cell>
          <cell r="H53">
            <v>1.024128E-3</v>
          </cell>
          <cell r="I53">
            <v>3.1343415039954678E-2</v>
          </cell>
          <cell r="J53">
            <v>0</v>
          </cell>
          <cell r="K53">
            <v>3.9450483387994533</v>
          </cell>
          <cell r="L53">
            <v>2.504407653539467</v>
          </cell>
          <cell r="M53">
            <v>0.73</v>
          </cell>
          <cell r="N53">
            <v>0.75</v>
          </cell>
          <cell r="O53">
            <v>0.8</v>
          </cell>
          <cell r="P53">
            <v>3.1905028842539989</v>
          </cell>
          <cell r="Q53">
            <v>2.4256197747515884</v>
          </cell>
          <cell r="R53">
            <v>2.6687840419430833</v>
          </cell>
          <cell r="S53">
            <v>0.47</v>
          </cell>
          <cell r="T53">
            <v>0.43</v>
          </cell>
          <cell r="U53">
            <v>0.53109999999999991</v>
          </cell>
          <cell r="V53">
            <v>0.48589999999999994</v>
          </cell>
          <cell r="W53">
            <v>0.79099999999999993</v>
          </cell>
          <cell r="X53">
            <v>9.9999999999999995E-7</v>
          </cell>
          <cell r="Y53">
            <v>0</v>
          </cell>
          <cell r="Z53">
            <v>0</v>
          </cell>
          <cell r="AA53">
            <v>9.6875193750387503</v>
          </cell>
          <cell r="AB53">
            <v>10.763910416709722</v>
          </cell>
          <cell r="AC53">
            <v>31468.723000000002</v>
          </cell>
          <cell r="AD53">
            <v>100000</v>
          </cell>
          <cell r="AE53">
            <v>100000</v>
          </cell>
          <cell r="AF53">
            <v>450</v>
          </cell>
          <cell r="AG53">
            <v>2</v>
          </cell>
          <cell r="AH53">
            <v>0.3</v>
          </cell>
          <cell r="AI53">
            <v>0.2</v>
          </cell>
          <cell r="AJ53">
            <v>3</v>
          </cell>
          <cell r="AK53">
            <v>3</v>
          </cell>
          <cell r="AL53">
            <v>0</v>
          </cell>
          <cell r="AM53" t="str">
            <v>CZ16PrimSchHvy.idf</v>
          </cell>
          <cell r="AN53" t="str">
            <v>CTZ16SiteDesign.idf</v>
          </cell>
          <cell r="AO53">
            <v>0</v>
          </cell>
          <cell r="AP53">
            <v>52</v>
          </cell>
          <cell r="AQ53" t="str">
            <v>PrimarySchool</v>
          </cell>
          <cell r="AR53">
            <v>0</v>
          </cell>
          <cell r="AS53" t="str">
            <v>Hvy</v>
          </cell>
          <cell r="AT53" t="str">
            <v>No</v>
          </cell>
          <cell r="AU53" t="str">
            <v>No</v>
          </cell>
          <cell r="AV53" t="str">
            <v>No</v>
          </cell>
          <cell r="AW53" t="str">
            <v>No</v>
          </cell>
          <cell r="AX53" t="str">
            <v>Yes</v>
          </cell>
          <cell r="AY53" t="str">
            <v>No</v>
          </cell>
          <cell r="AZ53" t="str">
            <v>No</v>
          </cell>
          <cell r="BA53" t="str">
            <v>No</v>
          </cell>
          <cell r="BB53" t="str">
            <v>No</v>
          </cell>
          <cell r="BC53" t="str">
            <v>No</v>
          </cell>
          <cell r="BD53" t="str">
            <v>No</v>
          </cell>
          <cell r="BE53" t="str">
            <v>No</v>
          </cell>
          <cell r="BF53" t="str">
            <v>No</v>
          </cell>
          <cell r="BG53" t="str">
            <v>No</v>
          </cell>
          <cell r="BH53" t="str">
            <v>No</v>
          </cell>
          <cell r="BI53" t="str">
            <v>No</v>
          </cell>
          <cell r="BJ53" t="str">
            <v>No</v>
          </cell>
          <cell r="BK53" t="str">
            <v>No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</row>
        <row r="54">
          <cell r="B54" t="str">
            <v>0053 CZ06 PrimarySchool BaseLt</v>
          </cell>
          <cell r="C54">
            <v>0</v>
          </cell>
          <cell r="D54" t="b">
            <v>1</v>
          </cell>
          <cell r="E54" t="str">
            <v>CZ06RV2.epw</v>
          </cell>
          <cell r="F54">
            <v>6</v>
          </cell>
          <cell r="G54">
            <v>0</v>
          </cell>
          <cell r="H54">
            <v>1.024128E-3</v>
          </cell>
          <cell r="I54">
            <v>3.1343415039954678E-2</v>
          </cell>
          <cell r="J54">
            <v>0</v>
          </cell>
          <cell r="K54">
            <v>1.7775386063882341</v>
          </cell>
          <cell r="L54">
            <v>1.4609636167878515</v>
          </cell>
          <cell r="M54">
            <v>0.73</v>
          </cell>
          <cell r="N54">
            <v>0.44999999999999996</v>
          </cell>
          <cell r="O54">
            <v>0.8</v>
          </cell>
          <cell r="P54">
            <v>1.6446554813159782</v>
          </cell>
          <cell r="Q54">
            <v>1.5E-3</v>
          </cell>
          <cell r="R54">
            <v>4.3722632176514349</v>
          </cell>
          <cell r="S54">
            <v>0.61</v>
          </cell>
          <cell r="T54">
            <v>0.34</v>
          </cell>
          <cell r="U54">
            <v>0.68929999999999991</v>
          </cell>
          <cell r="V54">
            <v>0.38419999999999999</v>
          </cell>
          <cell r="W54">
            <v>0.64409999999999989</v>
          </cell>
          <cell r="X54">
            <v>9.9999999999999995E-7</v>
          </cell>
          <cell r="Y54">
            <v>0</v>
          </cell>
          <cell r="Z54">
            <v>0</v>
          </cell>
          <cell r="AA54">
            <v>9.6875193750387503</v>
          </cell>
          <cell r="AB54">
            <v>10.763910416709722</v>
          </cell>
          <cell r="AC54">
            <v>31468.723000000002</v>
          </cell>
          <cell r="AD54">
            <v>100000</v>
          </cell>
          <cell r="AE54">
            <v>100000</v>
          </cell>
          <cell r="AF54">
            <v>450</v>
          </cell>
          <cell r="AG54">
            <v>2</v>
          </cell>
          <cell r="AH54">
            <v>0.3</v>
          </cell>
          <cell r="AI54">
            <v>0.2</v>
          </cell>
          <cell r="AJ54">
            <v>3</v>
          </cell>
          <cell r="AK54">
            <v>3</v>
          </cell>
          <cell r="AL54">
            <v>0</v>
          </cell>
          <cell r="AM54" t="str">
            <v>CZ06PrimSchBaseLt.idf</v>
          </cell>
          <cell r="AN54" t="str">
            <v>CTZ06SiteDesign.idf</v>
          </cell>
          <cell r="AO54">
            <v>0</v>
          </cell>
          <cell r="AP54">
            <v>53</v>
          </cell>
          <cell r="AQ54" t="str">
            <v>PrimarySchool</v>
          </cell>
          <cell r="AR54" t="str">
            <v>Base</v>
          </cell>
          <cell r="AS54" t="str">
            <v>Lt</v>
          </cell>
          <cell r="AT54" t="str">
            <v>No</v>
          </cell>
          <cell r="AU54" t="str">
            <v>No</v>
          </cell>
          <cell r="AV54" t="str">
            <v>No</v>
          </cell>
          <cell r="AW54" t="str">
            <v>No</v>
          </cell>
          <cell r="AX54" t="str">
            <v>No</v>
          </cell>
          <cell r="AY54" t="str">
            <v>No</v>
          </cell>
          <cell r="AZ54" t="str">
            <v>No</v>
          </cell>
          <cell r="BA54" t="str">
            <v>No</v>
          </cell>
          <cell r="BB54" t="str">
            <v>No</v>
          </cell>
          <cell r="BC54" t="str">
            <v>No</v>
          </cell>
          <cell r="BD54" t="str">
            <v>No</v>
          </cell>
          <cell r="BE54" t="str">
            <v>No</v>
          </cell>
          <cell r="BF54" t="str">
            <v>No</v>
          </cell>
          <cell r="BG54" t="str">
            <v>No</v>
          </cell>
          <cell r="BH54" t="str">
            <v>No</v>
          </cell>
          <cell r="BI54" t="str">
            <v>No</v>
          </cell>
          <cell r="BJ54" t="str">
            <v>No</v>
          </cell>
          <cell r="BK54" t="str">
            <v>No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</row>
        <row r="55">
          <cell r="B55" t="str">
            <v>0054 CZ06 PrimarySchool Hvy</v>
          </cell>
          <cell r="C55" t="str">
            <v>0053 CZ06 PrimarySchool BaseLt</v>
          </cell>
          <cell r="D55" t="b">
            <v>1</v>
          </cell>
          <cell r="E55" t="str">
            <v>CZ06RV2.epw</v>
          </cell>
          <cell r="F55">
            <v>6</v>
          </cell>
          <cell r="G55">
            <v>0</v>
          </cell>
          <cell r="H55">
            <v>1.024128E-3</v>
          </cell>
          <cell r="I55">
            <v>3.1343415039954678E-2</v>
          </cell>
          <cell r="J55">
            <v>0</v>
          </cell>
          <cell r="K55">
            <v>1.7775386063882341</v>
          </cell>
          <cell r="L55">
            <v>1.4609636167878515</v>
          </cell>
          <cell r="M55">
            <v>0.73</v>
          </cell>
          <cell r="N55">
            <v>0.44999999999999996</v>
          </cell>
          <cell r="O55">
            <v>0.8</v>
          </cell>
          <cell r="P55">
            <v>1.0229931518427793</v>
          </cell>
          <cell r="Q55">
            <v>1.3821757379999728</v>
          </cell>
          <cell r="R55">
            <v>4.3722632176514349</v>
          </cell>
          <cell r="S55">
            <v>0.61</v>
          </cell>
          <cell r="T55">
            <v>0.34</v>
          </cell>
          <cell r="U55">
            <v>0.68929999999999991</v>
          </cell>
          <cell r="V55">
            <v>0.38419999999999999</v>
          </cell>
          <cell r="W55">
            <v>0.64409999999999989</v>
          </cell>
          <cell r="X55">
            <v>9.9999999999999995E-7</v>
          </cell>
          <cell r="Y55">
            <v>0</v>
          </cell>
          <cell r="Z55">
            <v>0</v>
          </cell>
          <cell r="AA55">
            <v>9.6875193750387503</v>
          </cell>
          <cell r="AB55">
            <v>10.763910416709722</v>
          </cell>
          <cell r="AC55">
            <v>31468.723000000002</v>
          </cell>
          <cell r="AD55">
            <v>100000</v>
          </cell>
          <cell r="AE55">
            <v>100000</v>
          </cell>
          <cell r="AF55">
            <v>450</v>
          </cell>
          <cell r="AG55">
            <v>2</v>
          </cell>
          <cell r="AH55">
            <v>0.3</v>
          </cell>
          <cell r="AI55">
            <v>0.2</v>
          </cell>
          <cell r="AJ55">
            <v>3</v>
          </cell>
          <cell r="AK55">
            <v>3</v>
          </cell>
          <cell r="AL55">
            <v>0</v>
          </cell>
          <cell r="AM55" t="str">
            <v>CZ06PrimSchHvy.idf</v>
          </cell>
          <cell r="AN55" t="str">
            <v>CTZ06SiteDesign.idf</v>
          </cell>
          <cell r="AO55">
            <v>0</v>
          </cell>
          <cell r="AP55">
            <v>54</v>
          </cell>
          <cell r="AQ55" t="str">
            <v>PrimarySchool</v>
          </cell>
          <cell r="AR55">
            <v>0</v>
          </cell>
          <cell r="AS55" t="str">
            <v>Hvy</v>
          </cell>
          <cell r="AT55" t="str">
            <v>No</v>
          </cell>
          <cell r="AU55" t="str">
            <v>No</v>
          </cell>
          <cell r="AV55" t="str">
            <v>No</v>
          </cell>
          <cell r="AW55" t="str">
            <v>No</v>
          </cell>
          <cell r="AX55" t="str">
            <v>Yes</v>
          </cell>
          <cell r="AY55" t="str">
            <v>No</v>
          </cell>
          <cell r="AZ55" t="str">
            <v>No</v>
          </cell>
          <cell r="BA55" t="str">
            <v>No</v>
          </cell>
          <cell r="BB55" t="str">
            <v>No</v>
          </cell>
          <cell r="BC55" t="str">
            <v>No</v>
          </cell>
          <cell r="BD55" t="str">
            <v>No</v>
          </cell>
          <cell r="BE55" t="str">
            <v>No</v>
          </cell>
          <cell r="BF55" t="str">
            <v>No</v>
          </cell>
          <cell r="BG55" t="str">
            <v>No</v>
          </cell>
          <cell r="BH55" t="str">
            <v>No</v>
          </cell>
          <cell r="BI55" t="str">
            <v>No</v>
          </cell>
          <cell r="BJ55" t="str">
            <v>No</v>
          </cell>
          <cell r="BK55" t="str">
            <v>No</v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</row>
        <row r="56">
          <cell r="B56" t="str">
            <v>0055 CZ07 LargeOffice Base</v>
          </cell>
          <cell r="C56">
            <v>0</v>
          </cell>
          <cell r="D56" t="b">
            <v>1</v>
          </cell>
          <cell r="E56" t="str">
            <v>CZ07RV2.epw</v>
          </cell>
          <cell r="F56">
            <v>7</v>
          </cell>
          <cell r="G56">
            <v>0</v>
          </cell>
          <cell r="H56">
            <v>1.024128E-3</v>
          </cell>
          <cell r="I56">
            <v>0.14961845738037893</v>
          </cell>
          <cell r="J56">
            <v>0</v>
          </cell>
          <cell r="K56">
            <v>2.0579129996354562</v>
          </cell>
          <cell r="L56">
            <v>1.4609636167878515</v>
          </cell>
          <cell r="M56">
            <v>0.73</v>
          </cell>
          <cell r="N56">
            <v>0.44999999999999996</v>
          </cell>
          <cell r="O56">
            <v>0.8</v>
          </cell>
          <cell r="P56">
            <v>1.9250298745632004</v>
          </cell>
          <cell r="Q56">
            <v>1.5E-3</v>
          </cell>
          <cell r="R56">
            <v>4.3722632176514349</v>
          </cell>
          <cell r="S56">
            <v>0.61</v>
          </cell>
          <cell r="T56">
            <v>0.34</v>
          </cell>
          <cell r="U56">
            <v>0.68929999999999991</v>
          </cell>
          <cell r="V56">
            <v>0.38419999999999999</v>
          </cell>
          <cell r="W56">
            <v>0.64409999999999989</v>
          </cell>
          <cell r="X56">
            <v>9.9999999999999995E-7</v>
          </cell>
          <cell r="Y56">
            <v>0</v>
          </cell>
          <cell r="Z56">
            <v>0</v>
          </cell>
          <cell r="AA56">
            <v>9.6875193750387503</v>
          </cell>
          <cell r="AB56">
            <v>10.763910416709722</v>
          </cell>
          <cell r="AC56">
            <v>31468.723000000002</v>
          </cell>
          <cell r="AD56">
            <v>100000</v>
          </cell>
          <cell r="AE56">
            <v>100000</v>
          </cell>
          <cell r="AF56">
            <v>450</v>
          </cell>
          <cell r="AG56">
            <v>2</v>
          </cell>
          <cell r="AH56">
            <v>0.3</v>
          </cell>
          <cell r="AI56">
            <v>0.2</v>
          </cell>
          <cell r="AJ56">
            <v>3</v>
          </cell>
          <cell r="AK56">
            <v>3</v>
          </cell>
          <cell r="AL56">
            <v>0</v>
          </cell>
          <cell r="AM56" t="str">
            <v>CZ07LargeOffice.idf</v>
          </cell>
          <cell r="AN56" t="str">
            <v>CTZ07SiteDesign.idf</v>
          </cell>
          <cell r="AO56">
            <v>0</v>
          </cell>
          <cell r="AP56">
            <v>55</v>
          </cell>
          <cell r="AQ56" t="str">
            <v>LargeOffice</v>
          </cell>
          <cell r="AR56" t="str">
            <v>Base</v>
          </cell>
          <cell r="AS56">
            <v>0</v>
          </cell>
          <cell r="AT56" t="str">
            <v>No</v>
          </cell>
          <cell r="AU56" t="str">
            <v>No</v>
          </cell>
          <cell r="AV56" t="str">
            <v>No</v>
          </cell>
          <cell r="AW56" t="str">
            <v>No</v>
          </cell>
          <cell r="AX56" t="str">
            <v>No</v>
          </cell>
          <cell r="AY56" t="str">
            <v>No</v>
          </cell>
          <cell r="AZ56" t="str">
            <v>No</v>
          </cell>
          <cell r="BA56" t="str">
            <v>No</v>
          </cell>
          <cell r="BB56" t="str">
            <v>No</v>
          </cell>
          <cell r="BC56" t="str">
            <v>No</v>
          </cell>
          <cell r="BD56" t="str">
            <v>No</v>
          </cell>
          <cell r="BE56" t="str">
            <v>No</v>
          </cell>
          <cell r="BF56" t="str">
            <v>No</v>
          </cell>
          <cell r="BG56" t="str">
            <v>No</v>
          </cell>
          <cell r="BH56" t="str">
            <v>No</v>
          </cell>
          <cell r="BI56" t="str">
            <v>No</v>
          </cell>
          <cell r="BJ56" t="str">
            <v>No</v>
          </cell>
          <cell r="BK56" t="str">
            <v>No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</row>
        <row r="57">
          <cell r="B57" t="str">
            <v>0056 CZ07 LargeOffice WWR20</v>
          </cell>
          <cell r="C57" t="str">
            <v>0055 CZ07 LargeOffice Base</v>
          </cell>
          <cell r="D57" t="b">
            <v>1</v>
          </cell>
          <cell r="E57" t="str">
            <v>CZ07RV2.epw</v>
          </cell>
          <cell r="F57">
            <v>7</v>
          </cell>
          <cell r="G57">
            <v>0</v>
          </cell>
          <cell r="H57">
            <v>1.024128E-3</v>
          </cell>
          <cell r="I57">
            <v>0.14961845738037893</v>
          </cell>
          <cell r="J57">
            <v>0</v>
          </cell>
          <cell r="K57">
            <v>2.0579129996354562</v>
          </cell>
          <cell r="L57">
            <v>1.4609636167878515</v>
          </cell>
          <cell r="M57">
            <v>0.73</v>
          </cell>
          <cell r="N57">
            <v>0.44999999999999996</v>
          </cell>
          <cell r="O57">
            <v>0.8</v>
          </cell>
          <cell r="P57">
            <v>1.9250298745632004</v>
          </cell>
          <cell r="Q57">
            <v>1.5E-3</v>
          </cell>
          <cell r="R57">
            <v>4.3722632176514349</v>
          </cell>
          <cell r="S57">
            <v>0.61</v>
          </cell>
          <cell r="T57">
            <v>0.34</v>
          </cell>
          <cell r="U57">
            <v>0.68929999999999991</v>
          </cell>
          <cell r="V57">
            <v>0.38419999999999999</v>
          </cell>
          <cell r="W57">
            <v>0.64409999999999989</v>
          </cell>
          <cell r="X57">
            <v>9.9999999999999995E-7</v>
          </cell>
          <cell r="Y57">
            <v>0</v>
          </cell>
          <cell r="Z57">
            <v>0</v>
          </cell>
          <cell r="AA57">
            <v>9.6875193750387503</v>
          </cell>
          <cell r="AB57">
            <v>10.763910416709722</v>
          </cell>
          <cell r="AC57">
            <v>31468.723000000002</v>
          </cell>
          <cell r="AD57">
            <v>100000</v>
          </cell>
          <cell r="AE57">
            <v>100000</v>
          </cell>
          <cell r="AF57">
            <v>450</v>
          </cell>
          <cell r="AG57">
            <v>2</v>
          </cell>
          <cell r="AH57">
            <v>0.3</v>
          </cell>
          <cell r="AI57">
            <v>0.2</v>
          </cell>
          <cell r="AJ57">
            <v>3</v>
          </cell>
          <cell r="AK57">
            <v>3</v>
          </cell>
          <cell r="AL57">
            <v>0</v>
          </cell>
          <cell r="AM57" t="str">
            <v>CZ07LargeOfficeWWR20.idf</v>
          </cell>
          <cell r="AN57" t="str">
            <v>CTZ07SiteDesign.idf</v>
          </cell>
          <cell r="AO57">
            <v>0</v>
          </cell>
          <cell r="AP57">
            <v>56</v>
          </cell>
          <cell r="AQ57" t="str">
            <v>LargeOffice</v>
          </cell>
          <cell r="AR57" t="str">
            <v>WWR</v>
          </cell>
          <cell r="AS57">
            <v>20</v>
          </cell>
          <cell r="AT57" t="str">
            <v>No</v>
          </cell>
          <cell r="AU57" t="str">
            <v>No</v>
          </cell>
          <cell r="AV57" t="str">
            <v>No</v>
          </cell>
          <cell r="AW57" t="str">
            <v>No</v>
          </cell>
          <cell r="AX57" t="str">
            <v>No</v>
          </cell>
          <cell r="AY57" t="str">
            <v>No</v>
          </cell>
          <cell r="AZ57" t="str">
            <v>No</v>
          </cell>
          <cell r="BA57" t="str">
            <v>No</v>
          </cell>
          <cell r="BB57" t="str">
            <v>No</v>
          </cell>
          <cell r="BC57" t="str">
            <v>No</v>
          </cell>
          <cell r="BD57" t="str">
            <v>No</v>
          </cell>
          <cell r="BE57" t="str">
            <v>No</v>
          </cell>
          <cell r="BF57" t="str">
            <v>No</v>
          </cell>
          <cell r="BG57" t="str">
            <v>No</v>
          </cell>
          <cell r="BH57" t="str">
            <v>No</v>
          </cell>
          <cell r="BI57" t="str">
            <v>No</v>
          </cell>
          <cell r="BJ57" t="str">
            <v>No</v>
          </cell>
          <cell r="BK57" t="str">
            <v>No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</row>
        <row r="58">
          <cell r="B58" t="str">
            <v>0057 CZ07 LargeOffice WWR60</v>
          </cell>
          <cell r="C58" t="str">
            <v>0055 CZ07 LargeOffice Base</v>
          </cell>
          <cell r="D58" t="b">
            <v>1</v>
          </cell>
          <cell r="E58" t="str">
            <v>CZ07RV2.epw</v>
          </cell>
          <cell r="F58">
            <v>7</v>
          </cell>
          <cell r="G58">
            <v>0</v>
          </cell>
          <cell r="H58">
            <v>1.024128E-3</v>
          </cell>
          <cell r="I58">
            <v>0.14961845738037893</v>
          </cell>
          <cell r="J58">
            <v>0</v>
          </cell>
          <cell r="K58">
            <v>2.0579129996354562</v>
          </cell>
          <cell r="L58">
            <v>1.4609636167878515</v>
          </cell>
          <cell r="M58">
            <v>0.73</v>
          </cell>
          <cell r="N58">
            <v>0.44999999999999996</v>
          </cell>
          <cell r="O58">
            <v>0.8</v>
          </cell>
          <cell r="P58">
            <v>1.9250298745632004</v>
          </cell>
          <cell r="Q58">
            <v>1.5E-3</v>
          </cell>
          <cell r="R58">
            <v>4.3722632176514349</v>
          </cell>
          <cell r="S58">
            <v>0.61</v>
          </cell>
          <cell r="T58">
            <v>0.34</v>
          </cell>
          <cell r="U58">
            <v>0.68929999999999991</v>
          </cell>
          <cell r="V58">
            <v>0.38419999999999999</v>
          </cell>
          <cell r="W58">
            <v>0.64409999999999989</v>
          </cell>
          <cell r="X58">
            <v>9.9999999999999995E-7</v>
          </cell>
          <cell r="Y58">
            <v>0</v>
          </cell>
          <cell r="Z58">
            <v>0</v>
          </cell>
          <cell r="AA58">
            <v>9.6875193750387503</v>
          </cell>
          <cell r="AB58">
            <v>10.763910416709722</v>
          </cell>
          <cell r="AC58">
            <v>31468.723000000002</v>
          </cell>
          <cell r="AD58">
            <v>100000</v>
          </cell>
          <cell r="AE58">
            <v>100000</v>
          </cell>
          <cell r="AF58">
            <v>450</v>
          </cell>
          <cell r="AG58">
            <v>2</v>
          </cell>
          <cell r="AH58">
            <v>0.3</v>
          </cell>
          <cell r="AI58">
            <v>0.2</v>
          </cell>
          <cell r="AJ58">
            <v>3</v>
          </cell>
          <cell r="AK58">
            <v>3</v>
          </cell>
          <cell r="AL58">
            <v>0</v>
          </cell>
          <cell r="AM58" t="str">
            <v>CZ07LargeOfficeWWR60.idf</v>
          </cell>
          <cell r="AN58" t="str">
            <v>CTZ07SiteDesign.idf</v>
          </cell>
          <cell r="AO58">
            <v>0</v>
          </cell>
          <cell r="AP58">
            <v>57</v>
          </cell>
          <cell r="AQ58" t="str">
            <v>LargeOffice</v>
          </cell>
          <cell r="AR58" t="str">
            <v>WWR</v>
          </cell>
          <cell r="AS58">
            <v>60</v>
          </cell>
          <cell r="AT58" t="str">
            <v>No</v>
          </cell>
          <cell r="AU58" t="str">
            <v>No</v>
          </cell>
          <cell r="AV58" t="str">
            <v>No</v>
          </cell>
          <cell r="AW58" t="str">
            <v>No</v>
          </cell>
          <cell r="AX58" t="str">
            <v>No</v>
          </cell>
          <cell r="AY58" t="str">
            <v>No</v>
          </cell>
          <cell r="AZ58" t="str">
            <v>No</v>
          </cell>
          <cell r="BA58" t="str">
            <v>No</v>
          </cell>
          <cell r="BB58" t="str">
            <v>No</v>
          </cell>
          <cell r="BC58" t="str">
            <v>No</v>
          </cell>
          <cell r="BD58" t="str">
            <v>No</v>
          </cell>
          <cell r="BE58" t="str">
            <v>No</v>
          </cell>
          <cell r="BF58" t="str">
            <v>No</v>
          </cell>
          <cell r="BG58" t="str">
            <v>No</v>
          </cell>
          <cell r="BH58" t="str">
            <v>No</v>
          </cell>
          <cell r="BI58" t="str">
            <v>No</v>
          </cell>
          <cell r="BJ58" t="str">
            <v>No</v>
          </cell>
          <cell r="BK58" t="str">
            <v>No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</row>
        <row r="59">
          <cell r="B59" t="str">
            <v>0058 CZ07 LargeOffice WWR60wSOverhg</v>
          </cell>
          <cell r="C59" t="str">
            <v>0055 CZ07 LargeOffice Base</v>
          </cell>
          <cell r="D59" t="b">
            <v>1</v>
          </cell>
          <cell r="E59" t="str">
            <v>CZ07RV2.epw</v>
          </cell>
          <cell r="F59">
            <v>7</v>
          </cell>
          <cell r="G59">
            <v>0</v>
          </cell>
          <cell r="H59">
            <v>1.024128E-3</v>
          </cell>
          <cell r="I59">
            <v>0.14961845738037893</v>
          </cell>
          <cell r="J59">
            <v>0</v>
          </cell>
          <cell r="K59">
            <v>2.0579129996354562</v>
          </cell>
          <cell r="L59">
            <v>1.4609636167878515</v>
          </cell>
          <cell r="M59">
            <v>0.73</v>
          </cell>
          <cell r="N59">
            <v>0.44999999999999996</v>
          </cell>
          <cell r="O59">
            <v>0.8</v>
          </cell>
          <cell r="P59">
            <v>1.9250298745632004</v>
          </cell>
          <cell r="Q59">
            <v>1.5E-3</v>
          </cell>
          <cell r="R59">
            <v>4.3722632176514349</v>
          </cell>
          <cell r="S59">
            <v>0.61</v>
          </cell>
          <cell r="T59">
            <v>0.34</v>
          </cell>
          <cell r="U59">
            <v>0.68929999999999991</v>
          </cell>
          <cell r="V59">
            <v>0.38419999999999999</v>
          </cell>
          <cell r="W59">
            <v>0.64409999999999989</v>
          </cell>
          <cell r="X59">
            <v>0.60960000000000003</v>
          </cell>
          <cell r="Y59">
            <v>0</v>
          </cell>
          <cell r="Z59">
            <v>0</v>
          </cell>
          <cell r="AA59">
            <v>9.6875193750387503</v>
          </cell>
          <cell r="AB59">
            <v>10.763910416709722</v>
          </cell>
          <cell r="AC59">
            <v>31468.723000000002</v>
          </cell>
          <cell r="AD59">
            <v>100000</v>
          </cell>
          <cell r="AE59">
            <v>100000</v>
          </cell>
          <cell r="AF59">
            <v>450</v>
          </cell>
          <cell r="AG59">
            <v>2</v>
          </cell>
          <cell r="AH59">
            <v>0.3</v>
          </cell>
          <cell r="AI59">
            <v>0.2</v>
          </cell>
          <cell r="AJ59">
            <v>3</v>
          </cell>
          <cell r="AK59">
            <v>3</v>
          </cell>
          <cell r="AL59">
            <v>0</v>
          </cell>
          <cell r="AM59" t="str">
            <v>CZ07LargeOfficeWWR60.idf</v>
          </cell>
          <cell r="AN59" t="str">
            <v>CTZ07SiteDesign.idf</v>
          </cell>
          <cell r="AO59">
            <v>0</v>
          </cell>
          <cell r="AP59">
            <v>58</v>
          </cell>
          <cell r="AQ59" t="str">
            <v>LargeOffice</v>
          </cell>
          <cell r="AR59" t="str">
            <v>WWR60</v>
          </cell>
          <cell r="AS59" t="str">
            <v>wSOverhg</v>
          </cell>
          <cell r="AT59" t="str">
            <v>No</v>
          </cell>
          <cell r="AU59" t="str">
            <v>No</v>
          </cell>
          <cell r="AV59" t="str">
            <v>No</v>
          </cell>
          <cell r="AW59" t="str">
            <v>No</v>
          </cell>
          <cell r="AX59" t="str">
            <v>No</v>
          </cell>
          <cell r="AY59" t="str">
            <v>No</v>
          </cell>
          <cell r="AZ59" t="str">
            <v>No</v>
          </cell>
          <cell r="BA59" t="str">
            <v>No</v>
          </cell>
          <cell r="BB59" t="str">
            <v>No</v>
          </cell>
          <cell r="BC59" t="str">
            <v>No</v>
          </cell>
          <cell r="BD59" t="str">
            <v>No</v>
          </cell>
          <cell r="BE59" t="str">
            <v>No</v>
          </cell>
          <cell r="BF59" t="str">
            <v>No</v>
          </cell>
          <cell r="BG59" t="str">
            <v>No</v>
          </cell>
          <cell r="BH59" t="str">
            <v>No</v>
          </cell>
          <cell r="BI59" t="str">
            <v>No</v>
          </cell>
          <cell r="BJ59" t="str">
            <v>No</v>
          </cell>
          <cell r="BK59" t="str">
            <v>No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</row>
        <row r="60">
          <cell r="B60" t="str">
            <v>0059 CZ07 LargeOffice BaseContDim</v>
          </cell>
          <cell r="C60" t="str">
            <v>0055 CZ07 LargeOffice Base</v>
          </cell>
          <cell r="D60" t="b">
            <v>1</v>
          </cell>
          <cell r="E60" t="str">
            <v>CZ07RV2.epw</v>
          </cell>
          <cell r="F60">
            <v>7</v>
          </cell>
          <cell r="G60">
            <v>0</v>
          </cell>
          <cell r="H60">
            <v>1.024128E-3</v>
          </cell>
          <cell r="I60">
            <v>0.14961845738037893</v>
          </cell>
          <cell r="J60">
            <v>0</v>
          </cell>
          <cell r="K60">
            <v>2.0579129996354562</v>
          </cell>
          <cell r="L60">
            <v>1.4609636167878515</v>
          </cell>
          <cell r="M60">
            <v>0.73</v>
          </cell>
          <cell r="N60">
            <v>0.44999999999999996</v>
          </cell>
          <cell r="O60">
            <v>0.8</v>
          </cell>
          <cell r="P60">
            <v>1.9250298745632004</v>
          </cell>
          <cell r="Q60">
            <v>1.5E-3</v>
          </cell>
          <cell r="R60">
            <v>4.3722632176514349</v>
          </cell>
          <cell r="S60">
            <v>0.61</v>
          </cell>
          <cell r="T60">
            <v>0.34</v>
          </cell>
          <cell r="U60">
            <v>0.68929999999999991</v>
          </cell>
          <cell r="V60">
            <v>0.38419999999999999</v>
          </cell>
          <cell r="W60">
            <v>0.64409999999999989</v>
          </cell>
          <cell r="X60">
            <v>9.9999999999999995E-7</v>
          </cell>
          <cell r="Y60">
            <v>0</v>
          </cell>
          <cell r="Z60">
            <v>0</v>
          </cell>
          <cell r="AA60">
            <v>9.6875193750387503</v>
          </cell>
          <cell r="AB60">
            <v>10.763910416709722</v>
          </cell>
          <cell r="AC60">
            <v>31468.723000000002</v>
          </cell>
          <cell r="AD60">
            <v>450</v>
          </cell>
          <cell r="AE60">
            <v>450</v>
          </cell>
          <cell r="AF60">
            <v>450</v>
          </cell>
          <cell r="AG60">
            <v>1</v>
          </cell>
          <cell r="AH60">
            <v>0.3</v>
          </cell>
          <cell r="AI60">
            <v>0.2</v>
          </cell>
          <cell r="AJ60">
            <v>3</v>
          </cell>
          <cell r="AK60">
            <v>3</v>
          </cell>
          <cell r="AL60">
            <v>0</v>
          </cell>
          <cell r="AM60" t="str">
            <v>CZ07LargeOffice.idf</v>
          </cell>
          <cell r="AN60" t="str">
            <v>CTZ07SiteDesign.idf</v>
          </cell>
          <cell r="AO60">
            <v>0</v>
          </cell>
          <cell r="AP60">
            <v>59</v>
          </cell>
          <cell r="AQ60" t="str">
            <v>LargeOffice</v>
          </cell>
          <cell r="AR60" t="str">
            <v>Base</v>
          </cell>
          <cell r="AS60" t="str">
            <v>ContDim</v>
          </cell>
          <cell r="AT60" t="str">
            <v>No</v>
          </cell>
          <cell r="AU60" t="str">
            <v>No</v>
          </cell>
          <cell r="AV60" t="str">
            <v>No</v>
          </cell>
          <cell r="AW60" t="str">
            <v>No</v>
          </cell>
          <cell r="AX60" t="str">
            <v>No</v>
          </cell>
          <cell r="AY60" t="str">
            <v>No</v>
          </cell>
          <cell r="AZ60" t="str">
            <v>No</v>
          </cell>
          <cell r="BA60" t="str">
            <v>No</v>
          </cell>
          <cell r="BB60" t="str">
            <v>No</v>
          </cell>
          <cell r="BC60" t="str">
            <v>No</v>
          </cell>
          <cell r="BD60" t="str">
            <v>Yes</v>
          </cell>
          <cell r="BE60" t="str">
            <v>No</v>
          </cell>
          <cell r="BF60" t="str">
            <v>No</v>
          </cell>
          <cell r="BG60" t="str">
            <v>No</v>
          </cell>
          <cell r="BH60" t="str">
            <v>No</v>
          </cell>
          <cell r="BI60" t="str">
            <v>No</v>
          </cell>
          <cell r="BJ60" t="str">
            <v>No</v>
          </cell>
          <cell r="BK60" t="str">
            <v>No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</row>
        <row r="61">
          <cell r="B61" t="str">
            <v>0060 CZ07 LargeOffice BaseContDimVT+20</v>
          </cell>
          <cell r="C61" t="str">
            <v>0055 CZ07 LargeOffice Base</v>
          </cell>
          <cell r="D61" t="b">
            <v>1</v>
          </cell>
          <cell r="E61" t="str">
            <v>CZ07RV2.epw</v>
          </cell>
          <cell r="F61">
            <v>7</v>
          </cell>
          <cell r="G61">
            <v>0</v>
          </cell>
          <cell r="H61">
            <v>1.024128E-3</v>
          </cell>
          <cell r="I61">
            <v>0.14961845738037893</v>
          </cell>
          <cell r="J61">
            <v>0</v>
          </cell>
          <cell r="K61">
            <v>2.0579129996354562</v>
          </cell>
          <cell r="L61">
            <v>1.4609636167878515</v>
          </cell>
          <cell r="M61">
            <v>0.73</v>
          </cell>
          <cell r="N61">
            <v>0.44999999999999996</v>
          </cell>
          <cell r="O61">
            <v>0.8</v>
          </cell>
          <cell r="P61">
            <v>1.9250298745632004</v>
          </cell>
          <cell r="Q61">
            <v>1.5E-3</v>
          </cell>
          <cell r="R61">
            <v>4.3722632176514349</v>
          </cell>
          <cell r="S61">
            <v>0.61</v>
          </cell>
          <cell r="T61">
            <v>0.34</v>
          </cell>
          <cell r="U61">
            <v>0.8271599999999999</v>
          </cell>
          <cell r="V61">
            <v>0.46103999999999995</v>
          </cell>
          <cell r="W61">
            <v>0.64409999999999989</v>
          </cell>
          <cell r="X61">
            <v>9.9999999999999995E-7</v>
          </cell>
          <cell r="Y61">
            <v>0</v>
          </cell>
          <cell r="Z61">
            <v>0</v>
          </cell>
          <cell r="AA61">
            <v>9.6875193750387503</v>
          </cell>
          <cell r="AB61">
            <v>10.763910416709722</v>
          </cell>
          <cell r="AC61">
            <v>31468.723000000002</v>
          </cell>
          <cell r="AD61">
            <v>450</v>
          </cell>
          <cell r="AE61">
            <v>450</v>
          </cell>
          <cell r="AF61">
            <v>450</v>
          </cell>
          <cell r="AG61">
            <v>1</v>
          </cell>
          <cell r="AH61">
            <v>0.3</v>
          </cell>
          <cell r="AI61">
            <v>0.2</v>
          </cell>
          <cell r="AJ61">
            <v>3</v>
          </cell>
          <cell r="AK61">
            <v>3</v>
          </cell>
          <cell r="AL61">
            <v>0</v>
          </cell>
          <cell r="AM61" t="str">
            <v>CZ07LargeOffice.idf</v>
          </cell>
          <cell r="AN61" t="str">
            <v>CTZ07SiteDesign.idf</v>
          </cell>
          <cell r="AO61">
            <v>0</v>
          </cell>
          <cell r="AP61">
            <v>60</v>
          </cell>
          <cell r="AQ61" t="str">
            <v>LargeOffice</v>
          </cell>
          <cell r="AR61" t="str">
            <v>Base</v>
          </cell>
          <cell r="AS61" t="str">
            <v>ContDimVT+20</v>
          </cell>
          <cell r="AT61" t="str">
            <v>No</v>
          </cell>
          <cell r="AU61" t="str">
            <v>No</v>
          </cell>
          <cell r="AV61" t="str">
            <v>No</v>
          </cell>
          <cell r="AW61" t="str">
            <v>No</v>
          </cell>
          <cell r="AX61" t="str">
            <v>No</v>
          </cell>
          <cell r="AY61" t="str">
            <v>No</v>
          </cell>
          <cell r="AZ61" t="str">
            <v>No</v>
          </cell>
          <cell r="BA61" t="str">
            <v>No</v>
          </cell>
          <cell r="BB61" t="str">
            <v>Yes</v>
          </cell>
          <cell r="BC61" t="str">
            <v>No</v>
          </cell>
          <cell r="BD61" t="str">
            <v>Yes</v>
          </cell>
          <cell r="BE61" t="str">
            <v>No</v>
          </cell>
          <cell r="BF61" t="str">
            <v>No</v>
          </cell>
          <cell r="BG61" t="str">
            <v>No</v>
          </cell>
          <cell r="BH61" t="str">
            <v>No</v>
          </cell>
          <cell r="BI61" t="str">
            <v>No</v>
          </cell>
          <cell r="BJ61" t="str">
            <v>No</v>
          </cell>
          <cell r="BK61" t="str">
            <v>No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</row>
        <row r="62">
          <cell r="B62" t="str">
            <v>0061 CZ07 LargeOffice BaseStDim</v>
          </cell>
          <cell r="C62" t="str">
            <v>0055 CZ07 LargeOffice Base</v>
          </cell>
          <cell r="D62" t="b">
            <v>1</v>
          </cell>
          <cell r="E62" t="str">
            <v>CZ07RV2.epw</v>
          </cell>
          <cell r="F62">
            <v>7</v>
          </cell>
          <cell r="G62">
            <v>0</v>
          </cell>
          <cell r="H62">
            <v>1.024128E-3</v>
          </cell>
          <cell r="I62">
            <v>0.14961845738037893</v>
          </cell>
          <cell r="J62">
            <v>0</v>
          </cell>
          <cell r="K62">
            <v>2.0579129996354562</v>
          </cell>
          <cell r="L62">
            <v>1.4609636167878515</v>
          </cell>
          <cell r="M62">
            <v>0.73</v>
          </cell>
          <cell r="N62">
            <v>0.44999999999999996</v>
          </cell>
          <cell r="O62">
            <v>0.8</v>
          </cell>
          <cell r="P62">
            <v>1.9250298745632004</v>
          </cell>
          <cell r="Q62">
            <v>1.5E-3</v>
          </cell>
          <cell r="R62">
            <v>4.3722632176514349</v>
          </cell>
          <cell r="S62">
            <v>0.61</v>
          </cell>
          <cell r="T62">
            <v>0.34</v>
          </cell>
          <cell r="U62">
            <v>0.68929999999999991</v>
          </cell>
          <cell r="V62">
            <v>0.38419999999999999</v>
          </cell>
          <cell r="W62">
            <v>0.64409999999999989</v>
          </cell>
          <cell r="X62">
            <v>9.9999999999999995E-7</v>
          </cell>
          <cell r="Y62">
            <v>0</v>
          </cell>
          <cell r="Z62">
            <v>0</v>
          </cell>
          <cell r="AA62">
            <v>9.6875193750387503</v>
          </cell>
          <cell r="AB62">
            <v>10.763910416709722</v>
          </cell>
          <cell r="AC62">
            <v>31468.723000000002</v>
          </cell>
          <cell r="AD62">
            <v>450</v>
          </cell>
          <cell r="AE62">
            <v>450</v>
          </cell>
          <cell r="AF62">
            <v>450</v>
          </cell>
          <cell r="AG62">
            <v>2</v>
          </cell>
          <cell r="AH62">
            <v>0.3</v>
          </cell>
          <cell r="AI62">
            <v>0.2</v>
          </cell>
          <cell r="AJ62">
            <v>3</v>
          </cell>
          <cell r="AK62">
            <v>3</v>
          </cell>
          <cell r="AL62">
            <v>0</v>
          </cell>
          <cell r="AM62" t="str">
            <v>CZ07LargeOffice.idf</v>
          </cell>
          <cell r="AN62" t="str">
            <v>CTZ07SiteDesign.idf</v>
          </cell>
          <cell r="AO62">
            <v>0</v>
          </cell>
          <cell r="AP62">
            <v>61</v>
          </cell>
          <cell r="AQ62" t="str">
            <v>LargeOffice</v>
          </cell>
          <cell r="AR62" t="str">
            <v>Base</v>
          </cell>
          <cell r="AS62" t="str">
            <v>StDim</v>
          </cell>
          <cell r="AT62" t="str">
            <v>No</v>
          </cell>
          <cell r="AU62" t="str">
            <v>No</v>
          </cell>
          <cell r="AV62" t="str">
            <v>No</v>
          </cell>
          <cell r="AW62" t="str">
            <v>No</v>
          </cell>
          <cell r="AX62" t="str">
            <v>No</v>
          </cell>
          <cell r="AY62" t="str">
            <v>No</v>
          </cell>
          <cell r="AZ62" t="str">
            <v>No</v>
          </cell>
          <cell r="BA62" t="str">
            <v>No</v>
          </cell>
          <cell r="BB62" t="str">
            <v>No</v>
          </cell>
          <cell r="BC62" t="str">
            <v>No</v>
          </cell>
          <cell r="BD62" t="str">
            <v>Yes</v>
          </cell>
          <cell r="BE62" t="str">
            <v>No</v>
          </cell>
          <cell r="BF62" t="str">
            <v>No</v>
          </cell>
          <cell r="BG62" t="str">
            <v>No</v>
          </cell>
          <cell r="BH62" t="str">
            <v>No</v>
          </cell>
          <cell r="BI62" t="str">
            <v>No</v>
          </cell>
          <cell r="BJ62" t="str">
            <v>No</v>
          </cell>
          <cell r="BK62" t="str">
            <v>No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</row>
        <row r="63">
          <cell r="B63" t="str">
            <v>0062 CZ07 LargeOffice BaseStDimVT+20</v>
          </cell>
          <cell r="C63" t="str">
            <v>0055 CZ07 LargeOffice Base</v>
          </cell>
          <cell r="D63" t="b">
            <v>1</v>
          </cell>
          <cell r="E63" t="str">
            <v>CZ07RV2.epw</v>
          </cell>
          <cell r="F63">
            <v>7</v>
          </cell>
          <cell r="G63">
            <v>0</v>
          </cell>
          <cell r="H63">
            <v>1.024128E-3</v>
          </cell>
          <cell r="I63">
            <v>0.14961845738037893</v>
          </cell>
          <cell r="J63">
            <v>0</v>
          </cell>
          <cell r="K63">
            <v>2.0579129996354562</v>
          </cell>
          <cell r="L63">
            <v>1.4609636167878515</v>
          </cell>
          <cell r="M63">
            <v>0.73</v>
          </cell>
          <cell r="N63">
            <v>0.44999999999999996</v>
          </cell>
          <cell r="O63">
            <v>0.8</v>
          </cell>
          <cell r="P63">
            <v>1.9250298745632004</v>
          </cell>
          <cell r="Q63">
            <v>1.5E-3</v>
          </cell>
          <cell r="R63">
            <v>4.3722632176514349</v>
          </cell>
          <cell r="S63">
            <v>0.61</v>
          </cell>
          <cell r="T63">
            <v>0.34</v>
          </cell>
          <cell r="U63">
            <v>0.8271599999999999</v>
          </cell>
          <cell r="V63">
            <v>0.46103999999999995</v>
          </cell>
          <cell r="W63">
            <v>0.64409999999999989</v>
          </cell>
          <cell r="X63">
            <v>9.9999999999999995E-7</v>
          </cell>
          <cell r="Y63">
            <v>0</v>
          </cell>
          <cell r="Z63">
            <v>0</v>
          </cell>
          <cell r="AA63">
            <v>9.6875193750387503</v>
          </cell>
          <cell r="AB63">
            <v>10.763910416709722</v>
          </cell>
          <cell r="AC63">
            <v>31468.723000000002</v>
          </cell>
          <cell r="AD63">
            <v>450</v>
          </cell>
          <cell r="AE63">
            <v>450</v>
          </cell>
          <cell r="AF63">
            <v>450</v>
          </cell>
          <cell r="AG63">
            <v>2</v>
          </cell>
          <cell r="AH63">
            <v>0.3</v>
          </cell>
          <cell r="AI63">
            <v>0.2</v>
          </cell>
          <cell r="AJ63">
            <v>3</v>
          </cell>
          <cell r="AK63">
            <v>3</v>
          </cell>
          <cell r="AL63">
            <v>0</v>
          </cell>
          <cell r="AM63" t="str">
            <v>CZ07LargeOffice.idf</v>
          </cell>
          <cell r="AN63" t="str">
            <v>CTZ07SiteDesign.idf</v>
          </cell>
          <cell r="AO63">
            <v>0</v>
          </cell>
          <cell r="AP63">
            <v>62</v>
          </cell>
          <cell r="AQ63" t="str">
            <v>LargeOffice</v>
          </cell>
          <cell r="AR63" t="str">
            <v>Base</v>
          </cell>
          <cell r="AS63" t="str">
            <v>StDimVT+20</v>
          </cell>
          <cell r="AT63" t="str">
            <v>No</v>
          </cell>
          <cell r="AU63" t="str">
            <v>No</v>
          </cell>
          <cell r="AV63" t="str">
            <v>No</v>
          </cell>
          <cell r="AW63" t="str">
            <v>No</v>
          </cell>
          <cell r="AX63" t="str">
            <v>No</v>
          </cell>
          <cell r="AY63" t="str">
            <v>No</v>
          </cell>
          <cell r="AZ63" t="str">
            <v>No</v>
          </cell>
          <cell r="BA63" t="str">
            <v>No</v>
          </cell>
          <cell r="BB63" t="str">
            <v>Yes</v>
          </cell>
          <cell r="BC63" t="str">
            <v>No</v>
          </cell>
          <cell r="BD63" t="str">
            <v>Yes</v>
          </cell>
          <cell r="BE63" t="str">
            <v>No</v>
          </cell>
          <cell r="BF63" t="str">
            <v>No</v>
          </cell>
          <cell r="BG63" t="str">
            <v>No</v>
          </cell>
          <cell r="BH63" t="str">
            <v>No</v>
          </cell>
          <cell r="BI63" t="str">
            <v>No</v>
          </cell>
          <cell r="BJ63" t="str">
            <v>No</v>
          </cell>
          <cell r="BK63" t="str">
            <v>No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</row>
        <row r="64">
          <cell r="B64" t="str">
            <v>0063 CZ07 LargeOffice WWR20ContDim</v>
          </cell>
          <cell r="C64" t="str">
            <v>0055 CZ07 LargeOffice Base</v>
          </cell>
          <cell r="D64" t="b">
            <v>1</v>
          </cell>
          <cell r="E64" t="str">
            <v>CZ07RV2.epw</v>
          </cell>
          <cell r="F64">
            <v>7</v>
          </cell>
          <cell r="G64">
            <v>0</v>
          </cell>
          <cell r="H64">
            <v>1.024128E-3</v>
          </cell>
          <cell r="I64">
            <v>0.14961845738037893</v>
          </cell>
          <cell r="J64">
            <v>0</v>
          </cell>
          <cell r="K64">
            <v>2.0579129996354562</v>
          </cell>
          <cell r="L64">
            <v>1.4609636167878515</v>
          </cell>
          <cell r="M64">
            <v>0.73</v>
          </cell>
          <cell r="N64">
            <v>0.44999999999999996</v>
          </cell>
          <cell r="O64">
            <v>0.8</v>
          </cell>
          <cell r="P64">
            <v>1.9250298745632004</v>
          </cell>
          <cell r="Q64">
            <v>1.5E-3</v>
          </cell>
          <cell r="R64">
            <v>4.3722632176514349</v>
          </cell>
          <cell r="S64">
            <v>0.61</v>
          </cell>
          <cell r="T64">
            <v>0.34</v>
          </cell>
          <cell r="U64">
            <v>0.68929999999999991</v>
          </cell>
          <cell r="V64">
            <v>0.38419999999999999</v>
          </cell>
          <cell r="W64">
            <v>0.64409999999999989</v>
          </cell>
          <cell r="X64">
            <v>9.9999999999999995E-7</v>
          </cell>
          <cell r="Y64">
            <v>0</v>
          </cell>
          <cell r="Z64">
            <v>0</v>
          </cell>
          <cell r="AA64">
            <v>9.6875193750387503</v>
          </cell>
          <cell r="AB64">
            <v>10.763910416709722</v>
          </cell>
          <cell r="AC64">
            <v>31468.723000000002</v>
          </cell>
          <cell r="AD64">
            <v>450</v>
          </cell>
          <cell r="AE64">
            <v>450</v>
          </cell>
          <cell r="AF64">
            <v>450</v>
          </cell>
          <cell r="AG64">
            <v>1</v>
          </cell>
          <cell r="AH64">
            <v>0.3</v>
          </cell>
          <cell r="AI64">
            <v>0.2</v>
          </cell>
          <cell r="AJ64">
            <v>3</v>
          </cell>
          <cell r="AK64">
            <v>3</v>
          </cell>
          <cell r="AL64">
            <v>0</v>
          </cell>
          <cell r="AM64" t="str">
            <v>CZ07LargeOfficeWWR20.idf</v>
          </cell>
          <cell r="AN64" t="str">
            <v>CTZ07SiteDesign.idf</v>
          </cell>
          <cell r="AO64">
            <v>0</v>
          </cell>
          <cell r="AP64">
            <v>63</v>
          </cell>
          <cell r="AQ64" t="str">
            <v>LargeOffice</v>
          </cell>
          <cell r="AR64" t="str">
            <v>WWR20</v>
          </cell>
          <cell r="AS64" t="str">
            <v>ContDim</v>
          </cell>
          <cell r="AT64" t="str">
            <v>No</v>
          </cell>
          <cell r="AU64" t="str">
            <v>No</v>
          </cell>
          <cell r="AV64" t="str">
            <v>No</v>
          </cell>
          <cell r="AW64" t="str">
            <v>No</v>
          </cell>
          <cell r="AX64" t="str">
            <v>No</v>
          </cell>
          <cell r="AY64" t="str">
            <v>No</v>
          </cell>
          <cell r="AZ64" t="str">
            <v>No</v>
          </cell>
          <cell r="BA64" t="str">
            <v>No</v>
          </cell>
          <cell r="BB64" t="str">
            <v>No</v>
          </cell>
          <cell r="BC64" t="str">
            <v>No</v>
          </cell>
          <cell r="BD64" t="str">
            <v>Yes</v>
          </cell>
          <cell r="BE64" t="str">
            <v>No</v>
          </cell>
          <cell r="BF64" t="str">
            <v>No</v>
          </cell>
          <cell r="BG64" t="str">
            <v>No</v>
          </cell>
          <cell r="BH64" t="str">
            <v>No</v>
          </cell>
          <cell r="BI64" t="str">
            <v>No</v>
          </cell>
          <cell r="BJ64" t="str">
            <v>No</v>
          </cell>
          <cell r="BK64" t="str">
            <v>No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</row>
        <row r="65">
          <cell r="B65" t="str">
            <v>0064 CZ07 LargeOffice WWR20ContDimVT+20</v>
          </cell>
          <cell r="C65" t="str">
            <v>0055 CZ07 LargeOffice Base</v>
          </cell>
          <cell r="D65" t="b">
            <v>1</v>
          </cell>
          <cell r="E65" t="str">
            <v>CZ07RV2.epw</v>
          </cell>
          <cell r="F65">
            <v>7</v>
          </cell>
          <cell r="G65">
            <v>0</v>
          </cell>
          <cell r="H65">
            <v>1.024128E-3</v>
          </cell>
          <cell r="I65">
            <v>0.14961845738037893</v>
          </cell>
          <cell r="J65">
            <v>0</v>
          </cell>
          <cell r="K65">
            <v>2.0579129996354562</v>
          </cell>
          <cell r="L65">
            <v>1.4609636167878515</v>
          </cell>
          <cell r="M65">
            <v>0.73</v>
          </cell>
          <cell r="N65">
            <v>0.44999999999999996</v>
          </cell>
          <cell r="O65">
            <v>0.8</v>
          </cell>
          <cell r="P65">
            <v>1.9250298745632004</v>
          </cell>
          <cell r="Q65">
            <v>1.5E-3</v>
          </cell>
          <cell r="R65">
            <v>4.3722632176514349</v>
          </cell>
          <cell r="S65">
            <v>0.61</v>
          </cell>
          <cell r="T65">
            <v>0.34</v>
          </cell>
          <cell r="U65">
            <v>0.8271599999999999</v>
          </cell>
          <cell r="V65">
            <v>0.46103999999999995</v>
          </cell>
          <cell r="W65">
            <v>0.64409999999999989</v>
          </cell>
          <cell r="X65">
            <v>9.9999999999999995E-7</v>
          </cell>
          <cell r="Y65">
            <v>0</v>
          </cell>
          <cell r="Z65">
            <v>0</v>
          </cell>
          <cell r="AA65">
            <v>9.6875193750387503</v>
          </cell>
          <cell r="AB65">
            <v>10.763910416709722</v>
          </cell>
          <cell r="AC65">
            <v>31468.723000000002</v>
          </cell>
          <cell r="AD65">
            <v>450</v>
          </cell>
          <cell r="AE65">
            <v>450</v>
          </cell>
          <cell r="AF65">
            <v>450</v>
          </cell>
          <cell r="AG65">
            <v>1</v>
          </cell>
          <cell r="AH65">
            <v>0.3</v>
          </cell>
          <cell r="AI65">
            <v>0.2</v>
          </cell>
          <cell r="AJ65">
            <v>3</v>
          </cell>
          <cell r="AK65">
            <v>3</v>
          </cell>
          <cell r="AL65">
            <v>0</v>
          </cell>
          <cell r="AM65" t="str">
            <v>CZ07LargeOfficeWWR20.idf</v>
          </cell>
          <cell r="AN65" t="str">
            <v>CTZ07SiteDesign.idf</v>
          </cell>
          <cell r="AO65">
            <v>0</v>
          </cell>
          <cell r="AP65">
            <v>64</v>
          </cell>
          <cell r="AQ65" t="str">
            <v>LargeOffice</v>
          </cell>
          <cell r="AR65" t="str">
            <v>WWR20</v>
          </cell>
          <cell r="AS65" t="str">
            <v>ContDimVT+20</v>
          </cell>
          <cell r="AT65" t="str">
            <v>No</v>
          </cell>
          <cell r="AU65" t="str">
            <v>No</v>
          </cell>
          <cell r="AV65" t="str">
            <v>No</v>
          </cell>
          <cell r="AW65" t="str">
            <v>No</v>
          </cell>
          <cell r="AX65" t="str">
            <v>No</v>
          </cell>
          <cell r="AY65" t="str">
            <v>No</v>
          </cell>
          <cell r="AZ65" t="str">
            <v>No</v>
          </cell>
          <cell r="BA65" t="str">
            <v>No</v>
          </cell>
          <cell r="BB65" t="str">
            <v>Yes</v>
          </cell>
          <cell r="BC65" t="str">
            <v>No</v>
          </cell>
          <cell r="BD65" t="str">
            <v>Yes</v>
          </cell>
          <cell r="BE65" t="str">
            <v>No</v>
          </cell>
          <cell r="BF65" t="str">
            <v>No</v>
          </cell>
          <cell r="BG65" t="str">
            <v>No</v>
          </cell>
          <cell r="BH65" t="str">
            <v>No</v>
          </cell>
          <cell r="BI65" t="str">
            <v>No</v>
          </cell>
          <cell r="BJ65" t="str">
            <v>No</v>
          </cell>
          <cell r="BK65" t="str">
            <v>No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</row>
        <row r="66">
          <cell r="B66" t="str">
            <v>0065 CZ07 LargeOffice WWR20StDim</v>
          </cell>
          <cell r="C66" t="str">
            <v>0055 CZ07 LargeOffice Base</v>
          </cell>
          <cell r="D66" t="b">
            <v>1</v>
          </cell>
          <cell r="E66" t="str">
            <v>CZ07RV2.epw</v>
          </cell>
          <cell r="F66">
            <v>7</v>
          </cell>
          <cell r="G66">
            <v>0</v>
          </cell>
          <cell r="H66">
            <v>1.024128E-3</v>
          </cell>
          <cell r="I66">
            <v>0.14961845738037893</v>
          </cell>
          <cell r="J66">
            <v>0</v>
          </cell>
          <cell r="K66">
            <v>2.0579129996354562</v>
          </cell>
          <cell r="L66">
            <v>1.4609636167878515</v>
          </cell>
          <cell r="M66">
            <v>0.73</v>
          </cell>
          <cell r="N66">
            <v>0.44999999999999996</v>
          </cell>
          <cell r="O66">
            <v>0.8</v>
          </cell>
          <cell r="P66">
            <v>1.9250298745632004</v>
          </cell>
          <cell r="Q66">
            <v>1.5E-3</v>
          </cell>
          <cell r="R66">
            <v>4.3722632176514349</v>
          </cell>
          <cell r="S66">
            <v>0.61</v>
          </cell>
          <cell r="T66">
            <v>0.34</v>
          </cell>
          <cell r="U66">
            <v>0.68929999999999991</v>
          </cell>
          <cell r="V66">
            <v>0.38419999999999999</v>
          </cell>
          <cell r="W66">
            <v>0.64409999999999989</v>
          </cell>
          <cell r="X66">
            <v>9.9999999999999995E-7</v>
          </cell>
          <cell r="Y66">
            <v>0</v>
          </cell>
          <cell r="Z66">
            <v>0</v>
          </cell>
          <cell r="AA66">
            <v>9.6875193750387503</v>
          </cell>
          <cell r="AB66">
            <v>10.763910416709722</v>
          </cell>
          <cell r="AC66">
            <v>31468.723000000002</v>
          </cell>
          <cell r="AD66">
            <v>450</v>
          </cell>
          <cell r="AE66">
            <v>450</v>
          </cell>
          <cell r="AF66">
            <v>450</v>
          </cell>
          <cell r="AG66">
            <v>2</v>
          </cell>
          <cell r="AH66">
            <v>0.3</v>
          </cell>
          <cell r="AI66">
            <v>0.2</v>
          </cell>
          <cell r="AJ66">
            <v>3</v>
          </cell>
          <cell r="AK66">
            <v>3</v>
          </cell>
          <cell r="AL66">
            <v>0</v>
          </cell>
          <cell r="AM66" t="str">
            <v>CZ07LargeOfficeWWR20.idf</v>
          </cell>
          <cell r="AN66" t="str">
            <v>CTZ07SiteDesign.idf</v>
          </cell>
          <cell r="AO66">
            <v>0</v>
          </cell>
          <cell r="AP66">
            <v>65</v>
          </cell>
          <cell r="AQ66" t="str">
            <v>LargeOffice</v>
          </cell>
          <cell r="AR66" t="str">
            <v>WWR20</v>
          </cell>
          <cell r="AS66" t="str">
            <v>StDim</v>
          </cell>
          <cell r="AT66" t="str">
            <v>No</v>
          </cell>
          <cell r="AU66" t="str">
            <v>No</v>
          </cell>
          <cell r="AV66" t="str">
            <v>No</v>
          </cell>
          <cell r="AW66" t="str">
            <v>No</v>
          </cell>
          <cell r="AX66" t="str">
            <v>No</v>
          </cell>
          <cell r="AY66" t="str">
            <v>No</v>
          </cell>
          <cell r="AZ66" t="str">
            <v>No</v>
          </cell>
          <cell r="BA66" t="str">
            <v>No</v>
          </cell>
          <cell r="BB66" t="str">
            <v>No</v>
          </cell>
          <cell r="BC66" t="str">
            <v>No</v>
          </cell>
          <cell r="BD66" t="str">
            <v>Yes</v>
          </cell>
          <cell r="BE66" t="str">
            <v>No</v>
          </cell>
          <cell r="BF66" t="str">
            <v>No</v>
          </cell>
          <cell r="BG66" t="str">
            <v>No</v>
          </cell>
          <cell r="BH66" t="str">
            <v>No</v>
          </cell>
          <cell r="BI66" t="str">
            <v>No</v>
          </cell>
          <cell r="BJ66" t="str">
            <v>No</v>
          </cell>
          <cell r="BK66" t="str">
            <v>No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</row>
        <row r="67">
          <cell r="B67" t="str">
            <v>0066 CZ07 LargeOffice WWR20StDimVT+20</v>
          </cell>
          <cell r="C67" t="str">
            <v>0055 CZ07 LargeOffice Base</v>
          </cell>
          <cell r="D67" t="b">
            <v>1</v>
          </cell>
          <cell r="E67" t="str">
            <v>CZ07RV2.epw</v>
          </cell>
          <cell r="F67">
            <v>7</v>
          </cell>
          <cell r="G67">
            <v>0</v>
          </cell>
          <cell r="H67">
            <v>1.024128E-3</v>
          </cell>
          <cell r="I67">
            <v>0.14961845738037893</v>
          </cell>
          <cell r="J67">
            <v>0</v>
          </cell>
          <cell r="K67">
            <v>2.0579129996354562</v>
          </cell>
          <cell r="L67">
            <v>1.4609636167878515</v>
          </cell>
          <cell r="M67">
            <v>0.73</v>
          </cell>
          <cell r="N67">
            <v>0.44999999999999996</v>
          </cell>
          <cell r="O67">
            <v>0.8</v>
          </cell>
          <cell r="P67">
            <v>1.9250298745632004</v>
          </cell>
          <cell r="Q67">
            <v>1.5E-3</v>
          </cell>
          <cell r="R67">
            <v>4.3722632176514349</v>
          </cell>
          <cell r="S67">
            <v>0.61</v>
          </cell>
          <cell r="T67">
            <v>0.34</v>
          </cell>
          <cell r="U67">
            <v>0.8271599999999999</v>
          </cell>
          <cell r="V67">
            <v>0.46103999999999995</v>
          </cell>
          <cell r="W67">
            <v>0.64409999999999989</v>
          </cell>
          <cell r="X67">
            <v>9.9999999999999995E-7</v>
          </cell>
          <cell r="Y67">
            <v>0</v>
          </cell>
          <cell r="Z67">
            <v>0</v>
          </cell>
          <cell r="AA67">
            <v>9.6875193750387503</v>
          </cell>
          <cell r="AB67">
            <v>10.763910416709722</v>
          </cell>
          <cell r="AC67">
            <v>31468.723000000002</v>
          </cell>
          <cell r="AD67">
            <v>450</v>
          </cell>
          <cell r="AE67">
            <v>450</v>
          </cell>
          <cell r="AF67">
            <v>450</v>
          </cell>
          <cell r="AG67">
            <v>2</v>
          </cell>
          <cell r="AH67">
            <v>0.3</v>
          </cell>
          <cell r="AI67">
            <v>0.2</v>
          </cell>
          <cell r="AJ67">
            <v>3</v>
          </cell>
          <cell r="AK67">
            <v>3</v>
          </cell>
          <cell r="AL67">
            <v>0</v>
          </cell>
          <cell r="AM67" t="str">
            <v>CZ07LargeOfficeWWR20.idf</v>
          </cell>
          <cell r="AN67" t="str">
            <v>CTZ07SiteDesign.idf</v>
          </cell>
          <cell r="AO67">
            <v>0</v>
          </cell>
          <cell r="AP67">
            <v>66</v>
          </cell>
          <cell r="AQ67" t="str">
            <v>LargeOffice</v>
          </cell>
          <cell r="AR67" t="str">
            <v>WWR20</v>
          </cell>
          <cell r="AS67" t="str">
            <v>StDimVT+20</v>
          </cell>
          <cell r="AT67" t="str">
            <v>No</v>
          </cell>
          <cell r="AU67" t="str">
            <v>No</v>
          </cell>
          <cell r="AV67" t="str">
            <v>No</v>
          </cell>
          <cell r="AW67" t="str">
            <v>No</v>
          </cell>
          <cell r="AX67" t="str">
            <v>No</v>
          </cell>
          <cell r="AY67" t="str">
            <v>No</v>
          </cell>
          <cell r="AZ67" t="str">
            <v>No</v>
          </cell>
          <cell r="BA67" t="str">
            <v>No</v>
          </cell>
          <cell r="BB67" t="str">
            <v>Yes</v>
          </cell>
          <cell r="BC67" t="str">
            <v>No</v>
          </cell>
          <cell r="BD67" t="str">
            <v>Yes</v>
          </cell>
          <cell r="BE67" t="str">
            <v>No</v>
          </cell>
          <cell r="BF67" t="str">
            <v>No</v>
          </cell>
          <cell r="BG67" t="str">
            <v>No</v>
          </cell>
          <cell r="BH67" t="str">
            <v>No</v>
          </cell>
          <cell r="BI67" t="str">
            <v>No</v>
          </cell>
          <cell r="BJ67" t="str">
            <v>No</v>
          </cell>
          <cell r="BK67" t="str">
            <v>No</v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</row>
        <row r="68">
          <cell r="B68" t="str">
            <v>0067 CZ07 LargeOffice WWR60ContDim</v>
          </cell>
          <cell r="C68" t="str">
            <v>0055 CZ07 LargeOffice Base</v>
          </cell>
          <cell r="D68" t="b">
            <v>1</v>
          </cell>
          <cell r="E68" t="str">
            <v>CZ07RV2.epw</v>
          </cell>
          <cell r="F68">
            <v>7</v>
          </cell>
          <cell r="G68">
            <v>0</v>
          </cell>
          <cell r="H68">
            <v>1.024128E-3</v>
          </cell>
          <cell r="I68">
            <v>0.14961845738037893</v>
          </cell>
          <cell r="J68">
            <v>0</v>
          </cell>
          <cell r="K68">
            <v>2.0579129996354562</v>
          </cell>
          <cell r="L68">
            <v>1.4609636167878515</v>
          </cell>
          <cell r="M68">
            <v>0.73</v>
          </cell>
          <cell r="N68">
            <v>0.44999999999999996</v>
          </cell>
          <cell r="O68">
            <v>0.8</v>
          </cell>
          <cell r="P68">
            <v>1.9250298745632004</v>
          </cell>
          <cell r="Q68">
            <v>1.5E-3</v>
          </cell>
          <cell r="R68">
            <v>4.3722632176514349</v>
          </cell>
          <cell r="S68">
            <v>0.61</v>
          </cell>
          <cell r="T68">
            <v>0.34</v>
          </cell>
          <cell r="U68">
            <v>0.68929999999999991</v>
          </cell>
          <cell r="V68">
            <v>0.38419999999999999</v>
          </cell>
          <cell r="W68">
            <v>0.64409999999999989</v>
          </cell>
          <cell r="X68">
            <v>9.9999999999999995E-7</v>
          </cell>
          <cell r="Y68">
            <v>0</v>
          </cell>
          <cell r="Z68">
            <v>0</v>
          </cell>
          <cell r="AA68">
            <v>9.6875193750387503</v>
          </cell>
          <cell r="AB68">
            <v>10.763910416709722</v>
          </cell>
          <cell r="AC68">
            <v>31468.723000000002</v>
          </cell>
          <cell r="AD68">
            <v>450</v>
          </cell>
          <cell r="AE68">
            <v>450</v>
          </cell>
          <cell r="AF68">
            <v>450</v>
          </cell>
          <cell r="AG68">
            <v>1</v>
          </cell>
          <cell r="AH68">
            <v>0.3</v>
          </cell>
          <cell r="AI68">
            <v>0.2</v>
          </cell>
          <cell r="AJ68">
            <v>3</v>
          </cell>
          <cell r="AK68">
            <v>3</v>
          </cell>
          <cell r="AL68">
            <v>0</v>
          </cell>
          <cell r="AM68" t="str">
            <v>CZ07LargeOfficeWWR60.idf</v>
          </cell>
          <cell r="AN68" t="str">
            <v>CTZ07SiteDesign.idf</v>
          </cell>
          <cell r="AO68">
            <v>0</v>
          </cell>
          <cell r="AP68">
            <v>67</v>
          </cell>
          <cell r="AQ68" t="str">
            <v>LargeOffice</v>
          </cell>
          <cell r="AR68" t="str">
            <v>WWR60</v>
          </cell>
          <cell r="AS68" t="str">
            <v>ContDim</v>
          </cell>
          <cell r="AT68" t="str">
            <v>No</v>
          </cell>
          <cell r="AU68" t="str">
            <v>No</v>
          </cell>
          <cell r="AV68" t="str">
            <v>No</v>
          </cell>
          <cell r="AW68" t="str">
            <v>No</v>
          </cell>
          <cell r="AX68" t="str">
            <v>No</v>
          </cell>
          <cell r="AY68" t="str">
            <v>No</v>
          </cell>
          <cell r="AZ68" t="str">
            <v>No</v>
          </cell>
          <cell r="BA68" t="str">
            <v>No</v>
          </cell>
          <cell r="BB68" t="str">
            <v>No</v>
          </cell>
          <cell r="BC68" t="str">
            <v>No</v>
          </cell>
          <cell r="BD68" t="str">
            <v>Yes</v>
          </cell>
          <cell r="BE68" t="str">
            <v>No</v>
          </cell>
          <cell r="BF68" t="str">
            <v>No</v>
          </cell>
          <cell r="BG68" t="str">
            <v>No</v>
          </cell>
          <cell r="BH68" t="str">
            <v>No</v>
          </cell>
          <cell r="BI68" t="str">
            <v>No</v>
          </cell>
          <cell r="BJ68" t="str">
            <v>No</v>
          </cell>
          <cell r="BK68" t="str">
            <v>No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</row>
        <row r="69">
          <cell r="B69" t="str">
            <v>0068 CZ07 LargeOffice WWR60ContDimVT+20</v>
          </cell>
          <cell r="C69" t="str">
            <v>0055 CZ07 LargeOffice Base</v>
          </cell>
          <cell r="D69" t="b">
            <v>1</v>
          </cell>
          <cell r="E69" t="str">
            <v>CZ07RV2.epw</v>
          </cell>
          <cell r="F69">
            <v>7</v>
          </cell>
          <cell r="G69">
            <v>0</v>
          </cell>
          <cell r="H69">
            <v>1.024128E-3</v>
          </cell>
          <cell r="I69">
            <v>0.14961845738037893</v>
          </cell>
          <cell r="J69">
            <v>0</v>
          </cell>
          <cell r="K69">
            <v>2.0579129996354562</v>
          </cell>
          <cell r="L69">
            <v>1.4609636167878515</v>
          </cell>
          <cell r="M69">
            <v>0.73</v>
          </cell>
          <cell r="N69">
            <v>0.44999999999999996</v>
          </cell>
          <cell r="O69">
            <v>0.8</v>
          </cell>
          <cell r="P69">
            <v>1.9250298745632004</v>
          </cell>
          <cell r="Q69">
            <v>1.5E-3</v>
          </cell>
          <cell r="R69">
            <v>4.3722632176514349</v>
          </cell>
          <cell r="S69">
            <v>0.61</v>
          </cell>
          <cell r="T69">
            <v>0.34</v>
          </cell>
          <cell r="U69">
            <v>0.8271599999999999</v>
          </cell>
          <cell r="V69">
            <v>0.46103999999999995</v>
          </cell>
          <cell r="W69">
            <v>0.64409999999999989</v>
          </cell>
          <cell r="X69">
            <v>9.9999999999999995E-7</v>
          </cell>
          <cell r="Y69">
            <v>0</v>
          </cell>
          <cell r="Z69">
            <v>0</v>
          </cell>
          <cell r="AA69">
            <v>9.6875193750387503</v>
          </cell>
          <cell r="AB69">
            <v>10.763910416709722</v>
          </cell>
          <cell r="AC69">
            <v>31468.723000000002</v>
          </cell>
          <cell r="AD69">
            <v>450</v>
          </cell>
          <cell r="AE69">
            <v>450</v>
          </cell>
          <cell r="AF69">
            <v>450</v>
          </cell>
          <cell r="AG69">
            <v>1</v>
          </cell>
          <cell r="AH69">
            <v>0.3</v>
          </cell>
          <cell r="AI69">
            <v>0.2</v>
          </cell>
          <cell r="AJ69">
            <v>3</v>
          </cell>
          <cell r="AK69">
            <v>3</v>
          </cell>
          <cell r="AL69">
            <v>0</v>
          </cell>
          <cell r="AM69" t="str">
            <v>CZ07LargeOfficeWWR60.idf</v>
          </cell>
          <cell r="AN69" t="str">
            <v>CTZ07SiteDesign.idf</v>
          </cell>
          <cell r="AO69">
            <v>0</v>
          </cell>
          <cell r="AP69">
            <v>68</v>
          </cell>
          <cell r="AQ69" t="str">
            <v>LargeOffice</v>
          </cell>
          <cell r="AR69" t="str">
            <v>WWR60</v>
          </cell>
          <cell r="AS69" t="str">
            <v>ContDimVT+20</v>
          </cell>
          <cell r="AT69" t="str">
            <v>No</v>
          </cell>
          <cell r="AU69" t="str">
            <v>No</v>
          </cell>
          <cell r="AV69" t="str">
            <v>No</v>
          </cell>
          <cell r="AW69" t="str">
            <v>No</v>
          </cell>
          <cell r="AX69" t="str">
            <v>No</v>
          </cell>
          <cell r="AY69" t="str">
            <v>No</v>
          </cell>
          <cell r="AZ69" t="str">
            <v>No</v>
          </cell>
          <cell r="BA69" t="str">
            <v>No</v>
          </cell>
          <cell r="BB69" t="str">
            <v>Yes</v>
          </cell>
          <cell r="BC69" t="str">
            <v>No</v>
          </cell>
          <cell r="BD69" t="str">
            <v>Yes</v>
          </cell>
          <cell r="BE69" t="str">
            <v>No</v>
          </cell>
          <cell r="BF69" t="str">
            <v>No</v>
          </cell>
          <cell r="BG69" t="str">
            <v>No</v>
          </cell>
          <cell r="BH69" t="str">
            <v>No</v>
          </cell>
          <cell r="BI69" t="str">
            <v>No</v>
          </cell>
          <cell r="BJ69" t="str">
            <v>No</v>
          </cell>
          <cell r="BK69" t="str">
            <v>No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</row>
        <row r="70">
          <cell r="B70" t="str">
            <v>0069 CZ07 LargeOffice WWR60StDim</v>
          </cell>
          <cell r="C70" t="str">
            <v>0055 CZ07 LargeOffice Base</v>
          </cell>
          <cell r="D70" t="b">
            <v>1</v>
          </cell>
          <cell r="E70" t="str">
            <v>CZ07RV2.epw</v>
          </cell>
          <cell r="F70">
            <v>7</v>
          </cell>
          <cell r="G70">
            <v>0</v>
          </cell>
          <cell r="H70">
            <v>1.024128E-3</v>
          </cell>
          <cell r="I70">
            <v>0.14961845738037893</v>
          </cell>
          <cell r="J70">
            <v>0</v>
          </cell>
          <cell r="K70">
            <v>2.0579129996354562</v>
          </cell>
          <cell r="L70">
            <v>1.4609636167878515</v>
          </cell>
          <cell r="M70">
            <v>0.73</v>
          </cell>
          <cell r="N70">
            <v>0.44999999999999996</v>
          </cell>
          <cell r="O70">
            <v>0.8</v>
          </cell>
          <cell r="P70">
            <v>1.9250298745632004</v>
          </cell>
          <cell r="Q70">
            <v>1.5E-3</v>
          </cell>
          <cell r="R70">
            <v>4.3722632176514349</v>
          </cell>
          <cell r="S70">
            <v>0.61</v>
          </cell>
          <cell r="T70">
            <v>0.34</v>
          </cell>
          <cell r="U70">
            <v>0.68929999999999991</v>
          </cell>
          <cell r="V70">
            <v>0.38419999999999999</v>
          </cell>
          <cell r="W70">
            <v>0.64409999999999989</v>
          </cell>
          <cell r="X70">
            <v>9.9999999999999995E-7</v>
          </cell>
          <cell r="Y70">
            <v>0</v>
          </cell>
          <cell r="Z70">
            <v>0</v>
          </cell>
          <cell r="AA70">
            <v>9.6875193750387503</v>
          </cell>
          <cell r="AB70">
            <v>10.763910416709722</v>
          </cell>
          <cell r="AC70">
            <v>31468.723000000002</v>
          </cell>
          <cell r="AD70">
            <v>450</v>
          </cell>
          <cell r="AE70">
            <v>450</v>
          </cell>
          <cell r="AF70">
            <v>450</v>
          </cell>
          <cell r="AG70">
            <v>2</v>
          </cell>
          <cell r="AH70">
            <v>0.3</v>
          </cell>
          <cell r="AI70">
            <v>0.2</v>
          </cell>
          <cell r="AJ70">
            <v>3</v>
          </cell>
          <cell r="AK70">
            <v>3</v>
          </cell>
          <cell r="AL70">
            <v>0</v>
          </cell>
          <cell r="AM70" t="str">
            <v>CZ07LargeOfficeWWR60.idf</v>
          </cell>
          <cell r="AN70" t="str">
            <v>CTZ07SiteDesign.idf</v>
          </cell>
          <cell r="AO70">
            <v>0</v>
          </cell>
          <cell r="AP70">
            <v>69</v>
          </cell>
          <cell r="AQ70" t="str">
            <v>LargeOffice</v>
          </cell>
          <cell r="AR70" t="str">
            <v>WWR60</v>
          </cell>
          <cell r="AS70" t="str">
            <v>StDim</v>
          </cell>
          <cell r="AT70" t="str">
            <v>No</v>
          </cell>
          <cell r="AU70" t="str">
            <v>No</v>
          </cell>
          <cell r="AV70" t="str">
            <v>No</v>
          </cell>
          <cell r="AW70" t="str">
            <v>No</v>
          </cell>
          <cell r="AX70" t="str">
            <v>No</v>
          </cell>
          <cell r="AY70" t="str">
            <v>No</v>
          </cell>
          <cell r="AZ70" t="str">
            <v>No</v>
          </cell>
          <cell r="BA70" t="str">
            <v>No</v>
          </cell>
          <cell r="BB70" t="str">
            <v>No</v>
          </cell>
          <cell r="BC70" t="str">
            <v>No</v>
          </cell>
          <cell r="BD70" t="str">
            <v>Yes</v>
          </cell>
          <cell r="BE70" t="str">
            <v>No</v>
          </cell>
          <cell r="BF70" t="str">
            <v>No</v>
          </cell>
          <cell r="BG70" t="str">
            <v>No</v>
          </cell>
          <cell r="BH70" t="str">
            <v>No</v>
          </cell>
          <cell r="BI70" t="str">
            <v>No</v>
          </cell>
          <cell r="BJ70" t="str">
            <v>No</v>
          </cell>
          <cell r="BK70" t="str">
            <v>No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</row>
        <row r="71">
          <cell r="B71" t="str">
            <v>0070 CZ07 LargeOffice WWR60StDimVT+20</v>
          </cell>
          <cell r="C71" t="str">
            <v>0055 CZ07 LargeOffice Base</v>
          </cell>
          <cell r="D71" t="b">
            <v>1</v>
          </cell>
          <cell r="E71" t="str">
            <v>CZ07RV2.epw</v>
          </cell>
          <cell r="F71">
            <v>7</v>
          </cell>
          <cell r="G71">
            <v>0</v>
          </cell>
          <cell r="H71">
            <v>1.024128E-3</v>
          </cell>
          <cell r="I71">
            <v>0.14961845738037893</v>
          </cell>
          <cell r="J71">
            <v>0</v>
          </cell>
          <cell r="K71">
            <v>2.0579129996354562</v>
          </cell>
          <cell r="L71">
            <v>1.4609636167878515</v>
          </cell>
          <cell r="M71">
            <v>0.73</v>
          </cell>
          <cell r="N71">
            <v>0.44999999999999996</v>
          </cell>
          <cell r="O71">
            <v>0.8</v>
          </cell>
          <cell r="P71">
            <v>1.9250298745632004</v>
          </cell>
          <cell r="Q71">
            <v>1.5E-3</v>
          </cell>
          <cell r="R71">
            <v>4.3722632176514349</v>
          </cell>
          <cell r="S71">
            <v>0.61</v>
          </cell>
          <cell r="T71">
            <v>0.34</v>
          </cell>
          <cell r="U71">
            <v>0.8271599999999999</v>
          </cell>
          <cell r="V71">
            <v>0.46103999999999995</v>
          </cell>
          <cell r="W71">
            <v>0.64409999999999989</v>
          </cell>
          <cell r="X71">
            <v>9.9999999999999995E-7</v>
          </cell>
          <cell r="Y71">
            <v>0</v>
          </cell>
          <cell r="Z71">
            <v>0</v>
          </cell>
          <cell r="AA71">
            <v>9.6875193750387503</v>
          </cell>
          <cell r="AB71">
            <v>10.763910416709722</v>
          </cell>
          <cell r="AC71">
            <v>31468.723000000002</v>
          </cell>
          <cell r="AD71">
            <v>450</v>
          </cell>
          <cell r="AE71">
            <v>450</v>
          </cell>
          <cell r="AF71">
            <v>450</v>
          </cell>
          <cell r="AG71">
            <v>2</v>
          </cell>
          <cell r="AH71">
            <v>0.3</v>
          </cell>
          <cell r="AI71">
            <v>0.2</v>
          </cell>
          <cell r="AJ71">
            <v>3</v>
          </cell>
          <cell r="AK71">
            <v>3</v>
          </cell>
          <cell r="AL71">
            <v>0</v>
          </cell>
          <cell r="AM71" t="str">
            <v>CZ07LargeOfficeWWR60.idf</v>
          </cell>
          <cell r="AN71" t="str">
            <v>CTZ07SiteDesign.idf</v>
          </cell>
          <cell r="AO71">
            <v>0</v>
          </cell>
          <cell r="AP71">
            <v>70</v>
          </cell>
          <cell r="AQ71" t="str">
            <v>LargeOffice</v>
          </cell>
          <cell r="AR71" t="str">
            <v>WWR60</v>
          </cell>
          <cell r="AS71" t="str">
            <v>StDimVT+20</v>
          </cell>
          <cell r="AT71" t="str">
            <v>No</v>
          </cell>
          <cell r="AU71" t="str">
            <v>No</v>
          </cell>
          <cell r="AV71" t="str">
            <v>No</v>
          </cell>
          <cell r="AW71" t="str">
            <v>No</v>
          </cell>
          <cell r="AX71" t="str">
            <v>No</v>
          </cell>
          <cell r="AY71" t="str">
            <v>No</v>
          </cell>
          <cell r="AZ71" t="str">
            <v>No</v>
          </cell>
          <cell r="BA71" t="str">
            <v>No</v>
          </cell>
          <cell r="BB71" t="str">
            <v>Yes</v>
          </cell>
          <cell r="BC71" t="str">
            <v>No</v>
          </cell>
          <cell r="BD71" t="str">
            <v>Yes</v>
          </cell>
          <cell r="BE71" t="str">
            <v>No</v>
          </cell>
          <cell r="BF71" t="str">
            <v>No</v>
          </cell>
          <cell r="BG71" t="str">
            <v>No</v>
          </cell>
          <cell r="BH71" t="str">
            <v>No</v>
          </cell>
          <cell r="BI71" t="str">
            <v>No</v>
          </cell>
          <cell r="BJ71" t="str">
            <v>No</v>
          </cell>
          <cell r="BK71" t="str">
            <v>No</v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</row>
        <row r="72">
          <cell r="B72" t="str">
            <v>0071 CZ01 LargeOffice Base</v>
          </cell>
          <cell r="C72">
            <v>0</v>
          </cell>
          <cell r="D72" t="b">
            <v>1</v>
          </cell>
          <cell r="E72" t="str">
            <v>CZ01RV2.epw</v>
          </cell>
          <cell r="F72">
            <v>1</v>
          </cell>
          <cell r="G72">
            <v>0</v>
          </cell>
          <cell r="H72">
            <v>1.024128E-3</v>
          </cell>
          <cell r="I72">
            <v>0.14961845738037893</v>
          </cell>
          <cell r="J72">
            <v>0</v>
          </cell>
          <cell r="K72">
            <v>3.0234880784205331</v>
          </cell>
          <cell r="L72">
            <v>1.4609636167878515</v>
          </cell>
          <cell r="M72">
            <v>0.73</v>
          </cell>
          <cell r="N72">
            <v>0.75</v>
          </cell>
          <cell r="O72">
            <v>0.75</v>
          </cell>
          <cell r="P72">
            <v>2.8906049533482774</v>
          </cell>
          <cell r="Q72">
            <v>0.34613337434919739</v>
          </cell>
          <cell r="R72">
            <v>2.6687840419430833</v>
          </cell>
          <cell r="S72">
            <v>0.47</v>
          </cell>
          <cell r="T72">
            <v>0.43</v>
          </cell>
          <cell r="U72">
            <v>0.53109999999999991</v>
          </cell>
          <cell r="V72">
            <v>0.48589999999999994</v>
          </cell>
          <cell r="W72">
            <v>0.79099999999999993</v>
          </cell>
          <cell r="X72">
            <v>9.9999999999999995E-7</v>
          </cell>
          <cell r="Y72">
            <v>0</v>
          </cell>
          <cell r="Z72">
            <v>0</v>
          </cell>
          <cell r="AA72">
            <v>9.6875193750387503</v>
          </cell>
          <cell r="AB72">
            <v>10.763910416709722</v>
          </cell>
          <cell r="AC72">
            <v>31468.723000000002</v>
          </cell>
          <cell r="AD72">
            <v>100000</v>
          </cell>
          <cell r="AE72">
            <v>100000</v>
          </cell>
          <cell r="AF72">
            <v>450</v>
          </cell>
          <cell r="AG72">
            <v>2</v>
          </cell>
          <cell r="AH72">
            <v>0.3</v>
          </cell>
          <cell r="AI72">
            <v>0.2</v>
          </cell>
          <cell r="AJ72">
            <v>3</v>
          </cell>
          <cell r="AK72">
            <v>3</v>
          </cell>
          <cell r="AL72">
            <v>0</v>
          </cell>
          <cell r="AM72" t="str">
            <v>CZ01LargeOffice.idf</v>
          </cell>
          <cell r="AN72" t="str">
            <v>CTZ01SiteDesign.idf</v>
          </cell>
          <cell r="AO72">
            <v>0</v>
          </cell>
          <cell r="AP72">
            <v>71</v>
          </cell>
          <cell r="AQ72" t="str">
            <v>LargeOffice</v>
          </cell>
          <cell r="AR72" t="str">
            <v>Base</v>
          </cell>
          <cell r="AS72">
            <v>0</v>
          </cell>
          <cell r="AT72" t="str">
            <v>No</v>
          </cell>
          <cell r="AU72" t="str">
            <v>No</v>
          </cell>
          <cell r="AV72" t="str">
            <v>No</v>
          </cell>
          <cell r="AW72" t="str">
            <v>No</v>
          </cell>
          <cell r="AX72" t="str">
            <v>No</v>
          </cell>
          <cell r="AY72" t="str">
            <v>No</v>
          </cell>
          <cell r="AZ72" t="str">
            <v>No</v>
          </cell>
          <cell r="BA72" t="str">
            <v>No</v>
          </cell>
          <cell r="BB72" t="str">
            <v>No</v>
          </cell>
          <cell r="BC72" t="str">
            <v>No</v>
          </cell>
          <cell r="BD72" t="str">
            <v>No</v>
          </cell>
          <cell r="BE72" t="str">
            <v>No</v>
          </cell>
          <cell r="BF72" t="str">
            <v>No</v>
          </cell>
          <cell r="BG72" t="str">
            <v>No</v>
          </cell>
          <cell r="BH72" t="str">
            <v>No</v>
          </cell>
          <cell r="BI72" t="str">
            <v>No</v>
          </cell>
          <cell r="BJ72" t="str">
            <v>No</v>
          </cell>
          <cell r="BK72" t="str">
            <v>No</v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</row>
        <row r="73">
          <cell r="B73" t="str">
            <v>0072 CZ01 LargeOffice WWR20</v>
          </cell>
          <cell r="C73" t="str">
            <v>0071 CZ01 LargeOffice Base</v>
          </cell>
          <cell r="D73" t="b">
            <v>1</v>
          </cell>
          <cell r="E73" t="str">
            <v>CZ01RV2.epw</v>
          </cell>
          <cell r="F73">
            <v>1</v>
          </cell>
          <cell r="G73">
            <v>0</v>
          </cell>
          <cell r="H73">
            <v>1.024128E-3</v>
          </cell>
          <cell r="I73">
            <v>0.14961845738037893</v>
          </cell>
          <cell r="J73">
            <v>0</v>
          </cell>
          <cell r="K73">
            <v>3.0234880784205331</v>
          </cell>
          <cell r="L73">
            <v>1.4609636167878515</v>
          </cell>
          <cell r="M73">
            <v>0.73</v>
          </cell>
          <cell r="N73">
            <v>0.75</v>
          </cell>
          <cell r="O73">
            <v>0.75</v>
          </cell>
          <cell r="P73">
            <v>2.8906049533482774</v>
          </cell>
          <cell r="Q73">
            <v>0.34613337434919739</v>
          </cell>
          <cell r="R73">
            <v>2.6687840419430833</v>
          </cell>
          <cell r="S73">
            <v>0.47</v>
          </cell>
          <cell r="T73">
            <v>0.43</v>
          </cell>
          <cell r="U73">
            <v>0.53109999999999991</v>
          </cell>
          <cell r="V73">
            <v>0.48589999999999994</v>
          </cell>
          <cell r="W73">
            <v>0.79099999999999993</v>
          </cell>
          <cell r="X73">
            <v>9.9999999999999995E-7</v>
          </cell>
          <cell r="Y73">
            <v>0</v>
          </cell>
          <cell r="Z73">
            <v>0</v>
          </cell>
          <cell r="AA73">
            <v>9.6875193750387503</v>
          </cell>
          <cell r="AB73">
            <v>10.763910416709722</v>
          </cell>
          <cell r="AC73">
            <v>31468.723000000002</v>
          </cell>
          <cell r="AD73">
            <v>100000</v>
          </cell>
          <cell r="AE73">
            <v>100000</v>
          </cell>
          <cell r="AF73">
            <v>450</v>
          </cell>
          <cell r="AG73">
            <v>2</v>
          </cell>
          <cell r="AH73">
            <v>0.3</v>
          </cell>
          <cell r="AI73">
            <v>0.2</v>
          </cell>
          <cell r="AJ73">
            <v>3</v>
          </cell>
          <cell r="AK73">
            <v>3</v>
          </cell>
          <cell r="AL73">
            <v>0</v>
          </cell>
          <cell r="AM73" t="str">
            <v>CZ01LargeOfficeWWR20.idf</v>
          </cell>
          <cell r="AN73" t="str">
            <v>CTZ01SiteDesign.idf</v>
          </cell>
          <cell r="AO73">
            <v>0</v>
          </cell>
          <cell r="AP73">
            <v>72</v>
          </cell>
          <cell r="AQ73" t="str">
            <v>LargeOffice</v>
          </cell>
          <cell r="AR73" t="str">
            <v>WWR</v>
          </cell>
          <cell r="AS73">
            <v>20</v>
          </cell>
          <cell r="AT73" t="str">
            <v>No</v>
          </cell>
          <cell r="AU73" t="str">
            <v>No</v>
          </cell>
          <cell r="AV73" t="str">
            <v>No</v>
          </cell>
          <cell r="AW73" t="str">
            <v>No</v>
          </cell>
          <cell r="AX73" t="str">
            <v>No</v>
          </cell>
          <cell r="AY73" t="str">
            <v>No</v>
          </cell>
          <cell r="AZ73" t="str">
            <v>No</v>
          </cell>
          <cell r="BA73" t="str">
            <v>No</v>
          </cell>
          <cell r="BB73" t="str">
            <v>No</v>
          </cell>
          <cell r="BC73" t="str">
            <v>No</v>
          </cell>
          <cell r="BD73" t="str">
            <v>No</v>
          </cell>
          <cell r="BE73" t="str">
            <v>No</v>
          </cell>
          <cell r="BF73" t="str">
            <v>No</v>
          </cell>
          <cell r="BG73" t="str">
            <v>No</v>
          </cell>
          <cell r="BH73" t="str">
            <v>No</v>
          </cell>
          <cell r="BI73" t="str">
            <v>No</v>
          </cell>
          <cell r="BJ73" t="str">
            <v>No</v>
          </cell>
          <cell r="BK73" t="str">
            <v>No</v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</row>
        <row r="74">
          <cell r="B74" t="str">
            <v>0073 CZ01 LargeOffice WWR60</v>
          </cell>
          <cell r="C74" t="str">
            <v>0071 CZ01 LargeOffice Base</v>
          </cell>
          <cell r="D74" t="b">
            <v>1</v>
          </cell>
          <cell r="E74" t="str">
            <v>CZ01RV2.epw</v>
          </cell>
          <cell r="F74">
            <v>1</v>
          </cell>
          <cell r="G74">
            <v>0</v>
          </cell>
          <cell r="H74">
            <v>1.024128E-3</v>
          </cell>
          <cell r="I74">
            <v>0.14961845738037893</v>
          </cell>
          <cell r="J74">
            <v>0</v>
          </cell>
          <cell r="K74">
            <v>3.0234880784205331</v>
          </cell>
          <cell r="L74">
            <v>1.4609636167878515</v>
          </cell>
          <cell r="M74">
            <v>0.73</v>
          </cell>
          <cell r="N74">
            <v>0.75</v>
          </cell>
          <cell r="O74">
            <v>0.75</v>
          </cell>
          <cell r="P74">
            <v>2.8906049533482774</v>
          </cell>
          <cell r="Q74">
            <v>0.34613337434919739</v>
          </cell>
          <cell r="R74">
            <v>2.6687840419430833</v>
          </cell>
          <cell r="S74">
            <v>0.47</v>
          </cell>
          <cell r="T74">
            <v>0.43</v>
          </cell>
          <cell r="U74">
            <v>0.53109999999999991</v>
          </cell>
          <cell r="V74">
            <v>0.48589999999999994</v>
          </cell>
          <cell r="W74">
            <v>0.79099999999999993</v>
          </cell>
          <cell r="X74">
            <v>9.9999999999999995E-7</v>
          </cell>
          <cell r="Y74">
            <v>0</v>
          </cell>
          <cell r="Z74">
            <v>0</v>
          </cell>
          <cell r="AA74">
            <v>9.6875193750387503</v>
          </cell>
          <cell r="AB74">
            <v>10.763910416709722</v>
          </cell>
          <cell r="AC74">
            <v>31468.723000000002</v>
          </cell>
          <cell r="AD74">
            <v>100000</v>
          </cell>
          <cell r="AE74">
            <v>100000</v>
          </cell>
          <cell r="AF74">
            <v>450</v>
          </cell>
          <cell r="AG74">
            <v>2</v>
          </cell>
          <cell r="AH74">
            <v>0.3</v>
          </cell>
          <cell r="AI74">
            <v>0.2</v>
          </cell>
          <cell r="AJ74">
            <v>3</v>
          </cell>
          <cell r="AK74">
            <v>3</v>
          </cell>
          <cell r="AL74">
            <v>0</v>
          </cell>
          <cell r="AM74" t="str">
            <v>CZ01LargeOfficeWWR60.idf</v>
          </cell>
          <cell r="AN74" t="str">
            <v>CTZ01SiteDesign.idf</v>
          </cell>
          <cell r="AO74">
            <v>0</v>
          </cell>
          <cell r="AP74">
            <v>73</v>
          </cell>
          <cell r="AQ74" t="str">
            <v>LargeOffice</v>
          </cell>
          <cell r="AR74" t="str">
            <v>WWR</v>
          </cell>
          <cell r="AS74">
            <v>60</v>
          </cell>
          <cell r="AT74" t="str">
            <v>No</v>
          </cell>
          <cell r="AU74" t="str">
            <v>No</v>
          </cell>
          <cell r="AV74" t="str">
            <v>No</v>
          </cell>
          <cell r="AW74" t="str">
            <v>No</v>
          </cell>
          <cell r="AX74" t="str">
            <v>No</v>
          </cell>
          <cell r="AY74" t="str">
            <v>No</v>
          </cell>
          <cell r="AZ74" t="str">
            <v>No</v>
          </cell>
          <cell r="BA74" t="str">
            <v>No</v>
          </cell>
          <cell r="BB74" t="str">
            <v>No</v>
          </cell>
          <cell r="BC74" t="str">
            <v>No</v>
          </cell>
          <cell r="BD74" t="str">
            <v>No</v>
          </cell>
          <cell r="BE74" t="str">
            <v>No</v>
          </cell>
          <cell r="BF74" t="str">
            <v>No</v>
          </cell>
          <cell r="BG74" t="str">
            <v>No</v>
          </cell>
          <cell r="BH74" t="str">
            <v>No</v>
          </cell>
          <cell r="BI74" t="str">
            <v>No</v>
          </cell>
          <cell r="BJ74" t="str">
            <v>No</v>
          </cell>
          <cell r="BK74" t="str">
            <v>No</v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</row>
        <row r="75">
          <cell r="B75" t="str">
            <v>0074 CZ01 LargeOffice BaseContDim</v>
          </cell>
          <cell r="C75" t="str">
            <v>0071 CZ01 LargeOffice Base</v>
          </cell>
          <cell r="D75" t="b">
            <v>1</v>
          </cell>
          <cell r="E75" t="str">
            <v>CZ01RV2.epw</v>
          </cell>
          <cell r="F75">
            <v>1</v>
          </cell>
          <cell r="G75">
            <v>0</v>
          </cell>
          <cell r="H75">
            <v>1.024128E-3</v>
          </cell>
          <cell r="I75">
            <v>0.14961845738037893</v>
          </cell>
          <cell r="J75">
            <v>0</v>
          </cell>
          <cell r="K75">
            <v>3.0234880784205331</v>
          </cell>
          <cell r="L75">
            <v>1.4609636167878515</v>
          </cell>
          <cell r="M75">
            <v>0.73</v>
          </cell>
          <cell r="N75">
            <v>0.75</v>
          </cell>
          <cell r="O75">
            <v>0.75</v>
          </cell>
          <cell r="P75">
            <v>2.8906049533482774</v>
          </cell>
          <cell r="Q75">
            <v>0.34613337434919739</v>
          </cell>
          <cell r="R75">
            <v>2.6687840419430833</v>
          </cell>
          <cell r="S75">
            <v>0.47</v>
          </cell>
          <cell r="T75">
            <v>0.43</v>
          </cell>
          <cell r="U75">
            <v>0.53109999999999991</v>
          </cell>
          <cell r="V75">
            <v>0.48589999999999994</v>
          </cell>
          <cell r="W75">
            <v>0.79099999999999993</v>
          </cell>
          <cell r="X75">
            <v>9.9999999999999995E-7</v>
          </cell>
          <cell r="Y75">
            <v>0</v>
          </cell>
          <cell r="Z75">
            <v>0</v>
          </cell>
          <cell r="AA75">
            <v>9.6875193750387503</v>
          </cell>
          <cell r="AB75">
            <v>10.763910416709722</v>
          </cell>
          <cell r="AC75">
            <v>31468.723000000002</v>
          </cell>
          <cell r="AD75">
            <v>450</v>
          </cell>
          <cell r="AE75">
            <v>450</v>
          </cell>
          <cell r="AF75">
            <v>450</v>
          </cell>
          <cell r="AG75">
            <v>1</v>
          </cell>
          <cell r="AH75">
            <v>0.3</v>
          </cell>
          <cell r="AI75">
            <v>0.2</v>
          </cell>
          <cell r="AJ75">
            <v>3</v>
          </cell>
          <cell r="AK75">
            <v>3</v>
          </cell>
          <cell r="AL75">
            <v>0</v>
          </cell>
          <cell r="AM75" t="str">
            <v>CZ01LargeOffice.idf</v>
          </cell>
          <cell r="AN75" t="str">
            <v>CTZ01SiteDesign.idf</v>
          </cell>
          <cell r="AO75">
            <v>0</v>
          </cell>
          <cell r="AP75">
            <v>74</v>
          </cell>
          <cell r="AQ75" t="str">
            <v>LargeOffice</v>
          </cell>
          <cell r="AR75" t="str">
            <v>Base</v>
          </cell>
          <cell r="AS75" t="str">
            <v>ContDim</v>
          </cell>
          <cell r="AT75" t="str">
            <v>No</v>
          </cell>
          <cell r="AU75" t="str">
            <v>No</v>
          </cell>
          <cell r="AV75" t="str">
            <v>No</v>
          </cell>
          <cell r="AW75" t="str">
            <v>No</v>
          </cell>
          <cell r="AX75" t="str">
            <v>No</v>
          </cell>
          <cell r="AY75" t="str">
            <v>No</v>
          </cell>
          <cell r="AZ75" t="str">
            <v>No</v>
          </cell>
          <cell r="BA75" t="str">
            <v>No</v>
          </cell>
          <cell r="BB75" t="str">
            <v>No</v>
          </cell>
          <cell r="BC75" t="str">
            <v>No</v>
          </cell>
          <cell r="BD75" t="str">
            <v>Yes</v>
          </cell>
          <cell r="BE75" t="str">
            <v>No</v>
          </cell>
          <cell r="BF75" t="str">
            <v>No</v>
          </cell>
          <cell r="BG75" t="str">
            <v>No</v>
          </cell>
          <cell r="BH75" t="str">
            <v>No</v>
          </cell>
          <cell r="BI75" t="str">
            <v>No</v>
          </cell>
          <cell r="BJ75" t="str">
            <v>No</v>
          </cell>
          <cell r="BK75" t="str">
            <v>No</v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</row>
        <row r="76">
          <cell r="B76" t="str">
            <v>0075 CZ01 LargeOffice BaseContDimVT+20</v>
          </cell>
          <cell r="C76" t="str">
            <v>0071 CZ01 LargeOffice Base</v>
          </cell>
          <cell r="D76" t="b">
            <v>1</v>
          </cell>
          <cell r="E76" t="str">
            <v>CZ01RV2.epw</v>
          </cell>
          <cell r="F76">
            <v>1</v>
          </cell>
          <cell r="G76">
            <v>0</v>
          </cell>
          <cell r="H76">
            <v>1.024128E-3</v>
          </cell>
          <cell r="I76">
            <v>0.14961845738037893</v>
          </cell>
          <cell r="J76">
            <v>0</v>
          </cell>
          <cell r="K76">
            <v>3.0234880784205331</v>
          </cell>
          <cell r="L76">
            <v>1.4609636167878515</v>
          </cell>
          <cell r="M76">
            <v>0.73</v>
          </cell>
          <cell r="N76">
            <v>0.75</v>
          </cell>
          <cell r="O76">
            <v>0.75</v>
          </cell>
          <cell r="P76">
            <v>2.8906049533482774</v>
          </cell>
          <cell r="Q76">
            <v>0.34613337434919739</v>
          </cell>
          <cell r="R76">
            <v>2.6687840419430833</v>
          </cell>
          <cell r="S76">
            <v>0.47</v>
          </cell>
          <cell r="T76">
            <v>0.43</v>
          </cell>
          <cell r="U76">
            <v>0.63731999999999989</v>
          </cell>
          <cell r="V76">
            <v>0.58307999999999993</v>
          </cell>
          <cell r="W76">
            <v>0.79099999999999993</v>
          </cell>
          <cell r="X76">
            <v>9.9999999999999995E-7</v>
          </cell>
          <cell r="Y76">
            <v>0</v>
          </cell>
          <cell r="Z76">
            <v>0</v>
          </cell>
          <cell r="AA76">
            <v>9.6875193750387503</v>
          </cell>
          <cell r="AB76">
            <v>10.763910416709722</v>
          </cell>
          <cell r="AC76">
            <v>31468.723000000002</v>
          </cell>
          <cell r="AD76">
            <v>450</v>
          </cell>
          <cell r="AE76">
            <v>450</v>
          </cell>
          <cell r="AF76">
            <v>450</v>
          </cell>
          <cell r="AG76">
            <v>1</v>
          </cell>
          <cell r="AH76">
            <v>0.3</v>
          </cell>
          <cell r="AI76">
            <v>0.2</v>
          </cell>
          <cell r="AJ76">
            <v>3</v>
          </cell>
          <cell r="AK76">
            <v>3</v>
          </cell>
          <cell r="AL76">
            <v>0</v>
          </cell>
          <cell r="AM76" t="str">
            <v>CZ01LargeOffice.idf</v>
          </cell>
          <cell r="AN76" t="str">
            <v>CTZ01SiteDesign.idf</v>
          </cell>
          <cell r="AO76">
            <v>0</v>
          </cell>
          <cell r="AP76">
            <v>75</v>
          </cell>
          <cell r="AQ76" t="str">
            <v>LargeOffice</v>
          </cell>
          <cell r="AR76" t="str">
            <v>Base</v>
          </cell>
          <cell r="AS76" t="str">
            <v>ContDimVT+20</v>
          </cell>
          <cell r="AT76" t="str">
            <v>No</v>
          </cell>
          <cell r="AU76" t="str">
            <v>No</v>
          </cell>
          <cell r="AV76" t="str">
            <v>No</v>
          </cell>
          <cell r="AW76" t="str">
            <v>No</v>
          </cell>
          <cell r="AX76" t="str">
            <v>No</v>
          </cell>
          <cell r="AY76" t="str">
            <v>No</v>
          </cell>
          <cell r="AZ76" t="str">
            <v>No</v>
          </cell>
          <cell r="BA76" t="str">
            <v>No</v>
          </cell>
          <cell r="BB76" t="str">
            <v>Yes</v>
          </cell>
          <cell r="BC76" t="str">
            <v>No</v>
          </cell>
          <cell r="BD76" t="str">
            <v>Yes</v>
          </cell>
          <cell r="BE76" t="str">
            <v>No</v>
          </cell>
          <cell r="BF76" t="str">
            <v>No</v>
          </cell>
          <cell r="BG76" t="str">
            <v>No</v>
          </cell>
          <cell r="BH76" t="str">
            <v>No</v>
          </cell>
          <cell r="BI76" t="str">
            <v>No</v>
          </cell>
          <cell r="BJ76" t="str">
            <v>No</v>
          </cell>
          <cell r="BK76" t="str">
            <v>No</v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</row>
        <row r="77">
          <cell r="B77" t="str">
            <v>0076 CZ01 LargeOffice BaseStDim</v>
          </cell>
          <cell r="C77" t="str">
            <v>0071 CZ01 LargeOffice Base</v>
          </cell>
          <cell r="D77" t="b">
            <v>1</v>
          </cell>
          <cell r="E77" t="str">
            <v>CZ01RV2.epw</v>
          </cell>
          <cell r="F77">
            <v>1</v>
          </cell>
          <cell r="G77">
            <v>0</v>
          </cell>
          <cell r="H77">
            <v>1.024128E-3</v>
          </cell>
          <cell r="I77">
            <v>0.14961845738037893</v>
          </cell>
          <cell r="J77">
            <v>0</v>
          </cell>
          <cell r="K77">
            <v>3.0234880784205331</v>
          </cell>
          <cell r="L77">
            <v>1.4609636167878515</v>
          </cell>
          <cell r="M77">
            <v>0.73</v>
          </cell>
          <cell r="N77">
            <v>0.75</v>
          </cell>
          <cell r="O77">
            <v>0.75</v>
          </cell>
          <cell r="P77">
            <v>2.8906049533482774</v>
          </cell>
          <cell r="Q77">
            <v>0.34613337434919739</v>
          </cell>
          <cell r="R77">
            <v>2.6687840419430833</v>
          </cell>
          <cell r="S77">
            <v>0.47</v>
          </cell>
          <cell r="T77">
            <v>0.43</v>
          </cell>
          <cell r="U77">
            <v>0.53109999999999991</v>
          </cell>
          <cell r="V77">
            <v>0.48589999999999994</v>
          </cell>
          <cell r="W77">
            <v>0.79099999999999993</v>
          </cell>
          <cell r="X77">
            <v>9.9999999999999995E-7</v>
          </cell>
          <cell r="Y77">
            <v>0</v>
          </cell>
          <cell r="Z77">
            <v>0</v>
          </cell>
          <cell r="AA77">
            <v>9.6875193750387503</v>
          </cell>
          <cell r="AB77">
            <v>10.763910416709722</v>
          </cell>
          <cell r="AC77">
            <v>31468.723000000002</v>
          </cell>
          <cell r="AD77">
            <v>450</v>
          </cell>
          <cell r="AE77">
            <v>450</v>
          </cell>
          <cell r="AF77">
            <v>450</v>
          </cell>
          <cell r="AG77">
            <v>2</v>
          </cell>
          <cell r="AH77">
            <v>0.3</v>
          </cell>
          <cell r="AI77">
            <v>0.2</v>
          </cell>
          <cell r="AJ77">
            <v>3</v>
          </cell>
          <cell r="AK77">
            <v>3</v>
          </cell>
          <cell r="AL77">
            <v>0</v>
          </cell>
          <cell r="AM77" t="str">
            <v>CZ01LargeOffice.idf</v>
          </cell>
          <cell r="AN77" t="str">
            <v>CTZ01SiteDesign.idf</v>
          </cell>
          <cell r="AO77">
            <v>0</v>
          </cell>
          <cell r="AP77">
            <v>76</v>
          </cell>
          <cell r="AQ77" t="str">
            <v>LargeOffice</v>
          </cell>
          <cell r="AR77" t="str">
            <v>Base</v>
          </cell>
          <cell r="AS77" t="str">
            <v>StDim</v>
          </cell>
          <cell r="AT77" t="str">
            <v>No</v>
          </cell>
          <cell r="AU77" t="str">
            <v>No</v>
          </cell>
          <cell r="AV77" t="str">
            <v>No</v>
          </cell>
          <cell r="AW77" t="str">
            <v>No</v>
          </cell>
          <cell r="AX77" t="str">
            <v>No</v>
          </cell>
          <cell r="AY77" t="str">
            <v>No</v>
          </cell>
          <cell r="AZ77" t="str">
            <v>No</v>
          </cell>
          <cell r="BA77" t="str">
            <v>No</v>
          </cell>
          <cell r="BB77" t="str">
            <v>No</v>
          </cell>
          <cell r="BC77" t="str">
            <v>No</v>
          </cell>
          <cell r="BD77" t="str">
            <v>Yes</v>
          </cell>
          <cell r="BE77" t="str">
            <v>No</v>
          </cell>
          <cell r="BF77" t="str">
            <v>No</v>
          </cell>
          <cell r="BG77" t="str">
            <v>No</v>
          </cell>
          <cell r="BH77" t="str">
            <v>No</v>
          </cell>
          <cell r="BI77" t="str">
            <v>No</v>
          </cell>
          <cell r="BJ77" t="str">
            <v>No</v>
          </cell>
          <cell r="BK77" t="str">
            <v>No</v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</row>
        <row r="78">
          <cell r="B78" t="str">
            <v>0077 CZ01 LargeOffice BaseStDimVT+20</v>
          </cell>
          <cell r="C78" t="str">
            <v>0071 CZ01 LargeOffice Base</v>
          </cell>
          <cell r="D78" t="b">
            <v>1</v>
          </cell>
          <cell r="E78" t="str">
            <v>CZ01RV2.epw</v>
          </cell>
          <cell r="F78">
            <v>1</v>
          </cell>
          <cell r="G78">
            <v>0</v>
          </cell>
          <cell r="H78">
            <v>1.024128E-3</v>
          </cell>
          <cell r="I78">
            <v>0.14961845738037893</v>
          </cell>
          <cell r="J78">
            <v>0</v>
          </cell>
          <cell r="K78">
            <v>3.0234880784205331</v>
          </cell>
          <cell r="L78">
            <v>1.4609636167878515</v>
          </cell>
          <cell r="M78">
            <v>0.73</v>
          </cell>
          <cell r="N78">
            <v>0.75</v>
          </cell>
          <cell r="O78">
            <v>0.75</v>
          </cell>
          <cell r="P78">
            <v>2.8906049533482774</v>
          </cell>
          <cell r="Q78">
            <v>0.34613337434919739</v>
          </cell>
          <cell r="R78">
            <v>2.6687840419430833</v>
          </cell>
          <cell r="S78">
            <v>0.47</v>
          </cell>
          <cell r="T78">
            <v>0.43</v>
          </cell>
          <cell r="U78">
            <v>0.63731999999999989</v>
          </cell>
          <cell r="V78">
            <v>0.58307999999999993</v>
          </cell>
          <cell r="W78">
            <v>0.79099999999999993</v>
          </cell>
          <cell r="X78">
            <v>9.9999999999999995E-7</v>
          </cell>
          <cell r="Y78">
            <v>0</v>
          </cell>
          <cell r="Z78">
            <v>0</v>
          </cell>
          <cell r="AA78">
            <v>9.6875193750387503</v>
          </cell>
          <cell r="AB78">
            <v>10.763910416709722</v>
          </cell>
          <cell r="AC78">
            <v>31468.723000000002</v>
          </cell>
          <cell r="AD78">
            <v>450</v>
          </cell>
          <cell r="AE78">
            <v>450</v>
          </cell>
          <cell r="AF78">
            <v>450</v>
          </cell>
          <cell r="AG78">
            <v>2</v>
          </cell>
          <cell r="AH78">
            <v>0.3</v>
          </cell>
          <cell r="AI78">
            <v>0.2</v>
          </cell>
          <cell r="AJ78">
            <v>3</v>
          </cell>
          <cell r="AK78">
            <v>3</v>
          </cell>
          <cell r="AL78">
            <v>0</v>
          </cell>
          <cell r="AM78" t="str">
            <v>CZ01LargeOffice.idf</v>
          </cell>
          <cell r="AN78" t="str">
            <v>CTZ01SiteDesign.idf</v>
          </cell>
          <cell r="AO78">
            <v>0</v>
          </cell>
          <cell r="AP78">
            <v>77</v>
          </cell>
          <cell r="AQ78" t="str">
            <v>LargeOffice</v>
          </cell>
          <cell r="AR78" t="str">
            <v>Base</v>
          </cell>
          <cell r="AS78" t="str">
            <v>StDimVT+20</v>
          </cell>
          <cell r="AT78" t="str">
            <v>No</v>
          </cell>
          <cell r="AU78" t="str">
            <v>No</v>
          </cell>
          <cell r="AV78" t="str">
            <v>No</v>
          </cell>
          <cell r="AW78" t="str">
            <v>No</v>
          </cell>
          <cell r="AX78" t="str">
            <v>No</v>
          </cell>
          <cell r="AY78" t="str">
            <v>No</v>
          </cell>
          <cell r="AZ78" t="str">
            <v>No</v>
          </cell>
          <cell r="BA78" t="str">
            <v>No</v>
          </cell>
          <cell r="BB78" t="str">
            <v>Yes</v>
          </cell>
          <cell r="BC78" t="str">
            <v>No</v>
          </cell>
          <cell r="BD78" t="str">
            <v>Yes</v>
          </cell>
          <cell r="BE78" t="str">
            <v>No</v>
          </cell>
          <cell r="BF78" t="str">
            <v>No</v>
          </cell>
          <cell r="BG78" t="str">
            <v>No</v>
          </cell>
          <cell r="BH78" t="str">
            <v>No</v>
          </cell>
          <cell r="BI78" t="str">
            <v>No</v>
          </cell>
          <cell r="BJ78" t="str">
            <v>No</v>
          </cell>
          <cell r="BK78" t="str">
            <v>No</v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</row>
        <row r="79">
          <cell r="B79" t="str">
            <v>0078 CZ01 LargeOffice WWR20ContDim</v>
          </cell>
          <cell r="C79" t="str">
            <v>0071 CZ01 LargeOffice Base</v>
          </cell>
          <cell r="D79" t="b">
            <v>1</v>
          </cell>
          <cell r="E79" t="str">
            <v>CZ01RV2.epw</v>
          </cell>
          <cell r="F79">
            <v>1</v>
          </cell>
          <cell r="G79">
            <v>0</v>
          </cell>
          <cell r="H79">
            <v>1.024128E-3</v>
          </cell>
          <cell r="I79">
            <v>0.14961845738037893</v>
          </cell>
          <cell r="J79">
            <v>0</v>
          </cell>
          <cell r="K79">
            <v>3.0234880784205331</v>
          </cell>
          <cell r="L79">
            <v>1.4609636167878515</v>
          </cell>
          <cell r="M79">
            <v>0.73</v>
          </cell>
          <cell r="N79">
            <v>0.75</v>
          </cell>
          <cell r="O79">
            <v>0.75</v>
          </cell>
          <cell r="P79">
            <v>2.8906049533482774</v>
          </cell>
          <cell r="Q79">
            <v>0.34613337434919739</v>
          </cell>
          <cell r="R79">
            <v>2.6687840419430833</v>
          </cell>
          <cell r="S79">
            <v>0.47</v>
          </cell>
          <cell r="T79">
            <v>0.43</v>
          </cell>
          <cell r="U79">
            <v>0.53109999999999991</v>
          </cell>
          <cell r="V79">
            <v>0.48589999999999994</v>
          </cell>
          <cell r="W79">
            <v>0.79099999999999993</v>
          </cell>
          <cell r="X79">
            <v>9.9999999999999995E-7</v>
          </cell>
          <cell r="Y79">
            <v>0</v>
          </cell>
          <cell r="Z79">
            <v>0</v>
          </cell>
          <cell r="AA79">
            <v>9.6875193750387503</v>
          </cell>
          <cell r="AB79">
            <v>10.763910416709722</v>
          </cell>
          <cell r="AC79">
            <v>31468.723000000002</v>
          </cell>
          <cell r="AD79">
            <v>450</v>
          </cell>
          <cell r="AE79">
            <v>450</v>
          </cell>
          <cell r="AF79">
            <v>450</v>
          </cell>
          <cell r="AG79">
            <v>1</v>
          </cell>
          <cell r="AH79">
            <v>0.3</v>
          </cell>
          <cell r="AI79">
            <v>0.2</v>
          </cell>
          <cell r="AJ79">
            <v>3</v>
          </cell>
          <cell r="AK79">
            <v>3</v>
          </cell>
          <cell r="AL79">
            <v>0</v>
          </cell>
          <cell r="AM79" t="str">
            <v>CZ01LargeOfficeWWR20.idf</v>
          </cell>
          <cell r="AN79" t="str">
            <v>CTZ01SiteDesign.idf</v>
          </cell>
          <cell r="AO79">
            <v>0</v>
          </cell>
          <cell r="AP79">
            <v>78</v>
          </cell>
          <cell r="AQ79" t="str">
            <v>LargeOffice</v>
          </cell>
          <cell r="AR79" t="str">
            <v>WWR20</v>
          </cell>
          <cell r="AS79" t="str">
            <v>ContDim</v>
          </cell>
          <cell r="AT79" t="str">
            <v>No</v>
          </cell>
          <cell r="AU79" t="str">
            <v>No</v>
          </cell>
          <cell r="AV79" t="str">
            <v>No</v>
          </cell>
          <cell r="AW79" t="str">
            <v>No</v>
          </cell>
          <cell r="AX79" t="str">
            <v>No</v>
          </cell>
          <cell r="AY79" t="str">
            <v>No</v>
          </cell>
          <cell r="AZ79" t="str">
            <v>No</v>
          </cell>
          <cell r="BA79" t="str">
            <v>No</v>
          </cell>
          <cell r="BB79" t="str">
            <v>No</v>
          </cell>
          <cell r="BC79" t="str">
            <v>No</v>
          </cell>
          <cell r="BD79" t="str">
            <v>Yes</v>
          </cell>
          <cell r="BE79" t="str">
            <v>No</v>
          </cell>
          <cell r="BF79" t="str">
            <v>No</v>
          </cell>
          <cell r="BG79" t="str">
            <v>No</v>
          </cell>
          <cell r="BH79" t="str">
            <v>No</v>
          </cell>
          <cell r="BI79" t="str">
            <v>No</v>
          </cell>
          <cell r="BJ79" t="str">
            <v>No</v>
          </cell>
          <cell r="BK79" t="str">
            <v>No</v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</row>
        <row r="80">
          <cell r="B80" t="str">
            <v>0079 CZ01 LargeOffice WWR20ContDimVT+20</v>
          </cell>
          <cell r="C80" t="str">
            <v>0071 CZ01 LargeOffice Base</v>
          </cell>
          <cell r="D80" t="b">
            <v>1</v>
          </cell>
          <cell r="E80" t="str">
            <v>CZ01RV2.epw</v>
          </cell>
          <cell r="F80">
            <v>1</v>
          </cell>
          <cell r="G80">
            <v>0</v>
          </cell>
          <cell r="H80">
            <v>1.024128E-3</v>
          </cell>
          <cell r="I80">
            <v>0.14961845738037893</v>
          </cell>
          <cell r="J80">
            <v>0</v>
          </cell>
          <cell r="K80">
            <v>3.0234880784205331</v>
          </cell>
          <cell r="L80">
            <v>1.4609636167878515</v>
          </cell>
          <cell r="M80">
            <v>0.73</v>
          </cell>
          <cell r="N80">
            <v>0.75</v>
          </cell>
          <cell r="O80">
            <v>0.75</v>
          </cell>
          <cell r="P80">
            <v>2.8906049533482774</v>
          </cell>
          <cell r="Q80">
            <v>0.34613337434919739</v>
          </cell>
          <cell r="R80">
            <v>2.6687840419430833</v>
          </cell>
          <cell r="S80">
            <v>0.47</v>
          </cell>
          <cell r="T80">
            <v>0.43</v>
          </cell>
          <cell r="U80">
            <v>0.63731999999999989</v>
          </cell>
          <cell r="V80">
            <v>0.58307999999999993</v>
          </cell>
          <cell r="W80">
            <v>0.79099999999999993</v>
          </cell>
          <cell r="X80">
            <v>9.9999999999999995E-7</v>
          </cell>
          <cell r="Y80">
            <v>0</v>
          </cell>
          <cell r="Z80">
            <v>0</v>
          </cell>
          <cell r="AA80">
            <v>9.6875193750387503</v>
          </cell>
          <cell r="AB80">
            <v>10.763910416709722</v>
          </cell>
          <cell r="AC80">
            <v>31468.723000000002</v>
          </cell>
          <cell r="AD80">
            <v>450</v>
          </cell>
          <cell r="AE80">
            <v>450</v>
          </cell>
          <cell r="AF80">
            <v>450</v>
          </cell>
          <cell r="AG80">
            <v>1</v>
          </cell>
          <cell r="AH80">
            <v>0.3</v>
          </cell>
          <cell r="AI80">
            <v>0.2</v>
          </cell>
          <cell r="AJ80">
            <v>3</v>
          </cell>
          <cell r="AK80">
            <v>3</v>
          </cell>
          <cell r="AL80">
            <v>0</v>
          </cell>
          <cell r="AM80" t="str">
            <v>CZ01LargeOfficeWWR20.idf</v>
          </cell>
          <cell r="AN80" t="str">
            <v>CTZ01SiteDesign.idf</v>
          </cell>
          <cell r="AO80">
            <v>0</v>
          </cell>
          <cell r="AP80">
            <v>79</v>
          </cell>
          <cell r="AQ80" t="str">
            <v>LargeOffice</v>
          </cell>
          <cell r="AR80" t="str">
            <v>WWR20</v>
          </cell>
          <cell r="AS80" t="str">
            <v>ContDimVT+20</v>
          </cell>
          <cell r="AT80" t="str">
            <v>No</v>
          </cell>
          <cell r="AU80" t="str">
            <v>No</v>
          </cell>
          <cell r="AV80" t="str">
            <v>No</v>
          </cell>
          <cell r="AW80" t="str">
            <v>No</v>
          </cell>
          <cell r="AX80" t="str">
            <v>No</v>
          </cell>
          <cell r="AY80" t="str">
            <v>No</v>
          </cell>
          <cell r="AZ80" t="str">
            <v>No</v>
          </cell>
          <cell r="BA80" t="str">
            <v>No</v>
          </cell>
          <cell r="BB80" t="str">
            <v>Yes</v>
          </cell>
          <cell r="BC80" t="str">
            <v>No</v>
          </cell>
          <cell r="BD80" t="str">
            <v>Yes</v>
          </cell>
          <cell r="BE80" t="str">
            <v>No</v>
          </cell>
          <cell r="BF80" t="str">
            <v>No</v>
          </cell>
          <cell r="BG80" t="str">
            <v>No</v>
          </cell>
          <cell r="BH80" t="str">
            <v>No</v>
          </cell>
          <cell r="BI80" t="str">
            <v>No</v>
          </cell>
          <cell r="BJ80" t="str">
            <v>No</v>
          </cell>
          <cell r="BK80" t="str">
            <v>No</v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</row>
        <row r="81">
          <cell r="B81" t="str">
            <v>0080 CZ01 LargeOffice WWR20StDim</v>
          </cell>
          <cell r="C81" t="str">
            <v>0071 CZ01 LargeOffice Base</v>
          </cell>
          <cell r="D81" t="b">
            <v>1</v>
          </cell>
          <cell r="E81" t="str">
            <v>CZ01RV2.epw</v>
          </cell>
          <cell r="F81">
            <v>1</v>
          </cell>
          <cell r="G81">
            <v>0</v>
          </cell>
          <cell r="H81">
            <v>1.024128E-3</v>
          </cell>
          <cell r="I81">
            <v>0.14961845738037893</v>
          </cell>
          <cell r="J81">
            <v>0</v>
          </cell>
          <cell r="K81">
            <v>3.0234880784205331</v>
          </cell>
          <cell r="L81">
            <v>1.4609636167878515</v>
          </cell>
          <cell r="M81">
            <v>0.73</v>
          </cell>
          <cell r="N81">
            <v>0.75</v>
          </cell>
          <cell r="O81">
            <v>0.75</v>
          </cell>
          <cell r="P81">
            <v>2.8906049533482774</v>
          </cell>
          <cell r="Q81">
            <v>0.34613337434919739</v>
          </cell>
          <cell r="R81">
            <v>2.6687840419430833</v>
          </cell>
          <cell r="S81">
            <v>0.47</v>
          </cell>
          <cell r="T81">
            <v>0.43</v>
          </cell>
          <cell r="U81">
            <v>0.53109999999999991</v>
          </cell>
          <cell r="V81">
            <v>0.48589999999999994</v>
          </cell>
          <cell r="W81">
            <v>0.79099999999999993</v>
          </cell>
          <cell r="X81">
            <v>9.9999999999999995E-7</v>
          </cell>
          <cell r="Y81">
            <v>0</v>
          </cell>
          <cell r="Z81">
            <v>0</v>
          </cell>
          <cell r="AA81">
            <v>9.6875193750387503</v>
          </cell>
          <cell r="AB81">
            <v>10.763910416709722</v>
          </cell>
          <cell r="AC81">
            <v>31468.723000000002</v>
          </cell>
          <cell r="AD81">
            <v>450</v>
          </cell>
          <cell r="AE81">
            <v>450</v>
          </cell>
          <cell r="AF81">
            <v>450</v>
          </cell>
          <cell r="AG81">
            <v>2</v>
          </cell>
          <cell r="AH81">
            <v>0.3</v>
          </cell>
          <cell r="AI81">
            <v>0.2</v>
          </cell>
          <cell r="AJ81">
            <v>3</v>
          </cell>
          <cell r="AK81">
            <v>3</v>
          </cell>
          <cell r="AL81">
            <v>0</v>
          </cell>
          <cell r="AM81" t="str">
            <v>CZ01LargeOfficeWWR20.idf</v>
          </cell>
          <cell r="AN81" t="str">
            <v>CTZ01SiteDesign.idf</v>
          </cell>
          <cell r="AO81">
            <v>0</v>
          </cell>
          <cell r="AP81">
            <v>80</v>
          </cell>
          <cell r="AQ81" t="str">
            <v>LargeOffice</v>
          </cell>
          <cell r="AR81" t="str">
            <v>WWR20</v>
          </cell>
          <cell r="AS81" t="str">
            <v>StDim</v>
          </cell>
          <cell r="AT81" t="str">
            <v>No</v>
          </cell>
          <cell r="AU81" t="str">
            <v>No</v>
          </cell>
          <cell r="AV81" t="str">
            <v>No</v>
          </cell>
          <cell r="AW81" t="str">
            <v>No</v>
          </cell>
          <cell r="AX81" t="str">
            <v>No</v>
          </cell>
          <cell r="AY81" t="str">
            <v>No</v>
          </cell>
          <cell r="AZ81" t="str">
            <v>No</v>
          </cell>
          <cell r="BA81" t="str">
            <v>No</v>
          </cell>
          <cell r="BB81" t="str">
            <v>No</v>
          </cell>
          <cell r="BC81" t="str">
            <v>No</v>
          </cell>
          <cell r="BD81" t="str">
            <v>Yes</v>
          </cell>
          <cell r="BE81" t="str">
            <v>No</v>
          </cell>
          <cell r="BF81" t="str">
            <v>No</v>
          </cell>
          <cell r="BG81" t="str">
            <v>No</v>
          </cell>
          <cell r="BH81" t="str">
            <v>No</v>
          </cell>
          <cell r="BI81" t="str">
            <v>No</v>
          </cell>
          <cell r="BJ81" t="str">
            <v>No</v>
          </cell>
          <cell r="BK81" t="str">
            <v>No</v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</row>
        <row r="82">
          <cell r="B82" t="str">
            <v>0081 CZ01 LargeOffice WWR20StDimVT+20</v>
          </cell>
          <cell r="C82" t="str">
            <v>0071 CZ01 LargeOffice Base</v>
          </cell>
          <cell r="D82" t="b">
            <v>1</v>
          </cell>
          <cell r="E82" t="str">
            <v>CZ01RV2.epw</v>
          </cell>
          <cell r="F82">
            <v>1</v>
          </cell>
          <cell r="G82">
            <v>0</v>
          </cell>
          <cell r="H82">
            <v>1.024128E-3</v>
          </cell>
          <cell r="I82">
            <v>0.14961845738037893</v>
          </cell>
          <cell r="J82">
            <v>0</v>
          </cell>
          <cell r="K82">
            <v>3.0234880784205331</v>
          </cell>
          <cell r="L82">
            <v>1.4609636167878515</v>
          </cell>
          <cell r="M82">
            <v>0.73</v>
          </cell>
          <cell r="N82">
            <v>0.75</v>
          </cell>
          <cell r="O82">
            <v>0.75</v>
          </cell>
          <cell r="P82">
            <v>2.8906049533482774</v>
          </cell>
          <cell r="Q82">
            <v>0.34613337434919739</v>
          </cell>
          <cell r="R82">
            <v>2.6687840419430833</v>
          </cell>
          <cell r="S82">
            <v>0.47</v>
          </cell>
          <cell r="T82">
            <v>0.43</v>
          </cell>
          <cell r="U82">
            <v>0.63731999999999989</v>
          </cell>
          <cell r="V82">
            <v>0.58307999999999993</v>
          </cell>
          <cell r="W82">
            <v>0.79099999999999993</v>
          </cell>
          <cell r="X82">
            <v>9.9999999999999995E-7</v>
          </cell>
          <cell r="Y82">
            <v>0</v>
          </cell>
          <cell r="Z82">
            <v>0</v>
          </cell>
          <cell r="AA82">
            <v>9.6875193750387503</v>
          </cell>
          <cell r="AB82">
            <v>10.763910416709722</v>
          </cell>
          <cell r="AC82">
            <v>31468.723000000002</v>
          </cell>
          <cell r="AD82">
            <v>450</v>
          </cell>
          <cell r="AE82">
            <v>450</v>
          </cell>
          <cell r="AF82">
            <v>450</v>
          </cell>
          <cell r="AG82">
            <v>2</v>
          </cell>
          <cell r="AH82">
            <v>0.3</v>
          </cell>
          <cell r="AI82">
            <v>0.2</v>
          </cell>
          <cell r="AJ82">
            <v>3</v>
          </cell>
          <cell r="AK82">
            <v>3</v>
          </cell>
          <cell r="AL82">
            <v>0</v>
          </cell>
          <cell r="AM82" t="str">
            <v>CZ01LargeOfficeWWR20.idf</v>
          </cell>
          <cell r="AN82" t="str">
            <v>CTZ01SiteDesign.idf</v>
          </cell>
          <cell r="AO82">
            <v>0</v>
          </cell>
          <cell r="AP82">
            <v>81</v>
          </cell>
          <cell r="AQ82" t="str">
            <v>LargeOffice</v>
          </cell>
          <cell r="AR82" t="str">
            <v>WWR20</v>
          </cell>
          <cell r="AS82" t="str">
            <v>StDimVT+20</v>
          </cell>
          <cell r="AT82" t="str">
            <v>No</v>
          </cell>
          <cell r="AU82" t="str">
            <v>No</v>
          </cell>
          <cell r="AV82" t="str">
            <v>No</v>
          </cell>
          <cell r="AW82" t="str">
            <v>No</v>
          </cell>
          <cell r="AX82" t="str">
            <v>No</v>
          </cell>
          <cell r="AY82" t="str">
            <v>No</v>
          </cell>
          <cell r="AZ82" t="str">
            <v>No</v>
          </cell>
          <cell r="BA82" t="str">
            <v>No</v>
          </cell>
          <cell r="BB82" t="str">
            <v>Yes</v>
          </cell>
          <cell r="BC82" t="str">
            <v>No</v>
          </cell>
          <cell r="BD82" t="str">
            <v>Yes</v>
          </cell>
          <cell r="BE82" t="str">
            <v>No</v>
          </cell>
          <cell r="BF82" t="str">
            <v>No</v>
          </cell>
          <cell r="BG82" t="str">
            <v>No</v>
          </cell>
          <cell r="BH82" t="str">
            <v>No</v>
          </cell>
          <cell r="BI82" t="str">
            <v>No</v>
          </cell>
          <cell r="BJ82" t="str">
            <v>No</v>
          </cell>
          <cell r="BK82" t="str">
            <v>No</v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</row>
        <row r="83">
          <cell r="B83" t="str">
            <v>0082 CZ01 LargeOffice WWR60ContDim</v>
          </cell>
          <cell r="C83" t="str">
            <v>0071 CZ01 LargeOffice Base</v>
          </cell>
          <cell r="D83" t="b">
            <v>1</v>
          </cell>
          <cell r="E83" t="str">
            <v>CZ01RV2.epw</v>
          </cell>
          <cell r="F83">
            <v>1</v>
          </cell>
          <cell r="G83">
            <v>0</v>
          </cell>
          <cell r="H83">
            <v>1.024128E-3</v>
          </cell>
          <cell r="I83">
            <v>0.14961845738037893</v>
          </cell>
          <cell r="J83">
            <v>0</v>
          </cell>
          <cell r="K83">
            <v>3.0234880784205331</v>
          </cell>
          <cell r="L83">
            <v>1.4609636167878515</v>
          </cell>
          <cell r="M83">
            <v>0.73</v>
          </cell>
          <cell r="N83">
            <v>0.75</v>
          </cell>
          <cell r="O83">
            <v>0.75</v>
          </cell>
          <cell r="P83">
            <v>2.8906049533482774</v>
          </cell>
          <cell r="Q83">
            <v>0.34613337434919739</v>
          </cell>
          <cell r="R83">
            <v>2.6687840419430833</v>
          </cell>
          <cell r="S83">
            <v>0.47</v>
          </cell>
          <cell r="T83">
            <v>0.43</v>
          </cell>
          <cell r="U83">
            <v>0.53109999999999991</v>
          </cell>
          <cell r="V83">
            <v>0.48589999999999994</v>
          </cell>
          <cell r="W83">
            <v>0.79099999999999993</v>
          </cell>
          <cell r="X83">
            <v>9.9999999999999995E-7</v>
          </cell>
          <cell r="Y83">
            <v>0</v>
          </cell>
          <cell r="Z83">
            <v>0</v>
          </cell>
          <cell r="AA83">
            <v>9.6875193750387503</v>
          </cell>
          <cell r="AB83">
            <v>10.763910416709722</v>
          </cell>
          <cell r="AC83">
            <v>31468.723000000002</v>
          </cell>
          <cell r="AD83">
            <v>450</v>
          </cell>
          <cell r="AE83">
            <v>450</v>
          </cell>
          <cell r="AF83">
            <v>450</v>
          </cell>
          <cell r="AG83">
            <v>1</v>
          </cell>
          <cell r="AH83">
            <v>0.3</v>
          </cell>
          <cell r="AI83">
            <v>0.2</v>
          </cell>
          <cell r="AJ83">
            <v>3</v>
          </cell>
          <cell r="AK83">
            <v>3</v>
          </cell>
          <cell r="AL83">
            <v>0</v>
          </cell>
          <cell r="AM83" t="str">
            <v>CZ01LargeOfficeWWR60.idf</v>
          </cell>
          <cell r="AN83" t="str">
            <v>CTZ01SiteDesign.idf</v>
          </cell>
          <cell r="AO83">
            <v>0</v>
          </cell>
          <cell r="AP83">
            <v>82</v>
          </cell>
          <cell r="AQ83" t="str">
            <v>LargeOffice</v>
          </cell>
          <cell r="AR83" t="str">
            <v>WWR60</v>
          </cell>
          <cell r="AS83" t="str">
            <v>ContDim</v>
          </cell>
          <cell r="AT83" t="str">
            <v>No</v>
          </cell>
          <cell r="AU83" t="str">
            <v>No</v>
          </cell>
          <cell r="AV83" t="str">
            <v>No</v>
          </cell>
          <cell r="AW83" t="str">
            <v>No</v>
          </cell>
          <cell r="AX83" t="str">
            <v>No</v>
          </cell>
          <cell r="AY83" t="str">
            <v>No</v>
          </cell>
          <cell r="AZ83" t="str">
            <v>No</v>
          </cell>
          <cell r="BA83" t="str">
            <v>No</v>
          </cell>
          <cell r="BB83" t="str">
            <v>No</v>
          </cell>
          <cell r="BC83" t="str">
            <v>No</v>
          </cell>
          <cell r="BD83" t="str">
            <v>Yes</v>
          </cell>
          <cell r="BE83" t="str">
            <v>No</v>
          </cell>
          <cell r="BF83" t="str">
            <v>No</v>
          </cell>
          <cell r="BG83" t="str">
            <v>No</v>
          </cell>
          <cell r="BH83" t="str">
            <v>No</v>
          </cell>
          <cell r="BI83" t="str">
            <v>No</v>
          </cell>
          <cell r="BJ83" t="str">
            <v>No</v>
          </cell>
          <cell r="BK83" t="str">
            <v>No</v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</row>
        <row r="84">
          <cell r="B84" t="str">
            <v>0083 CZ01 LargeOffice WWR60ContDimVT+20</v>
          </cell>
          <cell r="C84" t="str">
            <v>0071 CZ01 LargeOffice Base</v>
          </cell>
          <cell r="D84" t="b">
            <v>1</v>
          </cell>
          <cell r="E84" t="str">
            <v>CZ01RV2.epw</v>
          </cell>
          <cell r="F84">
            <v>1</v>
          </cell>
          <cell r="G84">
            <v>0</v>
          </cell>
          <cell r="H84">
            <v>1.024128E-3</v>
          </cell>
          <cell r="I84">
            <v>0.14961845738037893</v>
          </cell>
          <cell r="J84">
            <v>0</v>
          </cell>
          <cell r="K84">
            <v>3.0234880784205331</v>
          </cell>
          <cell r="L84">
            <v>1.4609636167878515</v>
          </cell>
          <cell r="M84">
            <v>0.73</v>
          </cell>
          <cell r="N84">
            <v>0.75</v>
          </cell>
          <cell r="O84">
            <v>0.75</v>
          </cell>
          <cell r="P84">
            <v>2.8906049533482774</v>
          </cell>
          <cell r="Q84">
            <v>0.34613337434919739</v>
          </cell>
          <cell r="R84">
            <v>2.6687840419430833</v>
          </cell>
          <cell r="S84">
            <v>0.47</v>
          </cell>
          <cell r="T84">
            <v>0.43</v>
          </cell>
          <cell r="U84">
            <v>0.63731999999999989</v>
          </cell>
          <cell r="V84">
            <v>0.58307999999999993</v>
          </cell>
          <cell r="W84">
            <v>0.79099999999999993</v>
          </cell>
          <cell r="X84">
            <v>9.9999999999999995E-7</v>
          </cell>
          <cell r="Y84">
            <v>0</v>
          </cell>
          <cell r="Z84">
            <v>0</v>
          </cell>
          <cell r="AA84">
            <v>9.6875193750387503</v>
          </cell>
          <cell r="AB84">
            <v>10.763910416709722</v>
          </cell>
          <cell r="AC84">
            <v>31468.723000000002</v>
          </cell>
          <cell r="AD84">
            <v>450</v>
          </cell>
          <cell r="AE84">
            <v>450</v>
          </cell>
          <cell r="AF84">
            <v>450</v>
          </cell>
          <cell r="AG84">
            <v>1</v>
          </cell>
          <cell r="AH84">
            <v>0.3</v>
          </cell>
          <cell r="AI84">
            <v>0.2</v>
          </cell>
          <cell r="AJ84">
            <v>3</v>
          </cell>
          <cell r="AK84">
            <v>3</v>
          </cell>
          <cell r="AL84">
            <v>0</v>
          </cell>
          <cell r="AM84" t="str">
            <v>CZ01LargeOfficeWWR60.idf</v>
          </cell>
          <cell r="AN84" t="str">
            <v>CTZ01SiteDesign.idf</v>
          </cell>
          <cell r="AO84">
            <v>0</v>
          </cell>
          <cell r="AP84">
            <v>83</v>
          </cell>
          <cell r="AQ84" t="str">
            <v>LargeOffice</v>
          </cell>
          <cell r="AR84" t="str">
            <v>WWR60</v>
          </cell>
          <cell r="AS84" t="str">
            <v>ContDimVT+20</v>
          </cell>
          <cell r="AT84" t="str">
            <v>No</v>
          </cell>
          <cell r="AU84" t="str">
            <v>No</v>
          </cell>
          <cell r="AV84" t="str">
            <v>No</v>
          </cell>
          <cell r="AW84" t="str">
            <v>No</v>
          </cell>
          <cell r="AX84" t="str">
            <v>No</v>
          </cell>
          <cell r="AY84" t="str">
            <v>No</v>
          </cell>
          <cell r="AZ84" t="str">
            <v>No</v>
          </cell>
          <cell r="BA84" t="str">
            <v>No</v>
          </cell>
          <cell r="BB84" t="str">
            <v>Yes</v>
          </cell>
          <cell r="BC84" t="str">
            <v>No</v>
          </cell>
          <cell r="BD84" t="str">
            <v>Yes</v>
          </cell>
          <cell r="BE84" t="str">
            <v>No</v>
          </cell>
          <cell r="BF84" t="str">
            <v>No</v>
          </cell>
          <cell r="BG84" t="str">
            <v>No</v>
          </cell>
          <cell r="BH84" t="str">
            <v>No</v>
          </cell>
          <cell r="BI84" t="str">
            <v>No</v>
          </cell>
          <cell r="BJ84" t="str">
            <v>No</v>
          </cell>
          <cell r="BK84" t="str">
            <v>No</v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</row>
        <row r="85">
          <cell r="B85" t="str">
            <v>0084 CZ01 LargeOffice WWR60StDim</v>
          </cell>
          <cell r="C85" t="str">
            <v>0071 CZ01 LargeOffice Base</v>
          </cell>
          <cell r="D85" t="b">
            <v>1</v>
          </cell>
          <cell r="E85" t="str">
            <v>CZ01RV2.epw</v>
          </cell>
          <cell r="F85">
            <v>1</v>
          </cell>
          <cell r="G85">
            <v>0</v>
          </cell>
          <cell r="H85">
            <v>1.024128E-3</v>
          </cell>
          <cell r="I85">
            <v>0.14961845738037893</v>
          </cell>
          <cell r="J85">
            <v>0</v>
          </cell>
          <cell r="K85">
            <v>3.0234880784205331</v>
          </cell>
          <cell r="L85">
            <v>1.4609636167878515</v>
          </cell>
          <cell r="M85">
            <v>0.73</v>
          </cell>
          <cell r="N85">
            <v>0.75</v>
          </cell>
          <cell r="O85">
            <v>0.75</v>
          </cell>
          <cell r="P85">
            <v>2.8906049533482774</v>
          </cell>
          <cell r="Q85">
            <v>0.34613337434919739</v>
          </cell>
          <cell r="R85">
            <v>2.6687840419430833</v>
          </cell>
          <cell r="S85">
            <v>0.47</v>
          </cell>
          <cell r="T85">
            <v>0.43</v>
          </cell>
          <cell r="U85">
            <v>0.53109999999999991</v>
          </cell>
          <cell r="V85">
            <v>0.48589999999999994</v>
          </cell>
          <cell r="W85">
            <v>0.79099999999999993</v>
          </cell>
          <cell r="X85">
            <v>9.9999999999999995E-7</v>
          </cell>
          <cell r="Y85">
            <v>0</v>
          </cell>
          <cell r="Z85">
            <v>0</v>
          </cell>
          <cell r="AA85">
            <v>9.6875193750387503</v>
          </cell>
          <cell r="AB85">
            <v>10.763910416709722</v>
          </cell>
          <cell r="AC85">
            <v>31468.723000000002</v>
          </cell>
          <cell r="AD85">
            <v>450</v>
          </cell>
          <cell r="AE85">
            <v>450</v>
          </cell>
          <cell r="AF85">
            <v>450</v>
          </cell>
          <cell r="AG85">
            <v>2</v>
          </cell>
          <cell r="AH85">
            <v>0.3</v>
          </cell>
          <cell r="AI85">
            <v>0.2</v>
          </cell>
          <cell r="AJ85">
            <v>3</v>
          </cell>
          <cell r="AK85">
            <v>3</v>
          </cell>
          <cell r="AL85">
            <v>0</v>
          </cell>
          <cell r="AM85" t="str">
            <v>CZ01LargeOfficeWWR60.idf</v>
          </cell>
          <cell r="AN85" t="str">
            <v>CTZ01SiteDesign.idf</v>
          </cell>
          <cell r="AO85">
            <v>0</v>
          </cell>
          <cell r="AP85">
            <v>84</v>
          </cell>
          <cell r="AQ85" t="str">
            <v>LargeOffice</v>
          </cell>
          <cell r="AR85" t="str">
            <v>WWR60</v>
          </cell>
          <cell r="AS85" t="str">
            <v>StDim</v>
          </cell>
          <cell r="AT85" t="str">
            <v>No</v>
          </cell>
          <cell r="AU85" t="str">
            <v>No</v>
          </cell>
          <cell r="AV85" t="str">
            <v>No</v>
          </cell>
          <cell r="AW85" t="str">
            <v>No</v>
          </cell>
          <cell r="AX85" t="str">
            <v>No</v>
          </cell>
          <cell r="AY85" t="str">
            <v>No</v>
          </cell>
          <cell r="AZ85" t="str">
            <v>No</v>
          </cell>
          <cell r="BA85" t="str">
            <v>No</v>
          </cell>
          <cell r="BB85" t="str">
            <v>No</v>
          </cell>
          <cell r="BC85" t="str">
            <v>No</v>
          </cell>
          <cell r="BD85" t="str">
            <v>Yes</v>
          </cell>
          <cell r="BE85" t="str">
            <v>No</v>
          </cell>
          <cell r="BF85" t="str">
            <v>No</v>
          </cell>
          <cell r="BG85" t="str">
            <v>No</v>
          </cell>
          <cell r="BH85" t="str">
            <v>No</v>
          </cell>
          <cell r="BI85" t="str">
            <v>No</v>
          </cell>
          <cell r="BJ85" t="str">
            <v>No</v>
          </cell>
          <cell r="BK85" t="str">
            <v>No</v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</row>
        <row r="86">
          <cell r="B86" t="str">
            <v>0085 CZ01 LargeOffice WWR60StDimVT+20</v>
          </cell>
          <cell r="C86" t="str">
            <v>0071 CZ01 LargeOffice Base</v>
          </cell>
          <cell r="D86" t="b">
            <v>1</v>
          </cell>
          <cell r="E86" t="str">
            <v>CZ01RV2.epw</v>
          </cell>
          <cell r="F86">
            <v>1</v>
          </cell>
          <cell r="G86">
            <v>0</v>
          </cell>
          <cell r="H86">
            <v>1.024128E-3</v>
          </cell>
          <cell r="I86">
            <v>0.14961845738037893</v>
          </cell>
          <cell r="J86">
            <v>0</v>
          </cell>
          <cell r="K86">
            <v>3.0234880784205331</v>
          </cell>
          <cell r="L86">
            <v>1.4609636167878515</v>
          </cell>
          <cell r="M86">
            <v>0.73</v>
          </cell>
          <cell r="N86">
            <v>0.75</v>
          </cell>
          <cell r="O86">
            <v>0.75</v>
          </cell>
          <cell r="P86">
            <v>2.8906049533482774</v>
          </cell>
          <cell r="Q86">
            <v>0.34613337434919739</v>
          </cell>
          <cell r="R86">
            <v>2.6687840419430833</v>
          </cell>
          <cell r="S86">
            <v>0.47</v>
          </cell>
          <cell r="T86">
            <v>0.43</v>
          </cell>
          <cell r="U86">
            <v>0.63731999999999989</v>
          </cell>
          <cell r="V86">
            <v>0.58307999999999993</v>
          </cell>
          <cell r="W86">
            <v>0.79099999999999993</v>
          </cell>
          <cell r="X86">
            <v>9.9999999999999995E-7</v>
          </cell>
          <cell r="Y86">
            <v>0</v>
          </cell>
          <cell r="Z86">
            <v>0</v>
          </cell>
          <cell r="AA86">
            <v>9.6875193750387503</v>
          </cell>
          <cell r="AB86">
            <v>10.763910416709722</v>
          </cell>
          <cell r="AC86">
            <v>31468.723000000002</v>
          </cell>
          <cell r="AD86">
            <v>450</v>
          </cell>
          <cell r="AE86">
            <v>450</v>
          </cell>
          <cell r="AF86">
            <v>450</v>
          </cell>
          <cell r="AG86">
            <v>2</v>
          </cell>
          <cell r="AH86">
            <v>0.3</v>
          </cell>
          <cell r="AI86">
            <v>0.2</v>
          </cell>
          <cell r="AJ86">
            <v>3</v>
          </cell>
          <cell r="AK86">
            <v>3</v>
          </cell>
          <cell r="AL86">
            <v>0</v>
          </cell>
          <cell r="AM86" t="str">
            <v>CZ01LargeOfficeWWR60.idf</v>
          </cell>
          <cell r="AN86" t="str">
            <v>CTZ01SiteDesign.idf</v>
          </cell>
          <cell r="AO86">
            <v>0</v>
          </cell>
          <cell r="AP86">
            <v>85</v>
          </cell>
          <cell r="AQ86" t="str">
            <v>LargeOffice</v>
          </cell>
          <cell r="AR86" t="str">
            <v>WWR60</v>
          </cell>
          <cell r="AS86" t="str">
            <v>StDimVT+20</v>
          </cell>
          <cell r="AT86" t="str">
            <v>No</v>
          </cell>
          <cell r="AU86" t="str">
            <v>No</v>
          </cell>
          <cell r="AV86" t="str">
            <v>No</v>
          </cell>
          <cell r="AW86" t="str">
            <v>No</v>
          </cell>
          <cell r="AX86" t="str">
            <v>No</v>
          </cell>
          <cell r="AY86" t="str">
            <v>No</v>
          </cell>
          <cell r="AZ86" t="str">
            <v>No</v>
          </cell>
          <cell r="BA86" t="str">
            <v>No</v>
          </cell>
          <cell r="BB86" t="str">
            <v>Yes</v>
          </cell>
          <cell r="BC86" t="str">
            <v>No</v>
          </cell>
          <cell r="BD86" t="str">
            <v>Yes</v>
          </cell>
          <cell r="BE86" t="str">
            <v>No</v>
          </cell>
          <cell r="BF86" t="str">
            <v>No</v>
          </cell>
          <cell r="BG86" t="str">
            <v>No</v>
          </cell>
          <cell r="BH86" t="str">
            <v>No</v>
          </cell>
          <cell r="BI86" t="str">
            <v>No</v>
          </cell>
          <cell r="BJ86" t="str">
            <v>No</v>
          </cell>
          <cell r="BK86" t="str">
            <v>No</v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</row>
        <row r="87">
          <cell r="B87" t="str">
            <v>0086 CZ07 SAloneRetail BaseStDim</v>
          </cell>
          <cell r="C87">
            <v>0</v>
          </cell>
          <cell r="D87" t="b">
            <v>1</v>
          </cell>
          <cell r="E87" t="str">
            <v>CZ07RV2.epw</v>
          </cell>
          <cell r="F87">
            <v>7</v>
          </cell>
          <cell r="G87">
            <v>0</v>
          </cell>
          <cell r="H87">
            <v>1.024128E-3</v>
          </cell>
          <cell r="I87">
            <v>4.9558290587117117E-2</v>
          </cell>
          <cell r="J87">
            <v>0</v>
          </cell>
          <cell r="K87">
            <v>2.0579129996354562</v>
          </cell>
          <cell r="L87">
            <v>1.4609636167878515</v>
          </cell>
          <cell r="M87">
            <v>0.73</v>
          </cell>
          <cell r="N87">
            <v>0.44999999999999996</v>
          </cell>
          <cell r="O87">
            <v>0.8</v>
          </cell>
          <cell r="P87">
            <v>1.9250298745632004</v>
          </cell>
          <cell r="Q87">
            <v>1.5E-3</v>
          </cell>
          <cell r="R87">
            <v>4.3722632176514349</v>
          </cell>
          <cell r="S87">
            <v>0.61</v>
          </cell>
          <cell r="T87">
            <v>0.34</v>
          </cell>
          <cell r="U87">
            <v>0.68929999999999991</v>
          </cell>
          <cell r="V87">
            <v>0.38419999999999999</v>
          </cell>
          <cell r="W87">
            <v>0.64409999999999989</v>
          </cell>
          <cell r="X87">
            <v>9.9999999999999995E-7</v>
          </cell>
          <cell r="Y87">
            <v>0</v>
          </cell>
          <cell r="Z87">
            <v>0</v>
          </cell>
          <cell r="AA87">
            <v>9.6875193750387503</v>
          </cell>
          <cell r="AB87">
            <v>10.763910416709722</v>
          </cell>
          <cell r="AC87">
            <v>31468.723000000002</v>
          </cell>
          <cell r="AD87">
            <v>100000</v>
          </cell>
          <cell r="AE87">
            <v>100000</v>
          </cell>
          <cell r="AF87">
            <v>450</v>
          </cell>
          <cell r="AG87">
            <v>2</v>
          </cell>
          <cell r="AH87">
            <v>0.3</v>
          </cell>
          <cell r="AI87">
            <v>0.2</v>
          </cell>
          <cell r="AJ87">
            <v>4</v>
          </cell>
          <cell r="AK87">
            <v>3</v>
          </cell>
          <cell r="AL87">
            <v>0</v>
          </cell>
          <cell r="AM87" t="str">
            <v>CZ07SAloneRetail.idf</v>
          </cell>
          <cell r="AN87" t="str">
            <v>CTZ07SiteDesign.idf</v>
          </cell>
          <cell r="AO87">
            <v>0</v>
          </cell>
          <cell r="AP87">
            <v>86</v>
          </cell>
          <cell r="AQ87" t="str">
            <v>SAloneRetail</v>
          </cell>
          <cell r="AR87" t="str">
            <v>Base</v>
          </cell>
          <cell r="AS87" t="str">
            <v>StDim</v>
          </cell>
          <cell r="AT87" t="str">
            <v>No</v>
          </cell>
          <cell r="AU87" t="str">
            <v>No</v>
          </cell>
          <cell r="AV87" t="str">
            <v>No</v>
          </cell>
          <cell r="AW87" t="str">
            <v>No</v>
          </cell>
          <cell r="AX87" t="str">
            <v>No</v>
          </cell>
          <cell r="AY87" t="str">
            <v>No</v>
          </cell>
          <cell r="AZ87" t="str">
            <v>No</v>
          </cell>
          <cell r="BA87" t="str">
            <v>No</v>
          </cell>
          <cell r="BB87" t="str">
            <v>No</v>
          </cell>
          <cell r="BC87" t="str">
            <v>No</v>
          </cell>
          <cell r="BD87" t="str">
            <v>No</v>
          </cell>
          <cell r="BE87" t="str">
            <v>No</v>
          </cell>
          <cell r="BF87" t="str">
            <v>No</v>
          </cell>
          <cell r="BG87" t="str">
            <v>No</v>
          </cell>
          <cell r="BH87" t="str">
            <v>No</v>
          </cell>
          <cell r="BI87" t="str">
            <v>No</v>
          </cell>
          <cell r="BJ87" t="str">
            <v>No</v>
          </cell>
          <cell r="BK87" t="str">
            <v>No</v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</row>
        <row r="88">
          <cell r="B88" t="str">
            <v>0087 CZ07 SAloneRetail BaseStDimSVT+20</v>
          </cell>
          <cell r="C88" t="str">
            <v>0086 CZ07 SAloneRetail BaseStDim</v>
          </cell>
          <cell r="D88" t="b">
            <v>1</v>
          </cell>
          <cell r="E88" t="str">
            <v>CZ07RV2.epw</v>
          </cell>
          <cell r="F88">
            <v>7</v>
          </cell>
          <cell r="G88">
            <v>0</v>
          </cell>
          <cell r="H88">
            <v>1.024128E-3</v>
          </cell>
          <cell r="I88">
            <v>4.9558290587117117E-2</v>
          </cell>
          <cell r="J88">
            <v>0</v>
          </cell>
          <cell r="K88">
            <v>2.0579129996354562</v>
          </cell>
          <cell r="L88">
            <v>1.4609636167878515</v>
          </cell>
          <cell r="M88">
            <v>0.73</v>
          </cell>
          <cell r="N88">
            <v>0.44999999999999996</v>
          </cell>
          <cell r="O88">
            <v>0.8</v>
          </cell>
          <cell r="P88">
            <v>1.9250298745632004</v>
          </cell>
          <cell r="Q88">
            <v>1.5E-3</v>
          </cell>
          <cell r="R88">
            <v>4.3722632176514349</v>
          </cell>
          <cell r="S88">
            <v>0.61</v>
          </cell>
          <cell r="T88">
            <v>0.34</v>
          </cell>
          <cell r="U88">
            <v>0.68929999999999991</v>
          </cell>
          <cell r="V88">
            <v>0.38419999999999999</v>
          </cell>
          <cell r="W88">
            <v>0.77291999999999983</v>
          </cell>
          <cell r="X88">
            <v>9.9999999999999995E-7</v>
          </cell>
          <cell r="Y88">
            <v>0</v>
          </cell>
          <cell r="Z88">
            <v>0</v>
          </cell>
          <cell r="AA88">
            <v>9.6875193750387503</v>
          </cell>
          <cell r="AB88">
            <v>10.763910416709722</v>
          </cell>
          <cell r="AC88">
            <v>31468.723000000002</v>
          </cell>
          <cell r="AD88">
            <v>100000</v>
          </cell>
          <cell r="AE88">
            <v>100000</v>
          </cell>
          <cell r="AF88">
            <v>450</v>
          </cell>
          <cell r="AG88">
            <v>2</v>
          </cell>
          <cell r="AH88">
            <v>0.3</v>
          </cell>
          <cell r="AI88">
            <v>0.2</v>
          </cell>
          <cell r="AJ88">
            <v>4</v>
          </cell>
          <cell r="AK88">
            <v>3</v>
          </cell>
          <cell r="AL88">
            <v>0</v>
          </cell>
          <cell r="AM88" t="str">
            <v>CZ07SAloneRetail.idf</v>
          </cell>
          <cell r="AN88" t="str">
            <v>CTZ07SiteDesign.idf</v>
          </cell>
          <cell r="AO88">
            <v>0</v>
          </cell>
          <cell r="AP88">
            <v>87</v>
          </cell>
          <cell r="AQ88" t="str">
            <v>SAloneRetail</v>
          </cell>
          <cell r="AR88" t="str">
            <v>Base</v>
          </cell>
          <cell r="AS88" t="str">
            <v>StDimSVT+20</v>
          </cell>
          <cell r="AT88" t="str">
            <v>No</v>
          </cell>
          <cell r="AU88" t="str">
            <v>No</v>
          </cell>
          <cell r="AV88" t="str">
            <v>No</v>
          </cell>
          <cell r="AW88" t="str">
            <v>No</v>
          </cell>
          <cell r="AX88" t="str">
            <v>No</v>
          </cell>
          <cell r="AY88" t="str">
            <v>No</v>
          </cell>
          <cell r="AZ88" t="str">
            <v>No</v>
          </cell>
          <cell r="BA88" t="str">
            <v>No</v>
          </cell>
          <cell r="BB88" t="str">
            <v>No</v>
          </cell>
          <cell r="BC88" t="str">
            <v>Yes</v>
          </cell>
          <cell r="BD88" t="str">
            <v>No</v>
          </cell>
          <cell r="BE88" t="str">
            <v>No</v>
          </cell>
          <cell r="BF88" t="str">
            <v>No</v>
          </cell>
          <cell r="BG88" t="str">
            <v>No</v>
          </cell>
          <cell r="BH88" t="str">
            <v>No</v>
          </cell>
          <cell r="BI88" t="str">
            <v>No</v>
          </cell>
          <cell r="BJ88" t="str">
            <v>No</v>
          </cell>
          <cell r="BK88" t="str">
            <v>No</v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</row>
        <row r="89">
          <cell r="B89" t="str">
            <v>0088 CZ07 SAloneRetail SkyLt5StDim</v>
          </cell>
          <cell r="C89" t="str">
            <v>0086 CZ07 SAloneRetail BaseStDim</v>
          </cell>
          <cell r="D89" t="b">
            <v>1</v>
          </cell>
          <cell r="E89" t="str">
            <v>CZ07RV2.epw</v>
          </cell>
          <cell r="F89">
            <v>7</v>
          </cell>
          <cell r="G89">
            <v>0</v>
          </cell>
          <cell r="H89">
            <v>1.024128E-3</v>
          </cell>
          <cell r="I89">
            <v>4.9558290587117117E-2</v>
          </cell>
          <cell r="J89">
            <v>0</v>
          </cell>
          <cell r="K89">
            <v>2.0579129996354562</v>
          </cell>
          <cell r="L89">
            <v>1.4609636167878515</v>
          </cell>
          <cell r="M89">
            <v>0.73</v>
          </cell>
          <cell r="N89">
            <v>0.44999999999999996</v>
          </cell>
          <cell r="O89">
            <v>0.8</v>
          </cell>
          <cell r="P89">
            <v>1.9250298745632004</v>
          </cell>
          <cell r="Q89">
            <v>1.5E-3</v>
          </cell>
          <cell r="R89">
            <v>4.3722632176514349</v>
          </cell>
          <cell r="S89">
            <v>0.61</v>
          </cell>
          <cell r="T89">
            <v>0.34</v>
          </cell>
          <cell r="U89">
            <v>0.68929999999999991</v>
          </cell>
          <cell r="V89">
            <v>0.38419999999999999</v>
          </cell>
          <cell r="W89">
            <v>0.64409999999999989</v>
          </cell>
          <cell r="X89">
            <v>9.9999999999999995E-7</v>
          </cell>
          <cell r="Y89">
            <v>0</v>
          </cell>
          <cell r="Z89">
            <v>0</v>
          </cell>
          <cell r="AA89">
            <v>9.6875193750387503</v>
          </cell>
          <cell r="AB89">
            <v>10.763910416709722</v>
          </cell>
          <cell r="AC89">
            <v>31468.723000000002</v>
          </cell>
          <cell r="AD89">
            <v>100000</v>
          </cell>
          <cell r="AE89">
            <v>100000</v>
          </cell>
          <cell r="AF89">
            <v>450</v>
          </cell>
          <cell r="AG89">
            <v>2</v>
          </cell>
          <cell r="AH89">
            <v>0.3</v>
          </cell>
          <cell r="AI89">
            <v>0.2</v>
          </cell>
          <cell r="AJ89">
            <v>4</v>
          </cell>
          <cell r="AK89">
            <v>3</v>
          </cell>
          <cell r="AL89">
            <v>0</v>
          </cell>
          <cell r="AM89" t="str">
            <v>CZ07SAloneRetail5SkyLt.idf</v>
          </cell>
          <cell r="AN89" t="str">
            <v>CTZ07SiteDesign.idf</v>
          </cell>
          <cell r="AO89">
            <v>0</v>
          </cell>
          <cell r="AP89">
            <v>88</v>
          </cell>
          <cell r="AQ89" t="str">
            <v>SAloneRetail</v>
          </cell>
          <cell r="AR89" t="str">
            <v>SkyLt5</v>
          </cell>
          <cell r="AS89" t="str">
            <v>StDim</v>
          </cell>
          <cell r="AT89" t="str">
            <v>No</v>
          </cell>
          <cell r="AU89" t="str">
            <v>No</v>
          </cell>
          <cell r="AV89" t="str">
            <v>No</v>
          </cell>
          <cell r="AW89" t="str">
            <v>No</v>
          </cell>
          <cell r="AX89" t="str">
            <v>No</v>
          </cell>
          <cell r="AY89" t="str">
            <v>No</v>
          </cell>
          <cell r="AZ89" t="str">
            <v>No</v>
          </cell>
          <cell r="BA89" t="str">
            <v>No</v>
          </cell>
          <cell r="BB89" t="str">
            <v>No</v>
          </cell>
          <cell r="BC89" t="str">
            <v>No</v>
          </cell>
          <cell r="BD89" t="str">
            <v>No</v>
          </cell>
          <cell r="BE89" t="str">
            <v>No</v>
          </cell>
          <cell r="BF89" t="str">
            <v>No</v>
          </cell>
          <cell r="BG89" t="str">
            <v>No</v>
          </cell>
          <cell r="BH89" t="str">
            <v>No</v>
          </cell>
          <cell r="BI89" t="str">
            <v>No</v>
          </cell>
          <cell r="BJ89" t="str">
            <v>No</v>
          </cell>
          <cell r="BK89" t="str">
            <v>No</v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</row>
        <row r="90">
          <cell r="B90" t="str">
            <v>0089 CZ07 SAloneRetail SkyLt5StDimSVT+20</v>
          </cell>
          <cell r="C90" t="str">
            <v>0086 CZ07 SAloneRetail BaseStDim</v>
          </cell>
          <cell r="D90" t="b">
            <v>1</v>
          </cell>
          <cell r="E90" t="str">
            <v>CZ07RV2.epw</v>
          </cell>
          <cell r="F90">
            <v>7</v>
          </cell>
          <cell r="G90">
            <v>0</v>
          </cell>
          <cell r="H90">
            <v>1.024128E-3</v>
          </cell>
          <cell r="I90">
            <v>4.9558290587117117E-2</v>
          </cell>
          <cell r="J90">
            <v>0</v>
          </cell>
          <cell r="K90">
            <v>2.0579129996354562</v>
          </cell>
          <cell r="L90">
            <v>1.4609636167878515</v>
          </cell>
          <cell r="M90">
            <v>0.73</v>
          </cell>
          <cell r="N90">
            <v>0.44999999999999996</v>
          </cell>
          <cell r="O90">
            <v>0.8</v>
          </cell>
          <cell r="P90">
            <v>1.9250298745632004</v>
          </cell>
          <cell r="Q90">
            <v>1.5E-3</v>
          </cell>
          <cell r="R90">
            <v>4.3722632176514349</v>
          </cell>
          <cell r="S90">
            <v>0.61</v>
          </cell>
          <cell r="T90">
            <v>0.34</v>
          </cell>
          <cell r="U90">
            <v>0.68929999999999991</v>
          </cell>
          <cell r="V90">
            <v>0.38419999999999999</v>
          </cell>
          <cell r="W90">
            <v>0.77291999999999983</v>
          </cell>
          <cell r="X90">
            <v>9.9999999999999995E-7</v>
          </cell>
          <cell r="Y90">
            <v>0</v>
          </cell>
          <cell r="Z90">
            <v>0</v>
          </cell>
          <cell r="AA90">
            <v>9.6875193750387503</v>
          </cell>
          <cell r="AB90">
            <v>10.763910416709722</v>
          </cell>
          <cell r="AC90">
            <v>31468.723000000002</v>
          </cell>
          <cell r="AD90">
            <v>100000</v>
          </cell>
          <cell r="AE90">
            <v>100000</v>
          </cell>
          <cell r="AF90">
            <v>450</v>
          </cell>
          <cell r="AG90">
            <v>2</v>
          </cell>
          <cell r="AH90">
            <v>0.3</v>
          </cell>
          <cell r="AI90">
            <v>0.2</v>
          </cell>
          <cell r="AJ90">
            <v>4</v>
          </cell>
          <cell r="AK90">
            <v>3</v>
          </cell>
          <cell r="AL90">
            <v>0</v>
          </cell>
          <cell r="AM90" t="str">
            <v>CZ07SAloneRetail5SkyLt.idf</v>
          </cell>
          <cell r="AN90" t="str">
            <v>CTZ07SiteDesign.idf</v>
          </cell>
          <cell r="AO90">
            <v>0</v>
          </cell>
          <cell r="AP90">
            <v>89</v>
          </cell>
          <cell r="AQ90" t="str">
            <v>SAloneRetail</v>
          </cell>
          <cell r="AR90" t="str">
            <v>SkyLt5</v>
          </cell>
          <cell r="AS90" t="str">
            <v>StDimSVT+20</v>
          </cell>
          <cell r="AT90" t="str">
            <v>No</v>
          </cell>
          <cell r="AU90" t="str">
            <v>No</v>
          </cell>
          <cell r="AV90" t="str">
            <v>No</v>
          </cell>
          <cell r="AW90" t="str">
            <v>No</v>
          </cell>
          <cell r="AX90" t="str">
            <v>No</v>
          </cell>
          <cell r="AY90" t="str">
            <v>No</v>
          </cell>
          <cell r="AZ90" t="str">
            <v>No</v>
          </cell>
          <cell r="BA90" t="str">
            <v>No</v>
          </cell>
          <cell r="BB90" t="str">
            <v>No</v>
          </cell>
          <cell r="BC90" t="str">
            <v>Yes</v>
          </cell>
          <cell r="BD90" t="str">
            <v>No</v>
          </cell>
          <cell r="BE90" t="str">
            <v>No</v>
          </cell>
          <cell r="BF90" t="str">
            <v>No</v>
          </cell>
          <cell r="BG90" t="str">
            <v>No</v>
          </cell>
          <cell r="BH90" t="str">
            <v>No</v>
          </cell>
          <cell r="BI90" t="str">
            <v>No</v>
          </cell>
          <cell r="BJ90" t="str">
            <v>No</v>
          </cell>
          <cell r="BK90" t="str">
            <v>No</v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</row>
        <row r="91">
          <cell r="B91" t="str">
            <v>0090 CZ01 SAloneRetail BaseStDim</v>
          </cell>
          <cell r="C91">
            <v>0</v>
          </cell>
          <cell r="D91" t="b">
            <v>1</v>
          </cell>
          <cell r="E91" t="str">
            <v>CZ01RV2.epw</v>
          </cell>
          <cell r="F91">
            <v>1</v>
          </cell>
          <cell r="G91">
            <v>0</v>
          </cell>
          <cell r="H91">
            <v>1.024128E-3</v>
          </cell>
          <cell r="I91">
            <v>4.9558290587117117E-2</v>
          </cell>
          <cell r="J91">
            <v>0</v>
          </cell>
          <cell r="K91">
            <v>3.0234880784205331</v>
          </cell>
          <cell r="L91">
            <v>1.4609636167878515</v>
          </cell>
          <cell r="M91">
            <v>0.73</v>
          </cell>
          <cell r="N91">
            <v>0.75</v>
          </cell>
          <cell r="O91">
            <v>0.75</v>
          </cell>
          <cell r="P91">
            <v>2.8906049533482774</v>
          </cell>
          <cell r="Q91">
            <v>0.34613337434919739</v>
          </cell>
          <cell r="R91">
            <v>2.6687840419430833</v>
          </cell>
          <cell r="S91">
            <v>0.47</v>
          </cell>
          <cell r="T91">
            <v>0.43</v>
          </cell>
          <cell r="U91">
            <v>0.53109999999999991</v>
          </cell>
          <cell r="V91">
            <v>0.48589999999999994</v>
          </cell>
          <cell r="W91">
            <v>0.79099999999999993</v>
          </cell>
          <cell r="X91">
            <v>9.9999999999999995E-7</v>
          </cell>
          <cell r="Y91">
            <v>0</v>
          </cell>
          <cell r="Z91">
            <v>0</v>
          </cell>
          <cell r="AA91">
            <v>9.6875193750387503</v>
          </cell>
          <cell r="AB91">
            <v>10.763910416709722</v>
          </cell>
          <cell r="AC91">
            <v>31468.723000000002</v>
          </cell>
          <cell r="AD91">
            <v>100000</v>
          </cell>
          <cell r="AE91">
            <v>100000</v>
          </cell>
          <cell r="AF91">
            <v>450</v>
          </cell>
          <cell r="AG91">
            <v>2</v>
          </cell>
          <cell r="AH91">
            <v>0.3</v>
          </cell>
          <cell r="AI91">
            <v>0.2</v>
          </cell>
          <cell r="AJ91">
            <v>4</v>
          </cell>
          <cell r="AK91">
            <v>3</v>
          </cell>
          <cell r="AL91">
            <v>0</v>
          </cell>
          <cell r="AM91" t="str">
            <v>CZ01SAloneRetail.idf</v>
          </cell>
          <cell r="AN91" t="str">
            <v>CTZ01SiteDesign.idf</v>
          </cell>
          <cell r="AO91">
            <v>0</v>
          </cell>
          <cell r="AP91">
            <v>90</v>
          </cell>
          <cell r="AQ91" t="str">
            <v>SAloneRetail</v>
          </cell>
          <cell r="AR91" t="str">
            <v>Base</v>
          </cell>
          <cell r="AS91" t="str">
            <v>StDim</v>
          </cell>
          <cell r="AT91" t="str">
            <v>No</v>
          </cell>
          <cell r="AU91" t="str">
            <v>No</v>
          </cell>
          <cell r="AV91" t="str">
            <v>No</v>
          </cell>
          <cell r="AW91" t="str">
            <v>No</v>
          </cell>
          <cell r="AX91" t="str">
            <v>No</v>
          </cell>
          <cell r="AY91" t="str">
            <v>No</v>
          </cell>
          <cell r="AZ91" t="str">
            <v>No</v>
          </cell>
          <cell r="BA91" t="str">
            <v>No</v>
          </cell>
          <cell r="BB91" t="str">
            <v>No</v>
          </cell>
          <cell r="BC91" t="str">
            <v>No</v>
          </cell>
          <cell r="BD91" t="str">
            <v>No</v>
          </cell>
          <cell r="BE91" t="str">
            <v>No</v>
          </cell>
          <cell r="BF91" t="str">
            <v>No</v>
          </cell>
          <cell r="BG91" t="str">
            <v>No</v>
          </cell>
          <cell r="BH91" t="str">
            <v>No</v>
          </cell>
          <cell r="BI91" t="str">
            <v>No</v>
          </cell>
          <cell r="BJ91" t="str">
            <v>No</v>
          </cell>
          <cell r="BK91" t="str">
            <v>No</v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</row>
        <row r="92">
          <cell r="B92" t="str">
            <v>0091 CZ01 SAloneRetail BaseStDimSVT+20</v>
          </cell>
          <cell r="C92" t="str">
            <v>0090 CZ01 SAloneRetail BaseStDim</v>
          </cell>
          <cell r="D92" t="b">
            <v>1</v>
          </cell>
          <cell r="E92" t="str">
            <v>CZ01RV2.epw</v>
          </cell>
          <cell r="F92">
            <v>1</v>
          </cell>
          <cell r="G92">
            <v>0</v>
          </cell>
          <cell r="H92">
            <v>1.024128E-3</v>
          </cell>
          <cell r="I92">
            <v>4.9558290587117117E-2</v>
          </cell>
          <cell r="J92">
            <v>0</v>
          </cell>
          <cell r="K92">
            <v>3.0234880784205331</v>
          </cell>
          <cell r="L92">
            <v>1.4609636167878515</v>
          </cell>
          <cell r="M92">
            <v>0.73</v>
          </cell>
          <cell r="N92">
            <v>0.75</v>
          </cell>
          <cell r="O92">
            <v>0.75</v>
          </cell>
          <cell r="P92">
            <v>2.8906049533482774</v>
          </cell>
          <cell r="Q92">
            <v>0.34613337434919739</v>
          </cell>
          <cell r="R92">
            <v>2.6687840419430833</v>
          </cell>
          <cell r="S92">
            <v>0.47</v>
          </cell>
          <cell r="T92">
            <v>0.43</v>
          </cell>
          <cell r="U92">
            <v>0.53109999999999991</v>
          </cell>
          <cell r="V92">
            <v>0.48589999999999994</v>
          </cell>
          <cell r="W92">
            <v>0.94919999999999982</v>
          </cell>
          <cell r="X92">
            <v>9.9999999999999995E-7</v>
          </cell>
          <cell r="Y92">
            <v>0</v>
          </cell>
          <cell r="Z92">
            <v>0</v>
          </cell>
          <cell r="AA92">
            <v>9.6875193750387503</v>
          </cell>
          <cell r="AB92">
            <v>10.763910416709722</v>
          </cell>
          <cell r="AC92">
            <v>31468.723000000002</v>
          </cell>
          <cell r="AD92">
            <v>100000</v>
          </cell>
          <cell r="AE92">
            <v>100000</v>
          </cell>
          <cell r="AF92">
            <v>450</v>
          </cell>
          <cell r="AG92">
            <v>2</v>
          </cell>
          <cell r="AH92">
            <v>0.3</v>
          </cell>
          <cell r="AI92">
            <v>0.2</v>
          </cell>
          <cell r="AJ92">
            <v>4</v>
          </cell>
          <cell r="AK92">
            <v>3</v>
          </cell>
          <cell r="AL92">
            <v>0</v>
          </cell>
          <cell r="AM92" t="str">
            <v>CZ01SAloneRetail.idf</v>
          </cell>
          <cell r="AN92" t="str">
            <v>CTZ01SiteDesign.idf</v>
          </cell>
          <cell r="AO92">
            <v>0</v>
          </cell>
          <cell r="AP92">
            <v>91</v>
          </cell>
          <cell r="AQ92" t="str">
            <v>SAloneRetail</v>
          </cell>
          <cell r="AR92" t="str">
            <v>Base</v>
          </cell>
          <cell r="AS92" t="str">
            <v>StDimSVT+20</v>
          </cell>
          <cell r="AT92" t="str">
            <v>No</v>
          </cell>
          <cell r="AU92" t="str">
            <v>No</v>
          </cell>
          <cell r="AV92" t="str">
            <v>No</v>
          </cell>
          <cell r="AW92" t="str">
            <v>No</v>
          </cell>
          <cell r="AX92" t="str">
            <v>No</v>
          </cell>
          <cell r="AY92" t="str">
            <v>No</v>
          </cell>
          <cell r="AZ92" t="str">
            <v>No</v>
          </cell>
          <cell r="BA92" t="str">
            <v>No</v>
          </cell>
          <cell r="BB92" t="str">
            <v>No</v>
          </cell>
          <cell r="BC92" t="str">
            <v>Yes</v>
          </cell>
          <cell r="BD92" t="str">
            <v>No</v>
          </cell>
          <cell r="BE92" t="str">
            <v>No</v>
          </cell>
          <cell r="BF92" t="str">
            <v>No</v>
          </cell>
          <cell r="BG92" t="str">
            <v>No</v>
          </cell>
          <cell r="BH92" t="str">
            <v>No</v>
          </cell>
          <cell r="BI92" t="str">
            <v>No</v>
          </cell>
          <cell r="BJ92" t="str">
            <v>No</v>
          </cell>
          <cell r="BK92" t="str">
            <v>No</v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</row>
        <row r="93">
          <cell r="B93" t="str">
            <v>0092 CZ01 SAloneRetail SkyLt5StDim</v>
          </cell>
          <cell r="C93" t="str">
            <v>0090 CZ01 SAloneRetail BaseStDim</v>
          </cell>
          <cell r="D93" t="b">
            <v>1</v>
          </cell>
          <cell r="E93" t="str">
            <v>CZ01RV2.epw</v>
          </cell>
          <cell r="F93">
            <v>1</v>
          </cell>
          <cell r="G93">
            <v>0</v>
          </cell>
          <cell r="H93">
            <v>1.024128E-3</v>
          </cell>
          <cell r="I93">
            <v>4.9558290587117117E-2</v>
          </cell>
          <cell r="J93">
            <v>0</v>
          </cell>
          <cell r="K93">
            <v>3.0234880784205331</v>
          </cell>
          <cell r="L93">
            <v>1.4609636167878515</v>
          </cell>
          <cell r="M93">
            <v>0.73</v>
          </cell>
          <cell r="N93">
            <v>0.75</v>
          </cell>
          <cell r="O93">
            <v>0.75</v>
          </cell>
          <cell r="P93">
            <v>2.8906049533482774</v>
          </cell>
          <cell r="Q93">
            <v>0.34613337434919739</v>
          </cell>
          <cell r="R93">
            <v>2.6687840419430833</v>
          </cell>
          <cell r="S93">
            <v>0.47</v>
          </cell>
          <cell r="T93">
            <v>0.43</v>
          </cell>
          <cell r="U93">
            <v>0.53109999999999991</v>
          </cell>
          <cell r="V93">
            <v>0.48589999999999994</v>
          </cell>
          <cell r="W93">
            <v>0.79099999999999993</v>
          </cell>
          <cell r="X93">
            <v>9.9999999999999995E-7</v>
          </cell>
          <cell r="Y93">
            <v>0</v>
          </cell>
          <cell r="Z93">
            <v>0</v>
          </cell>
          <cell r="AA93">
            <v>9.6875193750387503</v>
          </cell>
          <cell r="AB93">
            <v>10.763910416709722</v>
          </cell>
          <cell r="AC93">
            <v>31468.723000000002</v>
          </cell>
          <cell r="AD93">
            <v>100000</v>
          </cell>
          <cell r="AE93">
            <v>100000</v>
          </cell>
          <cell r="AF93">
            <v>450</v>
          </cell>
          <cell r="AG93">
            <v>2</v>
          </cell>
          <cell r="AH93">
            <v>0.3</v>
          </cell>
          <cell r="AI93">
            <v>0.2</v>
          </cell>
          <cell r="AJ93">
            <v>4</v>
          </cell>
          <cell r="AK93">
            <v>3</v>
          </cell>
          <cell r="AL93">
            <v>0</v>
          </cell>
          <cell r="AM93" t="str">
            <v>CZ01SAloneRetail5SkyLt.idf</v>
          </cell>
          <cell r="AN93" t="str">
            <v>CTZ01SiteDesign.idf</v>
          </cell>
          <cell r="AO93">
            <v>0</v>
          </cell>
          <cell r="AP93">
            <v>92</v>
          </cell>
          <cell r="AQ93" t="str">
            <v>SAloneRetail</v>
          </cell>
          <cell r="AR93" t="str">
            <v>SkyLt5</v>
          </cell>
          <cell r="AS93" t="str">
            <v>StDim</v>
          </cell>
          <cell r="AT93" t="str">
            <v>No</v>
          </cell>
          <cell r="AU93" t="str">
            <v>No</v>
          </cell>
          <cell r="AV93" t="str">
            <v>No</v>
          </cell>
          <cell r="AW93" t="str">
            <v>No</v>
          </cell>
          <cell r="AX93" t="str">
            <v>No</v>
          </cell>
          <cell r="AY93" t="str">
            <v>No</v>
          </cell>
          <cell r="AZ93" t="str">
            <v>No</v>
          </cell>
          <cell r="BA93" t="str">
            <v>No</v>
          </cell>
          <cell r="BB93" t="str">
            <v>No</v>
          </cell>
          <cell r="BC93" t="str">
            <v>No</v>
          </cell>
          <cell r="BD93" t="str">
            <v>No</v>
          </cell>
          <cell r="BE93" t="str">
            <v>No</v>
          </cell>
          <cell r="BF93" t="str">
            <v>No</v>
          </cell>
          <cell r="BG93" t="str">
            <v>No</v>
          </cell>
          <cell r="BH93" t="str">
            <v>No</v>
          </cell>
          <cell r="BI93" t="str">
            <v>No</v>
          </cell>
          <cell r="BJ93" t="str">
            <v>No</v>
          </cell>
          <cell r="BK93" t="str">
            <v>No</v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</row>
        <row r="94">
          <cell r="B94" t="str">
            <v>0093 CZ01 SAloneRetail SkyLt5StDimSVT+20</v>
          </cell>
          <cell r="C94" t="str">
            <v>0090 CZ01 SAloneRetail BaseStDim</v>
          </cell>
          <cell r="D94" t="b">
            <v>1</v>
          </cell>
          <cell r="E94" t="str">
            <v>CZ01RV2.epw</v>
          </cell>
          <cell r="F94">
            <v>1</v>
          </cell>
          <cell r="G94">
            <v>0</v>
          </cell>
          <cell r="H94">
            <v>1.024128E-3</v>
          </cell>
          <cell r="I94">
            <v>4.9558290587117117E-2</v>
          </cell>
          <cell r="J94">
            <v>0</v>
          </cell>
          <cell r="K94">
            <v>3.0234880784205331</v>
          </cell>
          <cell r="L94">
            <v>1.4609636167878515</v>
          </cell>
          <cell r="M94">
            <v>0.73</v>
          </cell>
          <cell r="N94">
            <v>0.75</v>
          </cell>
          <cell r="O94">
            <v>0.75</v>
          </cell>
          <cell r="P94">
            <v>2.8906049533482774</v>
          </cell>
          <cell r="Q94">
            <v>0.34613337434919739</v>
          </cell>
          <cell r="R94">
            <v>2.6687840419430833</v>
          </cell>
          <cell r="S94">
            <v>0.47</v>
          </cell>
          <cell r="T94">
            <v>0.43</v>
          </cell>
          <cell r="U94">
            <v>0.53109999999999991</v>
          </cell>
          <cell r="V94">
            <v>0.48589999999999994</v>
          </cell>
          <cell r="W94">
            <v>0.94919999999999982</v>
          </cell>
          <cell r="X94">
            <v>9.9999999999999995E-7</v>
          </cell>
          <cell r="Y94">
            <v>0</v>
          </cell>
          <cell r="Z94">
            <v>0</v>
          </cell>
          <cell r="AA94">
            <v>9.6875193750387503</v>
          </cell>
          <cell r="AB94">
            <v>10.763910416709722</v>
          </cell>
          <cell r="AC94">
            <v>31468.723000000002</v>
          </cell>
          <cell r="AD94">
            <v>100000</v>
          </cell>
          <cell r="AE94">
            <v>100000</v>
          </cell>
          <cell r="AF94">
            <v>450</v>
          </cell>
          <cell r="AG94">
            <v>2</v>
          </cell>
          <cell r="AH94">
            <v>0.3</v>
          </cell>
          <cell r="AI94">
            <v>0.2</v>
          </cell>
          <cell r="AJ94">
            <v>4</v>
          </cell>
          <cell r="AK94">
            <v>3</v>
          </cell>
          <cell r="AL94">
            <v>0</v>
          </cell>
          <cell r="AM94" t="str">
            <v>CZ01SAloneRetail5SkyLt.idf</v>
          </cell>
          <cell r="AN94" t="str">
            <v>CTZ01SiteDesign.idf</v>
          </cell>
          <cell r="AO94">
            <v>0</v>
          </cell>
          <cell r="AP94">
            <v>93</v>
          </cell>
          <cell r="AQ94" t="str">
            <v>SAloneRetail</v>
          </cell>
          <cell r="AR94" t="str">
            <v>SkyLt5</v>
          </cell>
          <cell r="AS94" t="str">
            <v>StDimSVT+20</v>
          </cell>
          <cell r="AT94" t="str">
            <v>No</v>
          </cell>
          <cell r="AU94" t="str">
            <v>No</v>
          </cell>
          <cell r="AV94" t="str">
            <v>No</v>
          </cell>
          <cell r="AW94" t="str">
            <v>No</v>
          </cell>
          <cell r="AX94" t="str">
            <v>No</v>
          </cell>
          <cell r="AY94" t="str">
            <v>No</v>
          </cell>
          <cell r="AZ94" t="str">
            <v>No</v>
          </cell>
          <cell r="BA94" t="str">
            <v>No</v>
          </cell>
          <cell r="BB94" t="str">
            <v>No</v>
          </cell>
          <cell r="BC94" t="str">
            <v>Yes</v>
          </cell>
          <cell r="BD94" t="str">
            <v>No</v>
          </cell>
          <cell r="BE94" t="str">
            <v>No</v>
          </cell>
          <cell r="BF94" t="str">
            <v>No</v>
          </cell>
          <cell r="BG94" t="str">
            <v>No</v>
          </cell>
          <cell r="BH94" t="str">
            <v>No</v>
          </cell>
          <cell r="BI94" t="str">
            <v>No</v>
          </cell>
          <cell r="BJ94" t="str">
            <v>No</v>
          </cell>
          <cell r="BK94" t="str">
            <v>No</v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</row>
        <row r="95">
          <cell r="B95" t="str">
            <v>0094 CZ06 QSRest Base</v>
          </cell>
          <cell r="C95">
            <v>0</v>
          </cell>
          <cell r="D95" t="b">
            <v>0</v>
          </cell>
          <cell r="E95" t="str">
            <v>CZ06RV2.epw</v>
          </cell>
          <cell r="F95">
            <v>6</v>
          </cell>
          <cell r="G95">
            <v>0</v>
          </cell>
          <cell r="H95">
            <v>1.024128E-3</v>
          </cell>
          <cell r="I95">
            <v>4.9558290587117117E-2</v>
          </cell>
          <cell r="J95">
            <v>0</v>
          </cell>
          <cell r="K95">
            <v>1.7775386063882341</v>
          </cell>
          <cell r="L95">
            <v>1.4609636167878515</v>
          </cell>
          <cell r="M95">
            <v>0.73</v>
          </cell>
          <cell r="N95">
            <v>0.44999999999999996</v>
          </cell>
          <cell r="O95">
            <v>0.8</v>
          </cell>
          <cell r="P95">
            <v>1.6446554813159782</v>
          </cell>
          <cell r="Q95">
            <v>1.5E-3</v>
          </cell>
          <cell r="R95">
            <v>4.3722632176514349</v>
          </cell>
          <cell r="S95">
            <v>0.61</v>
          </cell>
          <cell r="T95">
            <v>0.34</v>
          </cell>
          <cell r="U95">
            <v>0.68929999999999991</v>
          </cell>
          <cell r="V95">
            <v>0.38419999999999999</v>
          </cell>
          <cell r="W95">
            <v>0.64409999999999989</v>
          </cell>
          <cell r="X95">
            <v>9.9999999999999995E-7</v>
          </cell>
          <cell r="Y95">
            <v>0</v>
          </cell>
          <cell r="Z95">
            <v>0</v>
          </cell>
          <cell r="AA95">
            <v>9.6875193750387503</v>
          </cell>
          <cell r="AB95">
            <v>10.763910416709722</v>
          </cell>
          <cell r="AC95">
            <v>31468.723000000002</v>
          </cell>
          <cell r="AD95">
            <v>100000</v>
          </cell>
          <cell r="AE95">
            <v>100000</v>
          </cell>
          <cell r="AF95">
            <v>450</v>
          </cell>
          <cell r="AG95">
            <v>2</v>
          </cell>
          <cell r="AH95">
            <v>0.3</v>
          </cell>
          <cell r="AI95">
            <v>0.2</v>
          </cell>
          <cell r="AJ95">
            <v>3</v>
          </cell>
          <cell r="AK95">
            <v>3</v>
          </cell>
          <cell r="AL95">
            <v>0</v>
          </cell>
          <cell r="AM95" t="str">
            <v>CZ06QSRest.idf</v>
          </cell>
          <cell r="AN95" t="str">
            <v>CTZ06SiteDesign.idf</v>
          </cell>
          <cell r="AO95">
            <v>0</v>
          </cell>
          <cell r="AP95">
            <v>94</v>
          </cell>
          <cell r="AQ95" t="str">
            <v>QSRest</v>
          </cell>
          <cell r="AR95" t="str">
            <v>Base</v>
          </cell>
          <cell r="AS95">
            <v>0</v>
          </cell>
          <cell r="AT95" t="str">
            <v>No</v>
          </cell>
          <cell r="AU95" t="str">
            <v>No</v>
          </cell>
          <cell r="AV95" t="str">
            <v>No</v>
          </cell>
          <cell r="AW95" t="str">
            <v>No</v>
          </cell>
          <cell r="AX95" t="str">
            <v>No</v>
          </cell>
          <cell r="AY95" t="str">
            <v>No</v>
          </cell>
          <cell r="AZ95" t="str">
            <v>No</v>
          </cell>
          <cell r="BA95" t="str">
            <v>No</v>
          </cell>
          <cell r="BB95" t="str">
            <v>No</v>
          </cell>
          <cell r="BC95" t="str">
            <v>No</v>
          </cell>
          <cell r="BD95" t="str">
            <v>No</v>
          </cell>
          <cell r="BE95" t="str">
            <v>No</v>
          </cell>
          <cell r="BF95" t="str">
            <v>No</v>
          </cell>
          <cell r="BG95" t="str">
            <v>No</v>
          </cell>
          <cell r="BH95" t="str">
            <v>No</v>
          </cell>
          <cell r="BI95" t="str">
            <v>No</v>
          </cell>
          <cell r="BJ95" t="str">
            <v>No</v>
          </cell>
          <cell r="BK95" t="str">
            <v>No</v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</row>
        <row r="96">
          <cell r="B96" t="str">
            <v>0095 CZ06 QSRest ProsLoad5h</v>
          </cell>
          <cell r="C96" t="str">
            <v>0094 CZ06 QSRest Base</v>
          </cell>
          <cell r="D96" t="b">
            <v>0</v>
          </cell>
          <cell r="E96" t="str">
            <v>CZ06RV2.epw</v>
          </cell>
          <cell r="F96">
            <v>6</v>
          </cell>
          <cell r="G96">
            <v>0</v>
          </cell>
          <cell r="H96">
            <v>1.024128E-3</v>
          </cell>
          <cell r="I96">
            <v>4.9558290587117117E-2</v>
          </cell>
          <cell r="J96">
            <v>0</v>
          </cell>
          <cell r="K96">
            <v>1.7775386063882341</v>
          </cell>
          <cell r="L96">
            <v>1.4609636167878515</v>
          </cell>
          <cell r="M96">
            <v>0.73</v>
          </cell>
          <cell r="N96">
            <v>0.44999999999999996</v>
          </cell>
          <cell r="O96">
            <v>0.8</v>
          </cell>
          <cell r="P96">
            <v>1.6446554813159782</v>
          </cell>
          <cell r="Q96">
            <v>1.5E-3</v>
          </cell>
          <cell r="R96">
            <v>4.3722632176514349</v>
          </cell>
          <cell r="S96">
            <v>0.61</v>
          </cell>
          <cell r="T96">
            <v>0.34</v>
          </cell>
          <cell r="U96">
            <v>0.68929999999999991</v>
          </cell>
          <cell r="V96">
            <v>0.38419999999999999</v>
          </cell>
          <cell r="W96">
            <v>0.64409999999999989</v>
          </cell>
          <cell r="X96">
            <v>9.9999999999999995E-7</v>
          </cell>
          <cell r="Y96">
            <v>0</v>
          </cell>
          <cell r="Z96">
            <v>0</v>
          </cell>
          <cell r="AA96">
            <v>9.6875193750387503</v>
          </cell>
          <cell r="AB96">
            <v>10.763910416709722</v>
          </cell>
          <cell r="AC96">
            <v>33042.159150000007</v>
          </cell>
          <cell r="AD96">
            <v>100000</v>
          </cell>
          <cell r="AE96">
            <v>100000</v>
          </cell>
          <cell r="AF96">
            <v>450</v>
          </cell>
          <cell r="AG96">
            <v>2</v>
          </cell>
          <cell r="AH96">
            <v>0.3</v>
          </cell>
          <cell r="AI96">
            <v>0.2</v>
          </cell>
          <cell r="AJ96">
            <v>3</v>
          </cell>
          <cell r="AK96">
            <v>3</v>
          </cell>
          <cell r="AL96">
            <v>0</v>
          </cell>
          <cell r="AM96" t="str">
            <v>CZ06QSRest.idf</v>
          </cell>
          <cell r="AN96" t="str">
            <v>CTZ06SiteDesign.idf</v>
          </cell>
          <cell r="AO96">
            <v>0</v>
          </cell>
          <cell r="AP96">
            <v>95</v>
          </cell>
          <cell r="AQ96" t="str">
            <v>QSRest</v>
          </cell>
          <cell r="AR96" t="str">
            <v>ProsLoad</v>
          </cell>
          <cell r="AS96" t="str">
            <v>5h</v>
          </cell>
          <cell r="AT96" t="str">
            <v>No</v>
          </cell>
          <cell r="AU96" t="str">
            <v>No</v>
          </cell>
          <cell r="AV96" t="str">
            <v>No</v>
          </cell>
          <cell r="AW96" t="str">
            <v>No</v>
          </cell>
          <cell r="AX96" t="str">
            <v>No</v>
          </cell>
          <cell r="AY96" t="str">
            <v>No</v>
          </cell>
          <cell r="AZ96" t="str">
            <v>No</v>
          </cell>
          <cell r="BA96" t="str">
            <v>No</v>
          </cell>
          <cell r="BB96" t="str">
            <v>No</v>
          </cell>
          <cell r="BC96" t="str">
            <v>No</v>
          </cell>
          <cell r="BD96" t="str">
            <v>No</v>
          </cell>
          <cell r="BE96" t="str">
            <v>No</v>
          </cell>
          <cell r="BF96" t="str">
            <v>No</v>
          </cell>
          <cell r="BG96" t="str">
            <v>No</v>
          </cell>
          <cell r="BH96" t="str">
            <v>No</v>
          </cell>
          <cell r="BI96" t="str">
            <v>No</v>
          </cell>
          <cell r="BJ96" t="str">
            <v>No</v>
          </cell>
          <cell r="BK96" t="str">
            <v>No</v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</row>
        <row r="97">
          <cell r="B97">
            <v>0</v>
          </cell>
          <cell r="D97" t="str">
            <v>end</v>
          </cell>
          <cell r="E97" t="str">
            <v># of Runs</v>
          </cell>
          <cell r="F97">
            <v>87</v>
          </cell>
          <cell r="I97">
            <v>1</v>
          </cell>
          <cell r="AL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3</v>
          </cell>
          <cell r="L98">
            <v>12</v>
          </cell>
          <cell r="M98">
            <v>16</v>
          </cell>
          <cell r="N98">
            <v>5</v>
          </cell>
          <cell r="O98">
            <v>7</v>
          </cell>
          <cell r="P98">
            <v>4</v>
          </cell>
          <cell r="Q98">
            <v>14</v>
          </cell>
          <cell r="R98">
            <v>18</v>
          </cell>
          <cell r="S98">
            <v>22</v>
          </cell>
          <cell r="T98">
            <v>26</v>
          </cell>
          <cell r="U98">
            <v>39</v>
          </cell>
          <cell r="V98">
            <v>43</v>
          </cell>
          <cell r="W98">
            <v>44</v>
          </cell>
          <cell r="X98">
            <v>0</v>
          </cell>
          <cell r="Y98">
            <v>0</v>
          </cell>
          <cell r="Z98">
            <v>0</v>
          </cell>
          <cell r="AA98" t="str">
            <v>W/ft²</v>
          </cell>
          <cell r="AB98" t="str">
            <v>W/ft²</v>
          </cell>
          <cell r="AC98" t="str">
            <v>W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</v>
          </cell>
          <cell r="L99">
            <v>3</v>
          </cell>
          <cell r="M99">
            <v>0</v>
          </cell>
          <cell r="N99">
            <v>0</v>
          </cell>
          <cell r="O99">
            <v>0</v>
          </cell>
          <cell r="P99">
            <v>4</v>
          </cell>
          <cell r="Q99">
            <v>5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0.9</v>
          </cell>
          <cell r="AB99">
            <v>1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</row>
        <row r="100">
          <cell r="J100">
            <v>0</v>
          </cell>
          <cell r="Z100">
            <v>0</v>
          </cell>
          <cell r="AK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P102">
            <v>0</v>
          </cell>
          <cell r="Q102">
            <v>0</v>
          </cell>
          <cell r="Z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</row>
        <row r="103"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L104">
            <v>0</v>
          </cell>
          <cell r="M104">
            <v>0</v>
          </cell>
        </row>
        <row r="105">
          <cell r="M105">
            <v>0</v>
          </cell>
        </row>
        <row r="106">
          <cell r="M106">
            <v>0</v>
          </cell>
        </row>
        <row r="107">
          <cell r="M107">
            <v>0</v>
          </cell>
        </row>
        <row r="108">
          <cell r="N108">
            <v>0</v>
          </cell>
          <cell r="O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N109">
            <v>0</v>
          </cell>
          <cell r="O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N110">
            <v>0</v>
          </cell>
          <cell r="O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</sheetData>
      <sheetData sheetId="8">
        <row r="2">
          <cell r="A2" t="str">
            <v>! Run description</v>
          </cell>
          <cell r="B2" t="str">
            <v>Baseline, Scheme A, IASys</v>
          </cell>
          <cell r="C2" t="str">
            <v>Ext Wall R12</v>
          </cell>
          <cell r="D2">
            <v>0</v>
          </cell>
        </row>
        <row r="3">
          <cell r="A3" t="str">
            <v>! Parent Run</v>
          </cell>
          <cell r="B3">
            <v>0</v>
          </cell>
          <cell r="C3" t="str">
            <v>Baseline, Scheme A, IASys</v>
          </cell>
          <cell r="D3">
            <v>0</v>
          </cell>
        </row>
        <row r="4">
          <cell r="A4" t="str">
            <v>! Run Flag</v>
          </cell>
          <cell r="B4" t="b">
            <v>0</v>
          </cell>
          <cell r="C4" t="b">
            <v>0</v>
          </cell>
          <cell r="D4" t="str">
            <v>end</v>
          </cell>
        </row>
        <row r="5">
          <cell r="A5" t="str">
            <v>! Weather file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! Simulation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! Envelope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! Internal Gains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!Systems &amp; Zones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##include</v>
          </cell>
          <cell r="B10">
            <v>0</v>
          </cell>
          <cell r="C10">
            <v>0</v>
          </cell>
          <cell r="D10">
            <v>0</v>
          </cell>
        </row>
        <row r="11">
          <cell r="A11" t="str">
            <v>end</v>
          </cell>
          <cell r="B11">
            <v>0</v>
          </cell>
          <cell r="C11">
            <v>0</v>
          </cell>
          <cell r="D11">
            <v>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006"/>
  <sheetViews>
    <sheetView showGridLines="0" zoomScale="80" zoomScaleNormal="80" workbookViewId="0">
      <pane xSplit="1" ySplit="2" topLeftCell="B3" activePane="bottomRight" state="frozenSplit"/>
      <selection pane="topRight" activeCell="K1" sqref="K1"/>
      <selection pane="bottomLeft" activeCell="A121" sqref="A121"/>
      <selection pane="bottomRight" activeCell="D10" sqref="D10"/>
    </sheetView>
  </sheetViews>
  <sheetFormatPr defaultColWidth="9.140625" defaultRowHeight="15" x14ac:dyDescent="0.25"/>
  <cols>
    <col min="1" max="1" width="39.140625" style="3" customWidth="1"/>
    <col min="2" max="2" width="39.140625" style="48" customWidth="1"/>
    <col min="3" max="3" width="38.7109375" style="268" customWidth="1"/>
    <col min="4" max="4" width="38.7109375" style="48" customWidth="1"/>
    <col min="5" max="16384" width="9.140625" style="1"/>
  </cols>
  <sheetData>
    <row r="1" spans="1:4" ht="15" hidden="1" customHeight="1" x14ac:dyDescent="0.25">
      <c r="A1" s="7" t="s">
        <v>0</v>
      </c>
      <c r="B1" s="8" t="s">
        <v>1</v>
      </c>
      <c r="C1" s="267" t="s">
        <v>2</v>
      </c>
      <c r="D1" s="8" t="s">
        <v>3</v>
      </c>
    </row>
    <row r="2" spans="1:4" s="66" customFormat="1" ht="32.25" customHeight="1" x14ac:dyDescent="0.2">
      <c r="A2" s="56" t="s">
        <v>4</v>
      </c>
      <c r="B2" s="357" t="s">
        <v>480</v>
      </c>
      <c r="C2" s="358" t="s">
        <v>481</v>
      </c>
      <c r="D2" s="359" t="s">
        <v>482</v>
      </c>
    </row>
    <row r="3" spans="1:4" s="100" customFormat="1" ht="12.75" x14ac:dyDescent="0.2">
      <c r="A3" s="8" t="s">
        <v>5</v>
      </c>
      <c r="B3" s="9" t="s">
        <v>6</v>
      </c>
      <c r="C3" s="278" t="s">
        <v>6</v>
      </c>
      <c r="D3" s="9" t="s">
        <v>6</v>
      </c>
    </row>
    <row r="4" spans="1:4" s="51" customFormat="1" ht="14.25" customHeight="1" x14ac:dyDescent="0.2">
      <c r="A4" s="12" t="s">
        <v>7</v>
      </c>
      <c r="B4" s="341" t="s">
        <v>425</v>
      </c>
      <c r="C4" s="341" t="s">
        <v>426</v>
      </c>
      <c r="D4" s="341" t="s">
        <v>427</v>
      </c>
    </row>
    <row r="5" spans="1:4" s="100" customFormat="1" ht="12.75" customHeight="1" x14ac:dyDescent="0.2">
      <c r="A5" s="8" t="s">
        <v>8</v>
      </c>
      <c r="B5" s="9" t="s">
        <v>9</v>
      </c>
      <c r="C5" s="278" t="s">
        <v>9</v>
      </c>
      <c r="D5" s="9" t="s">
        <v>9</v>
      </c>
    </row>
    <row r="6" spans="1:4" s="100" customFormat="1" ht="18" customHeight="1" x14ac:dyDescent="0.2">
      <c r="A6" s="10" t="s">
        <v>10</v>
      </c>
      <c r="B6" s="11" t="s">
        <v>11</v>
      </c>
      <c r="C6" s="170" t="s">
        <v>12</v>
      </c>
      <c r="D6" s="8" t="s">
        <v>13</v>
      </c>
    </row>
    <row r="7" spans="1:4" s="100" customFormat="1" ht="87" customHeight="1" x14ac:dyDescent="0.2">
      <c r="A7" s="13" t="s">
        <v>14</v>
      </c>
      <c r="B7" s="8"/>
      <c r="C7" s="12"/>
      <c r="D7" s="8"/>
    </row>
    <row r="8" spans="1:4" s="100" customFormat="1" ht="12.75" customHeight="1" x14ac:dyDescent="0.2">
      <c r="A8" s="13" t="s">
        <v>15</v>
      </c>
      <c r="B8" s="8">
        <v>1.5</v>
      </c>
      <c r="C8" s="12">
        <v>1.5</v>
      </c>
      <c r="D8" s="8">
        <v>1.28</v>
      </c>
    </row>
    <row r="9" spans="1:4" s="100" customFormat="1" ht="12.75" customHeight="1" x14ac:dyDescent="0.2">
      <c r="A9" s="13" t="s">
        <v>16</v>
      </c>
      <c r="B9" s="8">
        <v>3</v>
      </c>
      <c r="C9" s="12" t="s">
        <v>288</v>
      </c>
      <c r="D9" s="8">
        <v>1</v>
      </c>
    </row>
    <row r="10" spans="1:4" s="3" customFormat="1" ht="64.5" customHeight="1" x14ac:dyDescent="0.2">
      <c r="A10" s="13" t="s">
        <v>17</v>
      </c>
      <c r="B10" s="6" t="s">
        <v>18</v>
      </c>
      <c r="C10" s="170" t="s">
        <v>19</v>
      </c>
      <c r="D10" s="6" t="s">
        <v>20</v>
      </c>
    </row>
    <row r="11" spans="1:4" s="48" customFormat="1" ht="29.25" customHeight="1" x14ac:dyDescent="0.25">
      <c r="A11" s="14" t="s">
        <v>21</v>
      </c>
      <c r="B11" s="14" t="s">
        <v>22</v>
      </c>
      <c r="C11" s="13" t="s">
        <v>22</v>
      </c>
      <c r="D11" s="6" t="s">
        <v>23</v>
      </c>
    </row>
    <row r="12" spans="1:4" s="100" customFormat="1" ht="12.75" customHeight="1" x14ac:dyDescent="0.2">
      <c r="A12" s="13" t="s">
        <v>24</v>
      </c>
      <c r="B12" s="8" t="s">
        <v>25</v>
      </c>
      <c r="C12" s="12" t="s">
        <v>25</v>
      </c>
      <c r="D12" s="8" t="s">
        <v>25</v>
      </c>
    </row>
    <row r="13" spans="1:4" s="100" customFormat="1" ht="12.75" customHeight="1" x14ac:dyDescent="0.2">
      <c r="A13" s="13" t="s">
        <v>26</v>
      </c>
      <c r="B13" s="8" t="s">
        <v>27</v>
      </c>
      <c r="C13" s="12" t="s">
        <v>27</v>
      </c>
      <c r="D13" s="8" t="s">
        <v>27</v>
      </c>
    </row>
    <row r="14" spans="1:4" s="100" customFormat="1" ht="117.75" customHeight="1" x14ac:dyDescent="0.2">
      <c r="A14" s="447" t="s">
        <v>28</v>
      </c>
      <c r="B14" s="6" t="s">
        <v>29</v>
      </c>
      <c r="C14" s="170" t="s">
        <v>30</v>
      </c>
      <c r="D14" s="98" t="s">
        <v>189</v>
      </c>
    </row>
    <row r="15" spans="1:4" s="100" customFormat="1" ht="63.75" customHeight="1" x14ac:dyDescent="0.2">
      <c r="A15" s="448"/>
      <c r="B15" s="8"/>
      <c r="C15" s="12"/>
      <c r="D15" s="8"/>
    </row>
    <row r="16" spans="1:4" s="100" customFormat="1" ht="15" customHeight="1" x14ac:dyDescent="0.2">
      <c r="A16" s="15" t="s">
        <v>31</v>
      </c>
      <c r="B16" s="8">
        <v>13</v>
      </c>
      <c r="C16" s="12" t="s">
        <v>300</v>
      </c>
      <c r="D16" s="8">
        <v>20</v>
      </c>
    </row>
    <row r="17" spans="1:4" s="151" customFormat="1" ht="25.5" x14ac:dyDescent="0.25">
      <c r="A17" s="16" t="s">
        <v>33</v>
      </c>
      <c r="B17" s="6" t="s">
        <v>34</v>
      </c>
      <c r="C17" s="12">
        <v>9</v>
      </c>
      <c r="D17" s="6" t="s">
        <v>191</v>
      </c>
    </row>
    <row r="18" spans="1:4" s="85" customFormat="1" ht="42" customHeight="1" x14ac:dyDescent="0.25">
      <c r="A18" s="16" t="s">
        <v>35</v>
      </c>
      <c r="B18" s="6" t="s">
        <v>36</v>
      </c>
      <c r="C18" s="12" t="s">
        <v>37</v>
      </c>
      <c r="D18" s="6" t="s">
        <v>164</v>
      </c>
    </row>
    <row r="19" spans="1:4" s="100" customFormat="1" ht="12.75" customHeight="1" x14ac:dyDescent="0.2">
      <c r="A19" s="18" t="s">
        <v>38</v>
      </c>
      <c r="B19" s="7"/>
      <c r="C19" s="279"/>
      <c r="D19" s="7"/>
    </row>
    <row r="20" spans="1:4" s="100" customFormat="1" ht="19.5" customHeight="1" x14ac:dyDescent="0.2">
      <c r="A20" s="19" t="s">
        <v>39</v>
      </c>
      <c r="B20" s="5" t="s">
        <v>367</v>
      </c>
      <c r="C20" s="167" t="s">
        <v>367</v>
      </c>
      <c r="D20" s="5" t="s">
        <v>367</v>
      </c>
    </row>
    <row r="21" spans="1:4" s="100" customFormat="1" ht="21" customHeight="1" x14ac:dyDescent="0.2">
      <c r="A21" s="19" t="s">
        <v>138</v>
      </c>
      <c r="B21" s="69" t="s">
        <v>470</v>
      </c>
      <c r="C21" s="69" t="s">
        <v>470</v>
      </c>
      <c r="D21" s="69" t="s">
        <v>470</v>
      </c>
    </row>
    <row r="22" spans="1:4" s="100" customFormat="1" ht="21" customHeight="1" x14ac:dyDescent="0.2">
      <c r="A22" s="19"/>
      <c r="B22" s="69"/>
      <c r="C22" s="69" t="s">
        <v>401</v>
      </c>
      <c r="D22" s="69"/>
    </row>
    <row r="23" spans="1:4" s="100" customFormat="1" ht="34.5" customHeight="1" x14ac:dyDescent="0.2">
      <c r="A23" s="20" t="s">
        <v>40</v>
      </c>
      <c r="B23" s="5">
        <v>6.2E-2</v>
      </c>
      <c r="C23" s="280" t="s">
        <v>402</v>
      </c>
      <c r="D23" s="5">
        <v>6.2E-2</v>
      </c>
    </row>
    <row r="24" spans="1:4" s="100" customFormat="1" ht="15" hidden="1" customHeight="1" x14ac:dyDescent="0.2">
      <c r="A24" s="20" t="s">
        <v>41</v>
      </c>
      <c r="B24" s="5" t="s">
        <v>42</v>
      </c>
      <c r="C24" s="167" t="s">
        <v>42</v>
      </c>
      <c r="D24" s="5" t="s">
        <v>42</v>
      </c>
    </row>
    <row r="25" spans="1:4" s="100" customFormat="1" ht="15" hidden="1" customHeight="1" x14ac:dyDescent="0.2">
      <c r="A25" s="21" t="s">
        <v>43</v>
      </c>
      <c r="B25" s="4" t="s">
        <v>44</v>
      </c>
      <c r="C25" s="281" t="s">
        <v>44</v>
      </c>
      <c r="D25" s="4" t="s">
        <v>44</v>
      </c>
    </row>
    <row r="26" spans="1:4" s="100" customFormat="1" ht="12.75" customHeight="1" x14ac:dyDescent="0.2">
      <c r="A26" s="22" t="s">
        <v>45</v>
      </c>
      <c r="B26" s="22"/>
      <c r="C26" s="22"/>
      <c r="D26" s="22"/>
    </row>
    <row r="27" spans="1:4" s="100" customFormat="1" ht="12.75" x14ac:dyDescent="0.2">
      <c r="A27" s="19" t="s">
        <v>39</v>
      </c>
      <c r="B27" s="19" t="s">
        <v>45</v>
      </c>
      <c r="C27" s="310" t="s">
        <v>45</v>
      </c>
      <c r="D27" s="19" t="s">
        <v>45</v>
      </c>
    </row>
    <row r="28" spans="1:4" s="100" customFormat="1" ht="12.75" x14ac:dyDescent="0.2">
      <c r="A28" s="19" t="s">
        <v>138</v>
      </c>
      <c r="B28" s="69" t="s">
        <v>382</v>
      </c>
      <c r="C28" s="69" t="s">
        <v>382</v>
      </c>
      <c r="D28" s="70" t="s">
        <v>396</v>
      </c>
    </row>
    <row r="29" spans="1:4" s="100" customFormat="1" x14ac:dyDescent="0.2">
      <c r="A29" s="19" t="s">
        <v>412</v>
      </c>
      <c r="B29" s="5">
        <v>3.4000000000000002E-2</v>
      </c>
      <c r="C29" s="5">
        <v>3.4000000000000002E-2</v>
      </c>
      <c r="D29" s="5">
        <v>3.4000000000000002E-2</v>
      </c>
    </row>
    <row r="30" spans="1:4" s="100" customFormat="1" ht="38.25" customHeight="1" x14ac:dyDescent="0.2">
      <c r="A30" s="19" t="s">
        <v>267</v>
      </c>
      <c r="B30" s="169" t="s">
        <v>397</v>
      </c>
      <c r="C30" s="169" t="s">
        <v>397</v>
      </c>
      <c r="D30" s="169" t="s">
        <v>397</v>
      </c>
    </row>
    <row r="31" spans="1:4" s="100" customFormat="1" ht="28.5" customHeight="1" x14ac:dyDescent="0.2">
      <c r="A31" s="25" t="s">
        <v>43</v>
      </c>
      <c r="B31" s="26" t="s">
        <v>46</v>
      </c>
      <c r="C31" s="314" t="s">
        <v>46</v>
      </c>
      <c r="D31" s="26" t="s">
        <v>46</v>
      </c>
    </row>
    <row r="32" spans="1:4" s="100" customFormat="1" ht="12.75" customHeight="1" x14ac:dyDescent="0.2">
      <c r="A32" s="22" t="s">
        <v>47</v>
      </c>
      <c r="B32" s="61"/>
      <c r="C32" s="282"/>
      <c r="D32" s="61"/>
    </row>
    <row r="33" spans="1:4" s="100" customFormat="1" ht="31.5" customHeight="1" x14ac:dyDescent="0.2">
      <c r="A33" s="19" t="s">
        <v>48</v>
      </c>
      <c r="B33" s="19" t="s">
        <v>147</v>
      </c>
      <c r="C33" s="19" t="s">
        <v>147</v>
      </c>
      <c r="D33" s="19" t="s">
        <v>147</v>
      </c>
    </row>
    <row r="34" spans="1:4" s="85" customFormat="1" x14ac:dyDescent="0.25">
      <c r="A34" s="37" t="s">
        <v>49</v>
      </c>
      <c r="B34" s="78">
        <v>0.36</v>
      </c>
      <c r="C34" s="78">
        <v>0.36</v>
      </c>
      <c r="D34" s="78">
        <v>0.36</v>
      </c>
    </row>
    <row r="35" spans="1:4" s="100" customFormat="1" ht="12.75" customHeight="1" x14ac:dyDescent="0.2">
      <c r="A35" s="19" t="s">
        <v>53</v>
      </c>
      <c r="B35" s="23">
        <v>0.25</v>
      </c>
      <c r="C35" s="23">
        <v>0.25</v>
      </c>
      <c r="D35" s="23">
        <v>0.25</v>
      </c>
    </row>
    <row r="36" spans="1:4" s="100" customFormat="1" ht="12.75" customHeight="1" x14ac:dyDescent="0.2">
      <c r="A36" s="19" t="s">
        <v>50</v>
      </c>
      <c r="B36" s="23">
        <v>0.42</v>
      </c>
      <c r="C36" s="23">
        <v>0.42</v>
      </c>
      <c r="D36" s="23">
        <v>0.42</v>
      </c>
    </row>
    <row r="37" spans="1:4" s="100" customFormat="1" ht="12.75" customHeight="1" x14ac:dyDescent="0.2">
      <c r="A37" s="25" t="s">
        <v>51</v>
      </c>
      <c r="B37" s="27">
        <v>0</v>
      </c>
      <c r="C37" s="34">
        <v>0</v>
      </c>
      <c r="D37" s="27">
        <v>0</v>
      </c>
    </row>
    <row r="38" spans="1:4" s="100" customFormat="1" ht="12.75" customHeight="1" x14ac:dyDescent="0.2">
      <c r="A38" s="28" t="s">
        <v>52</v>
      </c>
      <c r="B38" s="449" t="s">
        <v>32</v>
      </c>
      <c r="C38" s="452" t="s">
        <v>32</v>
      </c>
      <c r="D38" s="54"/>
    </row>
    <row r="39" spans="1:4" s="100" customFormat="1" ht="28.5" customHeight="1" x14ac:dyDescent="0.2">
      <c r="A39" s="19" t="s">
        <v>41</v>
      </c>
      <c r="B39" s="450"/>
      <c r="C39" s="453"/>
      <c r="D39" s="75" t="s">
        <v>297</v>
      </c>
    </row>
    <row r="40" spans="1:4" s="100" customFormat="1" ht="25.5" x14ac:dyDescent="0.2">
      <c r="A40" s="19" t="s">
        <v>48</v>
      </c>
      <c r="B40" s="450"/>
      <c r="C40" s="453"/>
      <c r="D40" s="19" t="s">
        <v>148</v>
      </c>
    </row>
    <row r="41" spans="1:4" s="100" customFormat="1" x14ac:dyDescent="0.2">
      <c r="A41" s="29" t="s">
        <v>49</v>
      </c>
      <c r="B41" s="450"/>
      <c r="C41" s="453"/>
      <c r="D41" s="55">
        <v>0.57999999999999996</v>
      </c>
    </row>
    <row r="42" spans="1:4" s="100" customFormat="1" ht="12.75" customHeight="1" x14ac:dyDescent="0.2">
      <c r="A42" s="29" t="s">
        <v>53</v>
      </c>
      <c r="B42" s="450"/>
      <c r="C42" s="453"/>
      <c r="D42" s="23">
        <v>0.25</v>
      </c>
    </row>
    <row r="43" spans="1:4" s="100" customFormat="1" ht="12.75" customHeight="1" x14ac:dyDescent="0.2">
      <c r="A43" s="29" t="s">
        <v>50</v>
      </c>
      <c r="B43" s="451"/>
      <c r="C43" s="454"/>
      <c r="D43" s="23">
        <v>0.49</v>
      </c>
    </row>
    <row r="44" spans="1:4" s="100" customFormat="1" ht="12.75" customHeight="1" x14ac:dyDescent="0.2">
      <c r="A44" s="22" t="s">
        <v>54</v>
      </c>
      <c r="B44" s="18"/>
      <c r="C44" s="22"/>
      <c r="D44" s="18"/>
    </row>
    <row r="45" spans="1:4" s="100" customFormat="1" ht="25.5" x14ac:dyDescent="0.2">
      <c r="A45" s="19" t="s">
        <v>55</v>
      </c>
      <c r="B45" s="302" t="s">
        <v>381</v>
      </c>
      <c r="C45" s="300" t="s">
        <v>381</v>
      </c>
      <c r="D45" s="305" t="s">
        <v>381</v>
      </c>
    </row>
    <row r="46" spans="1:4" s="100" customFormat="1" ht="25.5" x14ac:dyDescent="0.2">
      <c r="A46" s="19" t="s">
        <v>39</v>
      </c>
      <c r="B46" s="301" t="s">
        <v>314</v>
      </c>
      <c r="C46" s="310" t="s">
        <v>314</v>
      </c>
      <c r="D46" s="304" t="s">
        <v>314</v>
      </c>
    </row>
    <row r="47" spans="1:4" s="100" customFormat="1" ht="12.75" x14ac:dyDescent="0.2">
      <c r="A47" s="19" t="s">
        <v>413</v>
      </c>
      <c r="B47" s="303">
        <v>0.72</v>
      </c>
      <c r="C47" s="315">
        <v>0.72</v>
      </c>
      <c r="D47" s="306" t="s">
        <v>253</v>
      </c>
    </row>
    <row r="48" spans="1:4" s="100" customFormat="1" ht="12.75" x14ac:dyDescent="0.2">
      <c r="A48" s="19" t="s">
        <v>56</v>
      </c>
      <c r="B48" s="24" t="s">
        <v>32</v>
      </c>
      <c r="C48" s="67" t="s">
        <v>403</v>
      </c>
      <c r="D48" s="24" t="s">
        <v>32</v>
      </c>
    </row>
    <row r="49" spans="1:4" s="100" customFormat="1" ht="12.75" customHeight="1" x14ac:dyDescent="0.2">
      <c r="A49" s="22" t="s">
        <v>167</v>
      </c>
      <c r="B49" s="22"/>
      <c r="C49" s="22"/>
      <c r="D49" s="22"/>
    </row>
    <row r="50" spans="1:4" s="100" customFormat="1" ht="38.25" x14ac:dyDescent="0.2">
      <c r="A50" s="19" t="s">
        <v>57</v>
      </c>
      <c r="B50" s="24" t="s">
        <v>379</v>
      </c>
      <c r="C50" s="313" t="s">
        <v>379</v>
      </c>
      <c r="D50" s="313" t="s">
        <v>379</v>
      </c>
    </row>
    <row r="51" spans="1:4" s="100" customFormat="1" ht="42" customHeight="1" x14ac:dyDescent="0.2">
      <c r="A51" s="19" t="s">
        <v>138</v>
      </c>
      <c r="B51" s="67" t="s">
        <v>472</v>
      </c>
      <c r="C51" s="311" t="s">
        <v>472</v>
      </c>
      <c r="D51" s="67" t="s">
        <v>398</v>
      </c>
    </row>
    <row r="52" spans="1:4" s="100" customFormat="1" ht="24.75" hidden="1" customHeight="1" x14ac:dyDescent="0.2">
      <c r="A52" s="31" t="s">
        <v>59</v>
      </c>
      <c r="B52" s="31" t="s">
        <v>60</v>
      </c>
      <c r="C52" s="31" t="s">
        <v>60</v>
      </c>
      <c r="D52" s="31" t="s">
        <v>60</v>
      </c>
    </row>
    <row r="53" spans="1:4" s="100" customFormat="1" ht="12.75" customHeight="1" x14ac:dyDescent="0.2">
      <c r="A53" s="22" t="s">
        <v>61</v>
      </c>
      <c r="B53" s="32"/>
      <c r="C53" s="22"/>
      <c r="D53" s="22"/>
    </row>
    <row r="54" spans="1:4" s="100" customFormat="1" ht="38.25" x14ac:dyDescent="0.2">
      <c r="A54" s="25" t="s">
        <v>62</v>
      </c>
      <c r="B54" s="187" t="s">
        <v>378</v>
      </c>
      <c r="C54" s="187" t="s">
        <v>378</v>
      </c>
      <c r="D54" s="187" t="s">
        <v>395</v>
      </c>
    </row>
    <row r="55" spans="1:4" s="100" customFormat="1" ht="12.75" x14ac:dyDescent="0.2">
      <c r="A55" s="22" t="s">
        <v>63</v>
      </c>
      <c r="B55" s="33"/>
      <c r="C55" s="283"/>
      <c r="D55" s="33"/>
    </row>
    <row r="56" spans="1:4" s="100" customFormat="1" ht="66" customHeight="1" x14ac:dyDescent="0.2">
      <c r="A56" s="19" t="s">
        <v>152</v>
      </c>
      <c r="B56" s="24" t="s">
        <v>199</v>
      </c>
      <c r="C56" s="19" t="s">
        <v>200</v>
      </c>
      <c r="D56" s="24" t="s">
        <v>474</v>
      </c>
    </row>
    <row r="57" spans="1:4" s="100" customFormat="1" ht="53.25" customHeight="1" x14ac:dyDescent="0.2">
      <c r="A57" s="19" t="s">
        <v>64</v>
      </c>
      <c r="B57" s="310" t="s">
        <v>321</v>
      </c>
      <c r="C57" s="19" t="s">
        <v>321</v>
      </c>
      <c r="D57" s="19" t="s">
        <v>399</v>
      </c>
    </row>
    <row r="58" spans="1:4" s="100" customFormat="1" ht="43.5" customHeight="1" x14ac:dyDescent="0.2">
      <c r="A58" s="19" t="s">
        <v>65</v>
      </c>
      <c r="B58" s="19" t="s">
        <v>338</v>
      </c>
      <c r="C58" s="19" t="s">
        <v>66</v>
      </c>
      <c r="D58" s="19" t="s">
        <v>400</v>
      </c>
    </row>
    <row r="59" spans="1:4" s="100" customFormat="1" ht="120" customHeight="1" x14ac:dyDescent="0.2">
      <c r="A59" s="25" t="s">
        <v>67</v>
      </c>
      <c r="B59" s="25" t="s">
        <v>377</v>
      </c>
      <c r="C59" s="25" t="s">
        <v>377</v>
      </c>
      <c r="D59" s="25" t="s">
        <v>257</v>
      </c>
    </row>
    <row r="60" spans="1:4" s="100" customFormat="1" ht="12.75" x14ac:dyDescent="0.2">
      <c r="A60" s="22" t="s">
        <v>68</v>
      </c>
      <c r="B60" s="33"/>
      <c r="C60" s="283"/>
      <c r="D60" s="33"/>
    </row>
    <row r="61" spans="1:4" s="100" customFormat="1" ht="22.5" customHeight="1" x14ac:dyDescent="0.2">
      <c r="A61" s="19" t="s">
        <v>165</v>
      </c>
      <c r="B61" s="351" t="s">
        <v>478</v>
      </c>
      <c r="C61" s="351" t="s">
        <v>478</v>
      </c>
      <c r="D61" s="351" t="s">
        <v>478</v>
      </c>
    </row>
    <row r="62" spans="1:4" s="100" customFormat="1" ht="18.75" customHeight="1" x14ac:dyDescent="0.2">
      <c r="A62" s="25" t="s">
        <v>69</v>
      </c>
      <c r="B62" s="352" t="s">
        <v>478</v>
      </c>
      <c r="C62" s="352" t="s">
        <v>478</v>
      </c>
      <c r="D62" s="352" t="s">
        <v>478</v>
      </c>
    </row>
    <row r="63" spans="1:4" s="100" customFormat="1" ht="12.75" x14ac:dyDescent="0.2">
      <c r="A63" s="22" t="s">
        <v>70</v>
      </c>
      <c r="B63" s="33"/>
      <c r="C63" s="283"/>
      <c r="D63" s="33"/>
    </row>
    <row r="64" spans="1:4" s="100" customFormat="1" ht="102" x14ac:dyDescent="0.2">
      <c r="A64" s="19" t="s">
        <v>165</v>
      </c>
      <c r="B64" s="19" t="s">
        <v>469</v>
      </c>
      <c r="C64" s="19" t="s">
        <v>473</v>
      </c>
      <c r="D64" s="19" t="s">
        <v>475</v>
      </c>
    </row>
    <row r="65" spans="1:4" s="85" customFormat="1" ht="12.75" x14ac:dyDescent="0.25">
      <c r="A65" s="80" t="s">
        <v>69</v>
      </c>
      <c r="B65" s="95">
        <v>0.8</v>
      </c>
      <c r="C65" s="95">
        <v>0.8</v>
      </c>
      <c r="D65" s="95">
        <v>0.82</v>
      </c>
    </row>
    <row r="66" spans="1:4" s="100" customFormat="1" ht="12.75" x14ac:dyDescent="0.2">
      <c r="A66" s="22" t="s">
        <v>71</v>
      </c>
      <c r="B66" s="35"/>
      <c r="C66" s="35"/>
      <c r="D66" s="35"/>
    </row>
    <row r="67" spans="1:4" s="49" customFormat="1" ht="28.15" customHeight="1" x14ac:dyDescent="0.25">
      <c r="A67" s="19" t="s">
        <v>72</v>
      </c>
      <c r="B67" s="19" t="s">
        <v>73</v>
      </c>
      <c r="C67" s="19" t="s">
        <v>73</v>
      </c>
      <c r="D67" s="23" t="s">
        <v>73</v>
      </c>
    </row>
    <row r="68" spans="1:4" s="100" customFormat="1" ht="15" customHeight="1" x14ac:dyDescent="0.2">
      <c r="A68" s="19" t="s">
        <v>74</v>
      </c>
      <c r="B68" s="310" t="s">
        <v>75</v>
      </c>
      <c r="C68" s="310" t="s">
        <v>75</v>
      </c>
      <c r="D68" s="19" t="s">
        <v>75</v>
      </c>
    </row>
    <row r="69" spans="1:4" s="100" customFormat="1" ht="12.75" x14ac:dyDescent="0.2">
      <c r="A69" s="19" t="s">
        <v>149</v>
      </c>
      <c r="B69" s="19" t="s">
        <v>376</v>
      </c>
      <c r="C69" s="310" t="s">
        <v>376</v>
      </c>
      <c r="D69" s="310" t="s">
        <v>376</v>
      </c>
    </row>
    <row r="70" spans="1:4" s="85" customFormat="1" ht="45" customHeight="1" x14ac:dyDescent="0.25">
      <c r="A70" s="37" t="s">
        <v>139</v>
      </c>
      <c r="B70" s="37" t="s">
        <v>319</v>
      </c>
      <c r="C70" s="37" t="s">
        <v>319</v>
      </c>
      <c r="D70" s="37" t="s">
        <v>320</v>
      </c>
    </row>
    <row r="71" spans="1:4" s="309" customFormat="1" ht="45" customHeight="1" x14ac:dyDescent="0.25">
      <c r="A71" s="37" t="s">
        <v>374</v>
      </c>
      <c r="B71" s="37" t="s">
        <v>375</v>
      </c>
      <c r="C71" s="37" t="s">
        <v>375</v>
      </c>
      <c r="D71" s="37" t="s">
        <v>391</v>
      </c>
    </row>
    <row r="72" spans="1:4" s="100" customFormat="1" ht="15" customHeight="1" x14ac:dyDescent="0.2">
      <c r="A72" s="19" t="s">
        <v>76</v>
      </c>
      <c r="B72" s="30" t="s">
        <v>32</v>
      </c>
      <c r="C72" s="30" t="s">
        <v>77</v>
      </c>
      <c r="D72" s="30" t="s">
        <v>32</v>
      </c>
    </row>
    <row r="73" spans="1:4" s="100" customFormat="1" ht="15" customHeight="1" x14ac:dyDescent="0.2">
      <c r="A73" s="19" t="s">
        <v>156</v>
      </c>
      <c r="B73" s="30" t="s">
        <v>32</v>
      </c>
      <c r="C73" s="30" t="s">
        <v>160</v>
      </c>
      <c r="D73" s="30" t="s">
        <v>32</v>
      </c>
    </row>
    <row r="74" spans="1:4" s="49" customFormat="1" ht="12.75" x14ac:dyDescent="0.25">
      <c r="A74" s="19" t="s">
        <v>153</v>
      </c>
      <c r="B74" s="19" t="s">
        <v>32</v>
      </c>
      <c r="C74" s="19" t="s">
        <v>322</v>
      </c>
      <c r="D74" s="19" t="s">
        <v>32</v>
      </c>
    </row>
    <row r="75" spans="1:4" s="49" customFormat="1" ht="15" customHeight="1" x14ac:dyDescent="0.25">
      <c r="A75" s="19" t="s">
        <v>151</v>
      </c>
      <c r="B75" s="19" t="s">
        <v>32</v>
      </c>
      <c r="C75" s="19" t="s">
        <v>195</v>
      </c>
      <c r="D75" s="19" t="s">
        <v>32</v>
      </c>
    </row>
    <row r="76" spans="1:4" s="100" customFormat="1" ht="15" customHeight="1" x14ac:dyDescent="0.2">
      <c r="A76" s="19" t="s">
        <v>78</v>
      </c>
      <c r="B76" s="30" t="s">
        <v>79</v>
      </c>
      <c r="C76" s="30" t="s">
        <v>79</v>
      </c>
      <c r="D76" s="30" t="s">
        <v>32</v>
      </c>
    </row>
    <row r="77" spans="1:4" s="49" customFormat="1" ht="12.75" x14ac:dyDescent="0.25">
      <c r="A77" s="19" t="s">
        <v>154</v>
      </c>
      <c r="B77" s="19" t="s">
        <v>323</v>
      </c>
      <c r="C77" s="19" t="s">
        <v>323</v>
      </c>
      <c r="D77" s="19" t="s">
        <v>32</v>
      </c>
    </row>
    <row r="78" spans="1:4" s="100" customFormat="1" ht="34.5" customHeight="1" x14ac:dyDescent="0.2">
      <c r="A78" s="19" t="s">
        <v>80</v>
      </c>
      <c r="B78" s="310" t="s">
        <v>324</v>
      </c>
      <c r="C78" s="310" t="s">
        <v>324</v>
      </c>
      <c r="D78" s="19" t="s">
        <v>390</v>
      </c>
    </row>
    <row r="79" spans="1:4" s="100" customFormat="1" ht="51" x14ac:dyDescent="0.2">
      <c r="A79" s="19" t="s">
        <v>81</v>
      </c>
      <c r="B79" s="19" t="s">
        <v>373</v>
      </c>
      <c r="C79" s="310" t="s">
        <v>373</v>
      </c>
      <c r="D79" s="19" t="s">
        <v>476</v>
      </c>
    </row>
    <row r="80" spans="1:4" s="100" customFormat="1" ht="12.75" x14ac:dyDescent="0.2">
      <c r="A80" s="28" t="s">
        <v>82</v>
      </c>
      <c r="B80" s="36"/>
      <c r="C80" s="243"/>
      <c r="D80" s="36"/>
    </row>
    <row r="81" spans="1:4" s="100" customFormat="1" ht="25.5" x14ac:dyDescent="0.2">
      <c r="A81" s="23" t="s">
        <v>159</v>
      </c>
      <c r="B81" s="19" t="s">
        <v>166</v>
      </c>
      <c r="C81" s="19" t="s">
        <v>325</v>
      </c>
      <c r="D81" s="19" t="s">
        <v>249</v>
      </c>
    </row>
    <row r="82" spans="1:4" s="49" customFormat="1" ht="12.75" x14ac:dyDescent="0.25">
      <c r="A82" s="20" t="s">
        <v>83</v>
      </c>
      <c r="B82" s="168">
        <v>0.65</v>
      </c>
      <c r="C82" s="168" t="s">
        <v>301</v>
      </c>
      <c r="D82" s="168" t="s">
        <v>388</v>
      </c>
    </row>
    <row r="83" spans="1:4" s="85" customFormat="1" ht="12.75" x14ac:dyDescent="0.25">
      <c r="A83" s="146" t="s">
        <v>157</v>
      </c>
      <c r="B83" s="165">
        <v>0.95</v>
      </c>
      <c r="C83" s="62">
        <v>0.95</v>
      </c>
      <c r="D83" s="62" t="s">
        <v>389</v>
      </c>
    </row>
    <row r="84" spans="1:4" s="85" customFormat="1" ht="14.25" x14ac:dyDescent="0.25">
      <c r="A84" s="79" t="s">
        <v>158</v>
      </c>
      <c r="B84" s="335" t="s">
        <v>372</v>
      </c>
      <c r="C84" s="80" t="s">
        <v>406</v>
      </c>
      <c r="D84" s="80" t="s">
        <v>250</v>
      </c>
    </row>
    <row r="85" spans="1:4" s="100" customFormat="1" ht="12.75" customHeight="1" x14ac:dyDescent="0.2">
      <c r="A85" s="38" t="s">
        <v>84</v>
      </c>
      <c r="B85" s="38"/>
      <c r="C85" s="38"/>
      <c r="D85" s="38"/>
    </row>
    <row r="86" spans="1:4" s="100" customFormat="1" ht="81.75" customHeight="1" x14ac:dyDescent="0.2">
      <c r="A86" s="19" t="s">
        <v>85</v>
      </c>
      <c r="B86" s="19" t="s">
        <v>362</v>
      </c>
      <c r="C86" s="310" t="s">
        <v>340</v>
      </c>
      <c r="D86" s="19" t="s">
        <v>32</v>
      </c>
    </row>
    <row r="87" spans="1:4" s="100" customFormat="1" ht="51" x14ac:dyDescent="0.2">
      <c r="A87" s="19" t="s">
        <v>86</v>
      </c>
      <c r="B87" s="19" t="s">
        <v>371</v>
      </c>
      <c r="C87" s="310" t="s">
        <v>405</v>
      </c>
      <c r="D87" s="19" t="s">
        <v>32</v>
      </c>
    </row>
    <row r="88" spans="1:4" s="100" customFormat="1" ht="29.25" hidden="1" customHeight="1" x14ac:dyDescent="0.2">
      <c r="A88" s="19" t="s">
        <v>197</v>
      </c>
      <c r="B88" s="77" t="s">
        <v>326</v>
      </c>
      <c r="C88" s="77" t="s">
        <v>341</v>
      </c>
      <c r="D88" s="19" t="s">
        <v>32</v>
      </c>
    </row>
    <row r="89" spans="1:4" s="100" customFormat="1" ht="42.75" customHeight="1" x14ac:dyDescent="0.2">
      <c r="A89" s="25" t="s">
        <v>150</v>
      </c>
      <c r="B89" s="19" t="s">
        <v>361</v>
      </c>
      <c r="C89" s="315">
        <v>0.9</v>
      </c>
      <c r="D89" s="25" t="s">
        <v>32</v>
      </c>
    </row>
    <row r="90" spans="1:4" s="100" customFormat="1" ht="12.75" customHeight="1" x14ac:dyDescent="0.2">
      <c r="A90" s="28" t="s">
        <v>87</v>
      </c>
      <c r="B90" s="28"/>
      <c r="C90" s="28"/>
      <c r="D90" s="28"/>
    </row>
    <row r="91" spans="1:4" s="100" customFormat="1" ht="12.75" customHeight="1" x14ac:dyDescent="0.2">
      <c r="A91" s="19" t="s">
        <v>88</v>
      </c>
      <c r="B91" s="30" t="s">
        <v>32</v>
      </c>
      <c r="C91" s="30" t="s">
        <v>299</v>
      </c>
      <c r="D91" s="30" t="s">
        <v>32</v>
      </c>
    </row>
    <row r="92" spans="1:4" s="49" customFormat="1" ht="12.75" x14ac:dyDescent="0.25">
      <c r="A92" s="19" t="s">
        <v>155</v>
      </c>
      <c r="B92" s="19" t="s">
        <v>32</v>
      </c>
      <c r="C92" s="19" t="s">
        <v>407</v>
      </c>
      <c r="D92" s="19" t="s">
        <v>32</v>
      </c>
    </row>
    <row r="93" spans="1:4" s="100" customFormat="1" ht="12.75" customHeight="1" x14ac:dyDescent="0.2">
      <c r="A93" s="22" t="s">
        <v>89</v>
      </c>
      <c r="B93" s="36"/>
      <c r="C93" s="243"/>
      <c r="D93" s="243"/>
    </row>
    <row r="94" spans="1:4" s="152" customFormat="1" ht="14.25" customHeight="1" x14ac:dyDescent="0.2">
      <c r="A94" s="30" t="s">
        <v>90</v>
      </c>
      <c r="B94" s="39" t="s">
        <v>91</v>
      </c>
      <c r="C94" s="244" t="s">
        <v>91</v>
      </c>
      <c r="D94" s="244" t="s">
        <v>198</v>
      </c>
    </row>
    <row r="95" spans="1:4" s="100" customFormat="1" ht="12.75" customHeight="1" x14ac:dyDescent="0.2">
      <c r="A95" s="19" t="s">
        <v>92</v>
      </c>
      <c r="B95" s="40" t="s">
        <v>93</v>
      </c>
      <c r="C95" s="245" t="s">
        <v>93</v>
      </c>
      <c r="D95" s="245" t="s">
        <v>93</v>
      </c>
    </row>
    <row r="96" spans="1:4" s="100" customFormat="1" ht="12.75" customHeight="1" x14ac:dyDescent="0.2">
      <c r="A96" s="19" t="s">
        <v>368</v>
      </c>
      <c r="B96" s="41" t="s">
        <v>369</v>
      </c>
      <c r="C96" s="246" t="s">
        <v>408</v>
      </c>
      <c r="D96" s="246" t="s">
        <v>369</v>
      </c>
    </row>
    <row r="97" spans="1:4" s="100" customFormat="1" ht="15" customHeight="1" x14ac:dyDescent="0.2">
      <c r="A97" s="19" t="s">
        <v>95</v>
      </c>
      <c r="B97" s="316" t="s">
        <v>137</v>
      </c>
      <c r="C97" s="244" t="s">
        <v>410</v>
      </c>
      <c r="D97" s="244" t="s">
        <v>137</v>
      </c>
    </row>
    <row r="98" spans="1:4" s="100" customFormat="1" ht="15" customHeight="1" x14ac:dyDescent="0.2">
      <c r="A98" s="19" t="s">
        <v>161</v>
      </c>
      <c r="B98" s="76" t="s">
        <v>370</v>
      </c>
      <c r="C98" s="249" t="s">
        <v>409</v>
      </c>
      <c r="D98" s="251" t="s">
        <v>392</v>
      </c>
    </row>
    <row r="99" spans="1:4" s="100" customFormat="1" ht="12.75" x14ac:dyDescent="0.2">
      <c r="A99" s="18" t="s">
        <v>96</v>
      </c>
      <c r="B99" s="33"/>
      <c r="C99" s="283"/>
      <c r="D99" s="33"/>
    </row>
    <row r="100" spans="1:4" s="100" customFormat="1" ht="30" customHeight="1" x14ac:dyDescent="0.2">
      <c r="A100" s="37" t="s">
        <v>135</v>
      </c>
      <c r="B100" s="148" t="s">
        <v>163</v>
      </c>
      <c r="C100" s="78" t="s">
        <v>163</v>
      </c>
      <c r="D100" s="148" t="s">
        <v>393</v>
      </c>
    </row>
    <row r="101" spans="1:4" s="100" customFormat="1" ht="38.25" x14ac:dyDescent="0.2">
      <c r="A101" s="19" t="s">
        <v>98</v>
      </c>
      <c r="B101" s="23" t="s">
        <v>387</v>
      </c>
      <c r="C101" s="315" t="s">
        <v>315</v>
      </c>
      <c r="D101" s="23" t="s">
        <v>316</v>
      </c>
    </row>
    <row r="102" spans="1:4" s="100" customFormat="1" ht="12.75" x14ac:dyDescent="0.2">
      <c r="A102" s="42" t="s">
        <v>99</v>
      </c>
      <c r="B102" s="147"/>
      <c r="C102" s="43"/>
      <c r="D102" s="42"/>
    </row>
    <row r="103" spans="1:4" s="100" customFormat="1" ht="51" customHeight="1" x14ac:dyDescent="0.2">
      <c r="A103" s="20" t="s">
        <v>136</v>
      </c>
      <c r="B103" s="23" t="s">
        <v>162</v>
      </c>
      <c r="C103" s="23" t="s">
        <v>162</v>
      </c>
      <c r="D103" s="23" t="s">
        <v>394</v>
      </c>
    </row>
    <row r="104" spans="1:4" s="100" customFormat="1" ht="12.75" x14ac:dyDescent="0.2">
      <c r="A104" s="43" t="s">
        <v>100</v>
      </c>
      <c r="B104" s="33"/>
      <c r="C104" s="283"/>
      <c r="D104" s="33"/>
    </row>
    <row r="105" spans="1:4" s="100" customFormat="1" ht="76.5" x14ac:dyDescent="0.2">
      <c r="A105" s="20" t="s">
        <v>101</v>
      </c>
      <c r="B105" s="23" t="s">
        <v>468</v>
      </c>
      <c r="C105" s="315" t="s">
        <v>468</v>
      </c>
      <c r="D105" s="23" t="s">
        <v>477</v>
      </c>
    </row>
    <row r="106" spans="1:4" s="100" customFormat="1" ht="12.75" x14ac:dyDescent="0.2">
      <c r="A106" s="18" t="s">
        <v>102</v>
      </c>
      <c r="B106" s="33"/>
      <c r="C106" s="283"/>
      <c r="D106" s="44"/>
    </row>
    <row r="107" spans="1:4" s="100" customFormat="1" ht="15" customHeight="1" x14ac:dyDescent="0.2">
      <c r="A107" s="45" t="s">
        <v>103</v>
      </c>
      <c r="B107" s="445" t="s">
        <v>32</v>
      </c>
      <c r="C107" s="455" t="s">
        <v>32</v>
      </c>
      <c r="D107" s="445" t="s">
        <v>32</v>
      </c>
    </row>
    <row r="108" spans="1:4" s="100" customFormat="1" ht="12.75" x14ac:dyDescent="0.2">
      <c r="A108" s="45" t="s">
        <v>104</v>
      </c>
      <c r="B108" s="445"/>
      <c r="C108" s="455"/>
      <c r="D108" s="445"/>
    </row>
    <row r="109" spans="1:4" s="100" customFormat="1" ht="12.75" x14ac:dyDescent="0.2">
      <c r="A109" s="46" t="s">
        <v>105</v>
      </c>
      <c r="B109" s="445"/>
      <c r="C109" s="455"/>
      <c r="D109" s="445"/>
    </row>
    <row r="110" spans="1:4" s="100" customFormat="1" ht="12.75" x14ac:dyDescent="0.2">
      <c r="A110" s="45" t="s">
        <v>106</v>
      </c>
      <c r="B110" s="445"/>
      <c r="C110" s="455"/>
      <c r="D110" s="445"/>
    </row>
    <row r="111" spans="1:4" s="100" customFormat="1" ht="15" customHeight="1" x14ac:dyDescent="0.2">
      <c r="A111" s="46" t="s">
        <v>107</v>
      </c>
      <c r="B111" s="445"/>
      <c r="C111" s="455"/>
      <c r="D111" s="445"/>
    </row>
    <row r="112" spans="1:4" s="100" customFormat="1" ht="15" customHeight="1" x14ac:dyDescent="0.2">
      <c r="A112" s="47" t="s">
        <v>108</v>
      </c>
      <c r="B112" s="446"/>
      <c r="C112" s="456"/>
      <c r="D112" s="446"/>
    </row>
    <row r="113" spans="1:3" x14ac:dyDescent="0.25">
      <c r="A113" s="18"/>
      <c r="C113" s="144"/>
    </row>
    <row r="114" spans="1:3" x14ac:dyDescent="0.25">
      <c r="C114" s="144"/>
    </row>
    <row r="115" spans="1:3" x14ac:dyDescent="0.25">
      <c r="B115" s="88"/>
      <c r="C115" s="144"/>
    </row>
    <row r="116" spans="1:3" x14ac:dyDescent="0.25">
      <c r="C116" s="144"/>
    </row>
    <row r="117" spans="1:3" x14ac:dyDescent="0.25">
      <c r="C117" s="144"/>
    </row>
    <row r="118" spans="1:3" x14ac:dyDescent="0.25">
      <c r="C118" s="144"/>
    </row>
    <row r="119" spans="1:3" x14ac:dyDescent="0.25">
      <c r="C119" s="144"/>
    </row>
    <row r="120" spans="1:3" x14ac:dyDescent="0.25">
      <c r="C120" s="144"/>
    </row>
    <row r="121" spans="1:3" x14ac:dyDescent="0.25">
      <c r="C121" s="144"/>
    </row>
    <row r="122" spans="1:3" x14ac:dyDescent="0.25">
      <c r="C122" s="144"/>
    </row>
    <row r="123" spans="1:3" x14ac:dyDescent="0.25">
      <c r="C123" s="144"/>
    </row>
    <row r="124" spans="1:3" x14ac:dyDescent="0.25">
      <c r="C124" s="144"/>
    </row>
    <row r="125" spans="1:3" x14ac:dyDescent="0.25">
      <c r="C125" s="144"/>
    </row>
    <row r="126" spans="1:3" x14ac:dyDescent="0.25">
      <c r="C126" s="144"/>
    </row>
    <row r="127" spans="1:3" x14ac:dyDescent="0.25">
      <c r="C127" s="144"/>
    </row>
    <row r="128" spans="1:3" x14ac:dyDescent="0.25">
      <c r="C128" s="144"/>
    </row>
    <row r="129" spans="3:3" x14ac:dyDescent="0.25">
      <c r="C129" s="144"/>
    </row>
    <row r="130" spans="3:3" x14ac:dyDescent="0.25">
      <c r="C130" s="144"/>
    </row>
    <row r="131" spans="3:3" x14ac:dyDescent="0.25">
      <c r="C131" s="144"/>
    </row>
    <row r="132" spans="3:3" x14ac:dyDescent="0.25">
      <c r="C132" s="144"/>
    </row>
    <row r="133" spans="3:3" x14ac:dyDescent="0.25">
      <c r="C133" s="144"/>
    </row>
    <row r="134" spans="3:3" x14ac:dyDescent="0.25">
      <c r="C134" s="144"/>
    </row>
    <row r="135" spans="3:3" x14ac:dyDescent="0.25">
      <c r="C135" s="144"/>
    </row>
    <row r="136" spans="3:3" x14ac:dyDescent="0.25">
      <c r="C136" s="144"/>
    </row>
    <row r="137" spans="3:3" x14ac:dyDescent="0.25">
      <c r="C137" s="144"/>
    </row>
    <row r="138" spans="3:3" x14ac:dyDescent="0.25">
      <c r="C138" s="144"/>
    </row>
    <row r="139" spans="3:3" x14ac:dyDescent="0.25">
      <c r="C139" s="144"/>
    </row>
    <row r="140" spans="3:3" x14ac:dyDescent="0.25">
      <c r="C140" s="144"/>
    </row>
    <row r="141" spans="3:3" x14ac:dyDescent="0.25">
      <c r="C141" s="144"/>
    </row>
    <row r="142" spans="3:3" x14ac:dyDescent="0.25">
      <c r="C142" s="144"/>
    </row>
    <row r="143" spans="3:3" x14ac:dyDescent="0.25">
      <c r="C143" s="144"/>
    </row>
    <row r="144" spans="3:3" x14ac:dyDescent="0.25">
      <c r="C144" s="144"/>
    </row>
    <row r="145" spans="3:3" x14ac:dyDescent="0.25">
      <c r="C145" s="144"/>
    </row>
    <row r="146" spans="3:3" x14ac:dyDescent="0.25">
      <c r="C146" s="144"/>
    </row>
    <row r="147" spans="3:3" x14ac:dyDescent="0.25">
      <c r="C147" s="144"/>
    </row>
    <row r="148" spans="3:3" x14ac:dyDescent="0.25">
      <c r="C148" s="144"/>
    </row>
    <row r="149" spans="3:3" x14ac:dyDescent="0.25">
      <c r="C149" s="144"/>
    </row>
    <row r="150" spans="3:3" x14ac:dyDescent="0.25">
      <c r="C150" s="144"/>
    </row>
    <row r="151" spans="3:3" x14ac:dyDescent="0.25">
      <c r="C151" s="144"/>
    </row>
    <row r="152" spans="3:3" x14ac:dyDescent="0.25">
      <c r="C152" s="144"/>
    </row>
    <row r="153" spans="3:3" x14ac:dyDescent="0.25">
      <c r="C153" s="144"/>
    </row>
    <row r="154" spans="3:3" x14ac:dyDescent="0.25">
      <c r="C154" s="144"/>
    </row>
    <row r="155" spans="3:3" x14ac:dyDescent="0.25">
      <c r="C155" s="144"/>
    </row>
    <row r="156" spans="3:3" x14ac:dyDescent="0.25">
      <c r="C156" s="144"/>
    </row>
    <row r="157" spans="3:3" x14ac:dyDescent="0.25">
      <c r="C157" s="144"/>
    </row>
    <row r="158" spans="3:3" x14ac:dyDescent="0.25">
      <c r="C158" s="144"/>
    </row>
    <row r="159" spans="3:3" x14ac:dyDescent="0.25">
      <c r="C159" s="144"/>
    </row>
    <row r="160" spans="3:3" x14ac:dyDescent="0.25">
      <c r="C160" s="144"/>
    </row>
    <row r="161" spans="3:3" x14ac:dyDescent="0.25">
      <c r="C161" s="144"/>
    </row>
    <row r="162" spans="3:3" x14ac:dyDescent="0.25">
      <c r="C162" s="144"/>
    </row>
    <row r="163" spans="3:3" x14ac:dyDescent="0.25">
      <c r="C163" s="144"/>
    </row>
    <row r="164" spans="3:3" x14ac:dyDescent="0.25">
      <c r="C164" s="144"/>
    </row>
    <row r="165" spans="3:3" x14ac:dyDescent="0.25">
      <c r="C165" s="144"/>
    </row>
    <row r="166" spans="3:3" x14ac:dyDescent="0.25">
      <c r="C166" s="144"/>
    </row>
    <row r="167" spans="3:3" x14ac:dyDescent="0.25">
      <c r="C167" s="144"/>
    </row>
    <row r="168" spans="3:3" x14ac:dyDescent="0.25">
      <c r="C168" s="144"/>
    </row>
    <row r="169" spans="3:3" x14ac:dyDescent="0.25">
      <c r="C169" s="144"/>
    </row>
    <row r="170" spans="3:3" x14ac:dyDescent="0.25">
      <c r="C170" s="144"/>
    </row>
    <row r="171" spans="3:3" x14ac:dyDescent="0.25">
      <c r="C171" s="144"/>
    </row>
    <row r="172" spans="3:3" x14ac:dyDescent="0.25">
      <c r="C172" s="144"/>
    </row>
    <row r="173" spans="3:3" x14ac:dyDescent="0.25">
      <c r="C173" s="144"/>
    </row>
    <row r="174" spans="3:3" x14ac:dyDescent="0.25">
      <c r="C174" s="144"/>
    </row>
    <row r="175" spans="3:3" x14ac:dyDescent="0.25">
      <c r="C175" s="144"/>
    </row>
    <row r="176" spans="3:3" x14ac:dyDescent="0.25">
      <c r="C176" s="144"/>
    </row>
    <row r="177" spans="3:3" x14ac:dyDescent="0.25">
      <c r="C177" s="144"/>
    </row>
    <row r="178" spans="3:3" x14ac:dyDescent="0.25">
      <c r="C178" s="144"/>
    </row>
    <row r="179" spans="3:3" x14ac:dyDescent="0.25">
      <c r="C179" s="144"/>
    </row>
    <row r="180" spans="3:3" x14ac:dyDescent="0.25">
      <c r="C180" s="144"/>
    </row>
    <row r="181" spans="3:3" x14ac:dyDescent="0.25">
      <c r="C181" s="144"/>
    </row>
    <row r="182" spans="3:3" x14ac:dyDescent="0.25">
      <c r="C182" s="144"/>
    </row>
    <row r="183" spans="3:3" x14ac:dyDescent="0.25">
      <c r="C183" s="144"/>
    </row>
    <row r="184" spans="3:3" x14ac:dyDescent="0.25">
      <c r="C184" s="144"/>
    </row>
    <row r="185" spans="3:3" x14ac:dyDescent="0.25">
      <c r="C185" s="144"/>
    </row>
    <row r="186" spans="3:3" x14ac:dyDescent="0.25">
      <c r="C186" s="144"/>
    </row>
    <row r="187" spans="3:3" x14ac:dyDescent="0.25">
      <c r="C187" s="144"/>
    </row>
    <row r="188" spans="3:3" x14ac:dyDescent="0.25">
      <c r="C188" s="144"/>
    </row>
    <row r="189" spans="3:3" x14ac:dyDescent="0.25">
      <c r="C189" s="144"/>
    </row>
    <row r="190" spans="3:3" x14ac:dyDescent="0.25">
      <c r="C190" s="144"/>
    </row>
    <row r="191" spans="3:3" x14ac:dyDescent="0.25">
      <c r="C191" s="144"/>
    </row>
    <row r="192" spans="3:3" x14ac:dyDescent="0.25">
      <c r="C192" s="144"/>
    </row>
    <row r="193" spans="3:3" x14ac:dyDescent="0.25">
      <c r="C193" s="144"/>
    </row>
    <row r="194" spans="3:3" x14ac:dyDescent="0.25">
      <c r="C194" s="144"/>
    </row>
    <row r="195" spans="3:3" x14ac:dyDescent="0.25">
      <c r="C195" s="144"/>
    </row>
    <row r="196" spans="3:3" x14ac:dyDescent="0.25">
      <c r="C196" s="144"/>
    </row>
    <row r="197" spans="3:3" x14ac:dyDescent="0.25">
      <c r="C197" s="144"/>
    </row>
    <row r="198" spans="3:3" x14ac:dyDescent="0.25">
      <c r="C198" s="144"/>
    </row>
    <row r="199" spans="3:3" x14ac:dyDescent="0.25">
      <c r="C199" s="144"/>
    </row>
    <row r="200" spans="3:3" x14ac:dyDescent="0.25">
      <c r="C200" s="144"/>
    </row>
    <row r="201" spans="3:3" x14ac:dyDescent="0.25">
      <c r="C201" s="144"/>
    </row>
    <row r="202" spans="3:3" x14ac:dyDescent="0.25">
      <c r="C202" s="144"/>
    </row>
    <row r="203" spans="3:3" x14ac:dyDescent="0.25">
      <c r="C203" s="144"/>
    </row>
    <row r="204" spans="3:3" x14ac:dyDescent="0.25">
      <c r="C204" s="144"/>
    </row>
    <row r="205" spans="3:3" x14ac:dyDescent="0.25">
      <c r="C205" s="144"/>
    </row>
    <row r="206" spans="3:3" x14ac:dyDescent="0.25">
      <c r="C206" s="144"/>
    </row>
    <row r="207" spans="3:3" x14ac:dyDescent="0.25">
      <c r="C207" s="144"/>
    </row>
    <row r="208" spans="3:3" x14ac:dyDescent="0.25">
      <c r="C208" s="144"/>
    </row>
    <row r="209" spans="3:3" x14ac:dyDescent="0.25">
      <c r="C209" s="144"/>
    </row>
    <row r="210" spans="3:3" x14ac:dyDescent="0.25">
      <c r="C210" s="144"/>
    </row>
    <row r="211" spans="3:3" x14ac:dyDescent="0.25">
      <c r="C211" s="144"/>
    </row>
    <row r="212" spans="3:3" x14ac:dyDescent="0.25">
      <c r="C212" s="144"/>
    </row>
    <row r="213" spans="3:3" x14ac:dyDescent="0.25">
      <c r="C213" s="144"/>
    </row>
    <row r="214" spans="3:3" x14ac:dyDescent="0.25">
      <c r="C214" s="144"/>
    </row>
    <row r="215" spans="3:3" x14ac:dyDescent="0.25">
      <c r="C215" s="144"/>
    </row>
    <row r="216" spans="3:3" x14ac:dyDescent="0.25">
      <c r="C216" s="144"/>
    </row>
    <row r="217" spans="3:3" x14ac:dyDescent="0.25">
      <c r="C217" s="144"/>
    </row>
    <row r="218" spans="3:3" x14ac:dyDescent="0.25">
      <c r="C218" s="144"/>
    </row>
    <row r="219" spans="3:3" x14ac:dyDescent="0.25">
      <c r="C219" s="144"/>
    </row>
    <row r="220" spans="3:3" x14ac:dyDescent="0.25">
      <c r="C220" s="144"/>
    </row>
    <row r="221" spans="3:3" x14ac:dyDescent="0.25">
      <c r="C221" s="144"/>
    </row>
    <row r="222" spans="3:3" x14ac:dyDescent="0.25">
      <c r="C222" s="144"/>
    </row>
    <row r="223" spans="3:3" x14ac:dyDescent="0.25">
      <c r="C223" s="144"/>
    </row>
    <row r="224" spans="3:3" x14ac:dyDescent="0.25">
      <c r="C224" s="144"/>
    </row>
    <row r="225" spans="3:3" x14ac:dyDescent="0.25">
      <c r="C225" s="144"/>
    </row>
    <row r="226" spans="3:3" x14ac:dyDescent="0.25">
      <c r="C226" s="144"/>
    </row>
    <row r="227" spans="3:3" x14ac:dyDescent="0.25">
      <c r="C227" s="144"/>
    </row>
    <row r="228" spans="3:3" x14ac:dyDescent="0.25">
      <c r="C228" s="144"/>
    </row>
    <row r="229" spans="3:3" x14ac:dyDescent="0.25">
      <c r="C229" s="144"/>
    </row>
    <row r="230" spans="3:3" x14ac:dyDescent="0.25">
      <c r="C230" s="144"/>
    </row>
    <row r="231" spans="3:3" x14ac:dyDescent="0.25">
      <c r="C231" s="144"/>
    </row>
    <row r="232" spans="3:3" x14ac:dyDescent="0.25">
      <c r="C232" s="144"/>
    </row>
    <row r="233" spans="3:3" x14ac:dyDescent="0.25">
      <c r="C233" s="144"/>
    </row>
    <row r="234" spans="3:3" x14ac:dyDescent="0.25">
      <c r="C234" s="144"/>
    </row>
    <row r="235" spans="3:3" x14ac:dyDescent="0.25">
      <c r="C235" s="144"/>
    </row>
    <row r="236" spans="3:3" x14ac:dyDescent="0.25">
      <c r="C236" s="144"/>
    </row>
    <row r="237" spans="3:3" x14ac:dyDescent="0.25">
      <c r="C237" s="144"/>
    </row>
    <row r="238" spans="3:3" x14ac:dyDescent="0.25">
      <c r="C238" s="144"/>
    </row>
    <row r="239" spans="3:3" x14ac:dyDescent="0.25">
      <c r="C239" s="144"/>
    </row>
    <row r="240" spans="3:3" x14ac:dyDescent="0.25">
      <c r="C240" s="144"/>
    </row>
    <row r="241" spans="3:3" x14ac:dyDescent="0.25">
      <c r="C241" s="144"/>
    </row>
    <row r="242" spans="3:3" x14ac:dyDescent="0.25">
      <c r="C242" s="144"/>
    </row>
    <row r="243" spans="3:3" x14ac:dyDescent="0.25">
      <c r="C243" s="144"/>
    </row>
    <row r="244" spans="3:3" x14ac:dyDescent="0.25">
      <c r="C244" s="144"/>
    </row>
    <row r="245" spans="3:3" x14ac:dyDescent="0.25">
      <c r="C245" s="144"/>
    </row>
    <row r="246" spans="3:3" x14ac:dyDescent="0.25">
      <c r="C246" s="144"/>
    </row>
    <row r="247" spans="3:3" x14ac:dyDescent="0.25">
      <c r="C247" s="144"/>
    </row>
    <row r="248" spans="3:3" x14ac:dyDescent="0.25">
      <c r="C248" s="144"/>
    </row>
    <row r="249" spans="3:3" x14ac:dyDescent="0.25">
      <c r="C249" s="144"/>
    </row>
    <row r="250" spans="3:3" x14ac:dyDescent="0.25">
      <c r="C250" s="144"/>
    </row>
    <row r="251" spans="3:3" x14ac:dyDescent="0.25">
      <c r="C251" s="144"/>
    </row>
    <row r="252" spans="3:3" x14ac:dyDescent="0.25">
      <c r="C252" s="144"/>
    </row>
    <row r="253" spans="3:3" x14ac:dyDescent="0.25">
      <c r="C253" s="144"/>
    </row>
    <row r="254" spans="3:3" x14ac:dyDescent="0.25">
      <c r="C254" s="144"/>
    </row>
    <row r="255" spans="3:3" x14ac:dyDescent="0.25">
      <c r="C255" s="144"/>
    </row>
    <row r="256" spans="3:3" x14ac:dyDescent="0.25">
      <c r="C256" s="144"/>
    </row>
    <row r="257" spans="3:3" x14ac:dyDescent="0.25">
      <c r="C257" s="144"/>
    </row>
    <row r="258" spans="3:3" x14ac:dyDescent="0.25">
      <c r="C258" s="144"/>
    </row>
    <row r="259" spans="3:3" x14ac:dyDescent="0.25">
      <c r="C259" s="144"/>
    </row>
    <row r="260" spans="3:3" x14ac:dyDescent="0.25">
      <c r="C260" s="144"/>
    </row>
    <row r="261" spans="3:3" x14ac:dyDescent="0.25">
      <c r="C261" s="144"/>
    </row>
    <row r="262" spans="3:3" x14ac:dyDescent="0.25">
      <c r="C262" s="144"/>
    </row>
    <row r="263" spans="3:3" x14ac:dyDescent="0.25">
      <c r="C263" s="144"/>
    </row>
    <row r="264" spans="3:3" x14ac:dyDescent="0.25">
      <c r="C264" s="144"/>
    </row>
    <row r="265" spans="3:3" x14ac:dyDescent="0.25">
      <c r="C265" s="144"/>
    </row>
    <row r="266" spans="3:3" x14ac:dyDescent="0.25">
      <c r="C266" s="144"/>
    </row>
    <row r="267" spans="3:3" x14ac:dyDescent="0.25">
      <c r="C267" s="144"/>
    </row>
    <row r="268" spans="3:3" x14ac:dyDescent="0.25">
      <c r="C268" s="144"/>
    </row>
    <row r="269" spans="3:3" x14ac:dyDescent="0.25">
      <c r="C269" s="144"/>
    </row>
    <row r="270" spans="3:3" x14ac:dyDescent="0.25">
      <c r="C270" s="144"/>
    </row>
    <row r="271" spans="3:3" x14ac:dyDescent="0.25">
      <c r="C271" s="144"/>
    </row>
    <row r="272" spans="3:3" x14ac:dyDescent="0.25">
      <c r="C272" s="144"/>
    </row>
    <row r="273" spans="3:3" x14ac:dyDescent="0.25">
      <c r="C273" s="144"/>
    </row>
    <row r="274" spans="3:3" x14ac:dyDescent="0.25">
      <c r="C274" s="144"/>
    </row>
    <row r="275" spans="3:3" x14ac:dyDescent="0.25">
      <c r="C275" s="144"/>
    </row>
    <row r="276" spans="3:3" x14ac:dyDescent="0.25">
      <c r="C276" s="144"/>
    </row>
    <row r="277" spans="3:3" x14ac:dyDescent="0.25">
      <c r="C277" s="144"/>
    </row>
    <row r="278" spans="3:3" x14ac:dyDescent="0.25">
      <c r="C278" s="144"/>
    </row>
    <row r="279" spans="3:3" x14ac:dyDescent="0.25">
      <c r="C279" s="144"/>
    </row>
    <row r="280" spans="3:3" x14ac:dyDescent="0.25">
      <c r="C280" s="144"/>
    </row>
    <row r="281" spans="3:3" x14ac:dyDescent="0.25">
      <c r="C281" s="144"/>
    </row>
    <row r="282" spans="3:3" x14ac:dyDescent="0.25">
      <c r="C282" s="144"/>
    </row>
    <row r="283" spans="3:3" x14ac:dyDescent="0.25">
      <c r="C283" s="144"/>
    </row>
    <row r="284" spans="3:3" x14ac:dyDescent="0.25">
      <c r="C284" s="144"/>
    </row>
    <row r="285" spans="3:3" x14ac:dyDescent="0.25">
      <c r="C285" s="144"/>
    </row>
    <row r="286" spans="3:3" x14ac:dyDescent="0.25">
      <c r="C286" s="144"/>
    </row>
    <row r="287" spans="3:3" x14ac:dyDescent="0.25">
      <c r="C287" s="144"/>
    </row>
    <row r="288" spans="3:3" x14ac:dyDescent="0.25">
      <c r="C288" s="144"/>
    </row>
    <row r="289" spans="3:3" x14ac:dyDescent="0.25">
      <c r="C289" s="144"/>
    </row>
    <row r="290" spans="3:3" x14ac:dyDescent="0.25">
      <c r="C290" s="144"/>
    </row>
    <row r="291" spans="3:3" x14ac:dyDescent="0.25">
      <c r="C291" s="144"/>
    </row>
    <row r="292" spans="3:3" x14ac:dyDescent="0.25">
      <c r="C292" s="144"/>
    </row>
    <row r="293" spans="3:3" x14ac:dyDescent="0.25">
      <c r="C293" s="144"/>
    </row>
    <row r="294" spans="3:3" x14ac:dyDescent="0.25">
      <c r="C294" s="144"/>
    </row>
    <row r="295" spans="3:3" x14ac:dyDescent="0.25">
      <c r="C295" s="144"/>
    </row>
    <row r="296" spans="3:3" x14ac:dyDescent="0.25">
      <c r="C296" s="144"/>
    </row>
    <row r="297" spans="3:3" x14ac:dyDescent="0.25">
      <c r="C297" s="144"/>
    </row>
    <row r="298" spans="3:3" x14ac:dyDescent="0.25">
      <c r="C298" s="144"/>
    </row>
    <row r="299" spans="3:3" x14ac:dyDescent="0.25">
      <c r="C299" s="144"/>
    </row>
    <row r="300" spans="3:3" x14ac:dyDescent="0.25">
      <c r="C300" s="144"/>
    </row>
    <row r="301" spans="3:3" x14ac:dyDescent="0.25">
      <c r="C301" s="144"/>
    </row>
    <row r="302" spans="3:3" x14ac:dyDescent="0.25">
      <c r="C302" s="144"/>
    </row>
    <row r="303" spans="3:3" x14ac:dyDescent="0.25">
      <c r="C303" s="144"/>
    </row>
    <row r="304" spans="3:3" x14ac:dyDescent="0.25">
      <c r="C304" s="144"/>
    </row>
    <row r="305" spans="3:3" x14ac:dyDescent="0.25">
      <c r="C305" s="144"/>
    </row>
    <row r="306" spans="3:3" x14ac:dyDescent="0.25">
      <c r="C306" s="144"/>
    </row>
    <row r="307" spans="3:3" x14ac:dyDescent="0.25">
      <c r="C307" s="144"/>
    </row>
    <row r="308" spans="3:3" x14ac:dyDescent="0.25">
      <c r="C308" s="144"/>
    </row>
    <row r="309" spans="3:3" x14ac:dyDescent="0.25">
      <c r="C309" s="144"/>
    </row>
    <row r="310" spans="3:3" x14ac:dyDescent="0.25">
      <c r="C310" s="144"/>
    </row>
    <row r="311" spans="3:3" x14ac:dyDescent="0.25">
      <c r="C311" s="144"/>
    </row>
    <row r="312" spans="3:3" x14ac:dyDescent="0.25">
      <c r="C312" s="144"/>
    </row>
    <row r="313" spans="3:3" x14ac:dyDescent="0.25">
      <c r="C313" s="144"/>
    </row>
    <row r="314" spans="3:3" x14ac:dyDescent="0.25">
      <c r="C314" s="144"/>
    </row>
    <row r="315" spans="3:3" x14ac:dyDescent="0.25">
      <c r="C315" s="144"/>
    </row>
    <row r="316" spans="3:3" x14ac:dyDescent="0.25">
      <c r="C316" s="144"/>
    </row>
    <row r="317" spans="3:3" x14ac:dyDescent="0.25">
      <c r="C317" s="144"/>
    </row>
    <row r="318" spans="3:3" x14ac:dyDescent="0.25">
      <c r="C318" s="144"/>
    </row>
    <row r="319" spans="3:3" x14ac:dyDescent="0.25">
      <c r="C319" s="144"/>
    </row>
    <row r="320" spans="3:3" x14ac:dyDescent="0.25">
      <c r="C320" s="144"/>
    </row>
    <row r="321" spans="3:3" x14ac:dyDescent="0.25">
      <c r="C321" s="144"/>
    </row>
    <row r="322" spans="3:3" x14ac:dyDescent="0.25">
      <c r="C322" s="144"/>
    </row>
    <row r="323" spans="3:3" x14ac:dyDescent="0.25">
      <c r="C323" s="144"/>
    </row>
    <row r="324" spans="3:3" x14ac:dyDescent="0.25">
      <c r="C324" s="144"/>
    </row>
    <row r="325" spans="3:3" x14ac:dyDescent="0.25">
      <c r="C325" s="144"/>
    </row>
    <row r="326" spans="3:3" x14ac:dyDescent="0.25">
      <c r="C326" s="144"/>
    </row>
    <row r="327" spans="3:3" x14ac:dyDescent="0.25">
      <c r="C327" s="144"/>
    </row>
    <row r="328" spans="3:3" x14ac:dyDescent="0.25">
      <c r="C328" s="144"/>
    </row>
    <row r="329" spans="3:3" x14ac:dyDescent="0.25">
      <c r="C329" s="144"/>
    </row>
    <row r="330" spans="3:3" x14ac:dyDescent="0.25">
      <c r="C330" s="144"/>
    </row>
    <row r="331" spans="3:3" x14ac:dyDescent="0.25">
      <c r="C331" s="144"/>
    </row>
    <row r="332" spans="3:3" x14ac:dyDescent="0.25">
      <c r="C332" s="144"/>
    </row>
    <row r="333" spans="3:3" x14ac:dyDescent="0.25">
      <c r="C333" s="144"/>
    </row>
    <row r="334" spans="3:3" x14ac:dyDescent="0.25">
      <c r="C334" s="144"/>
    </row>
    <row r="335" spans="3:3" x14ac:dyDescent="0.25">
      <c r="C335" s="144"/>
    </row>
    <row r="336" spans="3:3" x14ac:dyDescent="0.25">
      <c r="C336" s="144"/>
    </row>
    <row r="337" spans="3:3" x14ac:dyDescent="0.25">
      <c r="C337" s="144"/>
    </row>
    <row r="338" spans="3:3" x14ac:dyDescent="0.25">
      <c r="C338" s="144"/>
    </row>
    <row r="339" spans="3:3" x14ac:dyDescent="0.25">
      <c r="C339" s="144"/>
    </row>
    <row r="340" spans="3:3" x14ac:dyDescent="0.25">
      <c r="C340" s="144"/>
    </row>
    <row r="341" spans="3:3" x14ac:dyDescent="0.25">
      <c r="C341" s="144"/>
    </row>
    <row r="342" spans="3:3" x14ac:dyDescent="0.25">
      <c r="C342" s="144"/>
    </row>
    <row r="343" spans="3:3" x14ac:dyDescent="0.25">
      <c r="C343" s="144"/>
    </row>
    <row r="344" spans="3:3" x14ac:dyDescent="0.25">
      <c r="C344" s="144"/>
    </row>
    <row r="345" spans="3:3" x14ac:dyDescent="0.25">
      <c r="C345" s="144"/>
    </row>
    <row r="346" spans="3:3" x14ac:dyDescent="0.25">
      <c r="C346" s="144"/>
    </row>
    <row r="347" spans="3:3" x14ac:dyDescent="0.25">
      <c r="C347" s="144"/>
    </row>
    <row r="348" spans="3:3" x14ac:dyDescent="0.25">
      <c r="C348" s="144"/>
    </row>
    <row r="349" spans="3:3" x14ac:dyDescent="0.25">
      <c r="C349" s="144"/>
    </row>
    <row r="350" spans="3:3" x14ac:dyDescent="0.25">
      <c r="C350" s="144"/>
    </row>
    <row r="351" spans="3:3" x14ac:dyDescent="0.25">
      <c r="C351" s="144"/>
    </row>
    <row r="352" spans="3:3" x14ac:dyDescent="0.25">
      <c r="C352" s="144"/>
    </row>
    <row r="353" spans="3:3" x14ac:dyDescent="0.25">
      <c r="C353" s="144"/>
    </row>
    <row r="354" spans="3:3" x14ac:dyDescent="0.25">
      <c r="C354" s="144"/>
    </row>
    <row r="355" spans="3:3" x14ac:dyDescent="0.25">
      <c r="C355" s="144"/>
    </row>
    <row r="356" spans="3:3" x14ac:dyDescent="0.25">
      <c r="C356" s="144"/>
    </row>
    <row r="357" spans="3:3" x14ac:dyDescent="0.25">
      <c r="C357" s="144"/>
    </row>
    <row r="358" spans="3:3" x14ac:dyDescent="0.25">
      <c r="C358" s="144"/>
    </row>
    <row r="359" spans="3:3" x14ac:dyDescent="0.25">
      <c r="C359" s="144"/>
    </row>
    <row r="360" spans="3:3" x14ac:dyDescent="0.25">
      <c r="C360" s="144"/>
    </row>
    <row r="361" spans="3:3" x14ac:dyDescent="0.25">
      <c r="C361" s="144"/>
    </row>
    <row r="362" spans="3:3" x14ac:dyDescent="0.25">
      <c r="C362" s="144"/>
    </row>
    <row r="363" spans="3:3" x14ac:dyDescent="0.25">
      <c r="C363" s="144"/>
    </row>
    <row r="364" spans="3:3" x14ac:dyDescent="0.25">
      <c r="C364" s="144"/>
    </row>
    <row r="365" spans="3:3" x14ac:dyDescent="0.25">
      <c r="C365" s="144"/>
    </row>
    <row r="366" spans="3:3" x14ac:dyDescent="0.25">
      <c r="C366" s="144"/>
    </row>
    <row r="367" spans="3:3" x14ac:dyDescent="0.25">
      <c r="C367" s="144"/>
    </row>
    <row r="368" spans="3:3" x14ac:dyDescent="0.25">
      <c r="C368" s="144"/>
    </row>
    <row r="369" spans="3:3" x14ac:dyDescent="0.25">
      <c r="C369" s="144"/>
    </row>
    <row r="370" spans="3:3" x14ac:dyDescent="0.25">
      <c r="C370" s="144"/>
    </row>
    <row r="371" spans="3:3" x14ac:dyDescent="0.25">
      <c r="C371" s="144"/>
    </row>
    <row r="372" spans="3:3" x14ac:dyDescent="0.25">
      <c r="C372" s="144"/>
    </row>
    <row r="373" spans="3:3" x14ac:dyDescent="0.25">
      <c r="C373" s="144"/>
    </row>
    <row r="374" spans="3:3" x14ac:dyDescent="0.25">
      <c r="C374" s="144"/>
    </row>
    <row r="375" spans="3:3" x14ac:dyDescent="0.25">
      <c r="C375" s="144"/>
    </row>
    <row r="376" spans="3:3" x14ac:dyDescent="0.25">
      <c r="C376" s="144"/>
    </row>
    <row r="377" spans="3:3" x14ac:dyDescent="0.25">
      <c r="C377" s="144"/>
    </row>
    <row r="378" spans="3:3" x14ac:dyDescent="0.25">
      <c r="C378" s="144"/>
    </row>
    <row r="379" spans="3:3" x14ac:dyDescent="0.25">
      <c r="C379" s="144"/>
    </row>
    <row r="380" spans="3:3" x14ac:dyDescent="0.25">
      <c r="C380" s="144"/>
    </row>
    <row r="381" spans="3:3" x14ac:dyDescent="0.25">
      <c r="C381" s="144"/>
    </row>
    <row r="382" spans="3:3" x14ac:dyDescent="0.25">
      <c r="C382" s="144"/>
    </row>
    <row r="383" spans="3:3" x14ac:dyDescent="0.25">
      <c r="C383" s="144"/>
    </row>
    <row r="384" spans="3:3" x14ac:dyDescent="0.25">
      <c r="C384" s="144"/>
    </row>
    <row r="385" spans="3:3" x14ac:dyDescent="0.25">
      <c r="C385" s="144"/>
    </row>
    <row r="386" spans="3:3" x14ac:dyDescent="0.25">
      <c r="C386" s="144"/>
    </row>
    <row r="387" spans="3:3" x14ac:dyDescent="0.25">
      <c r="C387" s="144"/>
    </row>
    <row r="388" spans="3:3" x14ac:dyDescent="0.25">
      <c r="C388" s="144"/>
    </row>
    <row r="389" spans="3:3" x14ac:dyDescent="0.25">
      <c r="C389" s="144"/>
    </row>
    <row r="390" spans="3:3" x14ac:dyDescent="0.25">
      <c r="C390" s="144"/>
    </row>
    <row r="391" spans="3:3" x14ac:dyDescent="0.25">
      <c r="C391" s="144"/>
    </row>
    <row r="392" spans="3:3" x14ac:dyDescent="0.25">
      <c r="C392" s="144"/>
    </row>
    <row r="393" spans="3:3" x14ac:dyDescent="0.25">
      <c r="C393" s="144"/>
    </row>
    <row r="394" spans="3:3" x14ac:dyDescent="0.25">
      <c r="C394" s="144"/>
    </row>
    <row r="395" spans="3:3" x14ac:dyDescent="0.25">
      <c r="C395" s="144"/>
    </row>
    <row r="396" spans="3:3" x14ac:dyDescent="0.25">
      <c r="C396" s="144"/>
    </row>
    <row r="397" spans="3:3" x14ac:dyDescent="0.25">
      <c r="C397" s="144"/>
    </row>
    <row r="398" spans="3:3" x14ac:dyDescent="0.25">
      <c r="C398" s="144"/>
    </row>
    <row r="399" spans="3:3" x14ac:dyDescent="0.25">
      <c r="C399" s="144"/>
    </row>
    <row r="400" spans="3:3" x14ac:dyDescent="0.25">
      <c r="C400" s="144"/>
    </row>
    <row r="401" spans="3:3" x14ac:dyDescent="0.25">
      <c r="C401" s="144"/>
    </row>
    <row r="402" spans="3:3" x14ac:dyDescent="0.25">
      <c r="C402" s="144"/>
    </row>
    <row r="403" spans="3:3" x14ac:dyDescent="0.25">
      <c r="C403" s="144"/>
    </row>
    <row r="404" spans="3:3" x14ac:dyDescent="0.25">
      <c r="C404" s="144"/>
    </row>
    <row r="405" spans="3:3" x14ac:dyDescent="0.25">
      <c r="C405" s="144"/>
    </row>
    <row r="406" spans="3:3" x14ac:dyDescent="0.25">
      <c r="C406" s="144"/>
    </row>
    <row r="407" spans="3:3" x14ac:dyDescent="0.25">
      <c r="C407" s="144"/>
    </row>
    <row r="408" spans="3:3" x14ac:dyDescent="0.25">
      <c r="C408" s="144"/>
    </row>
    <row r="409" spans="3:3" x14ac:dyDescent="0.25">
      <c r="C409" s="144"/>
    </row>
    <row r="410" spans="3:3" x14ac:dyDescent="0.25">
      <c r="C410" s="144"/>
    </row>
    <row r="411" spans="3:3" x14ac:dyDescent="0.25">
      <c r="C411" s="144"/>
    </row>
    <row r="412" spans="3:3" x14ac:dyDescent="0.25">
      <c r="C412" s="144"/>
    </row>
    <row r="413" spans="3:3" x14ac:dyDescent="0.25">
      <c r="C413" s="144"/>
    </row>
    <row r="414" spans="3:3" x14ac:dyDescent="0.25">
      <c r="C414" s="144"/>
    </row>
    <row r="415" spans="3:3" x14ac:dyDescent="0.25">
      <c r="C415" s="144"/>
    </row>
    <row r="416" spans="3:3" x14ac:dyDescent="0.25">
      <c r="C416" s="144"/>
    </row>
    <row r="417" spans="3:3" x14ac:dyDescent="0.25">
      <c r="C417" s="144"/>
    </row>
    <row r="418" spans="3:3" x14ac:dyDescent="0.25">
      <c r="C418" s="144"/>
    </row>
    <row r="419" spans="3:3" x14ac:dyDescent="0.25">
      <c r="C419" s="144"/>
    </row>
    <row r="420" spans="3:3" x14ac:dyDescent="0.25">
      <c r="C420" s="144"/>
    </row>
    <row r="421" spans="3:3" x14ac:dyDescent="0.25">
      <c r="C421" s="144"/>
    </row>
    <row r="422" spans="3:3" x14ac:dyDescent="0.25">
      <c r="C422" s="144"/>
    </row>
    <row r="423" spans="3:3" x14ac:dyDescent="0.25">
      <c r="C423" s="144"/>
    </row>
    <row r="424" spans="3:3" x14ac:dyDescent="0.25">
      <c r="C424" s="144"/>
    </row>
    <row r="425" spans="3:3" x14ac:dyDescent="0.25">
      <c r="C425" s="144"/>
    </row>
    <row r="426" spans="3:3" x14ac:dyDescent="0.25">
      <c r="C426" s="144"/>
    </row>
    <row r="427" spans="3:3" x14ac:dyDescent="0.25">
      <c r="C427" s="144"/>
    </row>
    <row r="428" spans="3:3" x14ac:dyDescent="0.25">
      <c r="C428" s="144"/>
    </row>
    <row r="429" spans="3:3" x14ac:dyDescent="0.25">
      <c r="C429" s="144"/>
    </row>
    <row r="430" spans="3:3" x14ac:dyDescent="0.25">
      <c r="C430" s="144"/>
    </row>
    <row r="431" spans="3:3" x14ac:dyDescent="0.25">
      <c r="C431" s="144"/>
    </row>
    <row r="432" spans="3:3" x14ac:dyDescent="0.25">
      <c r="C432" s="144"/>
    </row>
    <row r="433" spans="3:3" x14ac:dyDescent="0.25">
      <c r="C433" s="144"/>
    </row>
    <row r="434" spans="3:3" x14ac:dyDescent="0.25">
      <c r="C434" s="144"/>
    </row>
    <row r="435" spans="3:3" x14ac:dyDescent="0.25">
      <c r="C435" s="144"/>
    </row>
    <row r="436" spans="3:3" x14ac:dyDescent="0.25">
      <c r="C436" s="144"/>
    </row>
    <row r="437" spans="3:3" x14ac:dyDescent="0.25">
      <c r="C437" s="144"/>
    </row>
    <row r="438" spans="3:3" x14ac:dyDescent="0.25">
      <c r="C438" s="144"/>
    </row>
    <row r="439" spans="3:3" x14ac:dyDescent="0.25">
      <c r="C439" s="144"/>
    </row>
    <row r="440" spans="3:3" x14ac:dyDescent="0.25">
      <c r="C440" s="144"/>
    </row>
    <row r="441" spans="3:3" x14ac:dyDescent="0.25">
      <c r="C441" s="144"/>
    </row>
    <row r="442" spans="3:3" x14ac:dyDescent="0.25">
      <c r="C442" s="144"/>
    </row>
    <row r="443" spans="3:3" x14ac:dyDescent="0.25">
      <c r="C443" s="144"/>
    </row>
    <row r="444" spans="3:3" x14ac:dyDescent="0.25">
      <c r="C444" s="144"/>
    </row>
    <row r="445" spans="3:3" x14ac:dyDescent="0.25">
      <c r="C445" s="144"/>
    </row>
    <row r="446" spans="3:3" x14ac:dyDescent="0.25">
      <c r="C446" s="144"/>
    </row>
    <row r="447" spans="3:3" x14ac:dyDescent="0.25">
      <c r="C447" s="144"/>
    </row>
    <row r="448" spans="3:3" x14ac:dyDescent="0.25">
      <c r="C448" s="144"/>
    </row>
    <row r="449" spans="3:3" x14ac:dyDescent="0.25">
      <c r="C449" s="144"/>
    </row>
    <row r="450" spans="3:3" x14ac:dyDescent="0.25">
      <c r="C450" s="144"/>
    </row>
    <row r="451" spans="3:3" x14ac:dyDescent="0.25">
      <c r="C451" s="144"/>
    </row>
    <row r="452" spans="3:3" x14ac:dyDescent="0.25">
      <c r="C452" s="144"/>
    </row>
    <row r="453" spans="3:3" x14ac:dyDescent="0.25">
      <c r="C453" s="144"/>
    </row>
    <row r="454" spans="3:3" x14ac:dyDescent="0.25">
      <c r="C454" s="144"/>
    </row>
    <row r="455" spans="3:3" x14ac:dyDescent="0.25">
      <c r="C455" s="144"/>
    </row>
    <row r="456" spans="3:3" x14ac:dyDescent="0.25">
      <c r="C456" s="144"/>
    </row>
    <row r="457" spans="3:3" x14ac:dyDescent="0.25">
      <c r="C457" s="144"/>
    </row>
    <row r="458" spans="3:3" x14ac:dyDescent="0.25">
      <c r="C458" s="144"/>
    </row>
    <row r="459" spans="3:3" x14ac:dyDescent="0.25">
      <c r="C459" s="144"/>
    </row>
    <row r="460" spans="3:3" x14ac:dyDescent="0.25">
      <c r="C460" s="144"/>
    </row>
    <row r="461" spans="3:3" x14ac:dyDescent="0.25">
      <c r="C461" s="144"/>
    </row>
    <row r="462" spans="3:3" x14ac:dyDescent="0.25">
      <c r="C462" s="144"/>
    </row>
    <row r="463" spans="3:3" x14ac:dyDescent="0.25">
      <c r="C463" s="144"/>
    </row>
    <row r="464" spans="3:3" x14ac:dyDescent="0.25">
      <c r="C464" s="144"/>
    </row>
    <row r="465" spans="3:3" x14ac:dyDescent="0.25">
      <c r="C465" s="144"/>
    </row>
    <row r="466" spans="3:3" x14ac:dyDescent="0.25">
      <c r="C466" s="144"/>
    </row>
    <row r="467" spans="3:3" x14ac:dyDescent="0.25">
      <c r="C467" s="144"/>
    </row>
    <row r="468" spans="3:3" x14ac:dyDescent="0.25">
      <c r="C468" s="144"/>
    </row>
    <row r="469" spans="3:3" x14ac:dyDescent="0.25">
      <c r="C469" s="144"/>
    </row>
    <row r="470" spans="3:3" x14ac:dyDescent="0.25">
      <c r="C470" s="144"/>
    </row>
    <row r="471" spans="3:3" x14ac:dyDescent="0.25">
      <c r="C471" s="144"/>
    </row>
    <row r="472" spans="3:3" x14ac:dyDescent="0.25">
      <c r="C472" s="144"/>
    </row>
    <row r="473" spans="3:3" x14ac:dyDescent="0.25">
      <c r="C473" s="144"/>
    </row>
    <row r="474" spans="3:3" x14ac:dyDescent="0.25">
      <c r="C474" s="144"/>
    </row>
    <row r="475" spans="3:3" x14ac:dyDescent="0.25">
      <c r="C475" s="144"/>
    </row>
    <row r="476" spans="3:3" x14ac:dyDescent="0.25">
      <c r="C476" s="144"/>
    </row>
    <row r="477" spans="3:3" x14ac:dyDescent="0.25">
      <c r="C477" s="144"/>
    </row>
    <row r="478" spans="3:3" x14ac:dyDescent="0.25">
      <c r="C478" s="144"/>
    </row>
    <row r="479" spans="3:3" x14ac:dyDescent="0.25">
      <c r="C479" s="144"/>
    </row>
    <row r="480" spans="3:3" x14ac:dyDescent="0.25">
      <c r="C480" s="144"/>
    </row>
    <row r="481" spans="3:3" x14ac:dyDescent="0.25">
      <c r="C481" s="144"/>
    </row>
    <row r="482" spans="3:3" x14ac:dyDescent="0.25">
      <c r="C482" s="144"/>
    </row>
    <row r="483" spans="3:3" x14ac:dyDescent="0.25">
      <c r="C483" s="144"/>
    </row>
    <row r="484" spans="3:3" x14ac:dyDescent="0.25">
      <c r="C484" s="144"/>
    </row>
    <row r="485" spans="3:3" x14ac:dyDescent="0.25">
      <c r="C485" s="144"/>
    </row>
    <row r="486" spans="3:3" x14ac:dyDescent="0.25">
      <c r="C486" s="144"/>
    </row>
    <row r="487" spans="3:3" x14ac:dyDescent="0.25">
      <c r="C487" s="144"/>
    </row>
    <row r="488" spans="3:3" x14ac:dyDescent="0.25">
      <c r="C488" s="144"/>
    </row>
    <row r="489" spans="3:3" x14ac:dyDescent="0.25">
      <c r="C489" s="144"/>
    </row>
    <row r="490" spans="3:3" x14ac:dyDescent="0.25">
      <c r="C490" s="144"/>
    </row>
    <row r="491" spans="3:3" x14ac:dyDescent="0.25">
      <c r="C491" s="144"/>
    </row>
    <row r="492" spans="3:3" x14ac:dyDescent="0.25">
      <c r="C492" s="144"/>
    </row>
    <row r="493" spans="3:3" x14ac:dyDescent="0.25">
      <c r="C493" s="144"/>
    </row>
    <row r="494" spans="3:3" x14ac:dyDescent="0.25">
      <c r="C494" s="144"/>
    </row>
    <row r="495" spans="3:3" x14ac:dyDescent="0.25">
      <c r="C495" s="144"/>
    </row>
    <row r="496" spans="3:3" x14ac:dyDescent="0.25">
      <c r="C496" s="144"/>
    </row>
    <row r="497" spans="3:3" x14ac:dyDescent="0.25">
      <c r="C497" s="144"/>
    </row>
    <row r="498" spans="3:3" x14ac:dyDescent="0.25">
      <c r="C498" s="144"/>
    </row>
    <row r="499" spans="3:3" x14ac:dyDescent="0.25">
      <c r="C499" s="144"/>
    </row>
    <row r="500" spans="3:3" x14ac:dyDescent="0.25">
      <c r="C500" s="144"/>
    </row>
    <row r="501" spans="3:3" x14ac:dyDescent="0.25">
      <c r="C501" s="144"/>
    </row>
    <row r="502" spans="3:3" x14ac:dyDescent="0.25">
      <c r="C502" s="144"/>
    </row>
    <row r="503" spans="3:3" x14ac:dyDescent="0.25">
      <c r="C503" s="144"/>
    </row>
    <row r="504" spans="3:3" x14ac:dyDescent="0.25">
      <c r="C504" s="144"/>
    </row>
    <row r="505" spans="3:3" x14ac:dyDescent="0.25">
      <c r="C505" s="144"/>
    </row>
    <row r="506" spans="3:3" x14ac:dyDescent="0.25">
      <c r="C506" s="144"/>
    </row>
    <row r="507" spans="3:3" x14ac:dyDescent="0.25">
      <c r="C507" s="144"/>
    </row>
    <row r="508" spans="3:3" x14ac:dyDescent="0.25">
      <c r="C508" s="144"/>
    </row>
    <row r="509" spans="3:3" x14ac:dyDescent="0.25">
      <c r="C509" s="144"/>
    </row>
    <row r="510" spans="3:3" x14ac:dyDescent="0.25">
      <c r="C510" s="144"/>
    </row>
    <row r="511" spans="3:3" x14ac:dyDescent="0.25">
      <c r="C511" s="144"/>
    </row>
    <row r="512" spans="3:3" x14ac:dyDescent="0.25">
      <c r="C512" s="144"/>
    </row>
    <row r="513" spans="3:3" x14ac:dyDescent="0.25">
      <c r="C513" s="144"/>
    </row>
    <row r="514" spans="3:3" x14ac:dyDescent="0.25">
      <c r="C514" s="144"/>
    </row>
    <row r="515" spans="3:3" x14ac:dyDescent="0.25">
      <c r="C515" s="144"/>
    </row>
    <row r="516" spans="3:3" x14ac:dyDescent="0.25">
      <c r="C516" s="144"/>
    </row>
    <row r="517" spans="3:3" x14ac:dyDescent="0.25">
      <c r="C517" s="144"/>
    </row>
    <row r="518" spans="3:3" x14ac:dyDescent="0.25">
      <c r="C518" s="144"/>
    </row>
    <row r="519" spans="3:3" x14ac:dyDescent="0.25">
      <c r="C519" s="144"/>
    </row>
    <row r="520" spans="3:3" x14ac:dyDescent="0.25">
      <c r="C520" s="144"/>
    </row>
    <row r="521" spans="3:3" x14ac:dyDescent="0.25">
      <c r="C521" s="144"/>
    </row>
    <row r="522" spans="3:3" x14ac:dyDescent="0.25">
      <c r="C522" s="144"/>
    </row>
    <row r="523" spans="3:3" x14ac:dyDescent="0.25">
      <c r="C523" s="144"/>
    </row>
    <row r="524" spans="3:3" x14ac:dyDescent="0.25">
      <c r="C524" s="144"/>
    </row>
    <row r="525" spans="3:3" x14ac:dyDescent="0.25">
      <c r="C525" s="144"/>
    </row>
    <row r="526" spans="3:3" x14ac:dyDescent="0.25">
      <c r="C526" s="144"/>
    </row>
    <row r="527" spans="3:3" x14ac:dyDescent="0.25">
      <c r="C527" s="144"/>
    </row>
    <row r="528" spans="3:3" x14ac:dyDescent="0.25">
      <c r="C528" s="144"/>
    </row>
    <row r="529" spans="3:3" x14ac:dyDescent="0.25">
      <c r="C529" s="144"/>
    </row>
    <row r="530" spans="3:3" x14ac:dyDescent="0.25">
      <c r="C530" s="144"/>
    </row>
    <row r="531" spans="3:3" x14ac:dyDescent="0.25">
      <c r="C531" s="144"/>
    </row>
    <row r="532" spans="3:3" x14ac:dyDescent="0.25">
      <c r="C532" s="144"/>
    </row>
    <row r="533" spans="3:3" x14ac:dyDescent="0.25">
      <c r="C533" s="144"/>
    </row>
    <row r="534" spans="3:3" x14ac:dyDescent="0.25">
      <c r="C534" s="144"/>
    </row>
    <row r="535" spans="3:3" x14ac:dyDescent="0.25">
      <c r="C535" s="144"/>
    </row>
    <row r="536" spans="3:3" x14ac:dyDescent="0.25">
      <c r="C536" s="144"/>
    </row>
    <row r="537" spans="3:3" x14ac:dyDescent="0.25">
      <c r="C537" s="144"/>
    </row>
    <row r="538" spans="3:3" x14ac:dyDescent="0.25">
      <c r="C538" s="144"/>
    </row>
    <row r="539" spans="3:3" x14ac:dyDescent="0.25">
      <c r="C539" s="144"/>
    </row>
    <row r="540" spans="3:3" x14ac:dyDescent="0.25">
      <c r="C540" s="144"/>
    </row>
    <row r="541" spans="3:3" x14ac:dyDescent="0.25">
      <c r="C541" s="144"/>
    </row>
    <row r="542" spans="3:3" x14ac:dyDescent="0.25">
      <c r="C542" s="144"/>
    </row>
    <row r="543" spans="3:3" x14ac:dyDescent="0.25">
      <c r="C543" s="144"/>
    </row>
    <row r="544" spans="3:3" x14ac:dyDescent="0.25">
      <c r="C544" s="144"/>
    </row>
    <row r="545" spans="3:3" x14ac:dyDescent="0.25">
      <c r="C545" s="144"/>
    </row>
    <row r="546" spans="3:3" x14ac:dyDescent="0.25">
      <c r="C546" s="144"/>
    </row>
    <row r="547" spans="3:3" x14ac:dyDescent="0.25">
      <c r="C547" s="144"/>
    </row>
    <row r="548" spans="3:3" x14ac:dyDescent="0.25">
      <c r="C548" s="144"/>
    </row>
    <row r="549" spans="3:3" x14ac:dyDescent="0.25">
      <c r="C549" s="144"/>
    </row>
    <row r="550" spans="3:3" x14ac:dyDescent="0.25">
      <c r="C550" s="144"/>
    </row>
    <row r="551" spans="3:3" x14ac:dyDescent="0.25">
      <c r="C551" s="144"/>
    </row>
    <row r="552" spans="3:3" x14ac:dyDescent="0.25">
      <c r="C552" s="144"/>
    </row>
    <row r="553" spans="3:3" x14ac:dyDescent="0.25">
      <c r="C553" s="144"/>
    </row>
    <row r="554" spans="3:3" x14ac:dyDescent="0.25">
      <c r="C554" s="144"/>
    </row>
    <row r="555" spans="3:3" x14ac:dyDescent="0.25">
      <c r="C555" s="144"/>
    </row>
    <row r="556" spans="3:3" x14ac:dyDescent="0.25">
      <c r="C556" s="144"/>
    </row>
    <row r="557" spans="3:3" x14ac:dyDescent="0.25">
      <c r="C557" s="144"/>
    </row>
    <row r="558" spans="3:3" x14ac:dyDescent="0.25">
      <c r="C558" s="144"/>
    </row>
    <row r="559" spans="3:3" x14ac:dyDescent="0.25">
      <c r="C559" s="144"/>
    </row>
    <row r="560" spans="3:3" x14ac:dyDescent="0.25">
      <c r="C560" s="144"/>
    </row>
    <row r="561" spans="3:3" x14ac:dyDescent="0.25">
      <c r="C561" s="144"/>
    </row>
    <row r="562" spans="3:3" x14ac:dyDescent="0.25">
      <c r="C562" s="144"/>
    </row>
    <row r="563" spans="3:3" x14ac:dyDescent="0.25">
      <c r="C563" s="144"/>
    </row>
    <row r="564" spans="3:3" x14ac:dyDescent="0.25">
      <c r="C564" s="144"/>
    </row>
    <row r="565" spans="3:3" x14ac:dyDescent="0.25">
      <c r="C565" s="144"/>
    </row>
    <row r="566" spans="3:3" x14ac:dyDescent="0.25">
      <c r="C566" s="144"/>
    </row>
    <row r="567" spans="3:3" x14ac:dyDescent="0.25">
      <c r="C567" s="144"/>
    </row>
    <row r="568" spans="3:3" x14ac:dyDescent="0.25">
      <c r="C568" s="144"/>
    </row>
    <row r="569" spans="3:3" x14ac:dyDescent="0.25">
      <c r="C569" s="144"/>
    </row>
    <row r="570" spans="3:3" x14ac:dyDescent="0.25">
      <c r="C570" s="144"/>
    </row>
    <row r="571" spans="3:3" x14ac:dyDescent="0.25">
      <c r="C571" s="144"/>
    </row>
    <row r="572" spans="3:3" x14ac:dyDescent="0.25">
      <c r="C572" s="144"/>
    </row>
    <row r="573" spans="3:3" x14ac:dyDescent="0.25">
      <c r="C573" s="144"/>
    </row>
    <row r="574" spans="3:3" x14ac:dyDescent="0.25">
      <c r="C574" s="144"/>
    </row>
    <row r="575" spans="3:3" x14ac:dyDescent="0.25">
      <c r="C575" s="144"/>
    </row>
    <row r="576" spans="3:3" x14ac:dyDescent="0.25">
      <c r="C576" s="144"/>
    </row>
    <row r="577" spans="3:3" x14ac:dyDescent="0.25">
      <c r="C577" s="144"/>
    </row>
    <row r="578" spans="3:3" x14ac:dyDescent="0.25">
      <c r="C578" s="144"/>
    </row>
    <row r="579" spans="3:3" x14ac:dyDescent="0.25">
      <c r="C579" s="144"/>
    </row>
    <row r="580" spans="3:3" x14ac:dyDescent="0.25">
      <c r="C580" s="144"/>
    </row>
    <row r="581" spans="3:3" x14ac:dyDescent="0.25">
      <c r="C581" s="144"/>
    </row>
    <row r="582" spans="3:3" x14ac:dyDescent="0.25">
      <c r="C582" s="144"/>
    </row>
    <row r="583" spans="3:3" x14ac:dyDescent="0.25">
      <c r="C583" s="144"/>
    </row>
    <row r="584" spans="3:3" x14ac:dyDescent="0.25">
      <c r="C584" s="144"/>
    </row>
    <row r="585" spans="3:3" x14ac:dyDescent="0.25">
      <c r="C585" s="144"/>
    </row>
    <row r="586" spans="3:3" x14ac:dyDescent="0.25">
      <c r="C586" s="144"/>
    </row>
    <row r="587" spans="3:3" x14ac:dyDescent="0.25">
      <c r="C587" s="144"/>
    </row>
    <row r="588" spans="3:3" x14ac:dyDescent="0.25">
      <c r="C588" s="144"/>
    </row>
    <row r="589" spans="3:3" x14ac:dyDescent="0.25">
      <c r="C589" s="144"/>
    </row>
    <row r="590" spans="3:3" x14ac:dyDescent="0.25">
      <c r="C590" s="144"/>
    </row>
    <row r="591" spans="3:3" x14ac:dyDescent="0.25">
      <c r="C591" s="144"/>
    </row>
    <row r="592" spans="3:3" x14ac:dyDescent="0.25">
      <c r="C592" s="144"/>
    </row>
    <row r="593" spans="3:3" x14ac:dyDescent="0.25">
      <c r="C593" s="144"/>
    </row>
    <row r="594" spans="3:3" x14ac:dyDescent="0.25">
      <c r="C594" s="144"/>
    </row>
    <row r="595" spans="3:3" x14ac:dyDescent="0.25">
      <c r="C595" s="144"/>
    </row>
    <row r="596" spans="3:3" x14ac:dyDescent="0.25">
      <c r="C596" s="144"/>
    </row>
    <row r="597" spans="3:3" x14ac:dyDescent="0.25">
      <c r="C597" s="144"/>
    </row>
    <row r="598" spans="3:3" x14ac:dyDescent="0.25">
      <c r="C598" s="144"/>
    </row>
    <row r="599" spans="3:3" x14ac:dyDescent="0.25">
      <c r="C599" s="144"/>
    </row>
    <row r="600" spans="3:3" x14ac:dyDescent="0.25">
      <c r="C600" s="144"/>
    </row>
    <row r="601" spans="3:3" x14ac:dyDescent="0.25">
      <c r="C601" s="144"/>
    </row>
    <row r="602" spans="3:3" x14ac:dyDescent="0.25">
      <c r="C602" s="144"/>
    </row>
    <row r="603" spans="3:3" x14ac:dyDescent="0.25">
      <c r="C603" s="144"/>
    </row>
    <row r="604" spans="3:3" x14ac:dyDescent="0.25">
      <c r="C604" s="144"/>
    </row>
    <row r="605" spans="3:3" x14ac:dyDescent="0.25">
      <c r="C605" s="144"/>
    </row>
    <row r="606" spans="3:3" x14ac:dyDescent="0.25">
      <c r="C606" s="144"/>
    </row>
    <row r="607" spans="3:3" x14ac:dyDescent="0.25">
      <c r="C607" s="144"/>
    </row>
    <row r="608" spans="3:3" x14ac:dyDescent="0.25">
      <c r="C608" s="144"/>
    </row>
    <row r="609" spans="3:3" x14ac:dyDescent="0.25">
      <c r="C609" s="144"/>
    </row>
    <row r="610" spans="3:3" x14ac:dyDescent="0.25">
      <c r="C610" s="144"/>
    </row>
    <row r="611" spans="3:3" x14ac:dyDescent="0.25">
      <c r="C611" s="144"/>
    </row>
    <row r="612" spans="3:3" x14ac:dyDescent="0.25">
      <c r="C612" s="144"/>
    </row>
    <row r="613" spans="3:3" x14ac:dyDescent="0.25">
      <c r="C613" s="144"/>
    </row>
    <row r="614" spans="3:3" x14ac:dyDescent="0.25">
      <c r="C614" s="144"/>
    </row>
    <row r="615" spans="3:3" x14ac:dyDescent="0.25">
      <c r="C615" s="144"/>
    </row>
    <row r="616" spans="3:3" x14ac:dyDescent="0.25">
      <c r="C616" s="144"/>
    </row>
    <row r="617" spans="3:3" x14ac:dyDescent="0.25">
      <c r="C617" s="144"/>
    </row>
    <row r="618" spans="3:3" x14ac:dyDescent="0.25">
      <c r="C618" s="144"/>
    </row>
    <row r="619" spans="3:3" x14ac:dyDescent="0.25">
      <c r="C619" s="144"/>
    </row>
    <row r="620" spans="3:3" x14ac:dyDescent="0.25">
      <c r="C620" s="144"/>
    </row>
    <row r="621" spans="3:3" x14ac:dyDescent="0.25">
      <c r="C621" s="144"/>
    </row>
    <row r="622" spans="3:3" x14ac:dyDescent="0.25">
      <c r="C622" s="144"/>
    </row>
    <row r="623" spans="3:3" x14ac:dyDescent="0.25">
      <c r="C623" s="144"/>
    </row>
    <row r="624" spans="3:3" x14ac:dyDescent="0.25">
      <c r="C624" s="144"/>
    </row>
    <row r="625" spans="3:3" x14ac:dyDescent="0.25">
      <c r="C625" s="144"/>
    </row>
    <row r="626" spans="3:3" x14ac:dyDescent="0.25">
      <c r="C626" s="144"/>
    </row>
    <row r="627" spans="3:3" x14ac:dyDescent="0.25">
      <c r="C627" s="144"/>
    </row>
    <row r="628" spans="3:3" x14ac:dyDescent="0.25">
      <c r="C628" s="144"/>
    </row>
    <row r="629" spans="3:3" x14ac:dyDescent="0.25">
      <c r="C629" s="144"/>
    </row>
    <row r="630" spans="3:3" x14ac:dyDescent="0.25">
      <c r="C630" s="144"/>
    </row>
    <row r="631" spans="3:3" x14ac:dyDescent="0.25">
      <c r="C631" s="144"/>
    </row>
    <row r="632" spans="3:3" x14ac:dyDescent="0.25">
      <c r="C632" s="144"/>
    </row>
    <row r="633" spans="3:3" x14ac:dyDescent="0.25">
      <c r="C633" s="144"/>
    </row>
    <row r="634" spans="3:3" x14ac:dyDescent="0.25">
      <c r="C634" s="144"/>
    </row>
    <row r="635" spans="3:3" x14ac:dyDescent="0.25">
      <c r="C635" s="144"/>
    </row>
    <row r="636" spans="3:3" x14ac:dyDescent="0.25">
      <c r="C636" s="144"/>
    </row>
    <row r="637" spans="3:3" x14ac:dyDescent="0.25">
      <c r="C637" s="144"/>
    </row>
    <row r="638" spans="3:3" x14ac:dyDescent="0.25">
      <c r="C638" s="144"/>
    </row>
    <row r="639" spans="3:3" x14ac:dyDescent="0.25">
      <c r="C639" s="144"/>
    </row>
    <row r="640" spans="3:3" x14ac:dyDescent="0.25">
      <c r="C640" s="144"/>
    </row>
    <row r="641" spans="3:3" x14ac:dyDescent="0.25">
      <c r="C641" s="144"/>
    </row>
    <row r="642" spans="3:3" x14ac:dyDescent="0.25">
      <c r="C642" s="144"/>
    </row>
    <row r="643" spans="3:3" x14ac:dyDescent="0.25">
      <c r="C643" s="144"/>
    </row>
    <row r="644" spans="3:3" x14ac:dyDescent="0.25">
      <c r="C644" s="144"/>
    </row>
    <row r="645" spans="3:3" x14ac:dyDescent="0.25">
      <c r="C645" s="144"/>
    </row>
    <row r="646" spans="3:3" x14ac:dyDescent="0.25">
      <c r="C646" s="144"/>
    </row>
    <row r="647" spans="3:3" x14ac:dyDescent="0.25">
      <c r="C647" s="144"/>
    </row>
    <row r="648" spans="3:3" x14ac:dyDescent="0.25">
      <c r="C648" s="144"/>
    </row>
    <row r="649" spans="3:3" x14ac:dyDescent="0.25">
      <c r="C649" s="144"/>
    </row>
    <row r="650" spans="3:3" x14ac:dyDescent="0.25">
      <c r="C650" s="144"/>
    </row>
    <row r="651" spans="3:3" x14ac:dyDescent="0.25">
      <c r="C651" s="144"/>
    </row>
    <row r="652" spans="3:3" x14ac:dyDescent="0.25">
      <c r="C652" s="144"/>
    </row>
    <row r="653" spans="3:3" x14ac:dyDescent="0.25">
      <c r="C653" s="144"/>
    </row>
    <row r="654" spans="3:3" x14ac:dyDescent="0.25">
      <c r="C654" s="144"/>
    </row>
    <row r="655" spans="3:3" x14ac:dyDescent="0.25">
      <c r="C655" s="144"/>
    </row>
    <row r="656" spans="3:3" x14ac:dyDescent="0.25">
      <c r="C656" s="144"/>
    </row>
    <row r="657" spans="3:3" x14ac:dyDescent="0.25">
      <c r="C657" s="144"/>
    </row>
    <row r="658" spans="3:3" x14ac:dyDescent="0.25">
      <c r="C658" s="144"/>
    </row>
    <row r="659" spans="3:3" x14ac:dyDescent="0.25">
      <c r="C659" s="144"/>
    </row>
    <row r="660" spans="3:3" x14ac:dyDescent="0.25">
      <c r="C660" s="144"/>
    </row>
    <row r="661" spans="3:3" x14ac:dyDescent="0.25">
      <c r="C661" s="144"/>
    </row>
    <row r="662" spans="3:3" x14ac:dyDescent="0.25">
      <c r="C662" s="144"/>
    </row>
    <row r="663" spans="3:3" x14ac:dyDescent="0.25">
      <c r="C663" s="144"/>
    </row>
    <row r="664" spans="3:3" x14ac:dyDescent="0.25">
      <c r="C664" s="144"/>
    </row>
    <row r="665" spans="3:3" x14ac:dyDescent="0.25">
      <c r="C665" s="144"/>
    </row>
    <row r="666" spans="3:3" x14ac:dyDescent="0.25">
      <c r="C666" s="144"/>
    </row>
    <row r="667" spans="3:3" x14ac:dyDescent="0.25">
      <c r="C667" s="144"/>
    </row>
    <row r="668" spans="3:3" x14ac:dyDescent="0.25">
      <c r="C668" s="144"/>
    </row>
    <row r="669" spans="3:3" x14ac:dyDescent="0.25">
      <c r="C669" s="144"/>
    </row>
    <row r="670" spans="3:3" x14ac:dyDescent="0.25">
      <c r="C670" s="144"/>
    </row>
    <row r="671" spans="3:3" x14ac:dyDescent="0.25">
      <c r="C671" s="144"/>
    </row>
    <row r="672" spans="3:3" x14ac:dyDescent="0.25">
      <c r="C672" s="144"/>
    </row>
    <row r="673" spans="3:3" x14ac:dyDescent="0.25">
      <c r="C673" s="144"/>
    </row>
    <row r="674" spans="3:3" x14ac:dyDescent="0.25">
      <c r="C674" s="144"/>
    </row>
    <row r="675" spans="3:3" x14ac:dyDescent="0.25">
      <c r="C675" s="144"/>
    </row>
    <row r="676" spans="3:3" x14ac:dyDescent="0.25">
      <c r="C676" s="144"/>
    </row>
    <row r="677" spans="3:3" x14ac:dyDescent="0.25">
      <c r="C677" s="144"/>
    </row>
    <row r="678" spans="3:3" x14ac:dyDescent="0.25">
      <c r="C678" s="144"/>
    </row>
    <row r="679" spans="3:3" x14ac:dyDescent="0.25">
      <c r="C679" s="144"/>
    </row>
    <row r="680" spans="3:3" x14ac:dyDescent="0.25">
      <c r="C680" s="144"/>
    </row>
    <row r="681" spans="3:3" x14ac:dyDescent="0.25">
      <c r="C681" s="144"/>
    </row>
    <row r="682" spans="3:3" x14ac:dyDescent="0.25">
      <c r="C682" s="144"/>
    </row>
    <row r="683" spans="3:3" x14ac:dyDescent="0.25">
      <c r="C683" s="144"/>
    </row>
    <row r="684" spans="3:3" x14ac:dyDescent="0.25">
      <c r="C684" s="144"/>
    </row>
    <row r="685" spans="3:3" x14ac:dyDescent="0.25">
      <c r="C685" s="144"/>
    </row>
    <row r="686" spans="3:3" x14ac:dyDescent="0.25">
      <c r="C686" s="144"/>
    </row>
    <row r="687" spans="3:3" x14ac:dyDescent="0.25">
      <c r="C687" s="144"/>
    </row>
    <row r="688" spans="3:3" x14ac:dyDescent="0.25">
      <c r="C688" s="144"/>
    </row>
    <row r="689" spans="3:3" x14ac:dyDescent="0.25">
      <c r="C689" s="144"/>
    </row>
    <row r="690" spans="3:3" x14ac:dyDescent="0.25">
      <c r="C690" s="144"/>
    </row>
    <row r="691" spans="3:3" x14ac:dyDescent="0.25">
      <c r="C691" s="144"/>
    </row>
    <row r="692" spans="3:3" x14ac:dyDescent="0.25">
      <c r="C692" s="144"/>
    </row>
    <row r="693" spans="3:3" x14ac:dyDescent="0.25">
      <c r="C693" s="144"/>
    </row>
    <row r="694" spans="3:3" x14ac:dyDescent="0.25">
      <c r="C694" s="144"/>
    </row>
    <row r="695" spans="3:3" x14ac:dyDescent="0.25">
      <c r="C695" s="144"/>
    </row>
    <row r="696" spans="3:3" x14ac:dyDescent="0.25">
      <c r="C696" s="144"/>
    </row>
    <row r="697" spans="3:3" x14ac:dyDescent="0.25">
      <c r="C697" s="144"/>
    </row>
    <row r="698" spans="3:3" x14ac:dyDescent="0.25">
      <c r="C698" s="144"/>
    </row>
    <row r="699" spans="3:3" x14ac:dyDescent="0.25">
      <c r="C699" s="144"/>
    </row>
    <row r="700" spans="3:3" x14ac:dyDescent="0.25">
      <c r="C700" s="144"/>
    </row>
    <row r="701" spans="3:3" x14ac:dyDescent="0.25">
      <c r="C701" s="144"/>
    </row>
    <row r="702" spans="3:3" x14ac:dyDescent="0.25">
      <c r="C702" s="144"/>
    </row>
    <row r="703" spans="3:3" x14ac:dyDescent="0.25">
      <c r="C703" s="144"/>
    </row>
    <row r="704" spans="3:3" x14ac:dyDescent="0.25">
      <c r="C704" s="144"/>
    </row>
    <row r="705" spans="3:3" x14ac:dyDescent="0.25">
      <c r="C705" s="144"/>
    </row>
    <row r="706" spans="3:3" x14ac:dyDescent="0.25">
      <c r="C706" s="144"/>
    </row>
    <row r="707" spans="3:3" x14ac:dyDescent="0.25">
      <c r="C707" s="144"/>
    </row>
    <row r="708" spans="3:3" x14ac:dyDescent="0.25">
      <c r="C708" s="144"/>
    </row>
    <row r="709" spans="3:3" x14ac:dyDescent="0.25">
      <c r="C709" s="144"/>
    </row>
    <row r="710" spans="3:3" x14ac:dyDescent="0.25">
      <c r="C710" s="144"/>
    </row>
    <row r="711" spans="3:3" x14ac:dyDescent="0.25">
      <c r="C711" s="144"/>
    </row>
    <row r="712" spans="3:3" x14ac:dyDescent="0.25">
      <c r="C712" s="144"/>
    </row>
    <row r="713" spans="3:3" x14ac:dyDescent="0.25">
      <c r="C713" s="144"/>
    </row>
    <row r="714" spans="3:3" x14ac:dyDescent="0.25">
      <c r="C714" s="144"/>
    </row>
    <row r="715" spans="3:3" x14ac:dyDescent="0.25">
      <c r="C715" s="144"/>
    </row>
    <row r="716" spans="3:3" x14ac:dyDescent="0.25">
      <c r="C716" s="144"/>
    </row>
    <row r="717" spans="3:3" x14ac:dyDescent="0.25">
      <c r="C717" s="144"/>
    </row>
    <row r="718" spans="3:3" x14ac:dyDescent="0.25">
      <c r="C718" s="144"/>
    </row>
    <row r="719" spans="3:3" x14ac:dyDescent="0.25">
      <c r="C719" s="144"/>
    </row>
    <row r="720" spans="3:3" x14ac:dyDescent="0.25">
      <c r="C720" s="144"/>
    </row>
    <row r="721" spans="3:3" x14ac:dyDescent="0.25">
      <c r="C721" s="144"/>
    </row>
    <row r="722" spans="3:3" x14ac:dyDescent="0.25">
      <c r="C722" s="144"/>
    </row>
    <row r="723" spans="3:3" x14ac:dyDescent="0.25">
      <c r="C723" s="144"/>
    </row>
    <row r="724" spans="3:3" x14ac:dyDescent="0.25">
      <c r="C724" s="144"/>
    </row>
    <row r="725" spans="3:3" x14ac:dyDescent="0.25">
      <c r="C725" s="144"/>
    </row>
    <row r="726" spans="3:3" x14ac:dyDescent="0.25">
      <c r="C726" s="144"/>
    </row>
    <row r="727" spans="3:3" x14ac:dyDescent="0.25">
      <c r="C727" s="144"/>
    </row>
    <row r="728" spans="3:3" x14ac:dyDescent="0.25">
      <c r="C728" s="144"/>
    </row>
    <row r="729" spans="3:3" x14ac:dyDescent="0.25">
      <c r="C729" s="144"/>
    </row>
    <row r="730" spans="3:3" x14ac:dyDescent="0.25">
      <c r="C730" s="144"/>
    </row>
    <row r="731" spans="3:3" x14ac:dyDescent="0.25">
      <c r="C731" s="144"/>
    </row>
    <row r="732" spans="3:3" x14ac:dyDescent="0.25">
      <c r="C732" s="144"/>
    </row>
    <row r="733" spans="3:3" x14ac:dyDescent="0.25">
      <c r="C733" s="144"/>
    </row>
    <row r="734" spans="3:3" x14ac:dyDescent="0.25">
      <c r="C734" s="144"/>
    </row>
    <row r="735" spans="3:3" x14ac:dyDescent="0.25">
      <c r="C735" s="144"/>
    </row>
    <row r="736" spans="3:3" x14ac:dyDescent="0.25">
      <c r="C736" s="144"/>
    </row>
    <row r="737" spans="3:3" x14ac:dyDescent="0.25">
      <c r="C737" s="144"/>
    </row>
    <row r="738" spans="3:3" x14ac:dyDescent="0.25">
      <c r="C738" s="144"/>
    </row>
    <row r="739" spans="3:3" x14ac:dyDescent="0.25">
      <c r="C739" s="144"/>
    </row>
    <row r="740" spans="3:3" x14ac:dyDescent="0.25">
      <c r="C740" s="144"/>
    </row>
    <row r="741" spans="3:3" x14ac:dyDescent="0.25">
      <c r="C741" s="144"/>
    </row>
    <row r="742" spans="3:3" x14ac:dyDescent="0.25">
      <c r="C742" s="144"/>
    </row>
    <row r="743" spans="3:3" x14ac:dyDescent="0.25">
      <c r="C743" s="144"/>
    </row>
    <row r="744" spans="3:3" x14ac:dyDescent="0.25">
      <c r="C744" s="144"/>
    </row>
    <row r="745" spans="3:3" x14ac:dyDescent="0.25">
      <c r="C745" s="144"/>
    </row>
    <row r="746" spans="3:3" x14ac:dyDescent="0.25">
      <c r="C746" s="144"/>
    </row>
    <row r="747" spans="3:3" x14ac:dyDescent="0.25">
      <c r="C747" s="144"/>
    </row>
    <row r="748" spans="3:3" x14ac:dyDescent="0.25">
      <c r="C748" s="144"/>
    </row>
    <row r="749" spans="3:3" x14ac:dyDescent="0.25">
      <c r="C749" s="144"/>
    </row>
    <row r="750" spans="3:3" x14ac:dyDescent="0.25">
      <c r="C750" s="144"/>
    </row>
    <row r="751" spans="3:3" x14ac:dyDescent="0.25">
      <c r="C751" s="144"/>
    </row>
    <row r="752" spans="3:3" x14ac:dyDescent="0.25">
      <c r="C752" s="144"/>
    </row>
    <row r="753" spans="3:3" x14ac:dyDescent="0.25">
      <c r="C753" s="144"/>
    </row>
    <row r="754" spans="3:3" x14ac:dyDescent="0.25">
      <c r="C754" s="144"/>
    </row>
    <row r="755" spans="3:3" x14ac:dyDescent="0.25">
      <c r="C755" s="144"/>
    </row>
    <row r="756" spans="3:3" x14ac:dyDescent="0.25">
      <c r="C756" s="144"/>
    </row>
    <row r="757" spans="3:3" x14ac:dyDescent="0.25">
      <c r="C757" s="144"/>
    </row>
    <row r="758" spans="3:3" x14ac:dyDescent="0.25">
      <c r="C758" s="144"/>
    </row>
    <row r="759" spans="3:3" x14ac:dyDescent="0.25">
      <c r="C759" s="144"/>
    </row>
    <row r="760" spans="3:3" x14ac:dyDescent="0.25">
      <c r="C760" s="144"/>
    </row>
    <row r="761" spans="3:3" x14ac:dyDescent="0.25">
      <c r="C761" s="144"/>
    </row>
    <row r="762" spans="3:3" x14ac:dyDescent="0.25">
      <c r="C762" s="144"/>
    </row>
    <row r="763" spans="3:3" x14ac:dyDescent="0.25">
      <c r="C763" s="144"/>
    </row>
    <row r="764" spans="3:3" x14ac:dyDescent="0.25">
      <c r="C764" s="144"/>
    </row>
    <row r="765" spans="3:3" x14ac:dyDescent="0.25">
      <c r="C765" s="144"/>
    </row>
    <row r="766" spans="3:3" x14ac:dyDescent="0.25">
      <c r="C766" s="144"/>
    </row>
    <row r="767" spans="3:3" x14ac:dyDescent="0.25">
      <c r="C767" s="144"/>
    </row>
    <row r="768" spans="3:3" x14ac:dyDescent="0.25">
      <c r="C768" s="144"/>
    </row>
    <row r="769" spans="3:3" x14ac:dyDescent="0.25">
      <c r="C769" s="144"/>
    </row>
    <row r="770" spans="3:3" x14ac:dyDescent="0.25">
      <c r="C770" s="144"/>
    </row>
    <row r="771" spans="3:3" x14ac:dyDescent="0.25">
      <c r="C771" s="144"/>
    </row>
    <row r="772" spans="3:3" x14ac:dyDescent="0.25">
      <c r="C772" s="144"/>
    </row>
    <row r="773" spans="3:3" x14ac:dyDescent="0.25">
      <c r="C773" s="144"/>
    </row>
    <row r="774" spans="3:3" x14ac:dyDescent="0.25">
      <c r="C774" s="144"/>
    </row>
    <row r="775" spans="3:3" x14ac:dyDescent="0.25">
      <c r="C775" s="144"/>
    </row>
    <row r="776" spans="3:3" x14ac:dyDescent="0.25">
      <c r="C776" s="144"/>
    </row>
    <row r="777" spans="3:3" x14ac:dyDescent="0.25">
      <c r="C777" s="144"/>
    </row>
    <row r="778" spans="3:3" x14ac:dyDescent="0.25">
      <c r="C778" s="144"/>
    </row>
    <row r="779" spans="3:3" x14ac:dyDescent="0.25">
      <c r="C779" s="144"/>
    </row>
    <row r="780" spans="3:3" x14ac:dyDescent="0.25">
      <c r="C780" s="144"/>
    </row>
    <row r="781" spans="3:3" x14ac:dyDescent="0.25">
      <c r="C781" s="144"/>
    </row>
    <row r="782" spans="3:3" x14ac:dyDescent="0.25">
      <c r="C782" s="144"/>
    </row>
    <row r="783" spans="3:3" x14ac:dyDescent="0.25">
      <c r="C783" s="144"/>
    </row>
    <row r="784" spans="3:3" x14ac:dyDescent="0.25">
      <c r="C784" s="144"/>
    </row>
    <row r="785" spans="3:3" x14ac:dyDescent="0.25">
      <c r="C785" s="144"/>
    </row>
    <row r="786" spans="3:3" x14ac:dyDescent="0.25">
      <c r="C786" s="144"/>
    </row>
    <row r="787" spans="3:3" x14ac:dyDescent="0.25">
      <c r="C787" s="144"/>
    </row>
    <row r="788" spans="3:3" x14ac:dyDescent="0.25">
      <c r="C788" s="144"/>
    </row>
    <row r="789" spans="3:3" x14ac:dyDescent="0.25">
      <c r="C789" s="144"/>
    </row>
    <row r="790" spans="3:3" x14ac:dyDescent="0.25">
      <c r="C790" s="144"/>
    </row>
    <row r="791" spans="3:3" x14ac:dyDescent="0.25">
      <c r="C791" s="144"/>
    </row>
    <row r="792" spans="3:3" x14ac:dyDescent="0.25">
      <c r="C792" s="144"/>
    </row>
    <row r="793" spans="3:3" x14ac:dyDescent="0.25">
      <c r="C793" s="144"/>
    </row>
    <row r="794" spans="3:3" x14ac:dyDescent="0.25">
      <c r="C794" s="144"/>
    </row>
    <row r="795" spans="3:3" x14ac:dyDescent="0.25">
      <c r="C795" s="144"/>
    </row>
    <row r="796" spans="3:3" x14ac:dyDescent="0.25">
      <c r="C796" s="144"/>
    </row>
    <row r="797" spans="3:3" x14ac:dyDescent="0.25">
      <c r="C797" s="144"/>
    </row>
    <row r="798" spans="3:3" x14ac:dyDescent="0.25">
      <c r="C798" s="144"/>
    </row>
    <row r="799" spans="3:3" x14ac:dyDescent="0.25">
      <c r="C799" s="144"/>
    </row>
    <row r="800" spans="3:3" x14ac:dyDescent="0.25">
      <c r="C800" s="144"/>
    </row>
    <row r="801" spans="3:3" x14ac:dyDescent="0.25">
      <c r="C801" s="144"/>
    </row>
    <row r="802" spans="3:3" x14ac:dyDescent="0.25">
      <c r="C802" s="144"/>
    </row>
    <row r="803" spans="3:3" x14ac:dyDescent="0.25">
      <c r="C803" s="144"/>
    </row>
    <row r="804" spans="3:3" x14ac:dyDescent="0.25">
      <c r="C804" s="144"/>
    </row>
    <row r="805" spans="3:3" x14ac:dyDescent="0.25">
      <c r="C805" s="144"/>
    </row>
    <row r="806" spans="3:3" x14ac:dyDescent="0.25">
      <c r="C806" s="144"/>
    </row>
    <row r="807" spans="3:3" x14ac:dyDescent="0.25">
      <c r="C807" s="144"/>
    </row>
    <row r="808" spans="3:3" x14ac:dyDescent="0.25">
      <c r="C808" s="144"/>
    </row>
    <row r="809" spans="3:3" x14ac:dyDescent="0.25">
      <c r="C809" s="144"/>
    </row>
    <row r="810" spans="3:3" x14ac:dyDescent="0.25">
      <c r="C810" s="144"/>
    </row>
    <row r="811" spans="3:3" x14ac:dyDescent="0.25">
      <c r="C811" s="144"/>
    </row>
    <row r="812" spans="3:3" x14ac:dyDescent="0.25">
      <c r="C812" s="144"/>
    </row>
    <row r="813" spans="3:3" x14ac:dyDescent="0.25">
      <c r="C813" s="144"/>
    </row>
    <row r="814" spans="3:3" x14ac:dyDescent="0.25">
      <c r="C814" s="144"/>
    </row>
    <row r="815" spans="3:3" x14ac:dyDescent="0.25">
      <c r="C815" s="144"/>
    </row>
    <row r="816" spans="3:3" x14ac:dyDescent="0.25">
      <c r="C816" s="144"/>
    </row>
    <row r="817" spans="3:3" x14ac:dyDescent="0.25">
      <c r="C817" s="144"/>
    </row>
    <row r="818" spans="3:3" x14ac:dyDescent="0.25">
      <c r="C818" s="144"/>
    </row>
    <row r="819" spans="3:3" x14ac:dyDescent="0.25">
      <c r="C819" s="144"/>
    </row>
    <row r="820" spans="3:3" x14ac:dyDescent="0.25">
      <c r="C820" s="144"/>
    </row>
    <row r="821" spans="3:3" x14ac:dyDescent="0.25">
      <c r="C821" s="144"/>
    </row>
    <row r="822" spans="3:3" x14ac:dyDescent="0.25">
      <c r="C822" s="144"/>
    </row>
    <row r="823" spans="3:3" x14ac:dyDescent="0.25">
      <c r="C823" s="144"/>
    </row>
    <row r="824" spans="3:3" x14ac:dyDescent="0.25">
      <c r="C824" s="144"/>
    </row>
    <row r="825" spans="3:3" x14ac:dyDescent="0.25">
      <c r="C825" s="144"/>
    </row>
    <row r="826" spans="3:3" x14ac:dyDescent="0.25">
      <c r="C826" s="144"/>
    </row>
    <row r="827" spans="3:3" x14ac:dyDescent="0.25">
      <c r="C827" s="144"/>
    </row>
    <row r="828" spans="3:3" x14ac:dyDescent="0.25">
      <c r="C828" s="144"/>
    </row>
    <row r="829" spans="3:3" x14ac:dyDescent="0.25">
      <c r="C829" s="144"/>
    </row>
    <row r="830" spans="3:3" x14ac:dyDescent="0.25">
      <c r="C830" s="144"/>
    </row>
    <row r="831" spans="3:3" x14ac:dyDescent="0.25">
      <c r="C831" s="144"/>
    </row>
    <row r="832" spans="3:3" x14ac:dyDescent="0.25">
      <c r="C832" s="144"/>
    </row>
    <row r="833" spans="3:3" x14ac:dyDescent="0.25">
      <c r="C833" s="144"/>
    </row>
    <row r="834" spans="3:3" x14ac:dyDescent="0.25">
      <c r="C834" s="144"/>
    </row>
    <row r="835" spans="3:3" x14ac:dyDescent="0.25">
      <c r="C835" s="144"/>
    </row>
    <row r="836" spans="3:3" x14ac:dyDescent="0.25">
      <c r="C836" s="144"/>
    </row>
    <row r="837" spans="3:3" x14ac:dyDescent="0.25">
      <c r="C837" s="144"/>
    </row>
    <row r="838" spans="3:3" x14ac:dyDescent="0.25">
      <c r="C838" s="144"/>
    </row>
    <row r="839" spans="3:3" x14ac:dyDescent="0.25">
      <c r="C839" s="144"/>
    </row>
    <row r="840" spans="3:3" x14ac:dyDescent="0.25">
      <c r="C840" s="144"/>
    </row>
    <row r="841" spans="3:3" x14ac:dyDescent="0.25">
      <c r="C841" s="144"/>
    </row>
    <row r="842" spans="3:3" x14ac:dyDescent="0.25">
      <c r="C842" s="144"/>
    </row>
    <row r="843" spans="3:3" x14ac:dyDescent="0.25">
      <c r="C843" s="144"/>
    </row>
    <row r="844" spans="3:3" x14ac:dyDescent="0.25">
      <c r="C844" s="144"/>
    </row>
    <row r="845" spans="3:3" x14ac:dyDescent="0.25">
      <c r="C845" s="144"/>
    </row>
    <row r="846" spans="3:3" x14ac:dyDescent="0.25">
      <c r="C846" s="144"/>
    </row>
    <row r="847" spans="3:3" x14ac:dyDescent="0.25">
      <c r="C847" s="144"/>
    </row>
    <row r="848" spans="3:3" x14ac:dyDescent="0.25">
      <c r="C848" s="144"/>
    </row>
    <row r="849" spans="3:3" x14ac:dyDescent="0.25">
      <c r="C849" s="144"/>
    </row>
    <row r="850" spans="3:3" x14ac:dyDescent="0.25">
      <c r="C850" s="144"/>
    </row>
    <row r="851" spans="3:3" x14ac:dyDescent="0.25">
      <c r="C851" s="144"/>
    </row>
    <row r="852" spans="3:3" x14ac:dyDescent="0.25">
      <c r="C852" s="144"/>
    </row>
    <row r="853" spans="3:3" x14ac:dyDescent="0.25">
      <c r="C853" s="144"/>
    </row>
    <row r="854" spans="3:3" x14ac:dyDescent="0.25">
      <c r="C854" s="144"/>
    </row>
    <row r="855" spans="3:3" x14ac:dyDescent="0.25">
      <c r="C855" s="144"/>
    </row>
    <row r="856" spans="3:3" x14ac:dyDescent="0.25">
      <c r="C856" s="144"/>
    </row>
    <row r="857" spans="3:3" x14ac:dyDescent="0.25">
      <c r="C857" s="144"/>
    </row>
    <row r="858" spans="3:3" x14ac:dyDescent="0.25">
      <c r="C858" s="144"/>
    </row>
    <row r="859" spans="3:3" x14ac:dyDescent="0.25">
      <c r="C859" s="144"/>
    </row>
    <row r="860" spans="3:3" x14ac:dyDescent="0.25">
      <c r="C860" s="144"/>
    </row>
    <row r="861" spans="3:3" x14ac:dyDescent="0.25">
      <c r="C861" s="144"/>
    </row>
    <row r="862" spans="3:3" x14ac:dyDescent="0.25">
      <c r="C862" s="144"/>
    </row>
    <row r="863" spans="3:3" x14ac:dyDescent="0.25">
      <c r="C863" s="144"/>
    </row>
    <row r="864" spans="3:3" x14ac:dyDescent="0.25">
      <c r="C864" s="144"/>
    </row>
    <row r="865" spans="3:3" x14ac:dyDescent="0.25">
      <c r="C865" s="144"/>
    </row>
    <row r="866" spans="3:3" x14ac:dyDescent="0.25">
      <c r="C866" s="144"/>
    </row>
    <row r="867" spans="3:3" x14ac:dyDescent="0.25">
      <c r="C867" s="144"/>
    </row>
    <row r="868" spans="3:3" x14ac:dyDescent="0.25">
      <c r="C868" s="144"/>
    </row>
    <row r="869" spans="3:3" x14ac:dyDescent="0.25">
      <c r="C869" s="144"/>
    </row>
    <row r="870" spans="3:3" x14ac:dyDescent="0.25">
      <c r="C870" s="144"/>
    </row>
    <row r="871" spans="3:3" x14ac:dyDescent="0.25">
      <c r="C871" s="144"/>
    </row>
    <row r="872" spans="3:3" x14ac:dyDescent="0.25">
      <c r="C872" s="144"/>
    </row>
    <row r="873" spans="3:3" x14ac:dyDescent="0.25">
      <c r="C873" s="144"/>
    </row>
    <row r="874" spans="3:3" x14ac:dyDescent="0.25">
      <c r="C874" s="144"/>
    </row>
    <row r="875" spans="3:3" x14ac:dyDescent="0.25">
      <c r="C875" s="144"/>
    </row>
    <row r="876" spans="3:3" x14ac:dyDescent="0.25">
      <c r="C876" s="144"/>
    </row>
    <row r="877" spans="3:3" x14ac:dyDescent="0.25">
      <c r="C877" s="144"/>
    </row>
    <row r="878" spans="3:3" x14ac:dyDescent="0.25">
      <c r="C878" s="144"/>
    </row>
    <row r="879" spans="3:3" x14ac:dyDescent="0.25">
      <c r="C879" s="144"/>
    </row>
    <row r="880" spans="3:3" x14ac:dyDescent="0.25">
      <c r="C880" s="144"/>
    </row>
    <row r="881" spans="3:3" x14ac:dyDescent="0.25">
      <c r="C881" s="144"/>
    </row>
    <row r="882" spans="3:3" x14ac:dyDescent="0.25">
      <c r="C882" s="144"/>
    </row>
    <row r="883" spans="3:3" x14ac:dyDescent="0.25">
      <c r="C883" s="144"/>
    </row>
    <row r="884" spans="3:3" x14ac:dyDescent="0.25">
      <c r="C884" s="144"/>
    </row>
    <row r="885" spans="3:3" x14ac:dyDescent="0.25">
      <c r="C885" s="144"/>
    </row>
    <row r="886" spans="3:3" x14ac:dyDescent="0.25">
      <c r="C886" s="144"/>
    </row>
    <row r="887" spans="3:3" x14ac:dyDescent="0.25">
      <c r="C887" s="144"/>
    </row>
    <row r="888" spans="3:3" x14ac:dyDescent="0.25">
      <c r="C888" s="144"/>
    </row>
    <row r="889" spans="3:3" x14ac:dyDescent="0.25">
      <c r="C889" s="144"/>
    </row>
    <row r="890" spans="3:3" x14ac:dyDescent="0.25">
      <c r="C890" s="144"/>
    </row>
    <row r="891" spans="3:3" x14ac:dyDescent="0.25">
      <c r="C891" s="144"/>
    </row>
    <row r="892" spans="3:3" x14ac:dyDescent="0.25">
      <c r="C892" s="144"/>
    </row>
    <row r="893" spans="3:3" x14ac:dyDescent="0.25">
      <c r="C893" s="144"/>
    </row>
    <row r="894" spans="3:3" x14ac:dyDescent="0.25">
      <c r="C894" s="144"/>
    </row>
    <row r="895" spans="3:3" x14ac:dyDescent="0.25">
      <c r="C895" s="144"/>
    </row>
    <row r="896" spans="3:3" x14ac:dyDescent="0.25">
      <c r="C896" s="144"/>
    </row>
    <row r="897" spans="3:3" x14ac:dyDescent="0.25">
      <c r="C897" s="144"/>
    </row>
    <row r="898" spans="3:3" x14ac:dyDescent="0.25">
      <c r="C898" s="144"/>
    </row>
    <row r="899" spans="3:3" x14ac:dyDescent="0.25">
      <c r="C899" s="144"/>
    </row>
    <row r="900" spans="3:3" x14ac:dyDescent="0.25">
      <c r="C900" s="144"/>
    </row>
    <row r="901" spans="3:3" x14ac:dyDescent="0.25">
      <c r="C901" s="144"/>
    </row>
    <row r="902" spans="3:3" x14ac:dyDescent="0.25">
      <c r="C902" s="144"/>
    </row>
    <row r="903" spans="3:3" x14ac:dyDescent="0.25">
      <c r="C903" s="144"/>
    </row>
    <row r="904" spans="3:3" x14ac:dyDescent="0.25">
      <c r="C904" s="144"/>
    </row>
    <row r="905" spans="3:3" x14ac:dyDescent="0.25">
      <c r="C905" s="144"/>
    </row>
    <row r="906" spans="3:3" x14ac:dyDescent="0.25">
      <c r="C906" s="144"/>
    </row>
    <row r="907" spans="3:3" x14ac:dyDescent="0.25">
      <c r="C907" s="144"/>
    </row>
    <row r="908" spans="3:3" x14ac:dyDescent="0.25">
      <c r="C908" s="144"/>
    </row>
    <row r="909" spans="3:3" x14ac:dyDescent="0.25">
      <c r="C909" s="144"/>
    </row>
    <row r="910" spans="3:3" x14ac:dyDescent="0.25">
      <c r="C910" s="144"/>
    </row>
    <row r="911" spans="3:3" x14ac:dyDescent="0.25">
      <c r="C911" s="144"/>
    </row>
    <row r="912" spans="3:3" x14ac:dyDescent="0.25">
      <c r="C912" s="144"/>
    </row>
    <row r="913" spans="3:3" x14ac:dyDescent="0.25">
      <c r="C913" s="144"/>
    </row>
    <row r="914" spans="3:3" x14ac:dyDescent="0.25">
      <c r="C914" s="144"/>
    </row>
    <row r="915" spans="3:3" x14ac:dyDescent="0.25">
      <c r="C915" s="144"/>
    </row>
    <row r="916" spans="3:3" x14ac:dyDescent="0.25">
      <c r="C916" s="144"/>
    </row>
    <row r="917" spans="3:3" x14ac:dyDescent="0.25">
      <c r="C917" s="144"/>
    </row>
    <row r="918" spans="3:3" x14ac:dyDescent="0.25">
      <c r="C918" s="144"/>
    </row>
    <row r="919" spans="3:3" x14ac:dyDescent="0.25">
      <c r="C919" s="144"/>
    </row>
    <row r="920" spans="3:3" x14ac:dyDescent="0.25">
      <c r="C920" s="144"/>
    </row>
    <row r="921" spans="3:3" x14ac:dyDescent="0.25">
      <c r="C921" s="144"/>
    </row>
    <row r="922" spans="3:3" x14ac:dyDescent="0.25">
      <c r="C922" s="144"/>
    </row>
    <row r="923" spans="3:3" x14ac:dyDescent="0.25">
      <c r="C923" s="144"/>
    </row>
    <row r="924" spans="3:3" x14ac:dyDescent="0.25">
      <c r="C924" s="144"/>
    </row>
    <row r="925" spans="3:3" x14ac:dyDescent="0.25">
      <c r="C925" s="144"/>
    </row>
    <row r="926" spans="3:3" x14ac:dyDescent="0.25">
      <c r="C926" s="144"/>
    </row>
    <row r="927" spans="3:3" x14ac:dyDescent="0.25">
      <c r="C927" s="144"/>
    </row>
    <row r="928" spans="3:3" x14ac:dyDescent="0.25">
      <c r="C928" s="144"/>
    </row>
    <row r="929" spans="3:3" x14ac:dyDescent="0.25">
      <c r="C929" s="144"/>
    </row>
    <row r="930" spans="3:3" x14ac:dyDescent="0.25">
      <c r="C930" s="144"/>
    </row>
    <row r="931" spans="3:3" x14ac:dyDescent="0.25">
      <c r="C931" s="144"/>
    </row>
    <row r="932" spans="3:3" x14ac:dyDescent="0.25">
      <c r="C932" s="144"/>
    </row>
    <row r="933" spans="3:3" x14ac:dyDescent="0.25">
      <c r="C933" s="144"/>
    </row>
    <row r="934" spans="3:3" x14ac:dyDescent="0.25">
      <c r="C934" s="144"/>
    </row>
    <row r="935" spans="3:3" x14ac:dyDescent="0.25">
      <c r="C935" s="144"/>
    </row>
    <row r="936" spans="3:3" x14ac:dyDescent="0.25">
      <c r="C936" s="144"/>
    </row>
    <row r="937" spans="3:3" x14ac:dyDescent="0.25">
      <c r="C937" s="144"/>
    </row>
    <row r="938" spans="3:3" x14ac:dyDescent="0.25">
      <c r="C938" s="144"/>
    </row>
    <row r="939" spans="3:3" x14ac:dyDescent="0.25">
      <c r="C939" s="144"/>
    </row>
    <row r="940" spans="3:3" x14ac:dyDescent="0.25">
      <c r="C940" s="144"/>
    </row>
    <row r="941" spans="3:3" x14ac:dyDescent="0.25">
      <c r="C941" s="144"/>
    </row>
    <row r="942" spans="3:3" x14ac:dyDescent="0.25">
      <c r="C942" s="144"/>
    </row>
    <row r="943" spans="3:3" x14ac:dyDescent="0.25">
      <c r="C943" s="144"/>
    </row>
    <row r="944" spans="3:3" x14ac:dyDescent="0.25">
      <c r="C944" s="144"/>
    </row>
    <row r="945" spans="3:3" x14ac:dyDescent="0.25">
      <c r="C945" s="144"/>
    </row>
    <row r="946" spans="3:3" x14ac:dyDescent="0.25">
      <c r="C946" s="144"/>
    </row>
    <row r="947" spans="3:3" x14ac:dyDescent="0.25">
      <c r="C947" s="144"/>
    </row>
    <row r="948" spans="3:3" x14ac:dyDescent="0.25">
      <c r="C948" s="144"/>
    </row>
    <row r="949" spans="3:3" x14ac:dyDescent="0.25">
      <c r="C949" s="144"/>
    </row>
    <row r="950" spans="3:3" x14ac:dyDescent="0.25">
      <c r="C950" s="144"/>
    </row>
    <row r="951" spans="3:3" x14ac:dyDescent="0.25">
      <c r="C951" s="144"/>
    </row>
    <row r="952" spans="3:3" x14ac:dyDescent="0.25">
      <c r="C952" s="144"/>
    </row>
    <row r="953" spans="3:3" x14ac:dyDescent="0.25">
      <c r="C953" s="144"/>
    </row>
    <row r="954" spans="3:3" x14ac:dyDescent="0.25">
      <c r="C954" s="144"/>
    </row>
    <row r="955" spans="3:3" x14ac:dyDescent="0.25">
      <c r="C955" s="144"/>
    </row>
    <row r="956" spans="3:3" x14ac:dyDescent="0.25">
      <c r="C956" s="144"/>
    </row>
    <row r="957" spans="3:3" x14ac:dyDescent="0.25">
      <c r="C957" s="144"/>
    </row>
    <row r="958" spans="3:3" x14ac:dyDescent="0.25">
      <c r="C958" s="144"/>
    </row>
    <row r="959" spans="3:3" x14ac:dyDescent="0.25">
      <c r="C959" s="144"/>
    </row>
    <row r="960" spans="3:3" x14ac:dyDescent="0.25">
      <c r="C960" s="144"/>
    </row>
    <row r="961" spans="3:3" x14ac:dyDescent="0.25">
      <c r="C961" s="144"/>
    </row>
    <row r="962" spans="3:3" x14ac:dyDescent="0.25">
      <c r="C962" s="144"/>
    </row>
    <row r="963" spans="3:3" x14ac:dyDescent="0.25">
      <c r="C963" s="144"/>
    </row>
    <row r="964" spans="3:3" x14ac:dyDescent="0.25">
      <c r="C964" s="144"/>
    </row>
    <row r="965" spans="3:3" x14ac:dyDescent="0.25">
      <c r="C965" s="144"/>
    </row>
    <row r="966" spans="3:3" x14ac:dyDescent="0.25">
      <c r="C966" s="144"/>
    </row>
    <row r="967" spans="3:3" x14ac:dyDescent="0.25">
      <c r="C967" s="144"/>
    </row>
    <row r="968" spans="3:3" x14ac:dyDescent="0.25">
      <c r="C968" s="144"/>
    </row>
    <row r="969" spans="3:3" x14ac:dyDescent="0.25">
      <c r="C969" s="144"/>
    </row>
    <row r="970" spans="3:3" x14ac:dyDescent="0.25">
      <c r="C970" s="144"/>
    </row>
    <row r="971" spans="3:3" x14ac:dyDescent="0.25">
      <c r="C971" s="144"/>
    </row>
    <row r="972" spans="3:3" x14ac:dyDescent="0.25">
      <c r="C972" s="144"/>
    </row>
    <row r="973" spans="3:3" x14ac:dyDescent="0.25">
      <c r="C973" s="144"/>
    </row>
    <row r="974" spans="3:3" x14ac:dyDescent="0.25">
      <c r="C974" s="144"/>
    </row>
    <row r="975" spans="3:3" x14ac:dyDescent="0.25">
      <c r="C975" s="144"/>
    </row>
    <row r="976" spans="3:3" x14ac:dyDescent="0.25">
      <c r="C976" s="144"/>
    </row>
    <row r="977" spans="3:3" x14ac:dyDescent="0.25">
      <c r="C977" s="144"/>
    </row>
    <row r="978" spans="3:3" x14ac:dyDescent="0.25">
      <c r="C978" s="144"/>
    </row>
    <row r="979" spans="3:3" x14ac:dyDescent="0.25">
      <c r="C979" s="144"/>
    </row>
    <row r="980" spans="3:3" x14ac:dyDescent="0.25">
      <c r="C980" s="144"/>
    </row>
    <row r="981" spans="3:3" x14ac:dyDescent="0.25">
      <c r="C981" s="144"/>
    </row>
    <row r="982" spans="3:3" x14ac:dyDescent="0.25">
      <c r="C982" s="144"/>
    </row>
    <row r="983" spans="3:3" x14ac:dyDescent="0.25">
      <c r="C983" s="144"/>
    </row>
    <row r="984" spans="3:3" x14ac:dyDescent="0.25">
      <c r="C984" s="144"/>
    </row>
    <row r="985" spans="3:3" x14ac:dyDescent="0.25">
      <c r="C985" s="144"/>
    </row>
    <row r="986" spans="3:3" x14ac:dyDescent="0.25">
      <c r="C986" s="144"/>
    </row>
    <row r="987" spans="3:3" x14ac:dyDescent="0.25">
      <c r="C987" s="144"/>
    </row>
    <row r="988" spans="3:3" x14ac:dyDescent="0.25">
      <c r="C988" s="144"/>
    </row>
    <row r="989" spans="3:3" x14ac:dyDescent="0.25">
      <c r="C989" s="144"/>
    </row>
    <row r="990" spans="3:3" x14ac:dyDescent="0.25">
      <c r="C990" s="144"/>
    </row>
    <row r="991" spans="3:3" x14ac:dyDescent="0.25">
      <c r="C991" s="144"/>
    </row>
    <row r="992" spans="3:3" x14ac:dyDescent="0.25">
      <c r="C992" s="144"/>
    </row>
    <row r="993" spans="3:3" x14ac:dyDescent="0.25">
      <c r="C993" s="144"/>
    </row>
    <row r="994" spans="3:3" x14ac:dyDescent="0.25">
      <c r="C994" s="144"/>
    </row>
    <row r="995" spans="3:3" x14ac:dyDescent="0.25">
      <c r="C995" s="144"/>
    </row>
    <row r="996" spans="3:3" x14ac:dyDescent="0.25">
      <c r="C996" s="144"/>
    </row>
    <row r="997" spans="3:3" x14ac:dyDescent="0.25">
      <c r="C997" s="144"/>
    </row>
    <row r="998" spans="3:3" x14ac:dyDescent="0.25">
      <c r="C998" s="144"/>
    </row>
    <row r="999" spans="3:3" x14ac:dyDescent="0.25">
      <c r="C999" s="144"/>
    </row>
    <row r="1000" spans="3:3" x14ac:dyDescent="0.25">
      <c r="C1000" s="144"/>
    </row>
    <row r="1001" spans="3:3" x14ac:dyDescent="0.25">
      <c r="C1001" s="144"/>
    </row>
    <row r="1002" spans="3:3" x14ac:dyDescent="0.25">
      <c r="C1002" s="144"/>
    </row>
    <row r="1003" spans="3:3" x14ac:dyDescent="0.25">
      <c r="C1003" s="144"/>
    </row>
    <row r="1004" spans="3:3" x14ac:dyDescent="0.25">
      <c r="C1004" s="144"/>
    </row>
    <row r="1005" spans="3:3" x14ac:dyDescent="0.25">
      <c r="C1005" s="144"/>
    </row>
    <row r="1006" spans="3:3" x14ac:dyDescent="0.25">
      <c r="C1006" s="144"/>
    </row>
  </sheetData>
  <sheetProtection password="E946" sheet="1" objects="1" scenarios="1"/>
  <mergeCells count="6">
    <mergeCell ref="D107:D112"/>
    <mergeCell ref="A14:A15"/>
    <mergeCell ref="B38:B43"/>
    <mergeCell ref="C38:C43"/>
    <mergeCell ref="B107:B112"/>
    <mergeCell ref="C107:C112"/>
  </mergeCells>
  <hyperlinks>
    <hyperlink ref="B51" location="Int_wall" display="Int_wall"/>
    <hyperlink ref="D39" location="StandALoneRetailSkylight" display="Core Retail, Refer Skylight Layout for details"/>
    <hyperlink ref="C48" location="T24Basement_wall" display="Refer T24Basement_wall for respective CZ U value"/>
    <hyperlink ref="D28" location="T24NRRoofMetal" display="Refer T24NRRoofMetal"/>
    <hyperlink ref="D51" location="Int_wall" display="Int_wall"/>
    <hyperlink ref="C22" location="T24Basement_wall" display="Refer T24BasementWall"/>
    <hyperlink ref="D14" location="StandAloneRetailArea" display="StandAloneRetailArea"/>
    <hyperlink ref="B28" location="T24NRRoofMetal" display="Refer T24NRRoofMetal"/>
    <hyperlink ref="B21" location="T24NRWallMetalFrame" display="T24NRWallMetalFrame"/>
    <hyperlink ref="C21" location="T24NRWallMetalFrame" display="T24NRWallMetalFrame"/>
    <hyperlink ref="D21" location="T24NRWallMetalFrame" display="T24NRWallMetalFrame"/>
    <hyperlink ref="C28" location="T24NRRoofMetal" display="Refer T24NRRoofMetal"/>
    <hyperlink ref="C51" location="Int_wall" display="Int_wall"/>
    <hyperlink ref="B61" location="'Sizing Values'!SizingValues" display="Refer Sizing Values"/>
    <hyperlink ref="B62" location="'Sizing Values'!SizingValues" display="Refer Sizing Values"/>
    <hyperlink ref="C61" location="'Sizing Values'!SizingValues" display="Refer Sizing Values"/>
    <hyperlink ref="C62" location="'Sizing Values'!SizingValues" display="Refer Sizing Values"/>
    <hyperlink ref="D61" location="'Sizing Values'!SizingValues" display="Refer Sizing Values"/>
    <hyperlink ref="D62" location="'Sizing Values'!SizingValues" display="Refer Sizing Value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showGridLines="0" workbookViewId="0">
      <pane xSplit="1" ySplit="1" topLeftCell="B14" activePane="bottomRight" state="frozen"/>
      <selection activeCell="C104" sqref="C104"/>
      <selection pane="topRight" activeCell="C104" sqref="C104"/>
      <selection pane="bottomLeft" activeCell="C104" sqref="C104"/>
      <selection pane="bottomRight" activeCell="L27" sqref="L27"/>
    </sheetView>
  </sheetViews>
  <sheetFormatPr defaultRowHeight="15" x14ac:dyDescent="0.25"/>
  <cols>
    <col min="1" max="1" width="27.7109375" style="2" customWidth="1"/>
    <col min="2" max="2" width="46.5703125" style="2" customWidth="1"/>
    <col min="3" max="3" width="12.140625" style="2" customWidth="1"/>
    <col min="4" max="4" width="12.42578125" style="2" customWidth="1"/>
    <col min="5" max="5" width="11.85546875" style="2" customWidth="1"/>
    <col min="6" max="6" width="3.42578125" style="100" customWidth="1"/>
    <col min="7" max="7" width="43.7109375" style="2" bestFit="1" customWidth="1"/>
    <col min="8" max="8" width="10.28515625" style="2" customWidth="1"/>
    <col min="9" max="9" width="12.7109375" style="2" customWidth="1"/>
    <col min="10" max="10" width="10.5703125" style="2" customWidth="1"/>
    <col min="11" max="12" width="12.140625" style="2" customWidth="1"/>
    <col min="13" max="13" width="18" style="2" bestFit="1" customWidth="1"/>
    <col min="14" max="15" width="34.42578125" style="2" bestFit="1" customWidth="1"/>
    <col min="16" max="16" width="31.28515625" style="2" bestFit="1" customWidth="1"/>
    <col min="17" max="17" width="35" bestFit="1" customWidth="1"/>
    <col min="18" max="18" width="42.85546875" bestFit="1" customWidth="1"/>
  </cols>
  <sheetData>
    <row r="1" spans="1:16" s="50" customFormat="1" ht="51" x14ac:dyDescent="0.25">
      <c r="A1" s="154" t="s">
        <v>144</v>
      </c>
      <c r="B1" s="154" t="s">
        <v>143</v>
      </c>
      <c r="C1" s="215" t="s">
        <v>280</v>
      </c>
      <c r="D1" s="215" t="s">
        <v>281</v>
      </c>
      <c r="E1" s="216" t="s">
        <v>282</v>
      </c>
      <c r="F1" s="155"/>
      <c r="G1" s="156" t="s">
        <v>145</v>
      </c>
      <c r="H1" s="232" t="s">
        <v>283</v>
      </c>
      <c r="I1" s="228" t="s">
        <v>287</v>
      </c>
      <c r="J1" s="228" t="s">
        <v>284</v>
      </c>
      <c r="K1" s="224" t="s">
        <v>286</v>
      </c>
      <c r="L1" s="220" t="s">
        <v>285</v>
      </c>
      <c r="M1" s="110"/>
      <c r="N1" s="110"/>
    </row>
    <row r="2" spans="1:16" s="60" customFormat="1" x14ac:dyDescent="0.25">
      <c r="A2" s="157" t="s">
        <v>471</v>
      </c>
      <c r="B2" s="255"/>
      <c r="C2" s="227">
        <v>6.2E-2</v>
      </c>
      <c r="D2" s="227" t="s">
        <v>32</v>
      </c>
      <c r="E2" s="230" t="s">
        <v>32</v>
      </c>
      <c r="F2" s="158"/>
      <c r="G2" s="262" t="s">
        <v>258</v>
      </c>
      <c r="H2" s="234">
        <v>0.875</v>
      </c>
      <c r="I2" s="163">
        <v>0.40500000000000003</v>
      </c>
      <c r="J2" s="163">
        <v>115.866</v>
      </c>
      <c r="K2" s="164">
        <v>0.200631</v>
      </c>
      <c r="L2" s="53">
        <v>0.18</v>
      </c>
    </row>
    <row r="3" spans="1:16" s="60" customFormat="1" x14ac:dyDescent="0.25">
      <c r="A3" s="159" t="s">
        <v>140</v>
      </c>
      <c r="B3" s="256" t="s">
        <v>258</v>
      </c>
      <c r="C3" s="237"/>
      <c r="D3" s="237"/>
      <c r="E3" s="252"/>
      <c r="F3" s="160"/>
      <c r="G3" s="262" t="s">
        <v>259</v>
      </c>
      <c r="H3" s="234">
        <v>0.06</v>
      </c>
      <c r="I3" s="190">
        <v>0.16669999999999999</v>
      </c>
      <c r="J3" s="163">
        <v>70</v>
      </c>
      <c r="K3" s="164">
        <v>0.3</v>
      </c>
      <c r="L3" s="53">
        <v>0.03</v>
      </c>
    </row>
    <row r="4" spans="1:16" s="60" customFormat="1" x14ac:dyDescent="0.25">
      <c r="A4" s="159" t="s">
        <v>141</v>
      </c>
      <c r="B4" s="256" t="s">
        <v>259</v>
      </c>
      <c r="C4" s="237"/>
      <c r="D4" s="237"/>
      <c r="E4" s="252"/>
      <c r="F4" s="160"/>
      <c r="G4" s="262" t="s">
        <v>384</v>
      </c>
      <c r="H4" s="234">
        <v>3.3</v>
      </c>
      <c r="I4" s="163">
        <v>0.02</v>
      </c>
      <c r="J4" s="163">
        <v>1.2</v>
      </c>
      <c r="K4" s="164">
        <v>0.27</v>
      </c>
      <c r="L4" s="191">
        <v>13.96</v>
      </c>
    </row>
    <row r="5" spans="1:16" s="60" customFormat="1" x14ac:dyDescent="0.25">
      <c r="A5" s="159" t="s">
        <v>142</v>
      </c>
      <c r="B5" s="256" t="s">
        <v>384</v>
      </c>
      <c r="C5" s="237"/>
      <c r="D5" s="237"/>
      <c r="E5" s="252"/>
      <c r="F5" s="160"/>
      <c r="G5" s="262" t="s">
        <v>261</v>
      </c>
      <c r="H5" s="234">
        <v>0.5</v>
      </c>
      <c r="I5" s="163">
        <v>9.1999999999999998E-2</v>
      </c>
      <c r="J5" s="163">
        <v>40</v>
      </c>
      <c r="K5" s="164">
        <v>0.27</v>
      </c>
      <c r="L5" s="53">
        <v>0.45</v>
      </c>
    </row>
    <row r="6" spans="1:16" s="176" customFormat="1" x14ac:dyDescent="0.25">
      <c r="A6" s="434" t="s">
        <v>146</v>
      </c>
      <c r="B6" s="256" t="s">
        <v>266</v>
      </c>
      <c r="C6" s="237"/>
      <c r="D6" s="237"/>
      <c r="E6" s="252"/>
      <c r="F6" s="160"/>
      <c r="G6" s="262" t="s">
        <v>428</v>
      </c>
      <c r="H6" s="234"/>
      <c r="I6" s="163"/>
      <c r="J6" s="163"/>
      <c r="K6" s="164"/>
      <c r="L6" s="53">
        <v>30</v>
      </c>
    </row>
    <row r="7" spans="1:16" s="60" customFormat="1" x14ac:dyDescent="0.25">
      <c r="A7" s="161" t="s">
        <v>252</v>
      </c>
      <c r="B7" s="257" t="s">
        <v>261</v>
      </c>
      <c r="C7" s="223"/>
      <c r="D7" s="223"/>
      <c r="E7" s="253"/>
      <c r="F7" s="160"/>
      <c r="G7" s="262" t="s">
        <v>247</v>
      </c>
      <c r="H7" s="234">
        <v>6.25E-2</v>
      </c>
      <c r="I7" s="163">
        <v>0.33300000000000002</v>
      </c>
      <c r="J7" s="163">
        <v>488.22</v>
      </c>
      <c r="K7" s="164">
        <v>0.12</v>
      </c>
      <c r="L7" s="53"/>
    </row>
    <row r="8" spans="1:16" s="60" customFormat="1" x14ac:dyDescent="0.25">
      <c r="A8" s="157" t="s">
        <v>45</v>
      </c>
      <c r="B8" s="255"/>
      <c r="C8" s="336">
        <v>3.4000000000000002E-2</v>
      </c>
      <c r="D8" s="241" t="s">
        <v>32</v>
      </c>
      <c r="E8" s="254" t="s">
        <v>32</v>
      </c>
      <c r="F8" s="160"/>
      <c r="G8" s="262" t="s">
        <v>383</v>
      </c>
      <c r="H8" s="234">
        <v>6.9</v>
      </c>
      <c r="I8" s="163">
        <v>0.02</v>
      </c>
      <c r="J8" s="163">
        <v>1.2</v>
      </c>
      <c r="K8" s="164">
        <v>0.27</v>
      </c>
      <c r="L8" s="52">
        <v>28.63</v>
      </c>
    </row>
    <row r="9" spans="1:16" s="60" customFormat="1" x14ac:dyDescent="0.25">
      <c r="A9" s="159" t="s">
        <v>140</v>
      </c>
      <c r="B9" s="256" t="s">
        <v>247</v>
      </c>
      <c r="C9" s="237"/>
      <c r="D9" s="237"/>
      <c r="E9" s="252"/>
      <c r="F9" s="160"/>
      <c r="G9" s="262" t="s">
        <v>268</v>
      </c>
      <c r="H9" s="233">
        <v>1.5</v>
      </c>
      <c r="I9" s="238">
        <v>0.02</v>
      </c>
      <c r="J9" s="238">
        <v>1</v>
      </c>
      <c r="K9" s="222">
        <v>0.27</v>
      </c>
      <c r="L9" s="236">
        <v>6.25</v>
      </c>
    </row>
    <row r="10" spans="1:16" s="60" customFormat="1" x14ac:dyDescent="0.25">
      <c r="A10" s="161" t="s">
        <v>141</v>
      </c>
      <c r="B10" s="257" t="s">
        <v>383</v>
      </c>
      <c r="C10" s="223"/>
      <c r="D10" s="237"/>
      <c r="E10" s="253"/>
      <c r="F10" s="160"/>
      <c r="G10" s="262" t="s">
        <v>262</v>
      </c>
      <c r="H10" s="234">
        <v>0.75</v>
      </c>
      <c r="I10" s="163">
        <v>2.63E-2</v>
      </c>
      <c r="J10" s="163">
        <v>18</v>
      </c>
      <c r="K10" s="164">
        <v>0.33</v>
      </c>
      <c r="L10" s="52">
        <v>2.38</v>
      </c>
    </row>
    <row r="11" spans="1:16" s="60" customFormat="1" x14ac:dyDescent="0.25">
      <c r="A11" s="157" t="s">
        <v>404</v>
      </c>
      <c r="B11" s="255"/>
      <c r="C11" s="241" t="s">
        <v>32</v>
      </c>
      <c r="D11" s="254">
        <v>1.1399999999999999</v>
      </c>
      <c r="E11" s="254" t="s">
        <v>32</v>
      </c>
      <c r="F11" s="160"/>
      <c r="G11" s="262" t="s">
        <v>263</v>
      </c>
      <c r="H11" s="234">
        <v>0.75</v>
      </c>
      <c r="I11" s="163">
        <v>3.3300000000000003E-2</v>
      </c>
      <c r="J11" s="163">
        <v>18</v>
      </c>
      <c r="K11" s="164">
        <v>0.19</v>
      </c>
      <c r="L11" s="52">
        <v>1.89</v>
      </c>
    </row>
    <row r="12" spans="1:16" s="60" customFormat="1" x14ac:dyDescent="0.25">
      <c r="A12" s="161" t="s">
        <v>141</v>
      </c>
      <c r="B12" s="257" t="s">
        <v>279</v>
      </c>
      <c r="C12" s="223"/>
      <c r="D12" s="237"/>
      <c r="E12" s="253"/>
      <c r="F12" s="160"/>
      <c r="G12" s="262" t="s">
        <v>279</v>
      </c>
      <c r="H12" s="233">
        <v>8</v>
      </c>
      <c r="I12" s="238">
        <v>0.433</v>
      </c>
      <c r="J12" s="238">
        <v>115</v>
      </c>
      <c r="K12" s="222">
        <v>0.2</v>
      </c>
      <c r="L12" s="236">
        <v>1.538</v>
      </c>
    </row>
    <row r="13" spans="1:16" s="60" customFormat="1" x14ac:dyDescent="0.25">
      <c r="A13" s="157" t="s">
        <v>419</v>
      </c>
      <c r="B13" s="255"/>
      <c r="C13" s="241">
        <v>0.34399999999999997</v>
      </c>
      <c r="D13" s="241" t="s">
        <v>32</v>
      </c>
      <c r="E13" s="254" t="s">
        <v>32</v>
      </c>
      <c r="F13" s="160"/>
      <c r="G13" s="262" t="s">
        <v>385</v>
      </c>
      <c r="H13" s="234">
        <v>5.5</v>
      </c>
      <c r="I13" s="163">
        <v>0.70499999999999996</v>
      </c>
      <c r="J13" s="163">
        <v>0.08</v>
      </c>
      <c r="K13" s="164">
        <v>0.24</v>
      </c>
      <c r="L13" s="247">
        <v>0.65</v>
      </c>
    </row>
    <row r="14" spans="1:16" s="60" customFormat="1" x14ac:dyDescent="0.25">
      <c r="A14" s="159" t="s">
        <v>140</v>
      </c>
      <c r="B14" s="256" t="s">
        <v>261</v>
      </c>
      <c r="C14" s="237"/>
      <c r="D14" s="237"/>
      <c r="E14" s="252"/>
      <c r="F14" s="160"/>
      <c r="G14" s="262" t="s">
        <v>251</v>
      </c>
      <c r="H14" s="234">
        <v>2</v>
      </c>
      <c r="I14" s="163">
        <v>0.02</v>
      </c>
      <c r="J14" s="163">
        <v>1</v>
      </c>
      <c r="K14" s="164">
        <v>0.27</v>
      </c>
      <c r="L14" s="53">
        <v>8.33</v>
      </c>
    </row>
    <row r="15" spans="1:16" x14ac:dyDescent="0.25">
      <c r="A15" s="159" t="s">
        <v>141</v>
      </c>
      <c r="B15" s="297" t="s">
        <v>385</v>
      </c>
      <c r="C15" s="237"/>
      <c r="D15" s="237"/>
      <c r="E15" s="317"/>
      <c r="F15" s="160"/>
      <c r="G15" s="264" t="s">
        <v>248</v>
      </c>
      <c r="H15" s="229">
        <v>4</v>
      </c>
      <c r="I15" s="149">
        <v>1.1279999999999999</v>
      </c>
      <c r="J15" s="149">
        <v>139.78</v>
      </c>
      <c r="K15" s="150">
        <v>0.22</v>
      </c>
      <c r="L15" s="192">
        <v>0.3</v>
      </c>
      <c r="M15"/>
      <c r="N15"/>
      <c r="O15"/>
      <c r="P15"/>
    </row>
    <row r="16" spans="1:16" x14ac:dyDescent="0.25">
      <c r="A16" s="161" t="s">
        <v>142</v>
      </c>
      <c r="B16" s="257" t="s">
        <v>261</v>
      </c>
      <c r="C16" s="223"/>
      <c r="D16" s="223"/>
      <c r="E16" s="253"/>
      <c r="F16" s="160"/>
      <c r="G16" s="263" t="s">
        <v>420</v>
      </c>
      <c r="H16" s="234">
        <v>0.5</v>
      </c>
      <c r="I16" s="188">
        <v>6.6699999999999995E-2</v>
      </c>
      <c r="J16" s="188">
        <v>30</v>
      </c>
      <c r="K16" s="189">
        <v>0.45</v>
      </c>
      <c r="L16" s="166">
        <v>0.63</v>
      </c>
      <c r="M16"/>
      <c r="N16"/>
      <c r="O16"/>
      <c r="P16"/>
    </row>
    <row r="17" spans="1:16" x14ac:dyDescent="0.25">
      <c r="A17" s="157" t="s">
        <v>386</v>
      </c>
      <c r="B17" s="255"/>
      <c r="C17" s="241">
        <v>0.23799999999999999</v>
      </c>
      <c r="D17" s="241" t="s">
        <v>32</v>
      </c>
      <c r="E17" s="254" t="s">
        <v>32</v>
      </c>
      <c r="F17" s="160"/>
      <c r="G17" s="263" t="s">
        <v>265</v>
      </c>
      <c r="H17" s="219">
        <v>0.3</v>
      </c>
      <c r="I17" s="188">
        <v>4.6699999999999998E-2</v>
      </c>
      <c r="J17" s="188">
        <v>69.89</v>
      </c>
      <c r="K17" s="189">
        <v>0.3</v>
      </c>
      <c r="L17" s="166">
        <v>0.45</v>
      </c>
      <c r="M17"/>
      <c r="N17"/>
      <c r="O17"/>
      <c r="P17"/>
    </row>
    <row r="18" spans="1:16" s="60" customFormat="1" x14ac:dyDescent="0.25">
      <c r="A18" s="159" t="s">
        <v>140</v>
      </c>
      <c r="B18" s="256" t="s">
        <v>248</v>
      </c>
      <c r="C18" s="237"/>
      <c r="D18" s="237"/>
      <c r="E18" s="252"/>
      <c r="F18" s="160"/>
      <c r="G18" s="262" t="s">
        <v>266</v>
      </c>
      <c r="H18" s="234">
        <v>5.5</v>
      </c>
      <c r="I18" s="163">
        <v>0.70499999999999996</v>
      </c>
      <c r="J18" s="163">
        <v>0.08</v>
      </c>
      <c r="K18" s="164">
        <v>0.24</v>
      </c>
      <c r="L18" s="247">
        <v>0.65</v>
      </c>
    </row>
    <row r="19" spans="1:16" s="60" customFormat="1" x14ac:dyDescent="0.25">
      <c r="A19" s="161" t="s">
        <v>141</v>
      </c>
      <c r="B19" s="257" t="s">
        <v>262</v>
      </c>
      <c r="C19" s="223"/>
      <c r="D19" s="223"/>
      <c r="E19" s="253"/>
      <c r="F19" s="160"/>
      <c r="G19" s="262" t="s">
        <v>415</v>
      </c>
      <c r="H19" s="234">
        <v>0.8</v>
      </c>
      <c r="I19" s="163">
        <v>1.2999999999999999E-2</v>
      </c>
      <c r="J19" s="163">
        <v>1</v>
      </c>
      <c r="K19" s="164">
        <v>0.27</v>
      </c>
      <c r="L19" s="247">
        <v>5</v>
      </c>
    </row>
    <row r="20" spans="1:16" s="60" customFormat="1" x14ac:dyDescent="0.25">
      <c r="A20" s="157" t="s">
        <v>168</v>
      </c>
      <c r="B20" s="255"/>
      <c r="C20" s="241">
        <v>0.29199999999999998</v>
      </c>
      <c r="D20" s="241" t="s">
        <v>32</v>
      </c>
      <c r="E20" s="254" t="s">
        <v>32</v>
      </c>
      <c r="F20" s="160"/>
      <c r="G20" s="262" t="s">
        <v>260</v>
      </c>
      <c r="H20" s="233">
        <v>4.05</v>
      </c>
      <c r="I20" s="238">
        <v>0.02</v>
      </c>
      <c r="J20" s="238">
        <v>1</v>
      </c>
      <c r="K20" s="222">
        <v>0.27</v>
      </c>
      <c r="L20" s="214">
        <v>16.88</v>
      </c>
    </row>
    <row r="21" spans="1:16" s="60" customFormat="1" x14ac:dyDescent="0.25">
      <c r="A21" s="159" t="s">
        <v>140</v>
      </c>
      <c r="B21" s="256" t="s">
        <v>254</v>
      </c>
      <c r="C21" s="237"/>
      <c r="D21" s="237"/>
      <c r="E21" s="252"/>
      <c r="F21" s="160"/>
      <c r="G21" s="263" t="s">
        <v>424</v>
      </c>
      <c r="H21" s="218"/>
      <c r="I21" s="211"/>
      <c r="J21" s="212"/>
      <c r="K21" s="213"/>
      <c r="L21" s="214">
        <v>5</v>
      </c>
    </row>
    <row r="22" spans="1:16" s="60" customFormat="1" x14ac:dyDescent="0.25">
      <c r="A22" s="284" t="s">
        <v>380</v>
      </c>
      <c r="B22" s="255"/>
      <c r="C22" s="241" t="s">
        <v>32</v>
      </c>
      <c r="D22" s="241" t="s">
        <v>32</v>
      </c>
      <c r="E22" s="254">
        <v>0.72</v>
      </c>
      <c r="F22" s="160"/>
      <c r="G22" s="298" t="s">
        <v>345</v>
      </c>
      <c r="H22" s="296"/>
      <c r="I22" s="292"/>
      <c r="J22" s="293"/>
      <c r="K22" s="294"/>
      <c r="L22" s="295">
        <v>9.83</v>
      </c>
    </row>
    <row r="23" spans="1:16" x14ac:dyDescent="0.25">
      <c r="A23" s="68" t="s">
        <v>417</v>
      </c>
      <c r="B23" s="248"/>
      <c r="C23" s="254">
        <v>6.3E-2</v>
      </c>
      <c r="D23" s="254" t="s">
        <v>32</v>
      </c>
      <c r="E23" s="254" t="s">
        <v>32</v>
      </c>
      <c r="F23" s="158"/>
      <c r="G23" s="298" t="s">
        <v>364</v>
      </c>
      <c r="H23" s="296"/>
      <c r="I23" s="292"/>
      <c r="J23" s="293"/>
      <c r="K23" s="294"/>
      <c r="L23" s="295">
        <v>19.63</v>
      </c>
      <c r="M23"/>
      <c r="N23"/>
      <c r="O23"/>
      <c r="P23"/>
    </row>
    <row r="24" spans="1:16" x14ac:dyDescent="0.25">
      <c r="A24" s="217" t="s">
        <v>140</v>
      </c>
      <c r="B24" s="297" t="s">
        <v>258</v>
      </c>
      <c r="C24" s="225"/>
      <c r="D24" s="225"/>
      <c r="E24" s="225"/>
      <c r="F24" s="160"/>
      <c r="G24" s="298" t="s">
        <v>313</v>
      </c>
      <c r="H24" s="296"/>
      <c r="I24" s="292"/>
      <c r="J24" s="293"/>
      <c r="K24" s="294"/>
      <c r="L24" s="295">
        <v>24.86</v>
      </c>
      <c r="M24"/>
      <c r="N24"/>
      <c r="O24"/>
      <c r="P24"/>
    </row>
    <row r="25" spans="1:16" x14ac:dyDescent="0.25">
      <c r="A25" s="159" t="s">
        <v>141</v>
      </c>
      <c r="B25" s="297" t="s">
        <v>259</v>
      </c>
      <c r="C25" s="225"/>
      <c r="D25" s="225"/>
      <c r="E25" s="225"/>
      <c r="F25" s="160"/>
      <c r="G25" s="432" t="s">
        <v>622</v>
      </c>
      <c r="H25" s="296"/>
      <c r="I25" s="292"/>
      <c r="J25" s="293"/>
      <c r="K25" s="294"/>
      <c r="L25" s="430">
        <v>0</v>
      </c>
      <c r="M25" s="308" t="s">
        <v>630</v>
      </c>
      <c r="N25"/>
      <c r="O25"/>
      <c r="P25"/>
    </row>
    <row r="26" spans="1:16" s="60" customFormat="1" x14ac:dyDescent="0.25">
      <c r="A26" s="159" t="s">
        <v>142</v>
      </c>
      <c r="B26" s="297" t="s">
        <v>384</v>
      </c>
      <c r="C26" s="225"/>
      <c r="D26" s="225"/>
      <c r="E26" s="225"/>
      <c r="F26" s="160"/>
      <c r="G26" s="432" t="s">
        <v>624</v>
      </c>
      <c r="H26" s="296"/>
      <c r="I26" s="292"/>
      <c r="J26" s="293"/>
      <c r="K26" s="294"/>
      <c r="L26" s="430">
        <v>0</v>
      </c>
      <c r="M26" s="308" t="s">
        <v>630</v>
      </c>
    </row>
    <row r="27" spans="1:16" s="60" customFormat="1" x14ac:dyDescent="0.25">
      <c r="A27" s="159" t="s">
        <v>146</v>
      </c>
      <c r="B27" s="256" t="s">
        <v>248</v>
      </c>
      <c r="C27" s="225"/>
      <c r="D27" s="225"/>
      <c r="E27" s="225"/>
      <c r="F27" s="160"/>
      <c r="G27" s="432" t="s">
        <v>626</v>
      </c>
      <c r="H27" s="296"/>
      <c r="I27" s="292"/>
      <c r="J27" s="293"/>
      <c r="K27" s="294"/>
      <c r="L27" s="430">
        <v>10</v>
      </c>
      <c r="M27" s="308" t="s">
        <v>630</v>
      </c>
    </row>
    <row r="28" spans="1:16" s="60" customFormat="1" x14ac:dyDescent="0.25">
      <c r="A28" s="161" t="s">
        <v>256</v>
      </c>
      <c r="B28" s="257" t="s">
        <v>261</v>
      </c>
      <c r="C28" s="265"/>
      <c r="D28" s="265"/>
      <c r="E28" s="265"/>
      <c r="F28" s="160"/>
      <c r="G28" s="432" t="s">
        <v>627</v>
      </c>
      <c r="H28" s="296"/>
      <c r="I28" s="292"/>
      <c r="J28" s="293"/>
      <c r="K28" s="294"/>
      <c r="L28" s="430" t="s">
        <v>628</v>
      </c>
      <c r="M28" s="308" t="s">
        <v>630</v>
      </c>
    </row>
    <row r="29" spans="1:16" s="60" customFormat="1" ht="27.75" x14ac:dyDescent="0.25">
      <c r="A29" s="68" t="s">
        <v>418</v>
      </c>
      <c r="B29" s="248"/>
      <c r="C29" s="254">
        <v>3.4000000000000002E-2</v>
      </c>
      <c r="D29" s="254" t="s">
        <v>32</v>
      </c>
      <c r="E29" s="254" t="s">
        <v>32</v>
      </c>
      <c r="F29" s="160"/>
      <c r="G29" s="226" t="s">
        <v>269</v>
      </c>
      <c r="H29" s="457" t="s">
        <v>278</v>
      </c>
      <c r="I29" s="458"/>
      <c r="J29" s="458"/>
      <c r="K29" s="459"/>
      <c r="L29" s="220" t="s">
        <v>285</v>
      </c>
    </row>
    <row r="30" spans="1:16" s="60" customFormat="1" x14ac:dyDescent="0.25">
      <c r="A30" s="159" t="s">
        <v>140</v>
      </c>
      <c r="B30" s="250" t="s">
        <v>265</v>
      </c>
      <c r="C30" s="225"/>
      <c r="D30" s="225"/>
      <c r="E30" s="225"/>
      <c r="F30" s="49"/>
      <c r="G30" s="239" t="s">
        <v>270</v>
      </c>
      <c r="H30" s="258"/>
      <c r="I30" s="259"/>
      <c r="J30" s="259"/>
      <c r="K30" s="259"/>
      <c r="L30" s="261">
        <v>0.17</v>
      </c>
      <c r="M30" s="2"/>
      <c r="N30" s="2"/>
      <c r="O30" s="2"/>
      <c r="P30" s="2"/>
    </row>
    <row r="31" spans="1:16" s="60" customFormat="1" x14ac:dyDescent="0.25">
      <c r="A31" s="159" t="s">
        <v>141</v>
      </c>
      <c r="B31" s="250" t="s">
        <v>259</v>
      </c>
      <c r="C31" s="225"/>
      <c r="D31" s="225"/>
      <c r="E31" s="225"/>
      <c r="F31" s="49"/>
      <c r="G31" s="239" t="s">
        <v>45</v>
      </c>
      <c r="H31" s="258"/>
      <c r="I31" s="259"/>
      <c r="J31" s="259"/>
      <c r="K31" s="259"/>
      <c r="L31" s="261">
        <v>0.17</v>
      </c>
      <c r="M31" s="2"/>
      <c r="N31" s="2"/>
      <c r="O31" s="2"/>
      <c r="P31" s="2"/>
    </row>
    <row r="32" spans="1:16" x14ac:dyDescent="0.25">
      <c r="A32" s="159" t="s">
        <v>142</v>
      </c>
      <c r="B32" s="250" t="s">
        <v>420</v>
      </c>
      <c r="C32" s="225"/>
      <c r="D32" s="225"/>
      <c r="E32" s="225"/>
      <c r="F32" s="49"/>
      <c r="G32" s="239" t="s">
        <v>271</v>
      </c>
      <c r="H32" s="258"/>
      <c r="I32" s="259"/>
      <c r="J32" s="259"/>
      <c r="K32" s="259"/>
      <c r="L32" s="261">
        <v>0.17</v>
      </c>
      <c r="M32"/>
      <c r="N32"/>
      <c r="O32"/>
      <c r="P32"/>
    </row>
    <row r="33" spans="1:16" x14ac:dyDescent="0.25">
      <c r="A33" s="159" t="s">
        <v>146</v>
      </c>
      <c r="B33" s="250" t="s">
        <v>421</v>
      </c>
      <c r="C33" s="225"/>
      <c r="D33" s="225"/>
      <c r="E33" s="225"/>
      <c r="F33" s="49"/>
      <c r="G33" s="239" t="s">
        <v>272</v>
      </c>
      <c r="H33" s="258"/>
      <c r="I33" s="259"/>
      <c r="J33" s="259"/>
      <c r="K33" s="259"/>
      <c r="L33" s="231" t="s">
        <v>32</v>
      </c>
      <c r="M33"/>
      <c r="N33"/>
      <c r="O33"/>
      <c r="P33"/>
    </row>
    <row r="34" spans="1:16" x14ac:dyDescent="0.25">
      <c r="A34" s="161" t="s">
        <v>252</v>
      </c>
      <c r="B34" s="257" t="s">
        <v>261</v>
      </c>
      <c r="C34" s="265"/>
      <c r="D34" s="265"/>
      <c r="E34" s="265"/>
      <c r="F34" s="49"/>
      <c r="G34" s="239" t="s">
        <v>273</v>
      </c>
      <c r="H34" s="258"/>
      <c r="I34" s="259"/>
      <c r="J34" s="259"/>
      <c r="K34" s="259"/>
      <c r="L34" s="231" t="s">
        <v>32</v>
      </c>
      <c r="N34"/>
      <c r="O34"/>
      <c r="P34"/>
    </row>
    <row r="35" spans="1:16" x14ac:dyDescent="0.25">
      <c r="A35" s="209" t="s">
        <v>414</v>
      </c>
      <c r="B35" s="248"/>
      <c r="C35" s="254">
        <v>4.2000000000000003E-2</v>
      </c>
      <c r="D35" s="254" t="s">
        <v>32</v>
      </c>
      <c r="E35" s="254" t="s">
        <v>32</v>
      </c>
      <c r="F35" s="49"/>
      <c r="G35" s="239" t="s">
        <v>274</v>
      </c>
      <c r="H35" s="258"/>
      <c r="I35" s="259"/>
      <c r="J35" s="259"/>
      <c r="K35" s="259"/>
      <c r="L35" s="231">
        <v>0.68</v>
      </c>
      <c r="N35"/>
      <c r="O35"/>
      <c r="P35"/>
    </row>
    <row r="36" spans="1:16" x14ac:dyDescent="0.25">
      <c r="A36" s="153" t="s">
        <v>140</v>
      </c>
      <c r="B36" s="256" t="s">
        <v>258</v>
      </c>
      <c r="C36" s="252"/>
      <c r="D36" s="252"/>
      <c r="E36" s="252"/>
      <c r="G36" s="239" t="s">
        <v>275</v>
      </c>
      <c r="H36" s="258"/>
      <c r="I36" s="259"/>
      <c r="J36" s="259"/>
      <c r="K36" s="259"/>
      <c r="L36" s="231">
        <v>0.92</v>
      </c>
      <c r="N36"/>
      <c r="O36"/>
      <c r="P36"/>
    </row>
    <row r="37" spans="1:16" x14ac:dyDescent="0.25">
      <c r="A37" s="153" t="s">
        <v>141</v>
      </c>
      <c r="B37" s="256" t="s">
        <v>259</v>
      </c>
      <c r="C37" s="252"/>
      <c r="D37" s="252"/>
      <c r="E37" s="252"/>
      <c r="G37" s="239" t="s">
        <v>276</v>
      </c>
      <c r="H37" s="258"/>
      <c r="I37" s="259"/>
      <c r="J37" s="259"/>
      <c r="K37" s="259"/>
      <c r="L37" s="231">
        <v>0.61</v>
      </c>
      <c r="N37"/>
      <c r="O37"/>
      <c r="P37"/>
    </row>
    <row r="38" spans="1:16" s="60" customFormat="1" ht="27.75" x14ac:dyDescent="0.25">
      <c r="A38" s="153" t="s">
        <v>142</v>
      </c>
      <c r="B38" s="250" t="s">
        <v>260</v>
      </c>
      <c r="C38" s="252"/>
      <c r="D38" s="252"/>
      <c r="E38" s="252"/>
      <c r="F38" s="99"/>
      <c r="G38" s="235" t="s">
        <v>277</v>
      </c>
      <c r="H38" s="457" t="s">
        <v>278</v>
      </c>
      <c r="I38" s="458"/>
      <c r="J38" s="458"/>
      <c r="K38" s="459"/>
      <c r="L38" s="220" t="s">
        <v>285</v>
      </c>
      <c r="M38" s="2"/>
    </row>
    <row r="39" spans="1:16" s="176" customFormat="1" ht="15" customHeight="1" x14ac:dyDescent="0.25">
      <c r="A39" s="153" t="s">
        <v>146</v>
      </c>
      <c r="B39" s="256" t="s">
        <v>415</v>
      </c>
      <c r="C39" s="252"/>
      <c r="D39" s="252"/>
      <c r="E39" s="252"/>
      <c r="G39" s="239" t="s">
        <v>270</v>
      </c>
      <c r="H39" s="258"/>
      <c r="I39" s="259"/>
      <c r="J39" s="259"/>
      <c r="K39" s="259"/>
      <c r="L39" s="260">
        <v>0.68</v>
      </c>
      <c r="M39" s="100"/>
    </row>
    <row r="40" spans="1:16" s="99" customFormat="1" ht="15" customHeight="1" x14ac:dyDescent="0.25">
      <c r="A40" s="153" t="s">
        <v>252</v>
      </c>
      <c r="B40" s="256" t="s">
        <v>266</v>
      </c>
      <c r="C40" s="252"/>
      <c r="D40" s="252"/>
      <c r="E40" s="252"/>
      <c r="G40" s="239" t="s">
        <v>45</v>
      </c>
      <c r="H40" s="258"/>
      <c r="I40" s="259"/>
      <c r="J40" s="259"/>
      <c r="K40" s="259"/>
      <c r="L40" s="260">
        <v>0.61</v>
      </c>
      <c r="M40" s="100"/>
    </row>
    <row r="41" spans="1:16" s="176" customFormat="1" ht="15" customHeight="1" x14ac:dyDescent="0.25">
      <c r="A41" s="162" t="s">
        <v>256</v>
      </c>
      <c r="B41" s="257" t="s">
        <v>261</v>
      </c>
      <c r="C41" s="253"/>
      <c r="D41" s="253"/>
      <c r="E41" s="253"/>
      <c r="G41" s="239" t="s">
        <v>271</v>
      </c>
      <c r="H41" s="258"/>
      <c r="I41" s="292"/>
      <c r="J41" s="292"/>
      <c r="K41" s="292"/>
      <c r="L41" s="295" t="s">
        <v>32</v>
      </c>
      <c r="M41" s="100"/>
    </row>
    <row r="42" spans="1:16" s="60" customFormat="1" ht="15" customHeight="1" x14ac:dyDescent="0.25">
      <c r="A42" s="318" t="s">
        <v>423</v>
      </c>
      <c r="B42" s="248"/>
      <c r="C42" s="254" t="s">
        <v>32</v>
      </c>
      <c r="D42" s="254" t="s">
        <v>32</v>
      </c>
      <c r="E42" s="254">
        <v>0.46</v>
      </c>
      <c r="F42" s="99"/>
      <c r="G42" s="239" t="s">
        <v>272</v>
      </c>
      <c r="H42" s="258"/>
      <c r="I42" s="292"/>
      <c r="J42" s="292"/>
      <c r="K42" s="292"/>
      <c r="L42" s="295" t="s">
        <v>32</v>
      </c>
      <c r="M42" s="2"/>
    </row>
    <row r="43" spans="1:16" s="60" customFormat="1" ht="15" customHeight="1" x14ac:dyDescent="0.25">
      <c r="A43" s="210" t="s">
        <v>416</v>
      </c>
      <c r="B43" s="248"/>
      <c r="C43" s="266">
        <v>2.8000000000000001E-2</v>
      </c>
      <c r="D43" s="289" t="s">
        <v>32</v>
      </c>
      <c r="E43" s="289" t="s">
        <v>32</v>
      </c>
      <c r="F43" s="99"/>
      <c r="G43" s="239" t="s">
        <v>273</v>
      </c>
      <c r="H43" s="258"/>
      <c r="I43" s="292"/>
      <c r="J43" s="292"/>
      <c r="K43" s="292"/>
      <c r="L43" s="295" t="s">
        <v>32</v>
      </c>
      <c r="M43" s="2"/>
    </row>
    <row r="44" spans="1:16" ht="15" customHeight="1" x14ac:dyDescent="0.25">
      <c r="A44" s="290" t="s">
        <v>140</v>
      </c>
      <c r="B44" s="297" t="s">
        <v>247</v>
      </c>
      <c r="C44" s="317"/>
      <c r="D44" s="317"/>
      <c r="E44" s="317"/>
      <c r="G44" s="239" t="s">
        <v>274</v>
      </c>
      <c r="H44" s="258"/>
      <c r="I44" s="292"/>
      <c r="J44" s="292"/>
      <c r="K44" s="292"/>
      <c r="L44" s="295" t="s">
        <v>32</v>
      </c>
      <c r="N44"/>
      <c r="O44"/>
      <c r="P44"/>
    </row>
    <row r="45" spans="1:16" s="60" customFormat="1" ht="15" customHeight="1" x14ac:dyDescent="0.25">
      <c r="A45" s="290" t="s">
        <v>141</v>
      </c>
      <c r="B45" s="250" t="s">
        <v>383</v>
      </c>
      <c r="C45" s="317"/>
      <c r="D45" s="317"/>
      <c r="E45" s="317"/>
      <c r="F45" s="99"/>
      <c r="G45" s="239" t="s">
        <v>275</v>
      </c>
      <c r="H45" s="258"/>
      <c r="I45" s="292"/>
      <c r="J45" s="292"/>
      <c r="K45" s="292"/>
      <c r="L45" s="295" t="s">
        <v>32</v>
      </c>
      <c r="M45" s="2"/>
    </row>
    <row r="46" spans="1:16" s="60" customFormat="1" x14ac:dyDescent="0.25">
      <c r="A46" s="291" t="s">
        <v>142</v>
      </c>
      <c r="B46" s="299" t="s">
        <v>268</v>
      </c>
      <c r="C46" s="253"/>
      <c r="D46" s="253"/>
      <c r="E46" s="253"/>
      <c r="F46" s="99"/>
      <c r="G46" s="239" t="s">
        <v>276</v>
      </c>
      <c r="H46" s="258"/>
      <c r="I46" s="292"/>
      <c r="J46" s="292"/>
      <c r="K46" s="292"/>
      <c r="L46" s="295" t="s">
        <v>32</v>
      </c>
      <c r="M46" s="2"/>
    </row>
    <row r="47" spans="1:16" s="176" customFormat="1" hidden="1" x14ac:dyDescent="0.25">
      <c r="A47" s="287" t="s">
        <v>312</v>
      </c>
      <c r="B47" s="73"/>
      <c r="C47" s="285">
        <v>4.9000000000000002E-2</v>
      </c>
      <c r="D47" s="289" t="s">
        <v>32</v>
      </c>
      <c r="E47" s="289" t="s">
        <v>32</v>
      </c>
      <c r="G47" s="239" t="s">
        <v>271</v>
      </c>
      <c r="H47" s="258"/>
      <c r="I47" s="259"/>
      <c r="J47" s="259"/>
      <c r="K47" s="259"/>
      <c r="L47" s="260">
        <v>0.92</v>
      </c>
      <c r="M47" s="100"/>
    </row>
    <row r="48" spans="1:16" s="60" customFormat="1" ht="12.75" hidden="1" customHeight="1" x14ac:dyDescent="0.25">
      <c r="A48" s="290" t="s">
        <v>140</v>
      </c>
      <c r="B48" s="297" t="s">
        <v>247</v>
      </c>
      <c r="C48" s="288"/>
      <c r="D48" s="288"/>
      <c r="E48" s="288"/>
      <c r="F48" s="99"/>
      <c r="G48" s="239" t="s">
        <v>272</v>
      </c>
      <c r="H48" s="258"/>
      <c r="I48" s="259"/>
      <c r="J48" s="259"/>
      <c r="K48" s="259"/>
      <c r="L48" s="260">
        <v>0.68</v>
      </c>
      <c r="M48" s="2"/>
    </row>
    <row r="49" spans="1:16" s="60" customFormat="1" hidden="1" x14ac:dyDescent="0.25">
      <c r="A49" s="291" t="s">
        <v>141</v>
      </c>
      <c r="B49" s="299" t="s">
        <v>364</v>
      </c>
      <c r="C49" s="286"/>
      <c r="D49" s="286"/>
      <c r="E49" s="286"/>
      <c r="F49" s="99"/>
      <c r="G49" s="239" t="s">
        <v>273</v>
      </c>
      <c r="H49" s="258"/>
      <c r="I49" s="259"/>
      <c r="J49" s="259"/>
      <c r="K49" s="259"/>
      <c r="L49" s="231">
        <v>0.92</v>
      </c>
      <c r="M49" s="2"/>
    </row>
    <row r="50" spans="1:16" s="60" customFormat="1" hidden="1" x14ac:dyDescent="0.25">
      <c r="A50" s="287" t="s">
        <v>365</v>
      </c>
      <c r="B50" s="73"/>
      <c r="C50" s="285">
        <v>3.9E-2</v>
      </c>
      <c r="D50" s="289" t="s">
        <v>32</v>
      </c>
      <c r="E50" s="289" t="s">
        <v>32</v>
      </c>
      <c r="F50" s="99"/>
      <c r="G50" s="239" t="s">
        <v>276</v>
      </c>
      <c r="H50" s="258"/>
      <c r="I50" s="259"/>
      <c r="J50" s="259"/>
      <c r="K50" s="259"/>
      <c r="L50" s="231">
        <v>0.92</v>
      </c>
      <c r="M50" s="2"/>
    </row>
    <row r="51" spans="1:16" hidden="1" x14ac:dyDescent="0.25">
      <c r="A51" s="290" t="s">
        <v>140</v>
      </c>
      <c r="B51" s="297" t="s">
        <v>247</v>
      </c>
      <c r="C51" s="288"/>
      <c r="D51" s="288"/>
      <c r="E51" s="288"/>
      <c r="H51" s="240"/>
      <c r="I51" s="240"/>
      <c r="J51" s="240"/>
      <c r="K51" s="240"/>
      <c r="L51" s="221"/>
    </row>
    <row r="52" spans="1:16" hidden="1" x14ac:dyDescent="0.25">
      <c r="A52" s="291" t="s">
        <v>141</v>
      </c>
      <c r="B52" s="299" t="s">
        <v>313</v>
      </c>
      <c r="C52" s="286"/>
      <c r="D52" s="286"/>
      <c r="E52" s="286"/>
    </row>
    <row r="53" spans="1:16" s="324" customFormat="1" hidden="1" x14ac:dyDescent="0.25">
      <c r="A53" s="287" t="s">
        <v>343</v>
      </c>
      <c r="B53" s="73"/>
      <c r="C53" s="285">
        <v>3.9E-2</v>
      </c>
      <c r="D53" s="289" t="s">
        <v>32</v>
      </c>
      <c r="E53" s="289" t="s">
        <v>32</v>
      </c>
      <c r="F53" s="308"/>
      <c r="G53" s="2"/>
      <c r="H53" s="2"/>
      <c r="I53" s="2"/>
      <c r="J53" s="2"/>
      <c r="K53" s="2"/>
      <c r="L53" s="2"/>
      <c r="M53" s="308"/>
      <c r="N53" s="308"/>
      <c r="O53" s="308"/>
      <c r="P53" s="308"/>
    </row>
    <row r="54" spans="1:16" s="324" customFormat="1" hidden="1" x14ac:dyDescent="0.25">
      <c r="A54" s="290" t="s">
        <v>140</v>
      </c>
      <c r="B54" s="297" t="s">
        <v>344</v>
      </c>
      <c r="C54" s="288"/>
      <c r="D54" s="288"/>
      <c r="E54" s="288"/>
      <c r="F54" s="308"/>
      <c r="G54" s="308"/>
      <c r="H54" s="308"/>
      <c r="I54" s="308"/>
      <c r="J54" s="308"/>
      <c r="K54" s="308"/>
      <c r="L54" s="221"/>
      <c r="M54" s="308"/>
      <c r="N54" s="308"/>
      <c r="O54" s="308"/>
      <c r="P54" s="308"/>
    </row>
    <row r="55" spans="1:16" s="324" customFormat="1" hidden="1" x14ac:dyDescent="0.25">
      <c r="A55" s="290" t="s">
        <v>141</v>
      </c>
      <c r="B55" s="297" t="s">
        <v>264</v>
      </c>
      <c r="C55" s="288"/>
      <c r="D55" s="288"/>
      <c r="E55" s="28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</row>
    <row r="56" spans="1:16" s="324" customFormat="1" hidden="1" x14ac:dyDescent="0.25">
      <c r="A56" s="291" t="s">
        <v>142</v>
      </c>
      <c r="B56" s="299" t="s">
        <v>262</v>
      </c>
      <c r="C56" s="286"/>
      <c r="D56" s="286"/>
      <c r="E56" s="286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</row>
    <row r="57" spans="1:16" x14ac:dyDescent="0.25">
      <c r="G57" s="308"/>
      <c r="H57" s="308"/>
      <c r="I57" s="308"/>
      <c r="J57" s="308"/>
      <c r="K57" s="308"/>
      <c r="L57" s="308"/>
    </row>
    <row r="59" spans="1:16" s="307" customFormat="1" x14ac:dyDescent="0.25">
      <c r="A59" s="2"/>
      <c r="B59" s="2"/>
      <c r="C59" s="2"/>
      <c r="D59" s="2"/>
      <c r="E59" s="2"/>
      <c r="F59" s="308"/>
      <c r="G59" s="2"/>
      <c r="H59" s="2"/>
      <c r="I59" s="2"/>
      <c r="J59" s="2"/>
      <c r="K59" s="2"/>
      <c r="L59" s="2"/>
      <c r="M59" s="308"/>
      <c r="N59" s="308"/>
      <c r="O59" s="308"/>
      <c r="P59" s="308"/>
    </row>
  </sheetData>
  <sheetProtection password="E946" sheet="1" objects="1" scenarios="1"/>
  <dataConsolidate/>
  <mergeCells count="2">
    <mergeCell ref="H29:K29"/>
    <mergeCell ref="H38:K38"/>
  </mergeCells>
  <hyperlinks>
    <hyperlink ref="B3" location="Stucco" display="7/8in layer of Stucco"/>
    <hyperlink ref="B4" location="BldgPaper" display="Building Paper"/>
    <hyperlink ref="B5" location="MetalCompositeWall" display="Ins&amp;Framing-MetalFramedWall"/>
    <hyperlink ref="B7" location="Gypsum" display="Gypsum Board 1/2in"/>
    <hyperlink ref="B9" location="MetalRoof" display="T24 NR Metal Roofing"/>
    <hyperlink ref="B10" location="MetalRoofIns" display="R-19, StandgSeam-SingleLayrInswthermalblk"/>
    <hyperlink ref="B16" location="Gypsum" display="Gypsum Board 1/2in"/>
    <hyperlink ref="B14" location="Gypsum" display="Gypsum Board 1/2in"/>
    <hyperlink ref="B19" location="Carpet" display="CarpetPad"/>
    <hyperlink ref="B21" location="AcousticTile" display="Acoustic Tile"/>
    <hyperlink ref="B12" location="ConstructionAssembly!G12" display="Concrete - Solid Grout - 115 lb/ft3 - 8 in"/>
    <hyperlink ref="B28" location="Gypsum" display="Gypsum Board 1/2in"/>
    <hyperlink ref="B34" location="Gypsum" display="Gypsum Board 1/2in"/>
    <hyperlink ref="B32" location="ConstructionAssembly!G17" display="Plywood - 1/2 in"/>
    <hyperlink ref="B30" location="ConstructionAssembly!G20" display="Asphalt shingles - 1/4 in"/>
    <hyperlink ref="B31" location="BldgPaper" display="BuildingPaper 1/16in"/>
    <hyperlink ref="B33" location="ConstructionAssembly!G6" display="Composite Wood Frame 24 in OC 2x12 R13"/>
    <hyperlink ref="B6" location="ConstructionAssembly!G21" display="Air - Metal Wall Framing - 16 or 24 in OC"/>
    <hyperlink ref="B37" location="BldgPaper" display="Building Paper"/>
    <hyperlink ref="B36" location="Stucco" display="7/8in layer of Stucco"/>
    <hyperlink ref="B39" location="ConstructionAssembly!G22" display="Expanded Polystyrene - EPS - 1 in"/>
    <hyperlink ref="B41" location="Gypsum" display="Gypsum Board 1/2in"/>
    <hyperlink ref="B18" location="ConstructionAssembly!G17" display="Concrete - 140 lb/ft3 - 4 in"/>
    <hyperlink ref="B27" location="ConstructionAssembly!G17" display="Concrete - 140 lb/ft3 - 4 in"/>
    <hyperlink ref="B38" location="ConstructionAssembly!G23" display="Expanded Polystyrene - EPS - 4 1/16 in"/>
    <hyperlink ref="B40" location="ConstructionAssembly!G21" display="Air - Metal Wall Framing - 16 or 24 in OC"/>
    <hyperlink ref="B54" location="MetalRoof" display="T24 NR Metal Roofing"/>
    <hyperlink ref="B56" location="ConstructionAssembly!G26" display="Compliance insulation R24.86"/>
    <hyperlink ref="B51" location="MetalRoof" display="T24 NR Metal Roofing"/>
    <hyperlink ref="B52" location="ConstructionAssembly!G26" display="Compliance insulation R24.86"/>
    <hyperlink ref="B48" location="MetalRoof" display="T24 NR Metal Roofing"/>
    <hyperlink ref="B49" location="ConstructionAssembly!G26" display="Compliance insulation R24.86"/>
    <hyperlink ref="B46" location="ConstructionAssembly!G9" display="Expanded Polystyrene - EPS - 1 1/2 in"/>
    <hyperlink ref="B44" location="MetalRoof" display="T24 NR Metal Roofing"/>
    <hyperlink ref="B45" location="ConstructionAssembly!G9" display="Expanded Polystyrene - EPS - 1 1/2 in"/>
    <hyperlink ref="B24" location="Stucco" display="7/8in layer of Stucco"/>
    <hyperlink ref="B25" location="BldgPaper" display="Building Paper"/>
    <hyperlink ref="B26" location="MetalCompositeWall" display="Ins&amp;Framing-MetalFramedWall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showGridLines="0" topLeftCell="A3" zoomScale="60" zoomScaleNormal="60" workbookViewId="0">
      <selection activeCell="G78" sqref="G78"/>
    </sheetView>
  </sheetViews>
  <sheetFormatPr defaultRowHeight="15" x14ac:dyDescent="0.25"/>
  <cols>
    <col min="1" max="1" width="17.140625" customWidth="1"/>
    <col min="2" max="2" width="17.85546875" style="60" bestFit="1" customWidth="1"/>
    <col min="3" max="3" width="10.7109375" style="64" customWidth="1"/>
    <col min="4" max="4" width="10.7109375" customWidth="1"/>
    <col min="5" max="5" width="10.7109375" style="96" customWidth="1"/>
    <col min="6" max="6" width="36.140625" bestFit="1" customWidth="1"/>
    <col min="7" max="7" width="36" style="91" bestFit="1" customWidth="1"/>
    <col min="8" max="8" width="10.7109375" style="2" customWidth="1"/>
    <col min="9" max="9" width="10.7109375" style="60" customWidth="1"/>
    <col min="10" max="12" width="10.7109375" style="91" customWidth="1"/>
    <col min="13" max="13" width="17.140625" customWidth="1"/>
    <col min="14" max="14" width="17.85546875" bestFit="1" customWidth="1"/>
    <col min="15" max="17" width="10.7109375" customWidth="1"/>
    <col min="18" max="18" width="36.140625" bestFit="1" customWidth="1"/>
    <col min="19" max="19" width="36" bestFit="1" customWidth="1"/>
    <col min="20" max="23" width="10.7109375" customWidth="1"/>
  </cols>
  <sheetData>
    <row r="1" spans="1:23" s="60" customFormat="1" ht="15.75" thickBot="1" x14ac:dyDescent="0.3">
      <c r="A1" s="2"/>
      <c r="B1" s="63"/>
      <c r="C1" s="65"/>
      <c r="E1" s="96"/>
      <c r="G1" s="91"/>
      <c r="H1" s="2"/>
      <c r="J1" s="91"/>
      <c r="K1" s="91"/>
      <c r="L1" s="91"/>
    </row>
    <row r="2" spans="1:23" s="60" customFormat="1" ht="19.5" thickBot="1" x14ac:dyDescent="0.35">
      <c r="A2" s="136" t="s">
        <v>190</v>
      </c>
      <c r="B2" s="137"/>
      <c r="C2" s="138"/>
      <c r="D2" s="137"/>
      <c r="E2" s="137"/>
      <c r="F2" s="137"/>
      <c r="G2" s="137"/>
      <c r="H2" s="137"/>
      <c r="I2" s="137"/>
      <c r="J2" s="137"/>
      <c r="K2" s="137"/>
      <c r="L2" s="139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1:23" s="60" customFormat="1" ht="25.5" x14ac:dyDescent="0.25">
      <c r="A3" s="463" t="s">
        <v>176</v>
      </c>
      <c r="B3" s="323" t="s">
        <v>183</v>
      </c>
      <c r="C3" s="322" t="s">
        <v>170</v>
      </c>
      <c r="D3" s="322" t="s">
        <v>171</v>
      </c>
      <c r="E3" s="322" t="s">
        <v>184</v>
      </c>
      <c r="F3" s="322" t="s">
        <v>172</v>
      </c>
      <c r="G3" s="322" t="s">
        <v>173</v>
      </c>
      <c r="H3" s="322" t="s">
        <v>185</v>
      </c>
      <c r="I3" s="322" t="s">
        <v>186</v>
      </c>
      <c r="J3" s="322" t="s">
        <v>174</v>
      </c>
      <c r="K3" s="322" t="s">
        <v>175</v>
      </c>
      <c r="L3" s="91"/>
      <c r="M3" s="91"/>
    </row>
    <row r="4" spans="1:23" s="60" customFormat="1" x14ac:dyDescent="0.25">
      <c r="A4" s="461"/>
      <c r="B4" s="248" t="s">
        <v>334</v>
      </c>
      <c r="C4" s="111">
        <v>1901.26</v>
      </c>
      <c r="D4" s="111">
        <v>1471.24</v>
      </c>
      <c r="E4" s="111">
        <v>0</v>
      </c>
      <c r="F4" s="319" t="s">
        <v>329</v>
      </c>
      <c r="G4" s="319" t="s">
        <v>330</v>
      </c>
      <c r="H4" s="112">
        <v>0.56299999999999994</v>
      </c>
      <c r="I4" s="112">
        <v>0.436</v>
      </c>
      <c r="J4" s="319" t="s">
        <v>331</v>
      </c>
      <c r="K4" s="319" t="s">
        <v>331</v>
      </c>
      <c r="L4" s="91"/>
      <c r="M4" s="91"/>
    </row>
    <row r="5" spans="1:23" s="60" customFormat="1" x14ac:dyDescent="0.25">
      <c r="A5" s="461"/>
      <c r="B5" s="73" t="s">
        <v>335</v>
      </c>
      <c r="C5" s="113">
        <v>1239.3900000000001</v>
      </c>
      <c r="D5" s="113">
        <v>934.46</v>
      </c>
      <c r="E5" s="113">
        <v>0</v>
      </c>
      <c r="F5" s="319" t="s">
        <v>333</v>
      </c>
      <c r="G5" s="319" t="s">
        <v>332</v>
      </c>
      <c r="H5" s="114">
        <v>0.56999999999999995</v>
      </c>
      <c r="I5" s="114">
        <v>0.42899999999999999</v>
      </c>
      <c r="J5" s="320" t="s">
        <v>331</v>
      </c>
      <c r="K5" s="320" t="s">
        <v>331</v>
      </c>
      <c r="L5" s="91"/>
      <c r="M5" s="91"/>
    </row>
    <row r="6" spans="1:23" s="60" customFormat="1" x14ac:dyDescent="0.25">
      <c r="A6" s="461"/>
      <c r="B6" s="248" t="s">
        <v>336</v>
      </c>
      <c r="C6" s="111">
        <v>1901.26</v>
      </c>
      <c r="D6" s="111">
        <v>1471.24</v>
      </c>
      <c r="E6" s="111">
        <v>0</v>
      </c>
      <c r="F6" s="319" t="s">
        <v>329</v>
      </c>
      <c r="G6" s="319" t="s">
        <v>330</v>
      </c>
      <c r="H6" s="112">
        <v>0.56299999999999994</v>
      </c>
      <c r="I6" s="112">
        <v>0.436</v>
      </c>
      <c r="J6" s="319" t="s">
        <v>331</v>
      </c>
      <c r="K6" s="319" t="s">
        <v>331</v>
      </c>
      <c r="L6" s="308"/>
      <c r="M6" s="91"/>
    </row>
    <row r="7" spans="1:23" s="60" customFormat="1" x14ac:dyDescent="0.25">
      <c r="A7" s="462"/>
      <c r="B7" s="74" t="s">
        <v>337</v>
      </c>
      <c r="C7" s="115">
        <v>1239.3900000000001</v>
      </c>
      <c r="D7" s="115">
        <v>934.46</v>
      </c>
      <c r="E7" s="115">
        <v>0</v>
      </c>
      <c r="F7" s="247" t="s">
        <v>333</v>
      </c>
      <c r="G7" s="247" t="s">
        <v>332</v>
      </c>
      <c r="H7" s="116">
        <v>0.56999999999999995</v>
      </c>
      <c r="I7" s="116">
        <v>0.42899999999999999</v>
      </c>
      <c r="J7" s="321" t="s">
        <v>331</v>
      </c>
      <c r="K7" s="321" t="s">
        <v>331</v>
      </c>
      <c r="L7" s="308"/>
      <c r="M7" s="91"/>
    </row>
    <row r="8" spans="1:23" s="60" customFormat="1" x14ac:dyDescent="0.25">
      <c r="A8" s="2"/>
      <c r="B8" s="63"/>
      <c r="C8" s="86"/>
      <c r="D8" s="117"/>
      <c r="E8" s="118"/>
      <c r="F8" s="117"/>
      <c r="G8" s="86"/>
      <c r="H8" s="86"/>
      <c r="I8" s="117"/>
      <c r="J8" s="86"/>
      <c r="K8" s="86"/>
      <c r="L8" s="91"/>
    </row>
    <row r="9" spans="1:23" s="60" customFormat="1" ht="15" customHeight="1" x14ac:dyDescent="0.25">
      <c r="A9" s="460" t="s">
        <v>177</v>
      </c>
      <c r="B9" s="248" t="s">
        <v>334</v>
      </c>
      <c r="C9" s="111">
        <v>1901.26</v>
      </c>
      <c r="D9" s="111">
        <v>1471.24</v>
      </c>
      <c r="E9" s="111">
        <v>0</v>
      </c>
      <c r="F9" s="319" t="s">
        <v>329</v>
      </c>
      <c r="G9" s="319" t="s">
        <v>330</v>
      </c>
      <c r="H9" s="112">
        <v>0.56299999999999994</v>
      </c>
      <c r="I9" s="112">
        <v>0.436</v>
      </c>
      <c r="J9" s="319" t="s">
        <v>331</v>
      </c>
      <c r="K9" s="319" t="s">
        <v>331</v>
      </c>
      <c r="L9" s="91"/>
    </row>
    <row r="10" spans="1:23" s="60" customFormat="1" x14ac:dyDescent="0.25">
      <c r="A10" s="461"/>
      <c r="B10" s="73" t="s">
        <v>335</v>
      </c>
      <c r="C10" s="113">
        <v>1239.3900000000001</v>
      </c>
      <c r="D10" s="113">
        <v>934.46</v>
      </c>
      <c r="E10" s="113">
        <v>0</v>
      </c>
      <c r="F10" s="319" t="s">
        <v>332</v>
      </c>
      <c r="G10" s="319" t="s">
        <v>333</v>
      </c>
      <c r="H10" s="114">
        <v>0.56999999999999995</v>
      </c>
      <c r="I10" s="114">
        <v>0.42899999999999999</v>
      </c>
      <c r="J10" s="320" t="s">
        <v>331</v>
      </c>
      <c r="K10" s="320" t="s">
        <v>331</v>
      </c>
      <c r="L10" s="91"/>
    </row>
    <row r="11" spans="1:23" s="60" customFormat="1" x14ac:dyDescent="0.25">
      <c r="A11" s="461"/>
      <c r="B11" s="248" t="s">
        <v>336</v>
      </c>
      <c r="C11" s="111">
        <v>1901.26</v>
      </c>
      <c r="D11" s="111">
        <v>1471.24</v>
      </c>
      <c r="E11" s="111">
        <v>0</v>
      </c>
      <c r="F11" s="319" t="s">
        <v>329</v>
      </c>
      <c r="G11" s="319" t="s">
        <v>330</v>
      </c>
      <c r="H11" s="112">
        <v>0.56299999999999994</v>
      </c>
      <c r="I11" s="112">
        <v>0.436</v>
      </c>
      <c r="J11" s="319" t="s">
        <v>331</v>
      </c>
      <c r="K11" s="319" t="s">
        <v>331</v>
      </c>
      <c r="L11" s="91"/>
    </row>
    <row r="12" spans="1:23" s="60" customFormat="1" x14ac:dyDescent="0.25">
      <c r="A12" s="462"/>
      <c r="B12" s="74" t="s">
        <v>337</v>
      </c>
      <c r="C12" s="115">
        <v>1239.3900000000001</v>
      </c>
      <c r="D12" s="115">
        <v>934.46</v>
      </c>
      <c r="E12" s="115">
        <v>0</v>
      </c>
      <c r="F12" s="247" t="s">
        <v>332</v>
      </c>
      <c r="G12" s="247" t="s">
        <v>333</v>
      </c>
      <c r="H12" s="116">
        <v>0.56999999999999995</v>
      </c>
      <c r="I12" s="116">
        <v>0.42899999999999999</v>
      </c>
      <c r="J12" s="321" t="s">
        <v>331</v>
      </c>
      <c r="K12" s="321" t="s">
        <v>331</v>
      </c>
      <c r="L12" s="91"/>
    </row>
    <row r="13" spans="1:23" s="60" customFormat="1" x14ac:dyDescent="0.25">
      <c r="A13" s="2"/>
      <c r="B13" s="63"/>
      <c r="C13" s="86"/>
      <c r="D13" s="117"/>
      <c r="E13" s="118"/>
      <c r="F13" s="117"/>
      <c r="G13" s="86"/>
      <c r="H13" s="86"/>
      <c r="I13" s="117"/>
      <c r="J13" s="86"/>
      <c r="K13" s="86"/>
      <c r="L13" s="91"/>
    </row>
    <row r="14" spans="1:23" s="60" customFormat="1" ht="15" customHeight="1" x14ac:dyDescent="0.25">
      <c r="A14" s="460" t="s">
        <v>178</v>
      </c>
      <c r="B14" s="248" t="s">
        <v>334</v>
      </c>
      <c r="C14" s="111">
        <v>1901.26</v>
      </c>
      <c r="D14" s="111">
        <v>1471.24</v>
      </c>
      <c r="E14" s="111">
        <v>0</v>
      </c>
      <c r="F14" s="319" t="s">
        <v>329</v>
      </c>
      <c r="G14" s="319" t="s">
        <v>330</v>
      </c>
      <c r="H14" s="112">
        <v>0.56299999999999994</v>
      </c>
      <c r="I14" s="112">
        <v>0.436</v>
      </c>
      <c r="J14" s="319" t="s">
        <v>331</v>
      </c>
      <c r="K14" s="319" t="s">
        <v>331</v>
      </c>
      <c r="L14" s="91"/>
    </row>
    <row r="15" spans="1:23" s="60" customFormat="1" x14ac:dyDescent="0.25">
      <c r="A15" s="461"/>
      <c r="B15" s="73" t="s">
        <v>335</v>
      </c>
      <c r="C15" s="113">
        <v>1239.3900000000001</v>
      </c>
      <c r="D15" s="113">
        <v>934.46</v>
      </c>
      <c r="E15" s="113">
        <v>0</v>
      </c>
      <c r="F15" s="319" t="s">
        <v>332</v>
      </c>
      <c r="G15" s="319" t="s">
        <v>333</v>
      </c>
      <c r="H15" s="114">
        <v>0.56999999999999995</v>
      </c>
      <c r="I15" s="114">
        <v>0.42899999999999999</v>
      </c>
      <c r="J15" s="320" t="s">
        <v>331</v>
      </c>
      <c r="K15" s="320" t="s">
        <v>331</v>
      </c>
      <c r="L15" s="91"/>
    </row>
    <row r="16" spans="1:23" s="60" customFormat="1" x14ac:dyDescent="0.25">
      <c r="A16" s="461"/>
      <c r="B16" s="248" t="s">
        <v>336</v>
      </c>
      <c r="C16" s="111">
        <v>1901.26</v>
      </c>
      <c r="D16" s="111">
        <v>1471.24</v>
      </c>
      <c r="E16" s="111">
        <v>0</v>
      </c>
      <c r="F16" s="319" t="s">
        <v>329</v>
      </c>
      <c r="G16" s="319" t="s">
        <v>330</v>
      </c>
      <c r="H16" s="112">
        <v>0.56299999999999994</v>
      </c>
      <c r="I16" s="112">
        <v>0.436</v>
      </c>
      <c r="J16" s="319" t="s">
        <v>331</v>
      </c>
      <c r="K16" s="319" t="s">
        <v>331</v>
      </c>
      <c r="L16" s="91"/>
    </row>
    <row r="17" spans="1:23" s="60" customFormat="1" x14ac:dyDescent="0.25">
      <c r="A17" s="462"/>
      <c r="B17" s="74" t="s">
        <v>337</v>
      </c>
      <c r="C17" s="115">
        <v>1239.3900000000001</v>
      </c>
      <c r="D17" s="115">
        <v>934.46</v>
      </c>
      <c r="E17" s="115">
        <v>0</v>
      </c>
      <c r="F17" s="247" t="s">
        <v>332</v>
      </c>
      <c r="G17" s="247" t="s">
        <v>333</v>
      </c>
      <c r="H17" s="116">
        <v>0.56999999999999995</v>
      </c>
      <c r="I17" s="116">
        <v>0.42899999999999999</v>
      </c>
      <c r="J17" s="321" t="s">
        <v>331</v>
      </c>
      <c r="K17" s="321" t="s">
        <v>331</v>
      </c>
      <c r="L17" s="91"/>
    </row>
    <row r="18" spans="1:23" s="60" customFormat="1" x14ac:dyDescent="0.25">
      <c r="A18" s="2"/>
      <c r="B18" s="63"/>
      <c r="C18" s="65"/>
      <c r="E18" s="96"/>
      <c r="G18" s="91"/>
      <c r="H18" s="2"/>
      <c r="J18" s="91"/>
      <c r="K18" s="91"/>
      <c r="L18" s="91"/>
    </row>
    <row r="19" spans="1:23" ht="15.75" thickBot="1" x14ac:dyDescent="0.3"/>
    <row r="20" spans="1:23" ht="19.5" thickBot="1" x14ac:dyDescent="0.35">
      <c r="A20" s="136" t="s">
        <v>127</v>
      </c>
      <c r="B20" s="137"/>
      <c r="C20" s="138"/>
      <c r="D20" s="137"/>
      <c r="E20" s="137"/>
      <c r="F20" s="137"/>
      <c r="G20" s="137"/>
      <c r="H20" s="137"/>
      <c r="I20" s="137"/>
      <c r="J20" s="137"/>
      <c r="K20" s="137"/>
      <c r="L20" s="139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1"/>
    </row>
    <row r="21" spans="1:23" x14ac:dyDescent="0.25">
      <c r="A21" s="142" t="s">
        <v>144</v>
      </c>
      <c r="B21" s="142" t="s">
        <v>115</v>
      </c>
      <c r="C21" s="143" t="s">
        <v>169</v>
      </c>
      <c r="F21" s="91"/>
      <c r="H21"/>
      <c r="I21" s="91"/>
      <c r="K21"/>
      <c r="L21"/>
    </row>
    <row r="22" spans="1:23" x14ac:dyDescent="0.25">
      <c r="A22" s="72" t="s">
        <v>128</v>
      </c>
      <c r="B22" s="119">
        <v>4089</v>
      </c>
      <c r="C22" s="119" t="s">
        <v>112</v>
      </c>
      <c r="F22" s="91"/>
      <c r="H22"/>
      <c r="I22" s="91"/>
      <c r="K22"/>
      <c r="L22"/>
    </row>
    <row r="23" spans="1:23" x14ac:dyDescent="0.25">
      <c r="A23" s="73" t="s">
        <v>129</v>
      </c>
      <c r="B23" s="108">
        <v>17227</v>
      </c>
      <c r="C23" s="108" t="s">
        <v>112</v>
      </c>
      <c r="F23" s="91"/>
      <c r="H23"/>
      <c r="I23" s="91"/>
      <c r="K23"/>
      <c r="L23"/>
    </row>
    <row r="24" spans="1:23" x14ac:dyDescent="0.25">
      <c r="A24" s="73" t="s">
        <v>130</v>
      </c>
      <c r="B24" s="108">
        <v>1623</v>
      </c>
      <c r="C24" s="108" t="s">
        <v>112</v>
      </c>
      <c r="F24" s="91"/>
      <c r="H24"/>
      <c r="I24" s="91"/>
      <c r="K24"/>
      <c r="L24"/>
    </row>
    <row r="25" spans="1:23" x14ac:dyDescent="0.25">
      <c r="A25" s="73" t="s">
        <v>131</v>
      </c>
      <c r="B25" s="108">
        <v>1623</v>
      </c>
      <c r="C25" s="108" t="s">
        <v>112</v>
      </c>
      <c r="F25" s="91"/>
      <c r="H25"/>
      <c r="I25" s="91"/>
      <c r="K25"/>
      <c r="L25"/>
    </row>
    <row r="26" spans="1:23" x14ac:dyDescent="0.25">
      <c r="A26" s="73" t="s">
        <v>132</v>
      </c>
      <c r="B26" s="108">
        <v>129</v>
      </c>
      <c r="C26" s="108" t="s">
        <v>112</v>
      </c>
      <c r="F26" s="91"/>
      <c r="H26"/>
      <c r="I26" s="91"/>
      <c r="K26"/>
      <c r="L26"/>
    </row>
    <row r="27" spans="1:23" x14ac:dyDescent="0.25">
      <c r="A27" s="73" t="s">
        <v>113</v>
      </c>
      <c r="B27" s="108">
        <v>24692</v>
      </c>
      <c r="C27" s="73"/>
      <c r="F27" s="91"/>
      <c r="H27"/>
      <c r="I27" s="91"/>
      <c r="K27"/>
      <c r="L27"/>
    </row>
    <row r="28" spans="1:23" x14ac:dyDescent="0.25">
      <c r="A28" s="74" t="s">
        <v>114</v>
      </c>
      <c r="B28" s="109">
        <v>0</v>
      </c>
      <c r="C28" s="120"/>
      <c r="F28" s="91"/>
      <c r="H28"/>
      <c r="I28" s="91"/>
      <c r="K28"/>
      <c r="L28"/>
    </row>
    <row r="29" spans="1:23" s="92" customFormat="1" x14ac:dyDescent="0.25">
      <c r="A29" s="93"/>
      <c r="B29" s="71"/>
      <c r="C29" s="94"/>
      <c r="E29" s="96"/>
      <c r="F29" s="93"/>
      <c r="G29" s="93"/>
      <c r="I29" s="93"/>
      <c r="J29" s="93"/>
    </row>
    <row r="30" spans="1:23" s="92" customFormat="1" ht="25.5" x14ac:dyDescent="0.25">
      <c r="A30" s="460" t="s">
        <v>176</v>
      </c>
      <c r="B30" s="122" t="s">
        <v>183</v>
      </c>
      <c r="C30" s="123" t="s">
        <v>170</v>
      </c>
      <c r="D30" s="123" t="s">
        <v>171</v>
      </c>
      <c r="E30" s="123" t="s">
        <v>184</v>
      </c>
      <c r="F30" s="123" t="s">
        <v>172</v>
      </c>
      <c r="G30" s="123" t="s">
        <v>173</v>
      </c>
      <c r="H30" s="123" t="s">
        <v>185</v>
      </c>
      <c r="I30" s="123" t="s">
        <v>186</v>
      </c>
      <c r="J30" s="123" t="s">
        <v>174</v>
      </c>
      <c r="K30" s="123" t="s">
        <v>175</v>
      </c>
      <c r="L30" s="90"/>
      <c r="M30" s="460" t="s">
        <v>196</v>
      </c>
      <c r="N30" s="84" t="s">
        <v>183</v>
      </c>
      <c r="O30" s="124" t="s">
        <v>170</v>
      </c>
      <c r="P30" s="124" t="s">
        <v>171</v>
      </c>
      <c r="Q30" s="124" t="s">
        <v>184</v>
      </c>
      <c r="R30" s="124" t="s">
        <v>172</v>
      </c>
      <c r="S30" s="124" t="s">
        <v>173</v>
      </c>
      <c r="T30" s="124" t="s">
        <v>185</v>
      </c>
      <c r="U30" s="124" t="s">
        <v>186</v>
      </c>
      <c r="V30" s="124" t="s">
        <v>174</v>
      </c>
      <c r="W30" s="124" t="s">
        <v>175</v>
      </c>
    </row>
    <row r="31" spans="1:23" s="92" customFormat="1" ht="15" customHeight="1" x14ac:dyDescent="0.25">
      <c r="A31" s="461"/>
      <c r="B31" s="72" t="s">
        <v>179</v>
      </c>
      <c r="C31" s="81" t="s">
        <v>32</v>
      </c>
      <c r="D31" s="81" t="s">
        <v>32</v>
      </c>
      <c r="E31" s="81">
        <v>16742.62</v>
      </c>
      <c r="F31" s="81" t="s">
        <v>187</v>
      </c>
      <c r="G31" s="271" t="s">
        <v>32</v>
      </c>
      <c r="H31" s="112">
        <v>0.97</v>
      </c>
      <c r="I31" s="112"/>
      <c r="J31" s="81" t="s">
        <v>298</v>
      </c>
      <c r="K31" s="81"/>
      <c r="L31" s="97"/>
      <c r="M31" s="461"/>
      <c r="N31" s="81" t="s">
        <v>179</v>
      </c>
      <c r="O31" s="81" t="s">
        <v>32</v>
      </c>
      <c r="P31" s="81" t="s">
        <v>32</v>
      </c>
      <c r="Q31" s="111">
        <v>16934.71</v>
      </c>
      <c r="R31" s="81" t="s">
        <v>187</v>
      </c>
      <c r="S31" s="271" t="s">
        <v>32</v>
      </c>
      <c r="T31" s="112">
        <v>0.97</v>
      </c>
      <c r="U31" s="112"/>
      <c r="V31" s="271" t="s">
        <v>298</v>
      </c>
      <c r="W31" s="271"/>
    </row>
    <row r="32" spans="1:23" s="92" customFormat="1" x14ac:dyDescent="0.25">
      <c r="A32" s="461"/>
      <c r="B32" s="73" t="s">
        <v>180</v>
      </c>
      <c r="C32" s="277">
        <v>718.07</v>
      </c>
      <c r="D32" s="272" t="s">
        <v>32</v>
      </c>
      <c r="E32" s="275" t="s">
        <v>32</v>
      </c>
      <c r="F32" s="274" t="s">
        <v>188</v>
      </c>
      <c r="G32" s="272" t="s">
        <v>32</v>
      </c>
      <c r="H32" s="276">
        <v>0.44172052341178442</v>
      </c>
      <c r="I32" s="114"/>
      <c r="J32" s="82" t="s">
        <v>298</v>
      </c>
      <c r="K32" s="82"/>
      <c r="L32" s="97"/>
      <c r="M32" s="461"/>
      <c r="N32" s="82" t="s">
        <v>180</v>
      </c>
      <c r="O32" s="113">
        <v>717.04727999999989</v>
      </c>
      <c r="P32" s="113" t="s">
        <v>32</v>
      </c>
      <c r="Q32" s="82" t="s">
        <v>32</v>
      </c>
      <c r="R32" s="82" t="s">
        <v>188</v>
      </c>
      <c r="S32" s="272" t="s">
        <v>32</v>
      </c>
      <c r="T32" s="276">
        <v>0.44172052341178442</v>
      </c>
      <c r="U32" s="114"/>
      <c r="V32" s="272" t="s">
        <v>298</v>
      </c>
      <c r="W32" s="272"/>
    </row>
    <row r="33" spans="1:23" s="92" customFormat="1" x14ac:dyDescent="0.25">
      <c r="A33" s="461"/>
      <c r="B33" s="73" t="s">
        <v>181</v>
      </c>
      <c r="C33" s="277">
        <v>718.07</v>
      </c>
      <c r="D33" s="272" t="s">
        <v>32</v>
      </c>
      <c r="E33" s="82" t="s">
        <v>32</v>
      </c>
      <c r="F33" s="82" t="s">
        <v>188</v>
      </c>
      <c r="G33" s="272" t="s">
        <v>32</v>
      </c>
      <c r="H33" s="114">
        <v>0.44172052341178442</v>
      </c>
      <c r="I33" s="114"/>
      <c r="J33" s="272" t="s">
        <v>298</v>
      </c>
      <c r="K33" s="272"/>
      <c r="L33" s="97"/>
      <c r="M33" s="461"/>
      <c r="N33" s="82" t="s">
        <v>181</v>
      </c>
      <c r="O33" s="113">
        <v>717.04727999999989</v>
      </c>
      <c r="P33" s="113" t="s">
        <v>32</v>
      </c>
      <c r="Q33" s="82" t="s">
        <v>32</v>
      </c>
      <c r="R33" s="82" t="s">
        <v>188</v>
      </c>
      <c r="S33" s="272" t="s">
        <v>32</v>
      </c>
      <c r="T33" s="114">
        <v>0.44172052341178442</v>
      </c>
      <c r="U33" s="114"/>
      <c r="V33" s="272" t="s">
        <v>298</v>
      </c>
      <c r="W33" s="272"/>
    </row>
    <row r="34" spans="1:23" s="92" customFormat="1" x14ac:dyDescent="0.25">
      <c r="A34" s="462"/>
      <c r="B34" s="74" t="s">
        <v>182</v>
      </c>
      <c r="C34" s="115">
        <v>114.3</v>
      </c>
      <c r="D34" s="115" t="s">
        <v>32</v>
      </c>
      <c r="E34" s="83" t="s">
        <v>32</v>
      </c>
      <c r="F34" s="83" t="s">
        <v>188</v>
      </c>
      <c r="G34" s="83" t="s">
        <v>32</v>
      </c>
      <c r="H34" s="116">
        <v>0.88</v>
      </c>
      <c r="I34" s="121"/>
      <c r="J34" s="273" t="s">
        <v>298</v>
      </c>
      <c r="K34" s="83"/>
      <c r="L34" s="97"/>
      <c r="M34" s="462"/>
      <c r="N34" s="83" t="s">
        <v>182</v>
      </c>
      <c r="O34" s="115">
        <v>85.929389999999998</v>
      </c>
      <c r="P34" s="115" t="s">
        <v>32</v>
      </c>
      <c r="Q34" s="83" t="s">
        <v>32</v>
      </c>
      <c r="R34" s="83" t="s">
        <v>188</v>
      </c>
      <c r="S34" s="273" t="s">
        <v>32</v>
      </c>
      <c r="T34" s="116">
        <v>0.88</v>
      </c>
      <c r="U34" s="121"/>
      <c r="V34" s="273" t="s">
        <v>298</v>
      </c>
      <c r="W34" s="273"/>
    </row>
    <row r="35" spans="1:23" x14ac:dyDescent="0.25">
      <c r="A35" s="125"/>
      <c r="B35" s="126"/>
      <c r="C35" s="127"/>
      <c r="D35" s="126"/>
      <c r="E35" s="126"/>
      <c r="F35" s="106"/>
      <c r="G35" s="106"/>
      <c r="H35" s="126"/>
      <c r="I35" s="126"/>
      <c r="J35" s="106"/>
      <c r="K35" s="105"/>
      <c r="L35"/>
      <c r="M35" s="131"/>
      <c r="N35" s="132"/>
      <c r="O35" s="132"/>
      <c r="P35" s="132"/>
      <c r="Q35" s="132"/>
      <c r="R35" s="132"/>
      <c r="S35" s="132"/>
      <c r="T35" s="132"/>
      <c r="U35" s="132"/>
      <c r="V35" s="132"/>
      <c r="W35" s="133"/>
    </row>
    <row r="36" spans="1:23" x14ac:dyDescent="0.25">
      <c r="A36" s="103" t="s">
        <v>133</v>
      </c>
      <c r="B36" s="126"/>
      <c r="C36" s="127"/>
      <c r="D36" s="126"/>
      <c r="E36" s="126"/>
      <c r="F36" s="106"/>
      <c r="G36" s="106"/>
      <c r="H36" s="126"/>
      <c r="I36" s="106"/>
      <c r="J36" s="106"/>
      <c r="K36" s="105"/>
      <c r="L36"/>
      <c r="M36" s="103" t="s">
        <v>134</v>
      </c>
      <c r="N36" s="126"/>
      <c r="O36" s="126"/>
      <c r="P36" s="126"/>
      <c r="Q36" s="126"/>
      <c r="R36" s="126"/>
      <c r="S36" s="126"/>
      <c r="T36" s="126"/>
      <c r="U36" s="126"/>
      <c r="V36" s="126"/>
      <c r="W36" s="134"/>
    </row>
    <row r="37" spans="1:23" x14ac:dyDescent="0.25">
      <c r="A37" s="125"/>
      <c r="B37" s="126"/>
      <c r="C37" s="127"/>
      <c r="D37" s="126"/>
      <c r="E37" s="126"/>
      <c r="F37" s="106"/>
      <c r="G37" s="106"/>
      <c r="H37" s="126"/>
      <c r="I37" s="106"/>
      <c r="J37" s="106"/>
      <c r="K37" s="105"/>
      <c r="L37"/>
      <c r="M37" s="125"/>
      <c r="N37" s="126"/>
      <c r="O37" s="126"/>
      <c r="P37" s="126"/>
      <c r="Q37" s="126"/>
      <c r="R37" s="126"/>
      <c r="S37" s="126"/>
      <c r="T37" s="126"/>
      <c r="U37" s="126"/>
      <c r="V37" s="126"/>
      <c r="W37" s="134"/>
    </row>
    <row r="38" spans="1:23" x14ac:dyDescent="0.25">
      <c r="A38" s="125"/>
      <c r="B38" s="126"/>
      <c r="C38" s="127"/>
      <c r="D38" s="126"/>
      <c r="E38" s="126"/>
      <c r="F38" s="106"/>
      <c r="G38" s="106"/>
      <c r="H38" s="126"/>
      <c r="I38" s="106"/>
      <c r="J38" s="106"/>
      <c r="K38" s="105"/>
      <c r="L38"/>
      <c r="M38" s="125"/>
      <c r="N38" s="126"/>
      <c r="O38" s="126"/>
      <c r="P38" s="126"/>
      <c r="Q38" s="126"/>
      <c r="R38" s="126"/>
      <c r="S38" s="126"/>
      <c r="T38" s="126"/>
      <c r="U38" s="126"/>
      <c r="V38" s="126"/>
      <c r="W38" s="134"/>
    </row>
    <row r="39" spans="1:23" x14ac:dyDescent="0.25">
      <c r="A39" s="125"/>
      <c r="B39" s="126"/>
      <c r="C39" s="127"/>
      <c r="D39" s="126"/>
      <c r="E39" s="126"/>
      <c r="F39" s="106"/>
      <c r="G39" s="106"/>
      <c r="H39" s="126"/>
      <c r="I39" s="106"/>
      <c r="J39" s="106"/>
      <c r="K39" s="105"/>
      <c r="L39"/>
      <c r="M39" s="125"/>
      <c r="N39" s="126"/>
      <c r="O39" s="126"/>
      <c r="P39" s="126"/>
      <c r="Q39" s="126"/>
      <c r="R39" s="126"/>
      <c r="S39" s="126"/>
      <c r="T39" s="126"/>
      <c r="U39" s="126"/>
      <c r="V39" s="126"/>
      <c r="W39" s="134"/>
    </row>
    <row r="40" spans="1:23" x14ac:dyDescent="0.25">
      <c r="A40" s="125"/>
      <c r="B40" s="126"/>
      <c r="C40" s="127"/>
      <c r="D40" s="126"/>
      <c r="E40" s="126"/>
      <c r="F40" s="106"/>
      <c r="G40" s="106"/>
      <c r="H40" s="126"/>
      <c r="I40" s="106"/>
      <c r="J40" s="106"/>
      <c r="K40" s="105"/>
      <c r="L40"/>
      <c r="M40" s="125"/>
      <c r="N40" s="126"/>
      <c r="O40" s="126"/>
      <c r="P40" s="126"/>
      <c r="Q40" s="126"/>
      <c r="R40" s="126"/>
      <c r="S40" s="126"/>
      <c r="T40" s="126"/>
      <c r="U40" s="126"/>
      <c r="V40" s="126"/>
      <c r="W40" s="134"/>
    </row>
    <row r="41" spans="1:23" x14ac:dyDescent="0.25">
      <c r="A41" s="125"/>
      <c r="B41" s="126"/>
      <c r="C41" s="127"/>
      <c r="D41" s="126"/>
      <c r="E41" s="126"/>
      <c r="F41" s="106"/>
      <c r="G41" s="106"/>
      <c r="H41" s="126"/>
      <c r="I41" s="106"/>
      <c r="J41" s="106"/>
      <c r="K41" s="105"/>
      <c r="L41"/>
      <c r="M41" s="125"/>
      <c r="N41" s="126"/>
      <c r="O41" s="126"/>
      <c r="P41" s="126"/>
      <c r="Q41" s="126"/>
      <c r="R41" s="126"/>
      <c r="S41" s="126"/>
      <c r="T41" s="126"/>
      <c r="U41" s="126"/>
      <c r="V41" s="126"/>
      <c r="W41" s="134"/>
    </row>
    <row r="42" spans="1:23" x14ac:dyDescent="0.25">
      <c r="A42" s="125"/>
      <c r="B42" s="126"/>
      <c r="C42" s="127"/>
      <c r="D42" s="126"/>
      <c r="E42" s="126"/>
      <c r="F42" s="106"/>
      <c r="G42" s="106"/>
      <c r="H42" s="126"/>
      <c r="I42" s="106"/>
      <c r="J42" s="106"/>
      <c r="K42" s="105"/>
      <c r="L42"/>
      <c r="M42" s="125"/>
      <c r="N42" s="126"/>
      <c r="O42" s="126"/>
      <c r="P42" s="126"/>
      <c r="Q42" s="126"/>
      <c r="R42" s="126"/>
      <c r="S42" s="126"/>
      <c r="T42" s="126"/>
      <c r="U42" s="126"/>
      <c r="V42" s="126"/>
      <c r="W42" s="134"/>
    </row>
    <row r="43" spans="1:23" x14ac:dyDescent="0.25">
      <c r="A43" s="125"/>
      <c r="B43" s="126"/>
      <c r="C43" s="127"/>
      <c r="D43" s="126"/>
      <c r="E43" s="126"/>
      <c r="F43" s="106"/>
      <c r="G43" s="106"/>
      <c r="H43" s="126"/>
      <c r="I43" s="106"/>
      <c r="J43" s="106"/>
      <c r="K43" s="105"/>
      <c r="L43"/>
      <c r="M43" s="125"/>
      <c r="N43" s="126"/>
      <c r="O43" s="126"/>
      <c r="P43" s="126"/>
      <c r="Q43" s="126"/>
      <c r="R43" s="126"/>
      <c r="S43" s="126"/>
      <c r="T43" s="126"/>
      <c r="U43" s="126"/>
      <c r="V43" s="126"/>
      <c r="W43" s="134"/>
    </row>
    <row r="44" spans="1:23" x14ac:dyDescent="0.25">
      <c r="A44" s="125"/>
      <c r="B44" s="126"/>
      <c r="C44" s="127"/>
      <c r="D44" s="126"/>
      <c r="E44" s="126"/>
      <c r="F44" s="106"/>
      <c r="G44" s="106"/>
      <c r="H44" s="126"/>
      <c r="I44" s="106"/>
      <c r="J44" s="106"/>
      <c r="K44" s="105"/>
      <c r="L44"/>
      <c r="M44" s="125"/>
      <c r="N44" s="126"/>
      <c r="O44" s="126"/>
      <c r="P44" s="126"/>
      <c r="Q44" s="126"/>
      <c r="R44" s="126"/>
      <c r="S44" s="126"/>
      <c r="T44" s="126"/>
      <c r="U44" s="126"/>
      <c r="V44" s="126"/>
      <c r="W44" s="134"/>
    </row>
    <row r="45" spans="1:23" x14ac:dyDescent="0.25">
      <c r="A45" s="125"/>
      <c r="B45" s="126"/>
      <c r="C45" s="127"/>
      <c r="D45" s="126"/>
      <c r="E45" s="126"/>
      <c r="F45" s="106"/>
      <c r="G45" s="106"/>
      <c r="H45" s="126"/>
      <c r="I45" s="106"/>
      <c r="J45" s="106"/>
      <c r="K45" s="105"/>
      <c r="L45"/>
      <c r="M45" s="125"/>
      <c r="N45" s="126"/>
      <c r="O45" s="126"/>
      <c r="P45" s="126"/>
      <c r="Q45" s="126"/>
      <c r="R45" s="126"/>
      <c r="S45" s="126"/>
      <c r="T45" s="126"/>
      <c r="U45" s="126"/>
      <c r="V45" s="126"/>
      <c r="W45" s="134"/>
    </row>
    <row r="46" spans="1:23" x14ac:dyDescent="0.25">
      <c r="A46" s="125"/>
      <c r="B46" s="126"/>
      <c r="C46" s="127"/>
      <c r="D46" s="126"/>
      <c r="E46" s="126"/>
      <c r="F46" s="106"/>
      <c r="G46" s="106"/>
      <c r="H46" s="126"/>
      <c r="I46" s="106"/>
      <c r="J46" s="106"/>
      <c r="K46" s="105"/>
      <c r="L46"/>
      <c r="M46" s="125"/>
      <c r="N46" s="126"/>
      <c r="O46" s="126"/>
      <c r="P46" s="126"/>
      <c r="Q46" s="126"/>
      <c r="R46" s="126"/>
      <c r="S46" s="126"/>
      <c r="T46" s="126"/>
      <c r="U46" s="126"/>
      <c r="V46" s="126"/>
      <c r="W46" s="134"/>
    </row>
    <row r="47" spans="1:23" x14ac:dyDescent="0.25">
      <c r="A47" s="125"/>
      <c r="B47" s="126"/>
      <c r="C47" s="127"/>
      <c r="D47" s="126"/>
      <c r="E47" s="126"/>
      <c r="F47" s="106"/>
      <c r="G47" s="106"/>
      <c r="H47" s="126"/>
      <c r="I47" s="106"/>
      <c r="J47" s="106"/>
      <c r="K47" s="105"/>
      <c r="L47"/>
      <c r="M47" s="125"/>
      <c r="N47" s="126"/>
      <c r="O47" s="126"/>
      <c r="P47" s="126"/>
      <c r="Q47" s="126"/>
      <c r="R47" s="126"/>
      <c r="S47" s="126"/>
      <c r="T47" s="126"/>
      <c r="U47" s="126"/>
      <c r="V47" s="126"/>
      <c r="W47" s="134"/>
    </row>
    <row r="48" spans="1:23" x14ac:dyDescent="0.25">
      <c r="A48" s="125"/>
      <c r="B48" s="126"/>
      <c r="C48" s="127"/>
      <c r="D48" s="126"/>
      <c r="E48" s="126"/>
      <c r="F48" s="106"/>
      <c r="G48" s="106"/>
      <c r="H48" s="126"/>
      <c r="I48" s="106"/>
      <c r="J48" s="106"/>
      <c r="K48" s="105"/>
      <c r="L48"/>
      <c r="M48" s="125"/>
      <c r="N48" s="126"/>
      <c r="O48" s="126"/>
      <c r="P48" s="126"/>
      <c r="Q48" s="126"/>
      <c r="R48" s="126"/>
      <c r="S48" s="126"/>
      <c r="T48" s="126"/>
      <c r="U48" s="126"/>
      <c r="V48" s="126"/>
      <c r="W48" s="134"/>
    </row>
    <row r="49" spans="1:23" x14ac:dyDescent="0.25">
      <c r="A49" s="125"/>
      <c r="B49" s="126"/>
      <c r="C49" s="127"/>
      <c r="D49" s="126"/>
      <c r="E49" s="126"/>
      <c r="F49" s="106"/>
      <c r="G49" s="106"/>
      <c r="H49" s="126"/>
      <c r="I49" s="106"/>
      <c r="J49" s="106"/>
      <c r="K49" s="105"/>
      <c r="L49"/>
      <c r="M49" s="125"/>
      <c r="N49" s="126"/>
      <c r="O49" s="126"/>
      <c r="P49" s="126"/>
      <c r="Q49" s="126"/>
      <c r="R49" s="126"/>
      <c r="S49" s="126"/>
      <c r="T49" s="126"/>
      <c r="U49" s="126"/>
      <c r="V49" s="126"/>
      <c r="W49" s="134"/>
    </row>
    <row r="50" spans="1:23" x14ac:dyDescent="0.25">
      <c r="A50" s="125"/>
      <c r="B50" s="126"/>
      <c r="C50" s="127"/>
      <c r="D50" s="126"/>
      <c r="E50" s="126"/>
      <c r="F50" s="106"/>
      <c r="G50" s="106"/>
      <c r="H50" s="126"/>
      <c r="I50" s="106"/>
      <c r="J50" s="106"/>
      <c r="K50" s="105"/>
      <c r="L50"/>
      <c r="M50" s="125"/>
      <c r="N50" s="126"/>
      <c r="O50" s="126"/>
      <c r="P50" s="126"/>
      <c r="Q50" s="126"/>
      <c r="R50" s="126"/>
      <c r="S50" s="126"/>
      <c r="T50" s="126"/>
      <c r="U50" s="126"/>
      <c r="V50" s="126"/>
      <c r="W50" s="134"/>
    </row>
    <row r="51" spans="1:23" x14ac:dyDescent="0.25">
      <c r="A51" s="125"/>
      <c r="B51" s="126"/>
      <c r="C51" s="127"/>
      <c r="D51" s="126"/>
      <c r="E51" s="126"/>
      <c r="F51" s="106"/>
      <c r="G51" s="106"/>
      <c r="H51" s="126"/>
      <c r="I51" s="106"/>
      <c r="J51" s="106"/>
      <c r="K51" s="105"/>
      <c r="L51"/>
      <c r="M51" s="125"/>
      <c r="N51" s="126"/>
      <c r="O51" s="126"/>
      <c r="P51" s="126"/>
      <c r="Q51" s="126"/>
      <c r="R51" s="126"/>
      <c r="S51" s="126"/>
      <c r="T51" s="126"/>
      <c r="U51" s="126"/>
      <c r="V51" s="126"/>
      <c r="W51" s="134"/>
    </row>
    <row r="52" spans="1:23" x14ac:dyDescent="0.25">
      <c r="A52" s="125"/>
      <c r="B52" s="126"/>
      <c r="C52" s="127"/>
      <c r="D52" s="126"/>
      <c r="E52" s="126"/>
      <c r="F52" s="106"/>
      <c r="G52" s="106"/>
      <c r="H52" s="126"/>
      <c r="I52" s="106"/>
      <c r="J52" s="106"/>
      <c r="K52" s="105"/>
      <c r="L52"/>
      <c r="M52" s="125"/>
      <c r="N52" s="126"/>
      <c r="O52" s="126"/>
      <c r="P52" s="126"/>
      <c r="Q52" s="126"/>
      <c r="R52" s="126"/>
      <c r="S52" s="126"/>
      <c r="T52" s="126"/>
      <c r="U52" s="126"/>
      <c r="V52" s="126"/>
      <c r="W52" s="134"/>
    </row>
    <row r="53" spans="1:23" x14ac:dyDescent="0.25">
      <c r="A53" s="125"/>
      <c r="B53" s="126"/>
      <c r="C53" s="127"/>
      <c r="D53" s="126"/>
      <c r="E53" s="126"/>
      <c r="F53" s="106"/>
      <c r="G53" s="106"/>
      <c r="H53" s="126"/>
      <c r="I53" s="106"/>
      <c r="J53" s="106"/>
      <c r="K53" s="105"/>
      <c r="L53"/>
      <c r="M53" s="125"/>
      <c r="N53" s="126"/>
      <c r="O53" s="126"/>
      <c r="P53" s="126"/>
      <c r="Q53" s="126"/>
      <c r="R53" s="126"/>
      <c r="S53" s="126"/>
      <c r="T53" s="126"/>
      <c r="U53" s="126"/>
      <c r="V53" s="126"/>
      <c r="W53" s="134"/>
    </row>
    <row r="54" spans="1:23" x14ac:dyDescent="0.25">
      <c r="A54" s="125"/>
      <c r="B54" s="126"/>
      <c r="C54" s="127"/>
      <c r="D54" s="126"/>
      <c r="E54" s="126"/>
      <c r="F54" s="106"/>
      <c r="G54" s="106"/>
      <c r="H54" s="126"/>
      <c r="I54" s="106"/>
      <c r="J54" s="106"/>
      <c r="K54" s="105"/>
      <c r="L54"/>
      <c r="M54" s="125"/>
      <c r="N54" s="126"/>
      <c r="O54" s="126"/>
      <c r="P54" s="126"/>
      <c r="Q54" s="126"/>
      <c r="R54" s="126"/>
      <c r="S54" s="126"/>
      <c r="T54" s="126"/>
      <c r="U54" s="126"/>
      <c r="V54" s="126"/>
      <c r="W54" s="134"/>
    </row>
    <row r="55" spans="1:23" x14ac:dyDescent="0.25">
      <c r="A55" s="125"/>
      <c r="B55" s="126"/>
      <c r="C55" s="127"/>
      <c r="D55" s="126"/>
      <c r="E55" s="126"/>
      <c r="F55" s="106"/>
      <c r="G55" s="106"/>
      <c r="H55" s="126"/>
      <c r="I55" s="106"/>
      <c r="J55" s="106"/>
      <c r="K55" s="105"/>
      <c r="L55"/>
      <c r="M55" s="125"/>
      <c r="N55" s="126"/>
      <c r="O55" s="126"/>
      <c r="P55" s="126"/>
      <c r="Q55" s="126"/>
      <c r="R55" s="126"/>
      <c r="S55" s="126"/>
      <c r="T55" s="126"/>
      <c r="U55" s="126"/>
      <c r="V55" s="126"/>
      <c r="W55" s="134"/>
    </row>
    <row r="56" spans="1:23" x14ac:dyDescent="0.25">
      <c r="A56" s="125"/>
      <c r="B56" s="126"/>
      <c r="C56" s="127"/>
      <c r="D56" s="126"/>
      <c r="E56" s="126"/>
      <c r="F56" s="106"/>
      <c r="G56" s="106"/>
      <c r="H56" s="126"/>
      <c r="I56" s="106"/>
      <c r="J56" s="106"/>
      <c r="K56" s="105"/>
      <c r="L56"/>
      <c r="M56" s="125"/>
      <c r="N56" s="126"/>
      <c r="O56" s="126"/>
      <c r="P56" s="126"/>
      <c r="Q56" s="126"/>
      <c r="R56" s="126"/>
      <c r="S56" s="126"/>
      <c r="T56" s="126"/>
      <c r="U56" s="126"/>
      <c r="V56" s="126"/>
      <c r="W56" s="134"/>
    </row>
    <row r="57" spans="1:23" x14ac:dyDescent="0.25">
      <c r="A57" s="125"/>
      <c r="B57" s="126"/>
      <c r="C57" s="127"/>
      <c r="D57" s="126"/>
      <c r="E57" s="126"/>
      <c r="F57" s="106"/>
      <c r="G57" s="106"/>
      <c r="H57" s="126"/>
      <c r="I57" s="106"/>
      <c r="J57" s="106"/>
      <c r="K57" s="105"/>
      <c r="L57"/>
      <c r="M57" s="125"/>
      <c r="N57" s="126"/>
      <c r="O57" s="126"/>
      <c r="P57" s="126"/>
      <c r="Q57" s="126"/>
      <c r="R57" s="126"/>
      <c r="S57" s="126"/>
      <c r="T57" s="126"/>
      <c r="U57" s="126"/>
      <c r="V57" s="126"/>
      <c r="W57" s="134"/>
    </row>
    <row r="58" spans="1:23" x14ac:dyDescent="0.25">
      <c r="A58" s="125"/>
      <c r="B58" s="126"/>
      <c r="C58" s="127"/>
      <c r="D58" s="126"/>
      <c r="E58" s="126"/>
      <c r="F58" s="106"/>
      <c r="G58" s="106"/>
      <c r="H58" s="126"/>
      <c r="I58" s="106"/>
      <c r="J58" s="106"/>
      <c r="K58" s="105"/>
      <c r="L58"/>
      <c r="M58" s="125"/>
      <c r="N58" s="126"/>
      <c r="O58" s="126"/>
      <c r="P58" s="126"/>
      <c r="Q58" s="126"/>
      <c r="R58" s="126"/>
      <c r="S58" s="126"/>
      <c r="T58" s="126"/>
      <c r="U58" s="126"/>
      <c r="V58" s="126"/>
      <c r="W58" s="134"/>
    </row>
    <row r="59" spans="1:23" x14ac:dyDescent="0.25">
      <c r="A59" s="125"/>
      <c r="B59" s="126"/>
      <c r="C59" s="127"/>
      <c r="D59" s="126"/>
      <c r="E59" s="126"/>
      <c r="F59" s="106"/>
      <c r="G59" s="106"/>
      <c r="H59" s="126"/>
      <c r="I59" s="106"/>
      <c r="J59" s="106"/>
      <c r="K59" s="105"/>
      <c r="L59"/>
      <c r="M59" s="125"/>
      <c r="N59" s="126"/>
      <c r="O59" s="126"/>
      <c r="P59" s="126"/>
      <c r="Q59" s="126"/>
      <c r="R59" s="126"/>
      <c r="S59" s="126"/>
      <c r="T59" s="126"/>
      <c r="U59" s="126"/>
      <c r="V59" s="126"/>
      <c r="W59" s="134"/>
    </row>
    <row r="60" spans="1:23" x14ac:dyDescent="0.25">
      <c r="A60" s="125"/>
      <c r="B60" s="126"/>
      <c r="C60" s="127"/>
      <c r="D60" s="126"/>
      <c r="E60" s="126"/>
      <c r="F60" s="106"/>
      <c r="G60" s="106"/>
      <c r="H60" s="126"/>
      <c r="I60" s="106"/>
      <c r="J60" s="106"/>
      <c r="K60" s="105"/>
      <c r="L60"/>
      <c r="M60" s="125"/>
      <c r="N60" s="126"/>
      <c r="O60" s="126"/>
      <c r="P60" s="126"/>
      <c r="Q60" s="126"/>
      <c r="R60" s="126"/>
      <c r="S60" s="126"/>
      <c r="T60" s="126"/>
      <c r="U60" s="126"/>
      <c r="V60" s="126"/>
      <c r="W60" s="134"/>
    </row>
    <row r="61" spans="1:23" x14ac:dyDescent="0.25">
      <c r="A61" s="125"/>
      <c r="B61" s="126"/>
      <c r="C61" s="127"/>
      <c r="D61" s="126"/>
      <c r="E61" s="126"/>
      <c r="F61" s="106"/>
      <c r="G61" s="106"/>
      <c r="H61" s="126"/>
      <c r="I61" s="106"/>
      <c r="J61" s="106"/>
      <c r="K61" s="105"/>
      <c r="L61"/>
      <c r="M61" s="125"/>
      <c r="N61" s="126"/>
      <c r="O61" s="126"/>
      <c r="P61" s="126"/>
      <c r="Q61" s="126"/>
      <c r="R61" s="126"/>
      <c r="S61" s="126"/>
      <c r="T61" s="126"/>
      <c r="U61" s="126"/>
      <c r="V61" s="126"/>
      <c r="W61" s="134"/>
    </row>
    <row r="62" spans="1:23" x14ac:dyDescent="0.25">
      <c r="A62" s="125"/>
      <c r="B62" s="126"/>
      <c r="C62" s="127"/>
      <c r="D62" s="126"/>
      <c r="E62" s="126"/>
      <c r="F62" s="106"/>
      <c r="G62" s="106"/>
      <c r="H62" s="126"/>
      <c r="I62" s="106"/>
      <c r="J62" s="106"/>
      <c r="K62" s="105"/>
      <c r="L62"/>
      <c r="M62" s="125"/>
      <c r="N62" s="126"/>
      <c r="O62" s="126"/>
      <c r="P62" s="126"/>
      <c r="Q62" s="126"/>
      <c r="R62" s="126"/>
      <c r="S62" s="126"/>
      <c r="T62" s="126"/>
      <c r="U62" s="126"/>
      <c r="V62" s="126"/>
      <c r="W62" s="134"/>
    </row>
    <row r="63" spans="1:23" x14ac:dyDescent="0.25">
      <c r="A63" s="125"/>
      <c r="B63" s="126"/>
      <c r="C63" s="127"/>
      <c r="D63" s="126"/>
      <c r="E63" s="126"/>
      <c r="F63" s="106"/>
      <c r="G63" s="106"/>
      <c r="H63" s="126"/>
      <c r="I63" s="106"/>
      <c r="J63" s="106"/>
      <c r="K63" s="105"/>
      <c r="L63"/>
      <c r="M63" s="125"/>
      <c r="N63" s="126"/>
      <c r="O63" s="126"/>
      <c r="P63" s="126"/>
      <c r="Q63" s="126"/>
      <c r="R63" s="126"/>
      <c r="S63" s="126"/>
      <c r="T63" s="126"/>
      <c r="U63" s="126"/>
      <c r="V63" s="126"/>
      <c r="W63" s="134"/>
    </row>
    <row r="64" spans="1:23" x14ac:dyDescent="0.25">
      <c r="A64" s="125"/>
      <c r="B64" s="126"/>
      <c r="C64" s="127"/>
      <c r="D64" s="126"/>
      <c r="E64" s="126"/>
      <c r="F64" s="106"/>
      <c r="G64" s="106"/>
      <c r="H64" s="126"/>
      <c r="I64" s="106"/>
      <c r="J64" s="106"/>
      <c r="K64" s="105"/>
      <c r="L64"/>
      <c r="M64" s="125"/>
      <c r="N64" s="126"/>
      <c r="O64" s="126"/>
      <c r="P64" s="126"/>
      <c r="Q64" s="126"/>
      <c r="R64" s="126"/>
      <c r="S64" s="126"/>
      <c r="T64" s="126"/>
      <c r="U64" s="126"/>
      <c r="V64" s="126"/>
      <c r="W64" s="134"/>
    </row>
    <row r="65" spans="1:23" x14ac:dyDescent="0.25">
      <c r="A65" s="125"/>
      <c r="B65" s="126"/>
      <c r="C65" s="127"/>
      <c r="D65" s="126"/>
      <c r="E65" s="126"/>
      <c r="F65" s="106"/>
      <c r="G65" s="106"/>
      <c r="H65" s="126"/>
      <c r="I65" s="106"/>
      <c r="J65" s="106"/>
      <c r="K65" s="105"/>
      <c r="L65"/>
      <c r="M65" s="125"/>
      <c r="N65" s="126"/>
      <c r="O65" s="126"/>
      <c r="P65" s="126"/>
      <c r="Q65" s="126"/>
      <c r="R65" s="126"/>
      <c r="S65" s="126"/>
      <c r="T65" s="126"/>
      <c r="U65" s="126"/>
      <c r="V65" s="126"/>
      <c r="W65" s="134"/>
    </row>
    <row r="66" spans="1:23" x14ac:dyDescent="0.25">
      <c r="A66" s="125"/>
      <c r="B66" s="126"/>
      <c r="C66" s="127"/>
      <c r="D66" s="126"/>
      <c r="E66" s="126"/>
      <c r="F66" s="106"/>
      <c r="G66" s="106"/>
      <c r="H66" s="126"/>
      <c r="I66" s="106"/>
      <c r="J66" s="106"/>
      <c r="K66" s="105"/>
      <c r="L66"/>
      <c r="M66" s="125"/>
      <c r="N66" s="126"/>
      <c r="O66" s="126"/>
      <c r="P66" s="126"/>
      <c r="Q66" s="126"/>
      <c r="R66" s="126"/>
      <c r="S66" s="126"/>
      <c r="T66" s="126"/>
      <c r="U66" s="126"/>
      <c r="V66" s="126"/>
      <c r="W66" s="134"/>
    </row>
    <row r="67" spans="1:23" x14ac:dyDescent="0.25">
      <c r="A67" s="125"/>
      <c r="B67" s="126"/>
      <c r="C67" s="127"/>
      <c r="D67" s="126"/>
      <c r="E67" s="126"/>
      <c r="F67" s="106"/>
      <c r="G67" s="106"/>
      <c r="H67" s="126"/>
      <c r="I67" s="106"/>
      <c r="J67" s="106"/>
      <c r="K67" s="105"/>
      <c r="L67"/>
      <c r="M67" s="125"/>
      <c r="N67" s="126"/>
      <c r="O67" s="126"/>
      <c r="P67" s="126"/>
      <c r="Q67" s="126"/>
      <c r="R67" s="126"/>
      <c r="S67" s="126"/>
      <c r="T67" s="126"/>
      <c r="U67" s="126"/>
      <c r="V67" s="126"/>
      <c r="W67" s="134"/>
    </row>
    <row r="68" spans="1:23" x14ac:dyDescent="0.25">
      <c r="A68" s="125"/>
      <c r="B68" s="126"/>
      <c r="C68" s="127"/>
      <c r="D68" s="126"/>
      <c r="E68" s="126"/>
      <c r="F68" s="126"/>
      <c r="G68" s="106"/>
      <c r="H68" s="106"/>
      <c r="I68" s="126"/>
      <c r="J68" s="106"/>
      <c r="K68" s="105"/>
      <c r="M68" s="104"/>
      <c r="N68" s="126"/>
      <c r="O68" s="126"/>
      <c r="P68" s="126"/>
      <c r="Q68" s="126"/>
      <c r="R68" s="126"/>
      <c r="S68" s="126"/>
      <c r="T68" s="126"/>
      <c r="U68" s="126"/>
      <c r="V68" s="126"/>
      <c r="W68" s="134"/>
    </row>
    <row r="69" spans="1:23" x14ac:dyDescent="0.25">
      <c r="A69" s="125"/>
      <c r="B69" s="126"/>
      <c r="C69" s="127"/>
      <c r="D69" s="126"/>
      <c r="E69" s="126"/>
      <c r="F69" s="126"/>
      <c r="G69" s="106"/>
      <c r="H69" s="106"/>
      <c r="I69" s="126"/>
      <c r="J69" s="106"/>
      <c r="K69" s="105"/>
      <c r="M69" s="104"/>
      <c r="N69" s="126"/>
      <c r="O69" s="126"/>
      <c r="P69" s="126"/>
      <c r="Q69" s="126"/>
      <c r="R69" s="126"/>
      <c r="S69" s="126"/>
      <c r="T69" s="126"/>
      <c r="U69" s="126"/>
      <c r="V69" s="126"/>
      <c r="W69" s="134"/>
    </row>
    <row r="70" spans="1:23" x14ac:dyDescent="0.25">
      <c r="A70" s="125"/>
      <c r="B70" s="126"/>
      <c r="C70" s="127"/>
      <c r="D70" s="126"/>
      <c r="E70" s="126"/>
      <c r="F70" s="126"/>
      <c r="G70" s="106"/>
      <c r="H70" s="106"/>
      <c r="I70" s="126"/>
      <c r="J70" s="106"/>
      <c r="K70" s="105"/>
      <c r="M70" s="104"/>
      <c r="N70" s="126"/>
      <c r="O70" s="126"/>
      <c r="P70" s="126"/>
      <c r="Q70" s="126"/>
      <c r="R70" s="126"/>
      <c r="S70" s="126"/>
      <c r="T70" s="126"/>
      <c r="U70" s="126"/>
      <c r="V70" s="126"/>
      <c r="W70" s="134"/>
    </row>
    <row r="71" spans="1:23" x14ac:dyDescent="0.25">
      <c r="A71" s="125"/>
      <c r="B71" s="126"/>
      <c r="C71" s="127"/>
      <c r="D71" s="126"/>
      <c r="E71" s="126"/>
      <c r="F71" s="126"/>
      <c r="G71" s="106"/>
      <c r="H71" s="106"/>
      <c r="I71" s="126"/>
      <c r="J71" s="106"/>
      <c r="K71" s="105"/>
      <c r="M71" s="104"/>
      <c r="N71" s="126"/>
      <c r="O71" s="126"/>
      <c r="P71" s="126"/>
      <c r="Q71" s="126"/>
      <c r="R71" s="126"/>
      <c r="S71" s="126"/>
      <c r="T71" s="126"/>
      <c r="U71" s="126"/>
      <c r="V71" s="126"/>
      <c r="W71" s="134"/>
    </row>
    <row r="72" spans="1:23" x14ac:dyDescent="0.25">
      <c r="A72" s="125"/>
      <c r="B72" s="126"/>
      <c r="C72" s="127"/>
      <c r="D72" s="126"/>
      <c r="E72" s="126"/>
      <c r="F72" s="126"/>
      <c r="G72" s="106"/>
      <c r="H72" s="106"/>
      <c r="I72" s="126"/>
      <c r="J72" s="106"/>
      <c r="K72" s="105"/>
      <c r="M72" s="104"/>
      <c r="N72" s="126"/>
      <c r="O72" s="126"/>
      <c r="P72" s="126"/>
      <c r="Q72" s="126"/>
      <c r="R72" s="126"/>
      <c r="S72" s="126"/>
      <c r="T72" s="126"/>
      <c r="U72" s="126"/>
      <c r="V72" s="126"/>
      <c r="W72" s="134"/>
    </row>
    <row r="73" spans="1:23" x14ac:dyDescent="0.25">
      <c r="A73" s="125"/>
      <c r="B73" s="126"/>
      <c r="C73" s="127"/>
      <c r="D73" s="126"/>
      <c r="E73" s="126"/>
      <c r="F73" s="126"/>
      <c r="G73" s="106"/>
      <c r="H73" s="106"/>
      <c r="I73" s="126"/>
      <c r="J73" s="106"/>
      <c r="K73" s="105"/>
      <c r="M73" s="104"/>
      <c r="N73" s="126"/>
      <c r="O73" s="126"/>
      <c r="P73" s="126"/>
      <c r="Q73" s="126"/>
      <c r="R73" s="126"/>
      <c r="S73" s="126"/>
      <c r="T73" s="126"/>
      <c r="U73" s="126"/>
      <c r="V73" s="126"/>
      <c r="W73" s="134"/>
    </row>
    <row r="74" spans="1:23" x14ac:dyDescent="0.25">
      <c r="A74" s="125"/>
      <c r="B74" s="126"/>
      <c r="C74" s="127"/>
      <c r="D74" s="126"/>
      <c r="E74" s="126"/>
      <c r="F74" s="126"/>
      <c r="G74" s="106"/>
      <c r="H74" s="106"/>
      <c r="I74" s="126"/>
      <c r="J74" s="106"/>
      <c r="K74" s="105"/>
      <c r="M74" s="104"/>
      <c r="N74" s="126"/>
      <c r="O74" s="126"/>
      <c r="P74" s="126"/>
      <c r="Q74" s="126"/>
      <c r="R74" s="126"/>
      <c r="S74" s="126"/>
      <c r="T74" s="126"/>
      <c r="U74" s="126"/>
      <c r="V74" s="126"/>
      <c r="W74" s="134"/>
    </row>
    <row r="75" spans="1:23" x14ac:dyDescent="0.25">
      <c r="A75" s="125"/>
      <c r="B75" s="126"/>
      <c r="C75" s="127"/>
      <c r="D75" s="126"/>
      <c r="E75" s="126"/>
      <c r="F75" s="126"/>
      <c r="G75" s="106"/>
      <c r="H75" s="106"/>
      <c r="I75" s="126"/>
      <c r="J75" s="106"/>
      <c r="K75" s="105"/>
      <c r="M75" s="104"/>
      <c r="N75" s="126"/>
      <c r="O75" s="126"/>
      <c r="P75" s="126"/>
      <c r="Q75" s="126"/>
      <c r="R75" s="126"/>
      <c r="S75" s="126"/>
      <c r="T75" s="126"/>
      <c r="U75" s="126"/>
      <c r="V75" s="126"/>
      <c r="W75" s="134"/>
    </row>
    <row r="76" spans="1:23" x14ac:dyDescent="0.25">
      <c r="A76" s="125"/>
      <c r="B76" s="126"/>
      <c r="C76" s="127"/>
      <c r="D76" s="126"/>
      <c r="E76" s="126"/>
      <c r="F76" s="126"/>
      <c r="G76" s="106"/>
      <c r="H76" s="106"/>
      <c r="I76" s="126"/>
      <c r="J76" s="106"/>
      <c r="K76" s="105"/>
      <c r="M76" s="104"/>
      <c r="N76" s="126"/>
      <c r="O76" s="126"/>
      <c r="P76" s="126"/>
      <c r="Q76" s="126"/>
      <c r="R76" s="126"/>
      <c r="S76" s="126"/>
      <c r="T76" s="126"/>
      <c r="U76" s="126"/>
      <c r="V76" s="126"/>
      <c r="W76" s="134"/>
    </row>
    <row r="77" spans="1:23" x14ac:dyDescent="0.25">
      <c r="A77" s="128"/>
      <c r="B77" s="129"/>
      <c r="C77" s="130"/>
      <c r="D77" s="129"/>
      <c r="E77" s="129"/>
      <c r="F77" s="129"/>
      <c r="G77" s="107"/>
      <c r="H77" s="107"/>
      <c r="I77" s="129"/>
      <c r="J77" s="107"/>
      <c r="K77" s="102"/>
      <c r="M77" s="101"/>
      <c r="N77" s="129"/>
      <c r="O77" s="129"/>
      <c r="P77" s="129"/>
      <c r="Q77" s="129"/>
      <c r="R77" s="129"/>
      <c r="S77" s="129"/>
      <c r="T77" s="129"/>
      <c r="U77" s="129"/>
      <c r="V77" s="129"/>
      <c r="W77" s="135"/>
    </row>
    <row r="78" spans="1:23" ht="15.75" thickBot="1" x14ac:dyDescent="0.3"/>
    <row r="79" spans="1:23" ht="19.5" thickBot="1" x14ac:dyDescent="0.35">
      <c r="A79" s="136" t="s">
        <v>126</v>
      </c>
      <c r="B79" s="137"/>
      <c r="C79" s="138"/>
      <c r="D79" s="137"/>
      <c r="E79" s="137"/>
      <c r="F79" s="137"/>
      <c r="G79" s="137"/>
      <c r="H79" s="137"/>
      <c r="I79" s="137"/>
      <c r="J79" s="137"/>
      <c r="K79" s="137"/>
      <c r="L79" s="139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1"/>
    </row>
    <row r="80" spans="1:23" x14ac:dyDescent="0.25">
      <c r="A80" s="66" t="s">
        <v>144</v>
      </c>
      <c r="B80" s="66" t="s">
        <v>115</v>
      </c>
      <c r="C80" s="89" t="s">
        <v>169</v>
      </c>
      <c r="D80" s="60"/>
      <c r="H80" s="65"/>
      <c r="I80" s="6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5"/>
    </row>
    <row r="81" spans="1:23" x14ac:dyDescent="0.25">
      <c r="A81" s="2" t="s">
        <v>116</v>
      </c>
      <c r="B81" s="87">
        <v>3750.0387500774996</v>
      </c>
      <c r="C81" s="71" t="s">
        <v>112</v>
      </c>
      <c r="D81" s="64"/>
      <c r="E81" s="64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180"/>
    </row>
    <row r="82" spans="1:23" x14ac:dyDescent="0.25">
      <c r="A82" s="2" t="s">
        <v>117</v>
      </c>
      <c r="B82" s="87">
        <v>1874.9655554866663</v>
      </c>
      <c r="C82" s="71" t="s">
        <v>112</v>
      </c>
      <c r="D82" s="64"/>
      <c r="E82" s="64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180"/>
    </row>
    <row r="83" spans="1:23" x14ac:dyDescent="0.25">
      <c r="A83" s="2" t="s">
        <v>118</v>
      </c>
      <c r="B83" s="87">
        <v>1874.9655554866663</v>
      </c>
      <c r="C83" s="71" t="s">
        <v>112</v>
      </c>
      <c r="D83" s="64"/>
      <c r="E83" s="64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180"/>
    </row>
    <row r="84" spans="1:23" x14ac:dyDescent="0.25">
      <c r="A84" s="2" t="s">
        <v>119</v>
      </c>
      <c r="B84" s="87">
        <v>1874.9655554866663</v>
      </c>
      <c r="C84" s="71" t="s">
        <v>112</v>
      </c>
      <c r="D84" s="64"/>
      <c r="E84" s="64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180"/>
    </row>
    <row r="85" spans="1:23" x14ac:dyDescent="0.25">
      <c r="A85" s="2" t="s">
        <v>120</v>
      </c>
      <c r="B85" s="87">
        <v>1874.9655554866663</v>
      </c>
      <c r="C85" s="71" t="s">
        <v>112</v>
      </c>
      <c r="D85" s="64"/>
      <c r="E85" s="64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180"/>
    </row>
    <row r="86" spans="1:23" x14ac:dyDescent="0.25">
      <c r="A86" s="2" t="s">
        <v>121</v>
      </c>
      <c r="B86" s="87">
        <v>3750.0387500774996</v>
      </c>
      <c r="C86" s="71" t="s">
        <v>112</v>
      </c>
      <c r="D86" s="64"/>
      <c r="E86" s="64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180"/>
    </row>
    <row r="87" spans="1:23" x14ac:dyDescent="0.25">
      <c r="A87" s="2" t="s">
        <v>122</v>
      </c>
      <c r="B87" s="87">
        <v>1874.9655554866663</v>
      </c>
      <c r="C87" s="71" t="s">
        <v>112</v>
      </c>
      <c r="D87" s="64"/>
      <c r="E87" s="64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180"/>
    </row>
    <row r="88" spans="1:23" x14ac:dyDescent="0.25">
      <c r="A88" s="2" t="s">
        <v>123</v>
      </c>
      <c r="B88" s="87">
        <v>1874.9655554866663</v>
      </c>
      <c r="C88" s="71" t="s">
        <v>112</v>
      </c>
      <c r="D88" s="64"/>
      <c r="E88" s="64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180"/>
    </row>
    <row r="89" spans="1:23" x14ac:dyDescent="0.25">
      <c r="A89" s="2" t="s">
        <v>124</v>
      </c>
      <c r="B89" s="87">
        <v>1874.9655554866663</v>
      </c>
      <c r="C89" s="71" t="s">
        <v>112</v>
      </c>
      <c r="D89" s="64"/>
      <c r="E89" s="64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180"/>
    </row>
    <row r="90" spans="1:23" x14ac:dyDescent="0.25">
      <c r="A90" s="2" t="s">
        <v>125</v>
      </c>
      <c r="B90" s="87">
        <v>1874.9655554866663</v>
      </c>
      <c r="C90" s="71" t="s">
        <v>112</v>
      </c>
      <c r="D90" s="64"/>
      <c r="E90" s="64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180"/>
    </row>
    <row r="91" spans="1:23" x14ac:dyDescent="0.25">
      <c r="A91" s="2" t="s">
        <v>109</v>
      </c>
      <c r="B91" s="87">
        <f>SUM(B82:B90)</f>
        <v>18749.76319397083</v>
      </c>
      <c r="C91" s="65" t="s">
        <v>111</v>
      </c>
      <c r="D91" s="64"/>
      <c r="E91" s="64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180"/>
    </row>
    <row r="92" spans="1:23" x14ac:dyDescent="0.25">
      <c r="A92" s="2" t="s">
        <v>113</v>
      </c>
      <c r="B92" s="87">
        <f>B91</f>
        <v>18749.76319397083</v>
      </c>
      <c r="C92" s="65" t="s">
        <v>111</v>
      </c>
      <c r="D92" s="64"/>
      <c r="E92" s="64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180"/>
    </row>
    <row r="93" spans="1:23" x14ac:dyDescent="0.25">
      <c r="A93" s="2" t="s">
        <v>114</v>
      </c>
      <c r="B93" s="87">
        <v>0</v>
      </c>
      <c r="C93" s="65" t="s">
        <v>111</v>
      </c>
      <c r="D93" s="64"/>
      <c r="E93" s="64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180"/>
    </row>
    <row r="94" spans="1:23" x14ac:dyDescent="0.25"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180"/>
    </row>
    <row r="95" spans="1:23" x14ac:dyDescent="0.25">
      <c r="A95" s="176" t="s">
        <v>255</v>
      </c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180"/>
    </row>
    <row r="96" spans="1:23" x14ac:dyDescent="0.25"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180"/>
    </row>
    <row r="97" spans="1:23" x14ac:dyDescent="0.25"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180"/>
    </row>
    <row r="98" spans="1:23" x14ac:dyDescent="0.25"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180"/>
    </row>
    <row r="99" spans="1:23" x14ac:dyDescent="0.25"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180"/>
    </row>
    <row r="100" spans="1:23" x14ac:dyDescent="0.25"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180"/>
    </row>
    <row r="101" spans="1:23" x14ac:dyDescent="0.25"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180"/>
    </row>
    <row r="102" spans="1:23" x14ac:dyDescent="0.25"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180"/>
    </row>
    <row r="103" spans="1:23" x14ac:dyDescent="0.25"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180"/>
    </row>
    <row r="104" spans="1:23" x14ac:dyDescent="0.25"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180"/>
    </row>
    <row r="105" spans="1:23" x14ac:dyDescent="0.25"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180"/>
    </row>
    <row r="106" spans="1:23" x14ac:dyDescent="0.25"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180"/>
    </row>
    <row r="107" spans="1:23" x14ac:dyDescent="0.25"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180"/>
    </row>
    <row r="108" spans="1:23" x14ac:dyDescent="0.25"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180"/>
    </row>
    <row r="109" spans="1:23" x14ac:dyDescent="0.25"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180"/>
    </row>
    <row r="110" spans="1:23" x14ac:dyDescent="0.25"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180"/>
    </row>
    <row r="111" spans="1:23" x14ac:dyDescent="0.25"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180"/>
    </row>
    <row r="112" spans="1:23" x14ac:dyDescent="0.25">
      <c r="A112" s="57"/>
      <c r="B112" s="57"/>
      <c r="C112" s="59"/>
      <c r="D112" s="57"/>
      <c r="E112" s="57"/>
      <c r="F112" s="57"/>
      <c r="G112" s="179"/>
      <c r="H112" s="179"/>
      <c r="I112" s="57"/>
      <c r="J112" s="179"/>
      <c r="K112" s="179"/>
      <c r="L112" s="179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180"/>
    </row>
    <row r="113" spans="1:23" x14ac:dyDescent="0.25">
      <c r="A113" s="58"/>
      <c r="B113" s="58"/>
      <c r="C113" s="181"/>
      <c r="D113" s="58"/>
      <c r="E113" s="58"/>
      <c r="F113" s="58"/>
      <c r="G113" s="182"/>
      <c r="H113" s="182"/>
      <c r="I113" s="58"/>
      <c r="J113" s="182"/>
      <c r="K113" s="182"/>
      <c r="L113" s="182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183"/>
    </row>
  </sheetData>
  <sheetProtection password="E946" sheet="1" objects="1" scenarios="1"/>
  <mergeCells count="5">
    <mergeCell ref="M30:M34"/>
    <mergeCell ref="A3:A7"/>
    <mergeCell ref="A9:A12"/>
    <mergeCell ref="A14:A17"/>
    <mergeCell ref="A30:A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showGridLines="0" zoomScale="80" zoomScaleNormal="80" workbookViewId="0">
      <pane xSplit="1" ySplit="5" topLeftCell="B6" activePane="bottomRight" state="frozen"/>
      <selection activeCell="C104" sqref="C104"/>
      <selection pane="topRight" activeCell="C104" sqref="C104"/>
      <selection pane="bottomLeft" activeCell="C104" sqref="C104"/>
      <selection pane="bottomRight" activeCell="B6" sqref="B6"/>
    </sheetView>
  </sheetViews>
  <sheetFormatPr defaultRowHeight="15" outlineLevelRow="1" outlineLevelCol="1" x14ac:dyDescent="0.25"/>
  <cols>
    <col min="1" max="1" width="33.28515625" customWidth="1"/>
    <col min="2" max="2" width="20.42578125" style="51" customWidth="1"/>
    <col min="3" max="6" width="22.7109375" style="308" customWidth="1" outlineLevel="1"/>
    <col min="7" max="7" width="20.7109375" style="177" customWidth="1"/>
    <col min="8" max="8" width="28.140625" style="324" customWidth="1" outlineLevel="1"/>
    <col min="9" max="9" width="27.28515625" style="324" customWidth="1" outlineLevel="1"/>
    <col min="10" max="10" width="27" style="324" customWidth="1" outlineLevel="1"/>
    <col min="11" max="11" width="26.7109375" style="324" customWidth="1" outlineLevel="1"/>
    <col min="12" max="12" width="27.28515625" style="324" customWidth="1" outlineLevel="1"/>
    <col min="13" max="13" width="26.7109375" style="324" customWidth="1" outlineLevel="1"/>
    <col min="14" max="14" width="25.7109375" style="324" customWidth="1" outlineLevel="1"/>
    <col min="15" max="15" width="26.85546875" style="324" customWidth="1" outlineLevel="1"/>
    <col min="16" max="16" width="24.140625" style="51" customWidth="1"/>
    <col min="17" max="18" width="22.7109375" style="308" customWidth="1" outlineLevel="1"/>
    <col min="19" max="19" width="24.28515625" style="308" customWidth="1" outlineLevel="1"/>
    <col min="20" max="20" width="29.7109375" style="308" customWidth="1" outlineLevel="1"/>
    <col min="21" max="23" width="22.7109375" style="308" customWidth="1" outlineLevel="1"/>
    <col min="24" max="24" width="28.28515625" style="308" customWidth="1" outlineLevel="1"/>
    <col min="25" max="26" width="28.85546875" style="308" customWidth="1" outlineLevel="1"/>
    <col min="27" max="27" width="32.42578125" style="308" customWidth="1" outlineLevel="1"/>
    <col min="28" max="28" width="33.140625" style="308" customWidth="1" outlineLevel="1"/>
    <col min="29" max="29" width="28.85546875" style="308" customWidth="1" outlineLevel="1"/>
    <col min="30" max="30" width="30.85546875" style="308" customWidth="1" outlineLevel="1"/>
    <col min="31" max="76" width="22.7109375" customWidth="1"/>
  </cols>
  <sheetData>
    <row r="1" spans="1:30" s="99" customFormat="1" ht="30" customHeight="1" thickBot="1" x14ac:dyDescent="0.3">
      <c r="B1" s="355"/>
      <c r="C1" s="394" t="s">
        <v>493</v>
      </c>
      <c r="D1" s="395">
        <v>151</v>
      </c>
      <c r="E1" s="394" t="s">
        <v>495</v>
      </c>
      <c r="F1" s="394" t="s">
        <v>496</v>
      </c>
      <c r="G1" s="353"/>
      <c r="H1" s="354" t="s">
        <v>493</v>
      </c>
      <c r="I1" s="354" t="s">
        <v>494</v>
      </c>
      <c r="J1" s="354" t="s">
        <v>495</v>
      </c>
      <c r="K1" s="354" t="s">
        <v>496</v>
      </c>
      <c r="L1" s="354" t="s">
        <v>497</v>
      </c>
      <c r="M1" s="354" t="s">
        <v>498</v>
      </c>
      <c r="N1" s="354" t="s">
        <v>501</v>
      </c>
      <c r="O1" s="354" t="s">
        <v>502</v>
      </c>
      <c r="P1" s="349"/>
      <c r="Q1" s="349" t="s">
        <v>493</v>
      </c>
      <c r="R1" s="349" t="s">
        <v>494</v>
      </c>
      <c r="S1" s="349" t="s">
        <v>495</v>
      </c>
      <c r="T1" s="349" t="s">
        <v>496</v>
      </c>
      <c r="U1" s="349" t="s">
        <v>497</v>
      </c>
      <c r="V1" s="349" t="s">
        <v>498</v>
      </c>
      <c r="W1" s="349" t="s">
        <v>499</v>
      </c>
      <c r="X1" s="349" t="s">
        <v>500</v>
      </c>
      <c r="Y1" s="349" t="s">
        <v>501</v>
      </c>
      <c r="Z1" s="349" t="s">
        <v>502</v>
      </c>
      <c r="AA1" s="349" t="s">
        <v>503</v>
      </c>
      <c r="AB1" s="349" t="s">
        <v>504</v>
      </c>
      <c r="AC1" s="349" t="s">
        <v>505</v>
      </c>
      <c r="AD1" s="349" t="s">
        <v>669</v>
      </c>
    </row>
    <row r="2" spans="1:30" s="50" customFormat="1" ht="47.25" x14ac:dyDescent="0.25">
      <c r="A2" s="173" t="s">
        <v>192</v>
      </c>
      <c r="B2" s="194" t="s">
        <v>577</v>
      </c>
      <c r="C2" s="193" t="str">
        <f>CONCATENATE(LEFT(C3,2),C1,C147,RIGHT($B146,10),"-",C146)</f>
        <v>0315006-OffMed-SG-BotOpWinNoInterlock</v>
      </c>
      <c r="D2" s="193" t="str">
        <f>CONCATENATE(LEFT(D3,2),D1,D147,RIGHT($B146,10),"-",D146)</f>
        <v>0315106-OffMed-SG-BotMidOpWinNoInterlock</v>
      </c>
      <c r="E2" s="193" t="str">
        <f>CONCATENATE(LEFT(E3,2),E1,E147,RIGHT($B146,10),"-",E146)</f>
        <v>0315206-OffMed-SG-BotMidTopOpWinNoInterlock</v>
      </c>
      <c r="F2" s="193" t="str">
        <f>CONCATENATE(LEFT(F3,2),F1,F147,RIGHT($B146,10),"-",F146)</f>
        <v>0315306-OffMed-SG-BotMidOpWinNoInterlockTopInterlock</v>
      </c>
      <c r="G2" s="201" t="s">
        <v>576</v>
      </c>
      <c r="H2" s="193" t="str">
        <f t="shared" ref="H2:O2" si="0">CONCATENATE(LEFT(H3,2),H1,H147,RIGHT($G146,7),"-",H146)</f>
        <v>0415006-OffLrg-TES-ChlrPriority_NDL</v>
      </c>
      <c r="I2" s="193" t="str">
        <f t="shared" si="0"/>
        <v>0415106-OffLrg-TES-StoPriority_NDL</v>
      </c>
      <c r="J2" s="193" t="str">
        <f t="shared" si="0"/>
        <v>0415206-OffLrg-TES-StoTnkShp_NDL</v>
      </c>
      <c r="K2" s="193" t="str">
        <f t="shared" si="0"/>
        <v>0415306-OffLrg-TES-StoTnkLoc_NDL</v>
      </c>
      <c r="L2" s="193" t="str">
        <f t="shared" si="0"/>
        <v>0415406-OffLrg-TES-StoTnkRval_NDL</v>
      </c>
      <c r="M2" s="193" t="str">
        <f t="shared" si="0"/>
        <v>0415506-OffLrg-TES-StoTnkVol_NDL</v>
      </c>
      <c r="N2" s="193" t="str">
        <f t="shared" si="0"/>
        <v>0416006-OffLrg-ActiveBeam_NDL</v>
      </c>
      <c r="O2" s="193" t="str">
        <f t="shared" si="0"/>
        <v>0416106-OffLrg-PassiveBeam_NDL</v>
      </c>
      <c r="P2" s="194" t="s">
        <v>578</v>
      </c>
      <c r="Q2" s="193" t="str">
        <f t="shared" ref="Q2:AD2" si="1">CONCATENATE(LEFT(Q3,2),Q1,Q147,RIGHT($P146,11),"-",Q146)</f>
        <v>0515015-RetlMed-SG-HPWtrHtrPckgdEF2x</v>
      </c>
      <c r="R2" s="193" t="str">
        <f t="shared" si="1"/>
        <v>0515115-RetlMed-SG-HPWtrHtrPckgdEF3x</v>
      </c>
      <c r="S2" s="193" t="str">
        <f t="shared" si="1"/>
        <v>0515215-RetlMed-SG-HPWtrHtrSplitTnkCprsrOut</v>
      </c>
      <c r="T2" s="193" t="str">
        <f t="shared" si="1"/>
        <v>0515315-RetlMed-SG-HPWtrHtrSplitTnkOutCprsrIns</v>
      </c>
      <c r="U2" s="193" t="str">
        <f t="shared" si="1"/>
        <v>0515415-RetlMed-SG-UEFConsumerStoGas</v>
      </c>
      <c r="V2" s="193" t="str">
        <f t="shared" si="1"/>
        <v>0515515-RetlMed-SG-UEFConsumerInstGas</v>
      </c>
      <c r="W2" s="193" t="str">
        <f t="shared" si="1"/>
        <v>0515615-RetlMed-SG-UEFConsumerStoElec</v>
      </c>
      <c r="X2" s="193" t="str">
        <f t="shared" si="1"/>
        <v>0515715-RetlMed-SG-UEFConsumerInstElec</v>
      </c>
      <c r="Y2" s="193" t="str">
        <f t="shared" si="1"/>
        <v>0516015-RetlMed-SG-ExtWall-MtlFrmR0</v>
      </c>
      <c r="Z2" s="193" t="str">
        <f t="shared" si="1"/>
        <v>0516115-RetlMed-SG-ExtWall-WdFrmR0</v>
      </c>
      <c r="AA2" s="193" t="str">
        <f t="shared" si="1"/>
        <v>0516215-RetlMed-SG-ExtWall-MtlWallSingleLyrBatt-R10</v>
      </c>
      <c r="AB2" s="193" t="str">
        <f t="shared" si="1"/>
        <v>0516315-RetlMed-SG-ExtWall-MtlWallDoubleLyrBatt-R13-R13</v>
      </c>
      <c r="AC2" s="193" t="str">
        <f t="shared" si="1"/>
        <v>0517015-RetlMed-SG-MiniSplitAC-EER11.2</v>
      </c>
      <c r="AD2" s="193" t="str">
        <f t="shared" si="1"/>
        <v>0517115-RetlMed-SG-MiniSplitHP-COP3.3</v>
      </c>
    </row>
    <row r="3" spans="1:30" s="50" customFormat="1" ht="31.5" customHeight="1" x14ac:dyDescent="0.25">
      <c r="A3" s="173" t="s">
        <v>193</v>
      </c>
      <c r="B3" s="195"/>
      <c r="C3" s="171" t="str">
        <f>CONCATENATE(LEFT($B146,2),$B147,C147,RIGHT($B146,10),C148)</f>
        <v>0300006-OffMed-SG-Baseline</v>
      </c>
      <c r="D3" s="171" t="str">
        <f>CONCATENATE(LEFT($B146,2),$B147,D147,RIGHT($B146,10),D148)</f>
        <v>0300006-OffMed-SG-Baseline</v>
      </c>
      <c r="E3" s="171" t="str">
        <f>CONCATENATE(LEFT($B146,2),$B147,E147,RIGHT($B146,10),E148)</f>
        <v>0300006-OffMed-SG-Baseline</v>
      </c>
      <c r="F3" s="171" t="str">
        <f>CONCATENATE(LEFT($B146,2),$B147,F147,RIGHT($B146,10),F148)</f>
        <v>0300006-OffMed-SG-Baseline</v>
      </c>
      <c r="G3" s="202"/>
      <c r="H3" s="171" t="str">
        <f t="shared" ref="H3:I3" si="2">CONCATENATE(LEFT($G146,2),$G147,H147,RIGHT($G146,7),H148)</f>
        <v>0400006-OffLrg-Baserun_NDL</v>
      </c>
      <c r="I3" s="171" t="str">
        <f t="shared" si="2"/>
        <v>0400006-OffLrg-Baserun_NDL</v>
      </c>
      <c r="J3" s="171" t="str">
        <f t="shared" ref="J3:O3" si="3">CONCATENATE(LEFT($G146,2),$G147,J147,RIGHT($G146,7),J148)</f>
        <v>0400006-OffLrg-Baserun_NDL</v>
      </c>
      <c r="K3" s="171" t="str">
        <f t="shared" si="3"/>
        <v>0400006-OffLrg-Baserun_NDL</v>
      </c>
      <c r="L3" s="171" t="str">
        <f t="shared" ref="L3:M3" si="4">CONCATENATE(LEFT($G146,2),$G147,L147,RIGHT($G146,7),L148)</f>
        <v>0400006-OffLrg-Baserun_NDL</v>
      </c>
      <c r="M3" s="171" t="str">
        <f t="shared" si="4"/>
        <v>0400006-OffLrg-Baserun_NDL</v>
      </c>
      <c r="N3" s="171" t="str">
        <f t="shared" ref="N3" si="5">CONCATENATE(LEFT($G146,2),$G147,N147,RIGHT($G146,7),N148)</f>
        <v>0400006-OffLrg-Baserun_NDL</v>
      </c>
      <c r="O3" s="171" t="str">
        <f t="shared" si="3"/>
        <v>0400006-OffLrg-Baserun_NDL</v>
      </c>
      <c r="P3" s="195"/>
      <c r="Q3" s="171" t="str">
        <f t="shared" ref="Q3:X3" si="6">CONCATENATE(LEFT($P146,2),$P147,Q147,RIGHT($P146,10),Q148)</f>
        <v>0500015RetlMed-SG-Baseline</v>
      </c>
      <c r="R3" s="171" t="str">
        <f t="shared" si="6"/>
        <v>0500015RetlMed-SG-Baseline</v>
      </c>
      <c r="S3" s="171" t="str">
        <f t="shared" si="6"/>
        <v>0500015RetlMed-SG-Baseline</v>
      </c>
      <c r="T3" s="171" t="str">
        <f t="shared" si="6"/>
        <v>0500015RetlMed-SG-Baseline</v>
      </c>
      <c r="U3" s="171" t="str">
        <f t="shared" si="6"/>
        <v>0500015RetlMed-SG-Baseline</v>
      </c>
      <c r="V3" s="171" t="str">
        <f t="shared" si="6"/>
        <v>0500015RetlMed-SG-Baseline</v>
      </c>
      <c r="W3" s="171" t="str">
        <f t="shared" si="6"/>
        <v>0500015RetlMed-SG-Baseline</v>
      </c>
      <c r="X3" s="171" t="str">
        <f t="shared" si="6"/>
        <v>0500015RetlMed-SG-Baseline</v>
      </c>
      <c r="Y3" s="171" t="str">
        <f t="shared" ref="Y3:AD3" si="7">CONCATENATE(LEFT($P146,2),$P147,Y147,RIGHT($P146,10),Y148)</f>
        <v>0500015RetlMed-SG-Baseline</v>
      </c>
      <c r="Z3" s="171" t="str">
        <f t="shared" si="7"/>
        <v>0500015RetlMed-SG-Baseline</v>
      </c>
      <c r="AA3" s="171" t="str">
        <f t="shared" si="7"/>
        <v>0500015RetlMed-SG-Baseline</v>
      </c>
      <c r="AB3" s="171" t="str">
        <f t="shared" si="7"/>
        <v>0500015RetlMed-SG-Baseline</v>
      </c>
      <c r="AC3" s="171" t="str">
        <f t="shared" si="7"/>
        <v>0500015RetlMed-SG-Baseline</v>
      </c>
      <c r="AD3" s="171" t="str">
        <f t="shared" si="7"/>
        <v>0500015RetlMed-SG-Baseline</v>
      </c>
    </row>
    <row r="4" spans="1:30" s="49" customFormat="1" ht="172.5" customHeight="1" x14ac:dyDescent="0.25">
      <c r="A4" s="56" t="s">
        <v>4</v>
      </c>
      <c r="B4" s="196"/>
      <c r="C4" s="431" t="s">
        <v>506</v>
      </c>
      <c r="D4" s="431" t="s">
        <v>507</v>
      </c>
      <c r="E4" s="431" t="s">
        <v>508</v>
      </c>
      <c r="F4" s="431" t="s">
        <v>509</v>
      </c>
      <c r="G4" s="203"/>
      <c r="H4" s="423" t="s">
        <v>553</v>
      </c>
      <c r="I4" s="423" t="s">
        <v>554</v>
      </c>
      <c r="J4" s="423" t="s">
        <v>555</v>
      </c>
      <c r="K4" s="423" t="s">
        <v>556</v>
      </c>
      <c r="L4" s="423" t="s">
        <v>557</v>
      </c>
      <c r="M4" s="423" t="s">
        <v>558</v>
      </c>
      <c r="N4" s="423" t="s">
        <v>570</v>
      </c>
      <c r="O4" s="423" t="s">
        <v>571</v>
      </c>
      <c r="P4" s="196"/>
      <c r="Q4" s="431" t="s">
        <v>589</v>
      </c>
      <c r="R4" s="431" t="s">
        <v>590</v>
      </c>
      <c r="S4" s="431" t="s">
        <v>591</v>
      </c>
      <c r="T4" s="431" t="s">
        <v>592</v>
      </c>
      <c r="U4" s="431" t="s">
        <v>593</v>
      </c>
      <c r="V4" s="431" t="s">
        <v>594</v>
      </c>
      <c r="W4" s="431" t="s">
        <v>595</v>
      </c>
      <c r="X4" s="431" t="s">
        <v>596</v>
      </c>
      <c r="Y4" s="431" t="s">
        <v>597</v>
      </c>
      <c r="Z4" s="431" t="s">
        <v>598</v>
      </c>
      <c r="AA4" s="431" t="s">
        <v>599</v>
      </c>
      <c r="AB4" s="431" t="s">
        <v>600</v>
      </c>
      <c r="AC4" s="431" t="s">
        <v>638</v>
      </c>
      <c r="AD4" s="431" t="s">
        <v>639</v>
      </c>
    </row>
    <row r="5" spans="1:30" s="17" customFormat="1" x14ac:dyDescent="0.25">
      <c r="A5" s="8" t="s">
        <v>7</v>
      </c>
      <c r="B5" s="360" t="str">
        <f>CONCATENATE("CZ",B147)</f>
        <v>CZ000</v>
      </c>
      <c r="C5" s="172" t="str">
        <f>CONCATENATE("CZ",C147)</f>
        <v>CZ06</v>
      </c>
      <c r="D5" s="172" t="str">
        <f t="shared" ref="D5:E5" si="8">CONCATENATE("CZ",D147)</f>
        <v>CZ06</v>
      </c>
      <c r="E5" s="172" t="str">
        <f t="shared" si="8"/>
        <v>CZ06</v>
      </c>
      <c r="F5" s="172" t="str">
        <f t="shared" ref="F5:AD5" si="9">CONCATENATE("CZ",F147)</f>
        <v>CZ06</v>
      </c>
      <c r="G5" s="204" t="str">
        <f t="shared" si="9"/>
        <v>CZ000</v>
      </c>
      <c r="H5" s="145" t="str">
        <f t="shared" si="9"/>
        <v>CZ06</v>
      </c>
      <c r="I5" s="145" t="str">
        <f t="shared" si="9"/>
        <v>CZ06</v>
      </c>
      <c r="J5" s="145" t="str">
        <f t="shared" si="9"/>
        <v>CZ06</v>
      </c>
      <c r="K5" s="145" t="str">
        <f t="shared" si="9"/>
        <v>CZ06</v>
      </c>
      <c r="L5" s="145" t="str">
        <f t="shared" si="9"/>
        <v>CZ06</v>
      </c>
      <c r="M5" s="145" t="str">
        <f t="shared" si="9"/>
        <v>CZ06</v>
      </c>
      <c r="N5" s="145" t="str">
        <f t="shared" si="9"/>
        <v>CZ06</v>
      </c>
      <c r="O5" s="145" t="str">
        <f t="shared" si="9"/>
        <v>CZ06</v>
      </c>
      <c r="P5" s="360" t="str">
        <f t="shared" si="9"/>
        <v>CZ000</v>
      </c>
      <c r="Q5" s="172" t="str">
        <f t="shared" si="9"/>
        <v>CZ15</v>
      </c>
      <c r="R5" s="172" t="str">
        <f t="shared" si="9"/>
        <v>CZ15</v>
      </c>
      <c r="S5" s="172" t="str">
        <f t="shared" si="9"/>
        <v>CZ15</v>
      </c>
      <c r="T5" s="172" t="str">
        <f t="shared" si="9"/>
        <v>CZ15</v>
      </c>
      <c r="U5" s="172" t="str">
        <f t="shared" si="9"/>
        <v>CZ15</v>
      </c>
      <c r="V5" s="172" t="str">
        <f t="shared" si="9"/>
        <v>CZ15</v>
      </c>
      <c r="W5" s="172" t="str">
        <f t="shared" si="9"/>
        <v>CZ15</v>
      </c>
      <c r="X5" s="172" t="str">
        <f t="shared" si="9"/>
        <v>CZ15</v>
      </c>
      <c r="Y5" s="172" t="str">
        <f t="shared" si="9"/>
        <v>CZ15</v>
      </c>
      <c r="Z5" s="172" t="str">
        <f t="shared" si="9"/>
        <v>CZ15</v>
      </c>
      <c r="AA5" s="172" t="str">
        <f t="shared" si="9"/>
        <v>CZ15</v>
      </c>
      <c r="AB5" s="172" t="str">
        <f t="shared" si="9"/>
        <v>CZ15</v>
      </c>
      <c r="AC5" s="172" t="str">
        <f t="shared" si="9"/>
        <v>CZ15</v>
      </c>
      <c r="AD5" s="172" t="str">
        <f t="shared" si="9"/>
        <v>CZ15</v>
      </c>
    </row>
    <row r="6" spans="1:30" s="17" customFormat="1" ht="15" customHeight="1" outlineLevel="1" x14ac:dyDescent="0.25">
      <c r="A6" s="8" t="s">
        <v>8</v>
      </c>
      <c r="B6" s="197"/>
      <c r="C6" s="337"/>
      <c r="D6" s="333"/>
      <c r="E6" s="333"/>
      <c r="F6" s="397"/>
      <c r="G6" s="205"/>
      <c r="H6" s="375"/>
      <c r="I6" s="375"/>
      <c r="J6" s="375"/>
      <c r="K6" s="375"/>
      <c r="L6" s="375"/>
      <c r="M6" s="386"/>
      <c r="N6" s="386"/>
      <c r="O6" s="375"/>
      <c r="P6" s="197"/>
      <c r="Q6" s="377"/>
      <c r="R6" s="377"/>
      <c r="S6" s="377"/>
      <c r="T6" s="377"/>
      <c r="U6" s="377"/>
      <c r="V6" s="377"/>
      <c r="W6" s="377"/>
      <c r="X6" s="377"/>
      <c r="Y6" s="388"/>
      <c r="Z6" s="388"/>
      <c r="AA6" s="388"/>
      <c r="AB6" s="388"/>
      <c r="AC6" s="388"/>
      <c r="AD6" s="388"/>
    </row>
    <row r="7" spans="1:30" s="17" customFormat="1" outlineLevel="1" x14ac:dyDescent="0.25">
      <c r="A7" s="10" t="s">
        <v>10</v>
      </c>
      <c r="B7" s="198"/>
      <c r="C7" s="338"/>
      <c r="D7" s="334"/>
      <c r="E7" s="334"/>
      <c r="F7" s="398"/>
      <c r="G7" s="206"/>
      <c r="H7" s="376"/>
      <c r="I7" s="376"/>
      <c r="J7" s="376"/>
      <c r="K7" s="376"/>
      <c r="L7" s="376"/>
      <c r="M7" s="387"/>
      <c r="N7" s="387"/>
      <c r="O7" s="376"/>
      <c r="P7" s="198"/>
      <c r="Q7" s="378"/>
      <c r="R7" s="378"/>
      <c r="S7" s="378"/>
      <c r="T7" s="378"/>
      <c r="U7" s="378"/>
      <c r="V7" s="378"/>
      <c r="W7" s="378"/>
      <c r="X7" s="378"/>
      <c r="Y7" s="389"/>
      <c r="Z7" s="389"/>
      <c r="AA7" s="389"/>
      <c r="AB7" s="389"/>
      <c r="AC7" s="389"/>
      <c r="AD7" s="389"/>
    </row>
    <row r="8" spans="1:30" s="17" customFormat="1" outlineLevel="1" x14ac:dyDescent="0.25">
      <c r="A8" s="13" t="s">
        <v>14</v>
      </c>
      <c r="B8" s="198"/>
      <c r="C8" s="338"/>
      <c r="D8" s="334"/>
      <c r="E8" s="334"/>
      <c r="F8" s="398"/>
      <c r="G8" s="206"/>
      <c r="H8" s="376"/>
      <c r="I8" s="376"/>
      <c r="J8" s="376"/>
      <c r="K8" s="376"/>
      <c r="L8" s="376"/>
      <c r="M8" s="387"/>
      <c r="N8" s="387"/>
      <c r="O8" s="376"/>
      <c r="P8" s="198"/>
      <c r="Q8" s="378"/>
      <c r="R8" s="378"/>
      <c r="S8" s="378"/>
      <c r="T8" s="378"/>
      <c r="U8" s="378"/>
      <c r="V8" s="378"/>
      <c r="W8" s="378"/>
      <c r="X8" s="378"/>
      <c r="Y8" s="389"/>
      <c r="Z8" s="389"/>
      <c r="AA8" s="389"/>
      <c r="AB8" s="389"/>
      <c r="AC8" s="389"/>
      <c r="AD8" s="389"/>
    </row>
    <row r="9" spans="1:30" s="17" customFormat="1" outlineLevel="1" x14ac:dyDescent="0.25">
      <c r="A9" s="13" t="s">
        <v>15</v>
      </c>
      <c r="B9" s="198"/>
      <c r="C9" s="338"/>
      <c r="D9" s="334"/>
      <c r="E9" s="334"/>
      <c r="F9" s="398"/>
      <c r="G9" s="206"/>
      <c r="H9" s="376"/>
      <c r="I9" s="376"/>
      <c r="J9" s="376"/>
      <c r="K9" s="376"/>
      <c r="L9" s="376"/>
      <c r="M9" s="387"/>
      <c r="N9" s="387"/>
      <c r="O9" s="376"/>
      <c r="P9" s="198"/>
      <c r="Q9" s="378"/>
      <c r="R9" s="378"/>
      <c r="S9" s="378"/>
      <c r="T9" s="378"/>
      <c r="U9" s="378"/>
      <c r="V9" s="378"/>
      <c r="W9" s="378"/>
      <c r="X9" s="378"/>
      <c r="Y9" s="389"/>
      <c r="Z9" s="389"/>
      <c r="AA9" s="389"/>
      <c r="AB9" s="389"/>
      <c r="AC9" s="389"/>
      <c r="AD9" s="389"/>
    </row>
    <row r="10" spans="1:30" s="17" customFormat="1" outlineLevel="1" x14ac:dyDescent="0.25">
      <c r="A10" s="13" t="s">
        <v>16</v>
      </c>
      <c r="B10" s="198"/>
      <c r="C10" s="338"/>
      <c r="D10" s="334"/>
      <c r="E10" s="334"/>
      <c r="F10" s="398"/>
      <c r="G10" s="206"/>
      <c r="H10" s="380"/>
      <c r="I10" s="380"/>
      <c r="J10" s="380"/>
      <c r="K10" s="380"/>
      <c r="L10" s="380"/>
      <c r="M10" s="391"/>
      <c r="N10" s="391"/>
      <c r="O10" s="380"/>
      <c r="P10" s="198"/>
      <c r="Q10" s="378"/>
      <c r="R10" s="378"/>
      <c r="S10" s="378"/>
      <c r="T10" s="378"/>
      <c r="U10" s="378"/>
      <c r="V10" s="378"/>
      <c r="W10" s="378"/>
      <c r="X10" s="378"/>
      <c r="Y10" s="389"/>
      <c r="Z10" s="389"/>
      <c r="AA10" s="389"/>
      <c r="AB10" s="389"/>
      <c r="AC10" s="389"/>
      <c r="AD10" s="389"/>
    </row>
    <row r="11" spans="1:30" s="17" customFormat="1" ht="25.5" outlineLevel="1" x14ac:dyDescent="0.25">
      <c r="A11" s="13" t="s">
        <v>17</v>
      </c>
      <c r="B11" s="198"/>
      <c r="C11" s="339"/>
      <c r="D11" s="340"/>
      <c r="E11" s="340"/>
      <c r="F11" s="399"/>
      <c r="G11" s="206"/>
      <c r="H11" s="348"/>
      <c r="I11" s="348"/>
      <c r="J11" s="348"/>
      <c r="K11" s="348"/>
      <c r="L11" s="348"/>
      <c r="M11" s="348"/>
      <c r="N11" s="348"/>
      <c r="O11" s="348"/>
      <c r="P11" s="198"/>
      <c r="Q11" s="378"/>
      <c r="R11" s="378"/>
      <c r="S11" s="378"/>
      <c r="T11" s="378"/>
      <c r="U11" s="378"/>
      <c r="V11" s="378"/>
      <c r="W11" s="378"/>
      <c r="X11" s="378"/>
      <c r="Y11" s="389"/>
      <c r="Z11" s="389"/>
      <c r="AA11" s="389"/>
      <c r="AB11" s="389"/>
      <c r="AC11" s="389"/>
      <c r="AD11" s="389"/>
    </row>
    <row r="12" spans="1:30" s="17" customFormat="1" outlineLevel="1" x14ac:dyDescent="0.25">
      <c r="A12" s="14" t="s">
        <v>21</v>
      </c>
      <c r="B12" s="198"/>
      <c r="C12" s="338"/>
      <c r="D12" s="334"/>
      <c r="E12" s="334"/>
      <c r="F12" s="398"/>
      <c r="G12" s="206"/>
      <c r="H12" s="381"/>
      <c r="I12" s="381"/>
      <c r="J12" s="381"/>
      <c r="K12" s="381"/>
      <c r="L12" s="381"/>
      <c r="M12" s="392"/>
      <c r="N12" s="392"/>
      <c r="O12" s="381"/>
      <c r="P12" s="198"/>
      <c r="Q12" s="378"/>
      <c r="R12" s="378"/>
      <c r="S12" s="378"/>
      <c r="T12" s="378"/>
      <c r="U12" s="378"/>
      <c r="V12" s="378"/>
      <c r="W12" s="378"/>
      <c r="X12" s="378"/>
      <c r="Y12" s="389"/>
      <c r="Z12" s="389"/>
      <c r="AA12" s="389"/>
      <c r="AB12" s="389"/>
      <c r="AC12" s="389"/>
      <c r="AD12" s="389"/>
    </row>
    <row r="13" spans="1:30" s="17" customFormat="1" outlineLevel="1" x14ac:dyDescent="0.25">
      <c r="A13" s="13" t="s">
        <v>24</v>
      </c>
      <c r="B13" s="198"/>
      <c r="C13" s="338"/>
      <c r="D13" s="334"/>
      <c r="E13" s="334"/>
      <c r="F13" s="398"/>
      <c r="G13" s="206"/>
      <c r="H13" s="382"/>
      <c r="I13" s="382"/>
      <c r="J13" s="382"/>
      <c r="K13" s="382"/>
      <c r="L13" s="382"/>
      <c r="M13" s="393"/>
      <c r="N13" s="393"/>
      <c r="O13" s="382"/>
      <c r="P13" s="198"/>
      <c r="Q13" s="378"/>
      <c r="R13" s="378"/>
      <c r="S13" s="378"/>
      <c r="T13" s="378"/>
      <c r="U13" s="378"/>
      <c r="V13" s="378"/>
      <c r="W13" s="378"/>
      <c r="X13" s="378"/>
      <c r="Y13" s="389"/>
      <c r="Z13" s="389"/>
      <c r="AA13" s="389"/>
      <c r="AB13" s="389"/>
      <c r="AC13" s="389"/>
      <c r="AD13" s="389"/>
    </row>
    <row r="14" spans="1:30" s="17" customFormat="1" outlineLevel="1" x14ac:dyDescent="0.25">
      <c r="A14" s="13" t="s">
        <v>26</v>
      </c>
      <c r="B14" s="198"/>
      <c r="C14" s="338"/>
      <c r="D14" s="334"/>
      <c r="E14" s="334"/>
      <c r="F14" s="398"/>
      <c r="G14" s="206"/>
      <c r="H14" s="382"/>
      <c r="I14" s="382"/>
      <c r="J14" s="382"/>
      <c r="K14" s="382"/>
      <c r="L14" s="382"/>
      <c r="M14" s="393"/>
      <c r="N14" s="393"/>
      <c r="O14" s="382"/>
      <c r="P14" s="198"/>
      <c r="Q14" s="378"/>
      <c r="R14" s="378"/>
      <c r="S14" s="378"/>
      <c r="T14" s="378"/>
      <c r="U14" s="378"/>
      <c r="V14" s="378"/>
      <c r="W14" s="378"/>
      <c r="X14" s="378"/>
      <c r="Y14" s="389"/>
      <c r="Z14" s="389"/>
      <c r="AA14" s="389"/>
      <c r="AB14" s="389"/>
      <c r="AC14" s="389"/>
      <c r="AD14" s="389"/>
    </row>
    <row r="15" spans="1:30" s="17" customFormat="1" ht="15" customHeight="1" outlineLevel="1" x14ac:dyDescent="0.25">
      <c r="A15" s="447" t="s">
        <v>28</v>
      </c>
      <c r="B15" s="198"/>
      <c r="C15" s="338"/>
      <c r="D15" s="334"/>
      <c r="E15" s="334"/>
      <c r="F15" s="398"/>
      <c r="G15" s="206"/>
      <c r="H15" s="382"/>
      <c r="I15" s="382"/>
      <c r="J15" s="382"/>
      <c r="K15" s="382"/>
      <c r="L15" s="382"/>
      <c r="M15" s="393"/>
      <c r="N15" s="393"/>
      <c r="O15" s="382"/>
      <c r="P15" s="198"/>
      <c r="Q15" s="378"/>
      <c r="R15" s="378"/>
      <c r="S15" s="378"/>
      <c r="T15" s="378"/>
      <c r="U15" s="378"/>
      <c r="V15" s="378"/>
      <c r="W15" s="378"/>
      <c r="X15" s="378"/>
      <c r="Y15" s="389"/>
      <c r="Z15" s="389"/>
      <c r="AA15" s="389"/>
      <c r="AB15" s="389"/>
      <c r="AC15" s="389"/>
      <c r="AD15" s="389"/>
    </row>
    <row r="16" spans="1:30" s="17" customFormat="1" outlineLevel="1" x14ac:dyDescent="0.25">
      <c r="A16" s="448"/>
      <c r="B16" s="198"/>
      <c r="C16" s="338"/>
      <c r="D16" s="334"/>
      <c r="E16" s="334"/>
      <c r="F16" s="398"/>
      <c r="G16" s="206"/>
      <c r="H16" s="382"/>
      <c r="I16" s="382"/>
      <c r="J16" s="382"/>
      <c r="K16" s="382"/>
      <c r="L16" s="382"/>
      <c r="M16" s="393"/>
      <c r="N16" s="393"/>
      <c r="O16" s="382"/>
      <c r="P16" s="198"/>
      <c r="Q16" s="378"/>
      <c r="R16" s="378"/>
      <c r="S16" s="378"/>
      <c r="T16" s="378"/>
      <c r="U16" s="378"/>
      <c r="V16" s="378"/>
      <c r="W16" s="378"/>
      <c r="X16" s="378"/>
      <c r="Y16" s="389"/>
      <c r="Z16" s="389"/>
      <c r="AA16" s="389"/>
      <c r="AB16" s="389"/>
      <c r="AC16" s="389"/>
      <c r="AD16" s="389"/>
    </row>
    <row r="17" spans="1:30" s="17" customFormat="1" outlineLevel="1" x14ac:dyDescent="0.25">
      <c r="A17" s="15" t="s">
        <v>31</v>
      </c>
      <c r="B17" s="198"/>
      <c r="C17" s="338"/>
      <c r="D17" s="334"/>
      <c r="E17" s="334"/>
      <c r="F17" s="398"/>
      <c r="G17" s="206"/>
      <c r="H17" s="382"/>
      <c r="I17" s="382"/>
      <c r="J17" s="382"/>
      <c r="K17" s="382"/>
      <c r="L17" s="382"/>
      <c r="M17" s="393"/>
      <c r="N17" s="393"/>
      <c r="O17" s="382"/>
      <c r="P17" s="198"/>
      <c r="Q17" s="378"/>
      <c r="R17" s="378"/>
      <c r="S17" s="378"/>
      <c r="T17" s="378"/>
      <c r="U17" s="378"/>
      <c r="V17" s="378"/>
      <c r="W17" s="378"/>
      <c r="X17" s="378"/>
      <c r="Y17" s="389"/>
      <c r="Z17" s="389"/>
      <c r="AA17" s="389"/>
      <c r="AB17" s="389"/>
      <c r="AC17" s="389"/>
      <c r="AD17" s="389"/>
    </row>
    <row r="18" spans="1:30" s="17" customFormat="1" outlineLevel="1" x14ac:dyDescent="0.25">
      <c r="A18" s="16" t="s">
        <v>33</v>
      </c>
      <c r="B18" s="198"/>
      <c r="C18" s="338"/>
      <c r="D18" s="334"/>
      <c r="E18" s="334"/>
      <c r="F18" s="398"/>
      <c r="G18" s="206"/>
      <c r="H18" s="382"/>
      <c r="I18" s="382"/>
      <c r="J18" s="382"/>
      <c r="K18" s="382"/>
      <c r="L18" s="382"/>
      <c r="M18" s="393"/>
      <c r="N18" s="393"/>
      <c r="O18" s="382"/>
      <c r="P18" s="198"/>
      <c r="Q18" s="378"/>
      <c r="R18" s="378"/>
      <c r="S18" s="378"/>
      <c r="T18" s="378"/>
      <c r="U18" s="378"/>
      <c r="V18" s="378"/>
      <c r="W18" s="378"/>
      <c r="X18" s="378"/>
      <c r="Y18" s="389"/>
      <c r="Z18" s="389"/>
      <c r="AA18" s="389"/>
      <c r="AB18" s="389"/>
      <c r="AC18" s="389"/>
      <c r="AD18" s="389"/>
    </row>
    <row r="19" spans="1:30" s="17" customFormat="1" outlineLevel="1" x14ac:dyDescent="0.25">
      <c r="A19" s="16" t="s">
        <v>35</v>
      </c>
      <c r="B19" s="198"/>
      <c r="C19" s="338"/>
      <c r="D19" s="334"/>
      <c r="E19" s="334"/>
      <c r="F19" s="398"/>
      <c r="G19" s="206"/>
      <c r="H19" s="382"/>
      <c r="I19" s="382"/>
      <c r="J19" s="382"/>
      <c r="K19" s="382"/>
      <c r="L19" s="382"/>
      <c r="M19" s="393"/>
      <c r="N19" s="393"/>
      <c r="O19" s="382"/>
      <c r="P19" s="198"/>
      <c r="Q19" s="378"/>
      <c r="R19" s="378"/>
      <c r="S19" s="378"/>
      <c r="T19" s="378"/>
      <c r="U19" s="378"/>
      <c r="V19" s="378"/>
      <c r="W19" s="378"/>
      <c r="X19" s="378"/>
      <c r="Y19" s="389"/>
      <c r="Z19" s="389"/>
      <c r="AA19" s="389"/>
      <c r="AB19" s="389"/>
      <c r="AC19" s="389"/>
      <c r="AD19" s="389"/>
    </row>
    <row r="20" spans="1:30" s="17" customFormat="1" x14ac:dyDescent="0.25">
      <c r="A20" s="444"/>
      <c r="B20" s="198"/>
      <c r="C20" s="338"/>
      <c r="D20" s="334"/>
      <c r="E20" s="334"/>
      <c r="F20" s="398"/>
      <c r="G20" s="206"/>
      <c r="H20" s="393"/>
      <c r="I20" s="393"/>
      <c r="J20" s="393"/>
      <c r="K20" s="393"/>
      <c r="L20" s="393"/>
      <c r="M20" s="393"/>
      <c r="N20" s="393"/>
      <c r="O20" s="393"/>
      <c r="P20" s="198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89"/>
      <c r="AB20" s="389"/>
      <c r="AC20" s="389"/>
      <c r="AD20" s="389"/>
    </row>
    <row r="21" spans="1:30" s="17" customFormat="1" x14ac:dyDescent="0.25">
      <c r="A21" s="433" t="s">
        <v>38</v>
      </c>
      <c r="B21" s="198"/>
      <c r="C21" s="338"/>
      <c r="D21" s="334"/>
      <c r="E21" s="334"/>
      <c r="F21" s="398"/>
      <c r="G21" s="206"/>
      <c r="H21" s="382"/>
      <c r="I21" s="382"/>
      <c r="J21" s="382"/>
      <c r="K21" s="382"/>
      <c r="L21" s="382"/>
      <c r="M21" s="393"/>
      <c r="N21" s="393"/>
      <c r="O21" s="382"/>
      <c r="P21" s="198"/>
      <c r="Q21" s="378"/>
      <c r="R21" s="378"/>
      <c r="S21" s="378"/>
      <c r="T21" s="378"/>
      <c r="U21" s="378"/>
      <c r="V21" s="378"/>
      <c r="W21" s="378"/>
      <c r="X21" s="378"/>
      <c r="Y21" s="389"/>
      <c r="Z21" s="389"/>
      <c r="AA21" s="389"/>
      <c r="AB21" s="389"/>
      <c r="AC21" s="389"/>
      <c r="AD21" s="389"/>
    </row>
    <row r="22" spans="1:30" s="17" customFormat="1" outlineLevel="1" x14ac:dyDescent="0.25">
      <c r="A22" s="310" t="s">
        <v>39</v>
      </c>
      <c r="B22" s="198"/>
      <c r="C22" s="338"/>
      <c r="D22" s="334"/>
      <c r="E22" s="334"/>
      <c r="F22" s="398"/>
      <c r="G22" s="206"/>
      <c r="H22" s="382"/>
      <c r="I22" s="382"/>
      <c r="J22" s="382"/>
      <c r="K22" s="382"/>
      <c r="L22" s="382"/>
      <c r="M22" s="393"/>
      <c r="N22" s="393"/>
      <c r="O22" s="382"/>
      <c r="P22" s="198"/>
      <c r="Q22" s="378"/>
      <c r="R22" s="378"/>
      <c r="S22" s="378"/>
      <c r="T22" s="378"/>
      <c r="U22" s="378"/>
      <c r="V22" s="378"/>
      <c r="W22" s="378"/>
      <c r="X22" s="378"/>
      <c r="Y22" s="389"/>
      <c r="Z22" s="389"/>
      <c r="AA22" s="389"/>
      <c r="AB22" s="389"/>
      <c r="AC22" s="389"/>
      <c r="AD22" s="389"/>
    </row>
    <row r="23" spans="1:30" s="17" customFormat="1" ht="63.75" outlineLevel="1" x14ac:dyDescent="0.25">
      <c r="A23" s="310" t="s">
        <v>138</v>
      </c>
      <c r="B23" s="198"/>
      <c r="C23" s="338"/>
      <c r="D23" s="334"/>
      <c r="E23" s="334"/>
      <c r="F23" s="398"/>
      <c r="G23" s="206"/>
      <c r="H23" s="382"/>
      <c r="I23" s="382"/>
      <c r="J23" s="382"/>
      <c r="K23" s="382"/>
      <c r="L23" s="382"/>
      <c r="M23" s="393"/>
      <c r="N23" s="393"/>
      <c r="O23" s="382"/>
      <c r="P23" s="198"/>
      <c r="Q23" s="378"/>
      <c r="R23" s="378"/>
      <c r="S23" s="378"/>
      <c r="T23" s="378"/>
      <c r="U23" s="378"/>
      <c r="V23" s="378"/>
      <c r="W23" s="378"/>
      <c r="X23" s="378"/>
      <c r="Y23" s="436" t="s">
        <v>623</v>
      </c>
      <c r="Z23" s="435" t="s">
        <v>631</v>
      </c>
      <c r="AA23" s="436" t="s">
        <v>625</v>
      </c>
      <c r="AB23" s="436" t="s">
        <v>629</v>
      </c>
      <c r="AC23" s="389"/>
      <c r="AD23" s="389"/>
    </row>
    <row r="24" spans="1:30" s="17" customFormat="1" outlineLevel="1" x14ac:dyDescent="0.25">
      <c r="A24" s="20" t="s">
        <v>411</v>
      </c>
      <c r="B24" s="198"/>
      <c r="C24" s="338"/>
      <c r="D24" s="334"/>
      <c r="E24" s="334"/>
      <c r="F24" s="398"/>
      <c r="G24" s="206"/>
      <c r="H24" s="382"/>
      <c r="I24" s="382"/>
      <c r="J24" s="382"/>
      <c r="K24" s="382"/>
      <c r="L24" s="382"/>
      <c r="M24" s="393"/>
      <c r="N24" s="393"/>
      <c r="O24" s="382"/>
      <c r="P24" s="198"/>
      <c r="Q24" s="378"/>
      <c r="R24" s="378"/>
      <c r="S24" s="378"/>
      <c r="T24" s="378"/>
      <c r="U24" s="378"/>
      <c r="V24" s="378"/>
      <c r="W24" s="378"/>
      <c r="X24" s="378"/>
      <c r="Y24" s="389"/>
      <c r="Z24" s="389"/>
      <c r="AA24" s="389"/>
      <c r="AB24" s="389"/>
      <c r="AC24" s="389"/>
      <c r="AD24" s="389"/>
    </row>
    <row r="25" spans="1:30" s="17" customFormat="1" x14ac:dyDescent="0.25">
      <c r="A25" s="20"/>
      <c r="B25" s="198"/>
      <c r="C25" s="338"/>
      <c r="D25" s="334"/>
      <c r="E25" s="334"/>
      <c r="F25" s="398"/>
      <c r="G25" s="206"/>
      <c r="H25" s="393"/>
      <c r="I25" s="393"/>
      <c r="J25" s="393"/>
      <c r="K25" s="393"/>
      <c r="L25" s="393"/>
      <c r="M25" s="393"/>
      <c r="N25" s="393"/>
      <c r="O25" s="393"/>
      <c r="P25" s="198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89"/>
      <c r="AB25" s="389"/>
      <c r="AC25" s="389"/>
      <c r="AD25" s="389"/>
    </row>
    <row r="26" spans="1:30" s="17" customFormat="1" ht="25.5" customHeight="1" x14ac:dyDescent="0.25">
      <c r="A26" s="312" t="s">
        <v>45</v>
      </c>
      <c r="B26" s="198"/>
      <c r="C26" s="338"/>
      <c r="D26" s="334"/>
      <c r="E26" s="334"/>
      <c r="F26" s="398"/>
      <c r="G26" s="206"/>
      <c r="H26" s="382"/>
      <c r="I26" s="382"/>
      <c r="J26" s="382"/>
      <c r="K26" s="382"/>
      <c r="L26" s="382"/>
      <c r="M26" s="393"/>
      <c r="N26" s="393"/>
      <c r="O26" s="382"/>
      <c r="P26" s="198"/>
      <c r="Q26" s="378"/>
      <c r="R26" s="378"/>
      <c r="S26" s="378"/>
      <c r="T26" s="378"/>
      <c r="U26" s="378"/>
      <c r="V26" s="378"/>
      <c r="W26" s="378"/>
      <c r="X26" s="378"/>
      <c r="Y26" s="389"/>
      <c r="Z26" s="389"/>
      <c r="AA26" s="389"/>
      <c r="AB26" s="389"/>
      <c r="AC26" s="389"/>
      <c r="AD26" s="389"/>
    </row>
    <row r="27" spans="1:30" s="17" customFormat="1" outlineLevel="1" x14ac:dyDescent="0.25">
      <c r="A27" s="310" t="s">
        <v>39</v>
      </c>
      <c r="B27" s="198"/>
      <c r="C27" s="338"/>
      <c r="D27" s="334"/>
      <c r="E27" s="334"/>
      <c r="F27" s="398"/>
      <c r="G27" s="206"/>
      <c r="H27" s="382"/>
      <c r="I27" s="382"/>
      <c r="J27" s="382"/>
      <c r="K27" s="382"/>
      <c r="L27" s="382"/>
      <c r="M27" s="393"/>
      <c r="N27" s="393"/>
      <c r="O27" s="382"/>
      <c r="P27" s="198"/>
      <c r="Q27" s="378"/>
      <c r="R27" s="378"/>
      <c r="S27" s="378"/>
      <c r="T27" s="378"/>
      <c r="U27" s="378"/>
      <c r="V27" s="378"/>
      <c r="W27" s="378"/>
      <c r="X27" s="378"/>
      <c r="Y27" s="389"/>
      <c r="Z27" s="389"/>
      <c r="AA27" s="389"/>
      <c r="AB27" s="389"/>
      <c r="AC27" s="389"/>
      <c r="AD27" s="389"/>
    </row>
    <row r="28" spans="1:30" s="17" customFormat="1" outlineLevel="1" x14ac:dyDescent="0.25">
      <c r="A28" s="310" t="s">
        <v>138</v>
      </c>
      <c r="B28" s="198"/>
      <c r="C28" s="338"/>
      <c r="D28" s="334"/>
      <c r="E28" s="334"/>
      <c r="F28" s="398"/>
      <c r="G28" s="206"/>
      <c r="H28" s="382"/>
      <c r="I28" s="382"/>
      <c r="J28" s="382"/>
      <c r="K28" s="382"/>
      <c r="L28" s="382"/>
      <c r="M28" s="393"/>
      <c r="N28" s="393"/>
      <c r="O28" s="382"/>
      <c r="P28" s="198"/>
      <c r="Q28" s="378"/>
      <c r="R28" s="378"/>
      <c r="S28" s="378"/>
      <c r="T28" s="378"/>
      <c r="U28" s="378"/>
      <c r="V28" s="378"/>
      <c r="W28" s="378"/>
      <c r="X28" s="378"/>
      <c r="Y28" s="389"/>
      <c r="Z28" s="389"/>
      <c r="AA28" s="389"/>
      <c r="AB28" s="389"/>
      <c r="AC28" s="389"/>
      <c r="AD28" s="389"/>
    </row>
    <row r="29" spans="1:30" s="17" customFormat="1" outlineLevel="1" x14ac:dyDescent="0.25">
      <c r="A29" s="310" t="s">
        <v>412</v>
      </c>
      <c r="B29" s="198"/>
      <c r="C29" s="338"/>
      <c r="D29" s="334"/>
      <c r="E29" s="334"/>
      <c r="F29" s="398"/>
      <c r="G29" s="206"/>
      <c r="H29" s="382"/>
      <c r="I29" s="382"/>
      <c r="J29" s="382"/>
      <c r="K29" s="382"/>
      <c r="L29" s="382"/>
      <c r="M29" s="393"/>
      <c r="N29" s="393"/>
      <c r="O29" s="382"/>
      <c r="P29" s="198"/>
      <c r="Q29" s="378"/>
      <c r="R29" s="378"/>
      <c r="S29" s="378"/>
      <c r="T29" s="378"/>
      <c r="U29" s="378"/>
      <c r="V29" s="378"/>
      <c r="W29" s="378"/>
      <c r="X29" s="378"/>
      <c r="Y29" s="389"/>
      <c r="Z29" s="389"/>
      <c r="AA29" s="389"/>
      <c r="AB29" s="389"/>
      <c r="AC29" s="389"/>
      <c r="AD29" s="389"/>
    </row>
    <row r="30" spans="1:30" s="17" customFormat="1" ht="25.5" outlineLevel="1" x14ac:dyDescent="0.25">
      <c r="A30" s="310" t="s">
        <v>267</v>
      </c>
      <c r="B30" s="198"/>
      <c r="C30" s="338"/>
      <c r="D30" s="334"/>
      <c r="E30" s="334"/>
      <c r="F30" s="398"/>
      <c r="G30" s="206"/>
      <c r="H30" s="382"/>
      <c r="I30" s="382"/>
      <c r="J30" s="382"/>
      <c r="K30" s="382"/>
      <c r="L30" s="382"/>
      <c r="M30" s="393"/>
      <c r="N30" s="393"/>
      <c r="O30" s="382"/>
      <c r="P30" s="198"/>
      <c r="Q30" s="378"/>
      <c r="R30" s="378"/>
      <c r="S30" s="378"/>
      <c r="T30" s="378"/>
      <c r="U30" s="378"/>
      <c r="V30" s="378"/>
      <c r="W30" s="378"/>
      <c r="X30" s="378"/>
      <c r="Y30" s="389"/>
      <c r="Z30" s="389"/>
      <c r="AA30" s="389"/>
      <c r="AB30" s="389"/>
      <c r="AC30" s="389"/>
      <c r="AD30" s="389"/>
    </row>
    <row r="31" spans="1:30" s="17" customFormat="1" outlineLevel="1" x14ac:dyDescent="0.25">
      <c r="A31" s="310" t="s">
        <v>41</v>
      </c>
      <c r="B31" s="198"/>
      <c r="C31" s="338"/>
      <c r="D31" s="334"/>
      <c r="E31" s="334"/>
      <c r="F31" s="398"/>
      <c r="G31" s="206"/>
      <c r="H31" s="382"/>
      <c r="I31" s="382"/>
      <c r="J31" s="382"/>
      <c r="K31" s="382"/>
      <c r="L31" s="382"/>
      <c r="M31" s="393"/>
      <c r="N31" s="393"/>
      <c r="O31" s="382"/>
      <c r="P31" s="198"/>
      <c r="Q31" s="378"/>
      <c r="R31" s="378"/>
      <c r="S31" s="378"/>
      <c r="T31" s="378"/>
      <c r="U31" s="378"/>
      <c r="V31" s="378"/>
      <c r="W31" s="378"/>
      <c r="X31" s="378"/>
      <c r="Y31" s="389"/>
      <c r="Z31" s="389"/>
      <c r="AA31" s="389"/>
      <c r="AB31" s="389"/>
      <c r="AC31" s="389"/>
      <c r="AD31" s="389"/>
    </row>
    <row r="32" spans="1:30" s="17" customFormat="1" outlineLevel="1" x14ac:dyDescent="0.25">
      <c r="A32" s="310" t="s">
        <v>43</v>
      </c>
      <c r="B32" s="198"/>
      <c r="C32" s="338"/>
      <c r="D32" s="334"/>
      <c r="E32" s="334"/>
      <c r="F32" s="398"/>
      <c r="G32" s="206"/>
      <c r="H32" s="382"/>
      <c r="I32" s="382"/>
      <c r="J32" s="382"/>
      <c r="K32" s="382"/>
      <c r="L32" s="382"/>
      <c r="M32" s="393"/>
      <c r="N32" s="393"/>
      <c r="O32" s="382"/>
      <c r="P32" s="198"/>
      <c r="Q32" s="378"/>
      <c r="R32" s="378"/>
      <c r="S32" s="378"/>
      <c r="T32" s="378"/>
      <c r="U32" s="378"/>
      <c r="V32" s="378"/>
      <c r="W32" s="378"/>
      <c r="X32" s="378"/>
      <c r="Y32" s="389"/>
      <c r="Z32" s="389"/>
      <c r="AA32" s="389"/>
      <c r="AB32" s="389"/>
      <c r="AC32" s="389"/>
      <c r="AD32" s="389"/>
    </row>
    <row r="33" spans="1:30" s="17" customFormat="1" x14ac:dyDescent="0.25">
      <c r="A33" s="310"/>
      <c r="B33" s="198"/>
      <c r="C33" s="338"/>
      <c r="D33" s="334"/>
      <c r="E33" s="334"/>
      <c r="F33" s="398"/>
      <c r="G33" s="206"/>
      <c r="H33" s="393"/>
      <c r="I33" s="393"/>
      <c r="J33" s="393"/>
      <c r="K33" s="393"/>
      <c r="L33" s="393"/>
      <c r="M33" s="393"/>
      <c r="N33" s="393"/>
      <c r="O33" s="393"/>
      <c r="P33" s="198"/>
      <c r="Q33" s="389"/>
      <c r="R33" s="389"/>
      <c r="S33" s="389"/>
      <c r="T33" s="389"/>
      <c r="U33" s="389"/>
      <c r="V33" s="389"/>
      <c r="W33" s="389"/>
      <c r="X33" s="389"/>
      <c r="Y33" s="389"/>
      <c r="Z33" s="389"/>
      <c r="AA33" s="389"/>
      <c r="AB33" s="389"/>
      <c r="AC33" s="389"/>
      <c r="AD33" s="389"/>
    </row>
    <row r="34" spans="1:30" s="17" customFormat="1" x14ac:dyDescent="0.25">
      <c r="A34" s="433" t="s">
        <v>47</v>
      </c>
      <c r="B34" s="198"/>
      <c r="C34" s="405" t="s">
        <v>520</v>
      </c>
      <c r="D34" s="406" t="s">
        <v>520</v>
      </c>
      <c r="E34" s="406" t="s">
        <v>520</v>
      </c>
      <c r="F34" s="407" t="s">
        <v>520</v>
      </c>
      <c r="G34" s="206"/>
      <c r="H34" s="382"/>
      <c r="I34" s="382"/>
      <c r="J34" s="382"/>
      <c r="K34" s="382"/>
      <c r="L34" s="382"/>
      <c r="M34" s="393"/>
      <c r="N34" s="393"/>
      <c r="O34" s="382"/>
      <c r="P34" s="198"/>
      <c r="Q34" s="378"/>
      <c r="R34" s="378"/>
      <c r="S34" s="378"/>
      <c r="T34" s="378"/>
      <c r="U34" s="378"/>
      <c r="V34" s="378"/>
      <c r="W34" s="378"/>
      <c r="X34" s="378"/>
      <c r="Y34" s="389"/>
      <c r="Z34" s="389"/>
      <c r="AA34" s="389"/>
      <c r="AB34" s="389"/>
      <c r="AC34" s="389"/>
      <c r="AD34" s="389"/>
    </row>
    <row r="35" spans="1:30" s="17" customFormat="1" outlineLevel="1" x14ac:dyDescent="0.25">
      <c r="A35" s="310" t="s">
        <v>41</v>
      </c>
      <c r="B35" s="198"/>
      <c r="C35" s="405"/>
      <c r="D35" s="406"/>
      <c r="E35" s="406"/>
      <c r="F35" s="407"/>
      <c r="G35" s="206"/>
      <c r="H35" s="382"/>
      <c r="I35" s="382"/>
      <c r="J35" s="382"/>
      <c r="K35" s="382"/>
      <c r="L35" s="382"/>
      <c r="M35" s="393"/>
      <c r="N35" s="393"/>
      <c r="O35" s="382"/>
      <c r="P35" s="198"/>
      <c r="Q35" s="378"/>
      <c r="R35" s="378"/>
      <c r="S35" s="378"/>
      <c r="T35" s="378"/>
      <c r="U35" s="378"/>
      <c r="V35" s="378"/>
      <c r="W35" s="378"/>
      <c r="X35" s="378"/>
      <c r="Y35" s="389"/>
      <c r="Z35" s="389"/>
      <c r="AA35" s="389"/>
      <c r="AB35" s="389"/>
      <c r="AC35" s="389"/>
      <c r="AD35" s="389"/>
    </row>
    <row r="36" spans="1:30" s="17" customFormat="1" outlineLevel="1" x14ac:dyDescent="0.25">
      <c r="A36" s="310" t="s">
        <v>48</v>
      </c>
      <c r="B36" s="198"/>
      <c r="C36" s="405" t="s">
        <v>521</v>
      </c>
      <c r="D36" s="406" t="s">
        <v>521</v>
      </c>
      <c r="E36" s="406" t="s">
        <v>521</v>
      </c>
      <c r="F36" s="407" t="s">
        <v>521</v>
      </c>
      <c r="G36" s="206"/>
      <c r="H36" s="382"/>
      <c r="I36" s="382"/>
      <c r="J36" s="382"/>
      <c r="K36" s="382"/>
      <c r="L36" s="382"/>
      <c r="M36" s="393"/>
      <c r="N36" s="393"/>
      <c r="O36" s="382"/>
      <c r="P36" s="198"/>
      <c r="Q36" s="378"/>
      <c r="R36" s="378"/>
      <c r="S36" s="378"/>
      <c r="T36" s="378"/>
      <c r="U36" s="378"/>
      <c r="V36" s="378"/>
      <c r="W36" s="378"/>
      <c r="X36" s="378"/>
      <c r="Y36" s="389"/>
      <c r="Z36" s="389"/>
      <c r="AA36" s="389"/>
      <c r="AB36" s="389"/>
      <c r="AC36" s="389"/>
      <c r="AD36" s="389"/>
    </row>
    <row r="37" spans="1:30" s="17" customFormat="1" outlineLevel="1" x14ac:dyDescent="0.25">
      <c r="A37" s="37" t="s">
        <v>49</v>
      </c>
      <c r="B37" s="198"/>
      <c r="C37" s="405">
        <v>0.36</v>
      </c>
      <c r="D37" s="406">
        <v>0.36</v>
      </c>
      <c r="E37" s="406">
        <v>0.36</v>
      </c>
      <c r="F37" s="407">
        <v>0.36</v>
      </c>
      <c r="G37" s="206"/>
      <c r="H37" s="382"/>
      <c r="I37" s="382"/>
      <c r="J37" s="382"/>
      <c r="K37" s="382"/>
      <c r="L37" s="382"/>
      <c r="M37" s="393"/>
      <c r="N37" s="393"/>
      <c r="O37" s="382"/>
      <c r="P37" s="198"/>
      <c r="Q37" s="378"/>
      <c r="R37" s="378"/>
      <c r="S37" s="378"/>
      <c r="T37" s="378"/>
      <c r="U37" s="378"/>
      <c r="V37" s="378"/>
      <c r="W37" s="378"/>
      <c r="X37" s="378"/>
      <c r="Y37" s="389"/>
      <c r="Z37" s="389"/>
      <c r="AA37" s="389"/>
      <c r="AB37" s="389"/>
      <c r="AC37" s="389"/>
      <c r="AD37" s="389"/>
    </row>
    <row r="38" spans="1:30" s="17" customFormat="1" outlineLevel="1" x14ac:dyDescent="0.25">
      <c r="A38" s="310" t="s">
        <v>53</v>
      </c>
      <c r="B38" s="198"/>
      <c r="C38" s="405">
        <v>0.25</v>
      </c>
      <c r="D38" s="406">
        <v>0.25</v>
      </c>
      <c r="E38" s="406">
        <v>0.25</v>
      </c>
      <c r="F38" s="407">
        <v>0.25</v>
      </c>
      <c r="G38" s="206"/>
      <c r="H38" s="382"/>
      <c r="I38" s="382"/>
      <c r="J38" s="382"/>
      <c r="K38" s="382"/>
      <c r="L38" s="382"/>
      <c r="M38" s="393"/>
      <c r="N38" s="393"/>
      <c r="O38" s="382"/>
      <c r="P38" s="198"/>
      <c r="Q38" s="378"/>
      <c r="R38" s="378"/>
      <c r="S38" s="378"/>
      <c r="T38" s="378"/>
      <c r="U38" s="378"/>
      <c r="V38" s="378"/>
      <c r="W38" s="378"/>
      <c r="X38" s="378"/>
      <c r="Y38" s="389"/>
      <c r="Z38" s="389"/>
      <c r="AA38" s="389"/>
      <c r="AB38" s="389"/>
      <c r="AC38" s="389"/>
      <c r="AD38" s="389"/>
    </row>
    <row r="39" spans="1:30" s="17" customFormat="1" outlineLevel="1" x14ac:dyDescent="0.25">
      <c r="A39" s="310" t="s">
        <v>50</v>
      </c>
      <c r="B39" s="198"/>
      <c r="C39" s="405">
        <v>0.42</v>
      </c>
      <c r="D39" s="406">
        <v>0.42</v>
      </c>
      <c r="E39" s="406">
        <v>0.42</v>
      </c>
      <c r="F39" s="407">
        <v>0.42</v>
      </c>
      <c r="G39" s="206"/>
      <c r="H39" s="382"/>
      <c r="I39" s="382"/>
      <c r="J39" s="382"/>
      <c r="K39" s="382"/>
      <c r="L39" s="382"/>
      <c r="M39" s="393"/>
      <c r="N39" s="393"/>
      <c r="O39" s="382"/>
      <c r="P39" s="198"/>
      <c r="Q39" s="378"/>
      <c r="R39" s="378"/>
      <c r="S39" s="378"/>
      <c r="T39" s="378"/>
      <c r="U39" s="378"/>
      <c r="V39" s="378"/>
      <c r="W39" s="378"/>
      <c r="X39" s="378"/>
      <c r="Y39" s="389"/>
      <c r="Z39" s="389"/>
      <c r="AA39" s="389"/>
      <c r="AB39" s="389"/>
      <c r="AC39" s="389"/>
      <c r="AD39" s="389"/>
    </row>
    <row r="40" spans="1:30" s="17" customFormat="1" ht="47.25" customHeight="1" outlineLevel="1" x14ac:dyDescent="0.25">
      <c r="A40" s="310" t="s">
        <v>51</v>
      </c>
      <c r="B40" s="198"/>
      <c r="C40" s="402" t="s">
        <v>515</v>
      </c>
      <c r="D40" s="403" t="s">
        <v>517</v>
      </c>
      <c r="E40" s="403" t="s">
        <v>518</v>
      </c>
      <c r="F40" s="403" t="s">
        <v>518</v>
      </c>
      <c r="G40" s="206"/>
      <c r="H40" s="393"/>
      <c r="I40" s="393"/>
      <c r="J40" s="393"/>
      <c r="K40" s="393"/>
      <c r="L40" s="393"/>
      <c r="M40" s="393"/>
      <c r="N40" s="393"/>
      <c r="O40" s="393"/>
      <c r="P40" s="198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89"/>
      <c r="AB40" s="389"/>
      <c r="AC40" s="389"/>
      <c r="AD40" s="389"/>
    </row>
    <row r="41" spans="1:30" s="17" customFormat="1" ht="33" customHeight="1" outlineLevel="1" x14ac:dyDescent="0.25">
      <c r="A41" s="310" t="s">
        <v>514</v>
      </c>
      <c r="B41" s="198"/>
      <c r="C41" s="402" t="s">
        <v>516</v>
      </c>
      <c r="D41" s="403" t="s">
        <v>516</v>
      </c>
      <c r="E41" s="403" t="s">
        <v>516</v>
      </c>
      <c r="F41" s="404" t="s">
        <v>519</v>
      </c>
      <c r="G41" s="206"/>
      <c r="H41" s="382"/>
      <c r="I41" s="382"/>
      <c r="J41" s="382"/>
      <c r="K41" s="382"/>
      <c r="L41" s="382"/>
      <c r="M41" s="393"/>
      <c r="N41" s="393"/>
      <c r="O41" s="382"/>
      <c r="P41" s="198"/>
      <c r="Q41" s="378"/>
      <c r="R41" s="378"/>
      <c r="S41" s="378"/>
      <c r="T41" s="378"/>
      <c r="U41" s="378"/>
      <c r="V41" s="378"/>
      <c r="W41" s="378"/>
      <c r="X41" s="378"/>
      <c r="Y41" s="389"/>
      <c r="Z41" s="389"/>
      <c r="AA41" s="389"/>
      <c r="AB41" s="389"/>
      <c r="AC41" s="389"/>
      <c r="AD41" s="389"/>
    </row>
    <row r="42" spans="1:30" s="17" customFormat="1" ht="33" customHeight="1" x14ac:dyDescent="0.25">
      <c r="A42" s="412"/>
      <c r="B42" s="198"/>
      <c r="C42" s="402"/>
      <c r="D42" s="403"/>
      <c r="E42" s="403"/>
      <c r="F42" s="404"/>
      <c r="G42" s="206"/>
      <c r="H42" s="393"/>
      <c r="I42" s="393"/>
      <c r="J42" s="393"/>
      <c r="K42" s="393"/>
      <c r="L42" s="393"/>
      <c r="M42" s="393"/>
      <c r="N42" s="393"/>
      <c r="O42" s="393"/>
      <c r="P42" s="198"/>
      <c r="Q42" s="389"/>
      <c r="R42" s="389"/>
      <c r="S42" s="389"/>
      <c r="T42" s="389"/>
      <c r="U42" s="389"/>
      <c r="V42" s="389"/>
      <c r="W42" s="389"/>
      <c r="X42" s="389"/>
      <c r="Y42" s="389"/>
      <c r="Z42" s="389"/>
      <c r="AA42" s="389"/>
      <c r="AB42" s="389"/>
      <c r="AC42" s="389"/>
      <c r="AD42" s="389"/>
    </row>
    <row r="43" spans="1:30" s="17" customFormat="1" x14ac:dyDescent="0.25">
      <c r="A43" s="28" t="s">
        <v>52</v>
      </c>
      <c r="B43" s="198"/>
      <c r="C43" s="338"/>
      <c r="D43" s="334"/>
      <c r="E43" s="334"/>
      <c r="F43" s="398"/>
      <c r="G43" s="206"/>
      <c r="H43" s="382"/>
      <c r="I43" s="382"/>
      <c r="J43" s="382"/>
      <c r="K43" s="382"/>
      <c r="L43" s="382"/>
      <c r="M43" s="393"/>
      <c r="N43" s="393"/>
      <c r="O43" s="382"/>
      <c r="P43" s="198"/>
      <c r="Q43" s="378"/>
      <c r="R43" s="378"/>
      <c r="S43" s="378"/>
      <c r="T43" s="378"/>
      <c r="U43" s="378"/>
      <c r="V43" s="378"/>
      <c r="W43" s="378"/>
      <c r="X43" s="378"/>
      <c r="Y43" s="389"/>
      <c r="Z43" s="389"/>
      <c r="AA43" s="389"/>
      <c r="AB43" s="389"/>
      <c r="AC43" s="389"/>
      <c r="AD43" s="389"/>
    </row>
    <row r="44" spans="1:30" s="17" customFormat="1" outlineLevel="1" x14ac:dyDescent="0.25">
      <c r="A44" s="310" t="s">
        <v>41</v>
      </c>
      <c r="B44" s="198"/>
      <c r="C44" s="338"/>
      <c r="D44" s="334"/>
      <c r="E44" s="334"/>
      <c r="F44" s="398"/>
      <c r="G44" s="206"/>
      <c r="H44" s="382"/>
      <c r="I44" s="382"/>
      <c r="J44" s="382"/>
      <c r="K44" s="382"/>
      <c r="L44" s="382"/>
      <c r="M44" s="393"/>
      <c r="N44" s="393"/>
      <c r="O44" s="382"/>
      <c r="P44" s="198"/>
      <c r="Q44" s="378"/>
      <c r="R44" s="378"/>
      <c r="S44" s="378"/>
      <c r="T44" s="378"/>
      <c r="U44" s="378"/>
      <c r="V44" s="378"/>
      <c r="W44" s="378"/>
      <c r="X44" s="378"/>
      <c r="Y44" s="389"/>
      <c r="Z44" s="389"/>
      <c r="AA44" s="389"/>
      <c r="AB44" s="389"/>
      <c r="AC44" s="389"/>
      <c r="AD44" s="389"/>
    </row>
    <row r="45" spans="1:30" s="17" customFormat="1" outlineLevel="1" x14ac:dyDescent="0.25">
      <c r="A45" s="310" t="s">
        <v>48</v>
      </c>
      <c r="B45" s="198"/>
      <c r="C45" s="338"/>
      <c r="D45" s="334"/>
      <c r="E45" s="334"/>
      <c r="F45" s="398"/>
      <c r="G45" s="206"/>
      <c r="H45" s="382"/>
      <c r="I45" s="382"/>
      <c r="J45" s="382"/>
      <c r="K45" s="382"/>
      <c r="L45" s="382"/>
      <c r="M45" s="393"/>
      <c r="N45" s="393"/>
      <c r="O45" s="382"/>
      <c r="P45" s="198"/>
      <c r="Q45" s="378"/>
      <c r="R45" s="378"/>
      <c r="S45" s="378"/>
      <c r="T45" s="378"/>
      <c r="U45" s="378"/>
      <c r="V45" s="378"/>
      <c r="W45" s="378"/>
      <c r="X45" s="378"/>
      <c r="Y45" s="389"/>
      <c r="Z45" s="389"/>
      <c r="AA45" s="389"/>
      <c r="AB45" s="389"/>
      <c r="AC45" s="389"/>
      <c r="AD45" s="389"/>
    </row>
    <row r="46" spans="1:30" s="17" customFormat="1" outlineLevel="1" x14ac:dyDescent="0.25">
      <c r="A46" s="29" t="s">
        <v>49</v>
      </c>
      <c r="B46" s="198"/>
      <c r="C46" s="338"/>
      <c r="D46" s="334"/>
      <c r="E46" s="334"/>
      <c r="F46" s="398"/>
      <c r="G46" s="206"/>
      <c r="H46" s="382"/>
      <c r="I46" s="382"/>
      <c r="J46" s="382"/>
      <c r="K46" s="382"/>
      <c r="L46" s="382"/>
      <c r="M46" s="393"/>
      <c r="N46" s="393"/>
      <c r="O46" s="382"/>
      <c r="P46" s="198"/>
      <c r="Q46" s="378"/>
      <c r="R46" s="378"/>
      <c r="S46" s="378"/>
      <c r="T46" s="378"/>
      <c r="U46" s="378"/>
      <c r="V46" s="378"/>
      <c r="W46" s="378"/>
      <c r="X46" s="378"/>
      <c r="Y46" s="389"/>
      <c r="Z46" s="389"/>
      <c r="AA46" s="389"/>
      <c r="AB46" s="389"/>
      <c r="AC46" s="389"/>
      <c r="AD46" s="389"/>
    </row>
    <row r="47" spans="1:30" s="17" customFormat="1" outlineLevel="1" x14ac:dyDescent="0.25">
      <c r="A47" s="29" t="s">
        <v>53</v>
      </c>
      <c r="B47" s="198"/>
      <c r="C47" s="338"/>
      <c r="D47" s="334"/>
      <c r="E47" s="334"/>
      <c r="F47" s="398"/>
      <c r="G47" s="206"/>
      <c r="H47" s="382"/>
      <c r="I47" s="382"/>
      <c r="J47" s="382"/>
      <c r="K47" s="382"/>
      <c r="L47" s="382"/>
      <c r="M47" s="393"/>
      <c r="N47" s="393"/>
      <c r="O47" s="382"/>
      <c r="P47" s="198"/>
      <c r="Q47" s="378"/>
      <c r="R47" s="378"/>
      <c r="S47" s="378"/>
      <c r="T47" s="378"/>
      <c r="U47" s="378"/>
      <c r="V47" s="378"/>
      <c r="W47" s="378"/>
      <c r="X47" s="378"/>
      <c r="Y47" s="389"/>
      <c r="Z47" s="389"/>
      <c r="AA47" s="389"/>
      <c r="AB47" s="389"/>
      <c r="AC47" s="389"/>
      <c r="AD47" s="389"/>
    </row>
    <row r="48" spans="1:30" s="17" customFormat="1" outlineLevel="1" x14ac:dyDescent="0.25">
      <c r="A48" s="29" t="s">
        <v>50</v>
      </c>
      <c r="B48" s="198"/>
      <c r="C48" s="338"/>
      <c r="D48" s="334"/>
      <c r="E48" s="334"/>
      <c r="F48" s="398"/>
      <c r="G48" s="206"/>
      <c r="H48" s="382"/>
      <c r="I48" s="382"/>
      <c r="J48" s="382"/>
      <c r="K48" s="382"/>
      <c r="L48" s="382"/>
      <c r="M48" s="393"/>
      <c r="N48" s="393"/>
      <c r="O48" s="382"/>
      <c r="P48" s="198"/>
      <c r="Q48" s="378"/>
      <c r="R48" s="378"/>
      <c r="S48" s="378"/>
      <c r="T48" s="378"/>
      <c r="U48" s="378"/>
      <c r="V48" s="378"/>
      <c r="W48" s="378"/>
      <c r="X48" s="378"/>
      <c r="Y48" s="389"/>
      <c r="Z48" s="389"/>
      <c r="AA48" s="389"/>
      <c r="AB48" s="389"/>
      <c r="AC48" s="389"/>
      <c r="AD48" s="389"/>
    </row>
    <row r="49" spans="1:30" s="17" customFormat="1" x14ac:dyDescent="0.25">
      <c r="A49" s="29"/>
      <c r="B49" s="198"/>
      <c r="C49" s="338"/>
      <c r="D49" s="334"/>
      <c r="E49" s="334"/>
      <c r="F49" s="398"/>
      <c r="G49" s="206"/>
      <c r="H49" s="393"/>
      <c r="I49" s="393"/>
      <c r="J49" s="393"/>
      <c r="K49" s="393"/>
      <c r="L49" s="393"/>
      <c r="M49" s="393"/>
      <c r="N49" s="393"/>
      <c r="O49" s="393"/>
      <c r="P49" s="198"/>
      <c r="Q49" s="389"/>
      <c r="R49" s="389"/>
      <c r="S49" s="389"/>
      <c r="T49" s="389"/>
      <c r="U49" s="389"/>
      <c r="V49" s="389"/>
      <c r="W49" s="389"/>
      <c r="X49" s="389"/>
      <c r="Y49" s="389"/>
      <c r="Z49" s="389"/>
      <c r="AA49" s="389"/>
      <c r="AB49" s="389"/>
      <c r="AC49" s="389"/>
      <c r="AD49" s="389"/>
    </row>
    <row r="50" spans="1:30" s="17" customFormat="1" x14ac:dyDescent="0.25">
      <c r="A50" s="312" t="s">
        <v>54</v>
      </c>
      <c r="B50" s="198"/>
      <c r="C50" s="338"/>
      <c r="D50" s="334"/>
      <c r="E50" s="334"/>
      <c r="F50" s="398"/>
      <c r="G50" s="206"/>
      <c r="H50" s="382"/>
      <c r="I50" s="382"/>
      <c r="J50" s="382"/>
      <c r="K50" s="382"/>
      <c r="L50" s="382"/>
      <c r="M50" s="393"/>
      <c r="N50" s="393"/>
      <c r="O50" s="382"/>
      <c r="P50" s="198"/>
      <c r="Q50" s="378"/>
      <c r="R50" s="378"/>
      <c r="S50" s="378"/>
      <c r="T50" s="378"/>
      <c r="U50" s="378"/>
      <c r="V50" s="378"/>
      <c r="W50" s="378"/>
      <c r="X50" s="378"/>
      <c r="Y50" s="389"/>
      <c r="Z50" s="389"/>
      <c r="AA50" s="389"/>
      <c r="AB50" s="389"/>
      <c r="AC50" s="389"/>
      <c r="AD50" s="389"/>
    </row>
    <row r="51" spans="1:30" s="17" customFormat="1" outlineLevel="1" x14ac:dyDescent="0.25">
      <c r="A51" s="310" t="s">
        <v>55</v>
      </c>
      <c r="B51" s="198"/>
      <c r="C51" s="338"/>
      <c r="D51" s="334"/>
      <c r="E51" s="334"/>
      <c r="F51" s="398"/>
      <c r="G51" s="206"/>
      <c r="H51" s="382"/>
      <c r="I51" s="382"/>
      <c r="J51" s="382"/>
      <c r="K51" s="382"/>
      <c r="L51" s="382"/>
      <c r="M51" s="393"/>
      <c r="N51" s="393"/>
      <c r="O51" s="382"/>
      <c r="P51" s="198"/>
      <c r="Q51" s="378"/>
      <c r="R51" s="378"/>
      <c r="S51" s="378"/>
      <c r="T51" s="378"/>
      <c r="U51" s="378"/>
      <c r="V51" s="378"/>
      <c r="W51" s="378"/>
      <c r="X51" s="378"/>
      <c r="Y51" s="389"/>
      <c r="Z51" s="389"/>
      <c r="AA51" s="389"/>
      <c r="AB51" s="389"/>
      <c r="AC51" s="389"/>
      <c r="AD51" s="389"/>
    </row>
    <row r="52" spans="1:30" s="17" customFormat="1" outlineLevel="1" x14ac:dyDescent="0.25">
      <c r="A52" s="310" t="s">
        <v>39</v>
      </c>
      <c r="B52" s="198"/>
      <c r="C52" s="400"/>
      <c r="D52" s="356"/>
      <c r="E52" s="356"/>
      <c r="F52" s="401"/>
      <c r="G52" s="206"/>
      <c r="H52" s="382"/>
      <c r="I52" s="382"/>
      <c r="J52" s="382"/>
      <c r="K52" s="382"/>
      <c r="L52" s="382"/>
      <c r="M52" s="393"/>
      <c r="N52" s="393"/>
      <c r="O52" s="382"/>
      <c r="P52" s="198"/>
      <c r="Q52" s="350"/>
      <c r="R52" s="350"/>
      <c r="S52" s="350"/>
      <c r="T52" s="350"/>
      <c r="U52" s="350"/>
      <c r="V52" s="350"/>
      <c r="W52" s="350"/>
      <c r="X52" s="350"/>
      <c r="Y52" s="350"/>
      <c r="Z52" s="350"/>
      <c r="AA52" s="350"/>
      <c r="AB52" s="350"/>
      <c r="AC52" s="350"/>
      <c r="AD52" s="350"/>
    </row>
    <row r="53" spans="1:30" s="17" customFormat="1" outlineLevel="1" x14ac:dyDescent="0.25">
      <c r="A53" s="310" t="s">
        <v>422</v>
      </c>
      <c r="B53" s="198"/>
      <c r="C53" s="466"/>
      <c r="D53" s="464"/>
      <c r="E53" s="464"/>
      <c r="F53" s="468"/>
      <c r="G53" s="206"/>
      <c r="H53" s="382"/>
      <c r="I53" s="382"/>
      <c r="J53" s="382"/>
      <c r="K53" s="382"/>
      <c r="L53" s="382"/>
      <c r="M53" s="393"/>
      <c r="N53" s="393"/>
      <c r="O53" s="382"/>
      <c r="P53" s="198"/>
      <c r="Q53" s="378"/>
      <c r="R53" s="378"/>
      <c r="S53" s="378"/>
      <c r="T53" s="378"/>
      <c r="U53" s="378"/>
      <c r="V53" s="378"/>
      <c r="W53" s="378"/>
      <c r="X53" s="378"/>
      <c r="Y53" s="389"/>
      <c r="Z53" s="389"/>
      <c r="AA53" s="389"/>
      <c r="AB53" s="389"/>
      <c r="AC53" s="389"/>
      <c r="AD53" s="389"/>
    </row>
    <row r="54" spans="1:30" s="17" customFormat="1" ht="25.5" outlineLevel="1" x14ac:dyDescent="0.25">
      <c r="A54" s="310" t="s">
        <v>56</v>
      </c>
      <c r="B54" s="198"/>
      <c r="C54" s="466"/>
      <c r="D54" s="464"/>
      <c r="E54" s="464"/>
      <c r="F54" s="468"/>
      <c r="G54" s="206"/>
      <c r="H54" s="382"/>
      <c r="I54" s="382"/>
      <c r="J54" s="382"/>
      <c r="K54" s="382"/>
      <c r="L54" s="382"/>
      <c r="M54" s="393"/>
      <c r="N54" s="393"/>
      <c r="O54" s="382"/>
      <c r="P54" s="198"/>
      <c r="Q54" s="378"/>
      <c r="R54" s="378"/>
      <c r="S54" s="378"/>
      <c r="T54" s="378"/>
      <c r="U54" s="378"/>
      <c r="V54" s="378"/>
      <c r="W54" s="378"/>
      <c r="X54" s="378"/>
      <c r="Y54" s="389"/>
      <c r="Z54" s="389"/>
      <c r="AA54" s="389"/>
      <c r="AB54" s="389"/>
      <c r="AC54" s="389"/>
      <c r="AD54" s="389"/>
    </row>
    <row r="55" spans="1:30" s="17" customFormat="1" x14ac:dyDescent="0.25">
      <c r="A55" s="310"/>
      <c r="B55" s="198"/>
      <c r="C55" s="466"/>
      <c r="D55" s="464"/>
      <c r="E55" s="464"/>
      <c r="F55" s="468"/>
      <c r="G55" s="206"/>
      <c r="H55" s="393"/>
      <c r="I55" s="393"/>
      <c r="J55" s="393"/>
      <c r="K55" s="393"/>
      <c r="L55" s="393"/>
      <c r="M55" s="393"/>
      <c r="N55" s="393"/>
      <c r="O55" s="393"/>
      <c r="P55" s="198"/>
      <c r="Q55" s="389"/>
      <c r="R55" s="389"/>
      <c r="S55" s="389"/>
      <c r="T55" s="389"/>
      <c r="U55" s="389"/>
      <c r="V55" s="389"/>
      <c r="W55" s="389"/>
      <c r="X55" s="389"/>
      <c r="Y55" s="389"/>
      <c r="Z55" s="389"/>
      <c r="AA55" s="389"/>
      <c r="AB55" s="389"/>
      <c r="AC55" s="389"/>
      <c r="AD55" s="389"/>
    </row>
    <row r="56" spans="1:30" s="17" customFormat="1" x14ac:dyDescent="0.25">
      <c r="A56" s="312" t="s">
        <v>167</v>
      </c>
      <c r="B56" s="198"/>
      <c r="C56" s="466"/>
      <c r="D56" s="464"/>
      <c r="E56" s="464"/>
      <c r="F56" s="468"/>
      <c r="G56" s="206"/>
      <c r="H56" s="382"/>
      <c r="I56" s="382"/>
      <c r="J56" s="382"/>
      <c r="K56" s="382"/>
      <c r="L56" s="382"/>
      <c r="M56" s="393"/>
      <c r="N56" s="393"/>
      <c r="O56" s="382"/>
      <c r="P56" s="198"/>
      <c r="Q56" s="378"/>
      <c r="R56" s="378"/>
      <c r="S56" s="378"/>
      <c r="T56" s="378"/>
      <c r="U56" s="378"/>
      <c r="V56" s="378"/>
      <c r="W56" s="378"/>
      <c r="X56" s="378"/>
      <c r="Y56" s="389"/>
      <c r="Z56" s="389"/>
      <c r="AA56" s="389"/>
      <c r="AB56" s="389"/>
      <c r="AC56" s="389"/>
      <c r="AD56" s="389"/>
    </row>
    <row r="57" spans="1:30" s="17" customFormat="1" outlineLevel="1" x14ac:dyDescent="0.25">
      <c r="A57" s="310" t="s">
        <v>57</v>
      </c>
      <c r="B57" s="198"/>
      <c r="C57" s="466"/>
      <c r="D57" s="464"/>
      <c r="E57" s="464"/>
      <c r="F57" s="468"/>
      <c r="G57" s="206"/>
      <c r="H57" s="382"/>
      <c r="I57" s="382"/>
      <c r="J57" s="382"/>
      <c r="K57" s="382"/>
      <c r="L57" s="382"/>
      <c r="M57" s="393"/>
      <c r="N57" s="393"/>
      <c r="O57" s="382"/>
      <c r="P57" s="198"/>
      <c r="Q57" s="378"/>
      <c r="R57" s="378"/>
      <c r="S57" s="378"/>
      <c r="T57" s="378"/>
      <c r="U57" s="378"/>
      <c r="V57" s="378"/>
      <c r="W57" s="378"/>
      <c r="X57" s="378"/>
      <c r="Y57" s="389"/>
      <c r="Z57" s="389"/>
      <c r="AA57" s="389"/>
      <c r="AB57" s="389"/>
      <c r="AC57" s="389"/>
      <c r="AD57" s="389"/>
    </row>
    <row r="58" spans="1:30" s="17" customFormat="1" outlineLevel="1" x14ac:dyDescent="0.25">
      <c r="A58" s="310" t="s">
        <v>138</v>
      </c>
      <c r="B58" s="198"/>
      <c r="C58" s="466"/>
      <c r="D58" s="464"/>
      <c r="E58" s="464"/>
      <c r="F58" s="468"/>
      <c r="G58" s="206"/>
      <c r="H58" s="382"/>
      <c r="I58" s="382"/>
      <c r="J58" s="382"/>
      <c r="K58" s="382"/>
      <c r="L58" s="382"/>
      <c r="M58" s="393"/>
      <c r="N58" s="393"/>
      <c r="O58" s="382"/>
      <c r="P58" s="198"/>
      <c r="Q58" s="378"/>
      <c r="R58" s="378"/>
      <c r="S58" s="378"/>
      <c r="T58" s="378"/>
      <c r="U58" s="378"/>
      <c r="V58" s="378"/>
      <c r="W58" s="378"/>
      <c r="X58" s="378"/>
      <c r="Y58" s="389"/>
      <c r="Z58" s="389"/>
      <c r="AA58" s="389"/>
      <c r="AB58" s="389"/>
      <c r="AC58" s="389"/>
      <c r="AD58" s="389"/>
    </row>
    <row r="59" spans="1:30" s="17" customFormat="1" outlineLevel="1" x14ac:dyDescent="0.25">
      <c r="A59" s="310" t="s">
        <v>58</v>
      </c>
      <c r="B59" s="198"/>
      <c r="C59" s="466"/>
      <c r="D59" s="464"/>
      <c r="E59" s="464"/>
      <c r="F59" s="468"/>
      <c r="G59" s="206"/>
      <c r="H59" s="382"/>
      <c r="I59" s="382"/>
      <c r="J59" s="382"/>
      <c r="K59" s="382"/>
      <c r="L59" s="382"/>
      <c r="M59" s="393"/>
      <c r="N59" s="393"/>
      <c r="O59" s="382"/>
      <c r="P59" s="198"/>
      <c r="Q59" s="378"/>
      <c r="R59" s="378"/>
      <c r="S59" s="378"/>
      <c r="T59" s="378"/>
      <c r="U59" s="378"/>
      <c r="V59" s="378"/>
      <c r="W59" s="378"/>
      <c r="X59" s="378"/>
      <c r="Y59" s="389"/>
      <c r="Z59" s="389"/>
      <c r="AA59" s="389"/>
      <c r="AB59" s="389"/>
      <c r="AC59" s="389"/>
      <c r="AD59" s="389"/>
    </row>
    <row r="60" spans="1:30" s="17" customFormat="1" x14ac:dyDescent="0.25">
      <c r="A60" s="310"/>
      <c r="B60" s="198"/>
      <c r="C60" s="466"/>
      <c r="D60" s="464"/>
      <c r="E60" s="464"/>
      <c r="F60" s="468"/>
      <c r="G60" s="206"/>
      <c r="H60" s="393"/>
      <c r="I60" s="393"/>
      <c r="J60" s="393"/>
      <c r="K60" s="393"/>
      <c r="L60" s="393"/>
      <c r="M60" s="393"/>
      <c r="N60" s="393"/>
      <c r="O60" s="393"/>
      <c r="P60" s="198"/>
      <c r="Q60" s="389"/>
      <c r="R60" s="389"/>
      <c r="S60" s="389"/>
      <c r="T60" s="389"/>
      <c r="U60" s="389"/>
      <c r="V60" s="389"/>
      <c r="W60" s="389"/>
      <c r="X60" s="389"/>
      <c r="Y60" s="389"/>
      <c r="Z60" s="389"/>
      <c r="AA60" s="389"/>
      <c r="AB60" s="389"/>
      <c r="AC60" s="389"/>
      <c r="AD60" s="389"/>
    </row>
    <row r="61" spans="1:30" s="17" customFormat="1" x14ac:dyDescent="0.25">
      <c r="A61" s="312" t="s">
        <v>61</v>
      </c>
      <c r="B61" s="198"/>
      <c r="C61" s="466"/>
      <c r="D61" s="464"/>
      <c r="E61" s="464"/>
      <c r="F61" s="468"/>
      <c r="G61" s="206"/>
      <c r="H61" s="382"/>
      <c r="I61" s="382"/>
      <c r="J61" s="382"/>
      <c r="K61" s="382"/>
      <c r="L61" s="382"/>
      <c r="M61" s="393"/>
      <c r="N61" s="393"/>
      <c r="O61" s="382"/>
      <c r="P61" s="198"/>
      <c r="Q61" s="378"/>
      <c r="R61" s="378"/>
      <c r="S61" s="378"/>
      <c r="T61" s="378"/>
      <c r="U61" s="378"/>
      <c r="V61" s="378"/>
      <c r="W61" s="378"/>
      <c r="X61" s="378"/>
      <c r="Y61" s="389"/>
      <c r="Z61" s="389"/>
      <c r="AA61" s="389"/>
      <c r="AB61" s="389"/>
      <c r="AC61" s="389"/>
      <c r="AD61" s="389"/>
    </row>
    <row r="62" spans="1:30" s="17" customFormat="1" x14ac:dyDescent="0.25">
      <c r="A62" s="25" t="s">
        <v>62</v>
      </c>
      <c r="B62" s="198"/>
      <c r="C62" s="466"/>
      <c r="D62" s="464"/>
      <c r="E62" s="464"/>
      <c r="F62" s="468"/>
      <c r="G62" s="206"/>
      <c r="H62" s="382"/>
      <c r="I62" s="382"/>
      <c r="J62" s="382"/>
      <c r="K62" s="382"/>
      <c r="L62" s="382"/>
      <c r="M62" s="393"/>
      <c r="N62" s="393"/>
      <c r="O62" s="382"/>
      <c r="P62" s="198"/>
      <c r="Q62" s="378"/>
      <c r="R62" s="378"/>
      <c r="S62" s="378"/>
      <c r="T62" s="378"/>
      <c r="U62" s="378"/>
      <c r="V62" s="378"/>
      <c r="W62" s="378"/>
      <c r="X62" s="378"/>
      <c r="Y62" s="389"/>
      <c r="Z62" s="389"/>
      <c r="AA62" s="389"/>
      <c r="AB62" s="389"/>
      <c r="AC62" s="389"/>
      <c r="AD62" s="389"/>
    </row>
    <row r="63" spans="1:30" s="17" customFormat="1" x14ac:dyDescent="0.25">
      <c r="A63" s="433" t="s">
        <v>63</v>
      </c>
      <c r="B63" s="198"/>
      <c r="C63" s="466"/>
      <c r="D63" s="464"/>
      <c r="E63" s="464"/>
      <c r="F63" s="468"/>
      <c r="G63" s="206"/>
      <c r="H63" s="382"/>
      <c r="I63" s="382"/>
      <c r="J63" s="382"/>
      <c r="K63" s="382"/>
      <c r="L63" s="382"/>
      <c r="M63" s="393"/>
      <c r="N63" s="393"/>
      <c r="O63" s="382"/>
      <c r="P63" s="198"/>
      <c r="Q63" s="378"/>
      <c r="R63" s="378"/>
      <c r="S63" s="378"/>
      <c r="T63" s="378"/>
      <c r="U63" s="378"/>
      <c r="V63" s="378"/>
      <c r="W63" s="378"/>
      <c r="X63" s="378"/>
      <c r="Y63" s="389"/>
      <c r="Z63" s="389"/>
      <c r="AA63" s="389"/>
      <c r="AB63" s="389"/>
      <c r="AC63" s="389"/>
      <c r="AD63" s="389"/>
    </row>
    <row r="64" spans="1:30" s="17" customFormat="1" ht="121.5" customHeight="1" outlineLevel="1" x14ac:dyDescent="0.25">
      <c r="A64" s="310" t="s">
        <v>152</v>
      </c>
      <c r="B64" s="198"/>
      <c r="C64" s="466"/>
      <c r="D64" s="464"/>
      <c r="E64" s="464"/>
      <c r="F64" s="468"/>
      <c r="G64" s="206"/>
      <c r="H64" s="382"/>
      <c r="I64" s="382"/>
      <c r="J64" s="382"/>
      <c r="K64" s="382"/>
      <c r="L64" s="382"/>
      <c r="M64" s="393"/>
      <c r="N64" s="424" t="s">
        <v>562</v>
      </c>
      <c r="O64" s="424" t="s">
        <v>572</v>
      </c>
      <c r="P64" s="198"/>
      <c r="Q64" s="378"/>
      <c r="R64" s="378"/>
      <c r="S64" s="378"/>
      <c r="T64" s="378"/>
      <c r="U64" s="378"/>
      <c r="V64" s="378"/>
      <c r="W64" s="378"/>
      <c r="X64" s="378"/>
      <c r="Y64" s="389"/>
      <c r="Z64" s="389"/>
      <c r="AA64" s="389"/>
      <c r="AB64" s="389"/>
      <c r="AC64" s="436" t="s">
        <v>633</v>
      </c>
      <c r="AD64" s="436" t="s">
        <v>640</v>
      </c>
    </row>
    <row r="65" spans="1:30" s="17" customFormat="1" ht="57" customHeight="1" outlineLevel="1" x14ac:dyDescent="0.25">
      <c r="A65" s="310" t="s">
        <v>64</v>
      </c>
      <c r="B65" s="199"/>
      <c r="C65" s="466"/>
      <c r="D65" s="464"/>
      <c r="E65" s="464"/>
      <c r="F65" s="468"/>
      <c r="G65" s="206"/>
      <c r="H65" s="382"/>
      <c r="I65" s="382"/>
      <c r="J65" s="382"/>
      <c r="K65" s="382"/>
      <c r="L65" s="382"/>
      <c r="M65" s="393"/>
      <c r="N65" s="424" t="s">
        <v>560</v>
      </c>
      <c r="O65" s="424" t="s">
        <v>560</v>
      </c>
      <c r="P65" s="199"/>
      <c r="Q65" s="378"/>
      <c r="R65" s="378"/>
      <c r="S65" s="378"/>
      <c r="T65" s="378"/>
      <c r="U65" s="378"/>
      <c r="V65" s="378"/>
      <c r="W65" s="378"/>
      <c r="X65" s="378"/>
      <c r="Y65" s="389"/>
      <c r="Z65" s="389"/>
      <c r="AA65" s="389"/>
      <c r="AB65" s="389"/>
      <c r="AC65" s="436" t="s">
        <v>637</v>
      </c>
      <c r="AD65" s="436" t="s">
        <v>643</v>
      </c>
    </row>
    <row r="66" spans="1:30" s="17" customFormat="1" ht="44.25" customHeight="1" outlineLevel="1" x14ac:dyDescent="0.25">
      <c r="A66" s="310" t="s">
        <v>65</v>
      </c>
      <c r="B66" s="198"/>
      <c r="C66" s="466"/>
      <c r="D66" s="464"/>
      <c r="E66" s="464"/>
      <c r="F66" s="468"/>
      <c r="G66" s="206"/>
      <c r="H66" s="382"/>
      <c r="I66" s="382"/>
      <c r="J66" s="382"/>
      <c r="K66" s="382"/>
      <c r="L66" s="382"/>
      <c r="M66" s="393"/>
      <c r="N66" s="426" t="s">
        <v>561</v>
      </c>
      <c r="O66" s="424" t="s">
        <v>573</v>
      </c>
      <c r="P66" s="198"/>
      <c r="Q66" s="378"/>
      <c r="R66" s="378"/>
      <c r="S66" s="378"/>
      <c r="T66" s="378"/>
      <c r="U66" s="378"/>
      <c r="V66" s="378"/>
      <c r="W66" s="378"/>
      <c r="X66" s="378"/>
      <c r="Y66" s="389"/>
      <c r="Z66" s="389"/>
      <c r="AA66" s="389"/>
      <c r="AB66" s="389"/>
      <c r="AC66" s="436" t="s">
        <v>632</v>
      </c>
      <c r="AD66" s="436" t="s">
        <v>632</v>
      </c>
    </row>
    <row r="67" spans="1:30" s="17" customFormat="1" outlineLevel="1" x14ac:dyDescent="0.25">
      <c r="A67" s="310" t="s">
        <v>67</v>
      </c>
      <c r="B67" s="198"/>
      <c r="C67" s="466"/>
      <c r="D67" s="464"/>
      <c r="E67" s="464"/>
      <c r="F67" s="468"/>
      <c r="G67" s="206"/>
      <c r="H67" s="382"/>
      <c r="I67" s="382"/>
      <c r="J67" s="382"/>
      <c r="K67" s="382"/>
      <c r="L67" s="382"/>
      <c r="M67" s="393"/>
      <c r="N67" s="426" t="s">
        <v>559</v>
      </c>
      <c r="O67" s="426"/>
      <c r="P67" s="198"/>
      <c r="Q67" s="378"/>
      <c r="R67" s="378"/>
      <c r="S67" s="378"/>
      <c r="T67" s="378"/>
      <c r="U67" s="378"/>
      <c r="V67" s="378"/>
      <c r="W67" s="378"/>
      <c r="X67" s="378"/>
      <c r="Y67" s="389"/>
      <c r="Z67" s="389"/>
      <c r="AA67" s="389"/>
      <c r="AB67" s="389"/>
      <c r="AC67" s="389"/>
      <c r="AD67" s="389"/>
    </row>
    <row r="68" spans="1:30" s="17" customFormat="1" ht="18.75" customHeight="1" x14ac:dyDescent="0.25">
      <c r="A68" s="310"/>
      <c r="B68" s="198"/>
      <c r="C68" s="466"/>
      <c r="D68" s="464"/>
      <c r="E68" s="464"/>
      <c r="F68" s="468"/>
      <c r="G68" s="206"/>
      <c r="H68" s="393"/>
      <c r="I68" s="393"/>
      <c r="J68" s="393"/>
      <c r="K68" s="393"/>
      <c r="L68" s="393"/>
      <c r="M68" s="393"/>
      <c r="N68" s="426"/>
      <c r="O68" s="426"/>
      <c r="P68" s="198"/>
      <c r="Q68" s="389"/>
      <c r="R68" s="389"/>
      <c r="S68" s="389"/>
      <c r="T68" s="389"/>
      <c r="U68" s="389"/>
      <c r="V68" s="389"/>
      <c r="W68" s="389"/>
      <c r="X68" s="389"/>
      <c r="Y68" s="389"/>
      <c r="Z68" s="389"/>
      <c r="AA68" s="389"/>
      <c r="AB68" s="389"/>
      <c r="AC68" s="389"/>
      <c r="AD68" s="389"/>
    </row>
    <row r="69" spans="1:30" s="17" customFormat="1" x14ac:dyDescent="0.25">
      <c r="A69" s="433" t="s">
        <v>68</v>
      </c>
      <c r="B69" s="198"/>
      <c r="C69" s="466"/>
      <c r="D69" s="464"/>
      <c r="E69" s="464"/>
      <c r="F69" s="468"/>
      <c r="G69" s="206"/>
      <c r="H69" s="382"/>
      <c r="I69" s="382"/>
      <c r="J69" s="382"/>
      <c r="K69" s="382"/>
      <c r="L69" s="382"/>
      <c r="M69" s="393"/>
      <c r="N69" s="426"/>
      <c r="O69" s="426"/>
      <c r="P69" s="198"/>
      <c r="Q69" s="378"/>
      <c r="R69" s="378"/>
      <c r="S69" s="378"/>
      <c r="T69" s="378"/>
      <c r="U69" s="378"/>
      <c r="V69" s="378"/>
      <c r="W69" s="378"/>
      <c r="X69" s="378"/>
      <c r="Y69" s="389"/>
      <c r="Z69" s="389"/>
      <c r="AA69" s="389"/>
      <c r="AB69" s="389"/>
      <c r="AC69" s="389"/>
      <c r="AD69" s="389"/>
    </row>
    <row r="70" spans="1:30" s="17" customFormat="1" ht="126" customHeight="1" outlineLevel="1" x14ac:dyDescent="0.25">
      <c r="A70" s="310" t="s">
        <v>165</v>
      </c>
      <c r="B70" s="198"/>
      <c r="C70" s="466"/>
      <c r="D70" s="464"/>
      <c r="E70" s="464"/>
      <c r="F70" s="468"/>
      <c r="G70" s="206"/>
      <c r="H70" s="382"/>
      <c r="I70" s="382"/>
      <c r="J70" s="382"/>
      <c r="K70" s="382"/>
      <c r="L70" s="382"/>
      <c r="M70" s="393"/>
      <c r="N70" s="424" t="s">
        <v>565</v>
      </c>
      <c r="O70" s="424" t="s">
        <v>575</v>
      </c>
      <c r="P70" s="198"/>
      <c r="Q70" s="378"/>
      <c r="R70" s="378"/>
      <c r="S70" s="378"/>
      <c r="T70" s="378"/>
      <c r="U70" s="378"/>
      <c r="V70" s="378"/>
      <c r="W70" s="378"/>
      <c r="X70" s="378"/>
      <c r="Y70" s="389"/>
      <c r="Z70" s="389"/>
      <c r="AA70" s="389"/>
      <c r="AB70" s="389"/>
      <c r="AC70" s="436" t="s">
        <v>634</v>
      </c>
      <c r="AD70" s="436" t="s">
        <v>634</v>
      </c>
    </row>
    <row r="71" spans="1:30" s="17" customFormat="1" ht="150" customHeight="1" outlineLevel="1" x14ac:dyDescent="0.25">
      <c r="A71" s="310" t="s">
        <v>69</v>
      </c>
      <c r="B71" s="198"/>
      <c r="C71" s="466"/>
      <c r="D71" s="464"/>
      <c r="E71" s="464"/>
      <c r="F71" s="468"/>
      <c r="G71" s="206"/>
      <c r="H71" s="382"/>
      <c r="I71" s="382"/>
      <c r="J71" s="382"/>
      <c r="K71" s="382"/>
      <c r="L71" s="382"/>
      <c r="M71" s="393"/>
      <c r="N71" s="424" t="s">
        <v>566</v>
      </c>
      <c r="O71" s="424" t="s">
        <v>574</v>
      </c>
      <c r="P71" s="198"/>
      <c r="Q71" s="378"/>
      <c r="R71" s="378"/>
      <c r="S71" s="378"/>
      <c r="T71" s="378"/>
      <c r="U71" s="378"/>
      <c r="V71" s="378"/>
      <c r="W71" s="378"/>
      <c r="X71" s="378"/>
      <c r="Y71" s="389"/>
      <c r="Z71" s="389"/>
      <c r="AA71" s="389"/>
      <c r="AB71" s="389"/>
      <c r="AC71" s="436" t="s">
        <v>634</v>
      </c>
      <c r="AD71" s="436" t="s">
        <v>634</v>
      </c>
    </row>
    <row r="72" spans="1:30" s="17" customFormat="1" x14ac:dyDescent="0.25">
      <c r="A72" s="310"/>
      <c r="B72" s="198"/>
      <c r="C72" s="466"/>
      <c r="D72" s="464"/>
      <c r="E72" s="464"/>
      <c r="F72" s="468"/>
      <c r="G72" s="206"/>
      <c r="H72" s="393"/>
      <c r="I72" s="393"/>
      <c r="J72" s="393"/>
      <c r="K72" s="393"/>
      <c r="L72" s="393"/>
      <c r="M72" s="393"/>
      <c r="N72" s="424"/>
      <c r="O72" s="424"/>
      <c r="P72" s="198"/>
      <c r="Q72" s="389"/>
      <c r="R72" s="389"/>
      <c r="S72" s="389"/>
      <c r="T72" s="389"/>
      <c r="U72" s="389"/>
      <c r="V72" s="389"/>
      <c r="W72" s="389"/>
      <c r="X72" s="389"/>
      <c r="Y72" s="389"/>
      <c r="Z72" s="389"/>
      <c r="AA72" s="389"/>
      <c r="AB72" s="389"/>
      <c r="AC72" s="436"/>
      <c r="AD72" s="436"/>
    </row>
    <row r="73" spans="1:30" s="17" customFormat="1" x14ac:dyDescent="0.25">
      <c r="A73" s="433" t="s">
        <v>70</v>
      </c>
      <c r="B73" s="198"/>
      <c r="C73" s="466"/>
      <c r="D73" s="464"/>
      <c r="E73" s="464"/>
      <c r="F73" s="468"/>
      <c r="G73" s="206"/>
      <c r="H73" s="382"/>
      <c r="I73" s="382"/>
      <c r="J73" s="382"/>
      <c r="K73" s="382"/>
      <c r="L73" s="382"/>
      <c r="M73" s="393"/>
      <c r="N73" s="427"/>
      <c r="O73" s="427"/>
      <c r="P73" s="198"/>
      <c r="Q73" s="378"/>
      <c r="R73" s="378"/>
      <c r="S73" s="378"/>
      <c r="T73" s="378"/>
      <c r="U73" s="378"/>
      <c r="V73" s="378"/>
      <c r="W73" s="378"/>
      <c r="X73" s="378"/>
      <c r="Y73" s="389"/>
      <c r="Z73" s="389"/>
      <c r="AA73" s="389"/>
      <c r="AB73" s="389"/>
      <c r="AC73" s="436"/>
      <c r="AD73" s="389"/>
    </row>
    <row r="74" spans="1:30" s="17" customFormat="1" ht="89.25" customHeight="1" outlineLevel="1" x14ac:dyDescent="0.25">
      <c r="A74" s="310" t="s">
        <v>165</v>
      </c>
      <c r="B74" s="198"/>
      <c r="C74" s="466"/>
      <c r="D74" s="464"/>
      <c r="E74" s="464"/>
      <c r="F74" s="468"/>
      <c r="G74" s="206"/>
      <c r="H74" s="382"/>
      <c r="I74" s="382"/>
      <c r="J74" s="382"/>
      <c r="K74" s="382"/>
      <c r="L74" s="382"/>
      <c r="M74" s="393"/>
      <c r="N74" s="393"/>
      <c r="O74" s="382"/>
      <c r="P74" s="198"/>
      <c r="Q74" s="378"/>
      <c r="R74" s="378"/>
      <c r="S74" s="378"/>
      <c r="T74" s="378"/>
      <c r="U74" s="378"/>
      <c r="V74" s="378"/>
      <c r="W74" s="378"/>
      <c r="X74" s="378"/>
      <c r="Y74" s="389"/>
      <c r="Z74" s="389"/>
      <c r="AA74" s="389"/>
      <c r="AB74" s="389"/>
      <c r="AC74" s="436" t="s">
        <v>635</v>
      </c>
      <c r="AD74" s="436" t="s">
        <v>641</v>
      </c>
    </row>
    <row r="75" spans="1:30" s="17" customFormat="1" ht="96" customHeight="1" outlineLevel="1" x14ac:dyDescent="0.25">
      <c r="A75" s="80" t="s">
        <v>69</v>
      </c>
      <c r="B75" s="198"/>
      <c r="C75" s="466"/>
      <c r="D75" s="464"/>
      <c r="E75" s="464"/>
      <c r="F75" s="468"/>
      <c r="G75" s="206"/>
      <c r="H75" s="382"/>
      <c r="I75" s="382"/>
      <c r="J75" s="382"/>
      <c r="K75" s="382"/>
      <c r="L75" s="382"/>
      <c r="M75" s="393"/>
      <c r="N75" s="393"/>
      <c r="O75" s="382"/>
      <c r="P75" s="198"/>
      <c r="Q75" s="378"/>
      <c r="R75" s="378"/>
      <c r="S75" s="378"/>
      <c r="T75" s="378"/>
      <c r="U75" s="378"/>
      <c r="V75" s="378"/>
      <c r="W75" s="378"/>
      <c r="X75" s="378"/>
      <c r="Y75" s="389"/>
      <c r="Z75" s="389"/>
      <c r="AA75" s="389"/>
      <c r="AB75" s="389"/>
      <c r="AC75" s="389"/>
      <c r="AD75" s="436" t="s">
        <v>642</v>
      </c>
    </row>
    <row r="76" spans="1:30" s="17" customFormat="1" x14ac:dyDescent="0.25">
      <c r="A76" s="310"/>
      <c r="B76" s="198"/>
      <c r="C76" s="466"/>
      <c r="D76" s="464"/>
      <c r="E76" s="464"/>
      <c r="F76" s="468"/>
      <c r="G76" s="206"/>
      <c r="H76" s="393"/>
      <c r="I76" s="393"/>
      <c r="J76" s="393"/>
      <c r="K76" s="393"/>
      <c r="L76" s="393"/>
      <c r="M76" s="393"/>
      <c r="N76" s="393"/>
      <c r="O76" s="393"/>
      <c r="P76" s="198"/>
      <c r="Q76" s="389"/>
      <c r="R76" s="389"/>
      <c r="S76" s="389"/>
      <c r="T76" s="389"/>
      <c r="U76" s="389"/>
      <c r="V76" s="389"/>
      <c r="W76" s="389"/>
      <c r="X76" s="389"/>
      <c r="Y76" s="389"/>
      <c r="Z76" s="389"/>
      <c r="AA76" s="389"/>
      <c r="AB76" s="389"/>
      <c r="AC76" s="389"/>
      <c r="AD76" s="436"/>
    </row>
    <row r="77" spans="1:30" s="17" customFormat="1" ht="25.5" customHeight="1" x14ac:dyDescent="0.25">
      <c r="A77" s="312" t="s">
        <v>71</v>
      </c>
      <c r="B77" s="198"/>
      <c r="C77" s="466"/>
      <c r="D77" s="464"/>
      <c r="E77" s="464"/>
      <c r="F77" s="468"/>
      <c r="G77" s="206"/>
      <c r="H77" s="382"/>
      <c r="I77" s="382"/>
      <c r="J77" s="382"/>
      <c r="K77" s="382"/>
      <c r="L77" s="382"/>
      <c r="M77" s="393"/>
      <c r="N77" s="393"/>
      <c r="O77" s="382"/>
      <c r="P77" s="198"/>
      <c r="Q77" s="378"/>
      <c r="R77" s="378"/>
      <c r="S77" s="378"/>
      <c r="T77" s="378"/>
      <c r="U77" s="378"/>
      <c r="V77" s="378"/>
      <c r="W77" s="378"/>
      <c r="X77" s="378"/>
      <c r="Y77" s="389"/>
      <c r="Z77" s="389"/>
      <c r="AA77" s="389"/>
      <c r="AB77" s="389"/>
      <c r="AC77" s="389"/>
      <c r="AD77" s="389"/>
    </row>
    <row r="78" spans="1:30" s="17" customFormat="1" outlineLevel="1" x14ac:dyDescent="0.25">
      <c r="A78" s="310" t="s">
        <v>72</v>
      </c>
      <c r="B78" s="198"/>
      <c r="C78" s="466"/>
      <c r="D78" s="464"/>
      <c r="E78" s="464"/>
      <c r="F78" s="468"/>
      <c r="G78" s="206"/>
      <c r="H78" s="382"/>
      <c r="I78" s="382"/>
      <c r="J78" s="382"/>
      <c r="K78" s="382"/>
      <c r="L78" s="382"/>
      <c r="M78" s="393"/>
      <c r="N78" s="393"/>
      <c r="O78" s="382"/>
      <c r="P78" s="198"/>
      <c r="Q78" s="378"/>
      <c r="R78" s="378"/>
      <c r="S78" s="378"/>
      <c r="T78" s="378"/>
      <c r="U78" s="378"/>
      <c r="V78" s="378"/>
      <c r="W78" s="378"/>
      <c r="X78" s="378"/>
      <c r="Y78" s="389"/>
      <c r="Z78" s="389"/>
      <c r="AA78" s="389"/>
      <c r="AB78" s="389"/>
      <c r="AC78" s="389"/>
      <c r="AD78" s="389"/>
    </row>
    <row r="79" spans="1:30" s="17" customFormat="1" outlineLevel="1" x14ac:dyDescent="0.25">
      <c r="A79" s="310" t="s">
        <v>74</v>
      </c>
      <c r="B79" s="198"/>
      <c r="C79" s="466"/>
      <c r="D79" s="464"/>
      <c r="E79" s="464"/>
      <c r="F79" s="468"/>
      <c r="G79" s="206"/>
      <c r="H79" s="382"/>
      <c r="I79" s="382"/>
      <c r="J79" s="382"/>
      <c r="K79" s="382"/>
      <c r="L79" s="382"/>
      <c r="M79" s="393"/>
      <c r="N79" s="393"/>
      <c r="O79" s="382"/>
      <c r="P79" s="198"/>
      <c r="Q79" s="378"/>
      <c r="R79" s="378"/>
      <c r="S79" s="378"/>
      <c r="T79" s="378"/>
      <c r="U79" s="378"/>
      <c r="V79" s="378"/>
      <c r="W79" s="378"/>
      <c r="X79" s="378"/>
      <c r="Y79" s="389"/>
      <c r="Z79" s="389"/>
      <c r="AA79" s="389"/>
      <c r="AB79" s="389"/>
      <c r="AC79" s="389"/>
      <c r="AD79" s="389"/>
    </row>
    <row r="80" spans="1:30" s="17" customFormat="1" outlineLevel="1" x14ac:dyDescent="0.25">
      <c r="A80" s="310" t="s">
        <v>149</v>
      </c>
      <c r="B80" s="198"/>
      <c r="C80" s="466"/>
      <c r="D80" s="464"/>
      <c r="E80" s="464"/>
      <c r="F80" s="468"/>
      <c r="G80" s="206"/>
      <c r="H80" s="382"/>
      <c r="I80" s="382"/>
      <c r="J80" s="382"/>
      <c r="K80" s="382"/>
      <c r="L80" s="382"/>
      <c r="M80" s="393"/>
      <c r="N80" s="393"/>
      <c r="O80" s="382"/>
      <c r="P80" s="198"/>
      <c r="Q80" s="378"/>
      <c r="R80" s="378"/>
      <c r="S80" s="378"/>
      <c r="T80" s="378"/>
      <c r="U80" s="378"/>
      <c r="V80" s="378"/>
      <c r="W80" s="378"/>
      <c r="X80" s="378"/>
      <c r="Y80" s="389"/>
      <c r="Z80" s="389"/>
      <c r="AA80" s="389"/>
      <c r="AB80" s="389"/>
      <c r="AC80" s="389"/>
      <c r="AD80" s="389"/>
    </row>
    <row r="81" spans="1:30" s="17" customFormat="1" ht="134.25" customHeight="1" outlineLevel="1" x14ac:dyDescent="0.25">
      <c r="A81" s="37" t="s">
        <v>139</v>
      </c>
      <c r="B81" s="198"/>
      <c r="C81" s="466"/>
      <c r="D81" s="464"/>
      <c r="E81" s="464"/>
      <c r="F81" s="468"/>
      <c r="G81" s="206"/>
      <c r="H81" s="382"/>
      <c r="I81" s="382"/>
      <c r="J81" s="382"/>
      <c r="K81" s="382"/>
      <c r="L81" s="382"/>
      <c r="M81" s="393"/>
      <c r="N81" s="393"/>
      <c r="O81" s="382"/>
      <c r="P81" s="198"/>
      <c r="Q81" s="378"/>
      <c r="R81" s="378"/>
      <c r="S81" s="378"/>
      <c r="T81" s="378"/>
      <c r="U81" s="378"/>
      <c r="V81" s="378"/>
      <c r="W81" s="378"/>
      <c r="X81" s="378"/>
      <c r="Y81" s="389"/>
      <c r="Z81" s="389"/>
      <c r="AA81" s="389"/>
      <c r="AB81" s="389"/>
      <c r="AC81" s="389"/>
      <c r="AD81" s="389"/>
    </row>
    <row r="82" spans="1:30" s="17" customFormat="1" outlineLevel="1" x14ac:dyDescent="0.25">
      <c r="A82" s="310" t="s">
        <v>76</v>
      </c>
      <c r="B82" s="198"/>
      <c r="C82" s="466"/>
      <c r="D82" s="464"/>
      <c r="E82" s="464"/>
      <c r="F82" s="468"/>
      <c r="G82" s="206"/>
      <c r="H82" s="382"/>
      <c r="I82" s="382"/>
      <c r="J82" s="382"/>
      <c r="K82" s="382"/>
      <c r="L82" s="382"/>
      <c r="M82" s="393"/>
      <c r="N82" s="393"/>
      <c r="O82" s="382"/>
      <c r="P82" s="198"/>
      <c r="Q82" s="378"/>
      <c r="R82" s="378"/>
      <c r="S82" s="378"/>
      <c r="T82" s="378"/>
      <c r="U82" s="378"/>
      <c r="V82" s="378"/>
      <c r="W82" s="378"/>
      <c r="X82" s="378"/>
      <c r="Y82" s="389"/>
      <c r="Z82" s="389"/>
      <c r="AA82" s="389"/>
      <c r="AB82" s="389"/>
      <c r="AC82" s="389"/>
      <c r="AD82" s="389"/>
    </row>
    <row r="83" spans="1:30" s="17" customFormat="1" outlineLevel="1" x14ac:dyDescent="0.25">
      <c r="A83" s="310" t="s">
        <v>156</v>
      </c>
      <c r="B83" s="198"/>
      <c r="C83" s="466"/>
      <c r="D83" s="464"/>
      <c r="E83" s="464"/>
      <c r="F83" s="468"/>
      <c r="G83" s="206"/>
      <c r="H83" s="382"/>
      <c r="I83" s="382"/>
      <c r="J83" s="382"/>
      <c r="K83" s="382"/>
      <c r="L83" s="382"/>
      <c r="M83" s="393"/>
      <c r="N83" s="393"/>
      <c r="O83" s="382"/>
      <c r="P83" s="198"/>
      <c r="Q83" s="378"/>
      <c r="R83" s="378"/>
      <c r="S83" s="378"/>
      <c r="T83" s="378"/>
      <c r="U83" s="378"/>
      <c r="V83" s="378"/>
      <c r="W83" s="378"/>
      <c r="X83" s="378"/>
      <c r="Y83" s="389"/>
      <c r="Z83" s="389"/>
      <c r="AA83" s="389"/>
      <c r="AB83" s="389"/>
      <c r="AC83" s="389"/>
      <c r="AD83" s="389"/>
    </row>
    <row r="84" spans="1:30" s="17" customFormat="1" ht="41.25" customHeight="1" outlineLevel="1" x14ac:dyDescent="0.25">
      <c r="A84" s="310" t="s">
        <v>153</v>
      </c>
      <c r="B84" s="198"/>
      <c r="C84" s="466"/>
      <c r="D84" s="464"/>
      <c r="E84" s="464"/>
      <c r="F84" s="468"/>
      <c r="G84" s="206"/>
      <c r="H84" s="382"/>
      <c r="I84" s="382"/>
      <c r="J84" s="382"/>
      <c r="K84" s="382"/>
      <c r="L84" s="382"/>
      <c r="M84" s="393"/>
      <c r="N84" s="393"/>
      <c r="O84" s="382"/>
      <c r="P84" s="198"/>
      <c r="Q84" s="378"/>
      <c r="R84" s="378"/>
      <c r="S84" s="378"/>
      <c r="T84" s="378"/>
      <c r="U84" s="378"/>
      <c r="V84" s="378"/>
      <c r="W84" s="378"/>
      <c r="X84" s="378"/>
      <c r="Y84" s="389"/>
      <c r="Z84" s="389"/>
      <c r="AA84" s="389"/>
      <c r="AB84" s="389"/>
      <c r="AC84" s="389"/>
      <c r="AD84" s="389"/>
    </row>
    <row r="85" spans="1:30" s="17" customFormat="1" ht="33.75" customHeight="1" outlineLevel="1" x14ac:dyDescent="0.25">
      <c r="A85" s="310" t="s">
        <v>151</v>
      </c>
      <c r="B85" s="198"/>
      <c r="C85" s="466"/>
      <c r="D85" s="464"/>
      <c r="E85" s="464"/>
      <c r="F85" s="468"/>
      <c r="G85" s="199"/>
      <c r="H85" s="382"/>
      <c r="I85" s="382"/>
      <c r="J85" s="382"/>
      <c r="K85" s="382"/>
      <c r="L85" s="382"/>
      <c r="M85" s="393"/>
      <c r="N85" s="393"/>
      <c r="O85" s="382"/>
      <c r="P85" s="198"/>
      <c r="Q85" s="378"/>
      <c r="R85" s="378"/>
      <c r="S85" s="378"/>
      <c r="T85" s="378"/>
      <c r="U85" s="378"/>
      <c r="V85" s="378"/>
      <c r="W85" s="378"/>
      <c r="X85" s="378"/>
      <c r="Y85" s="389"/>
      <c r="Z85" s="389"/>
      <c r="AA85" s="389"/>
      <c r="AB85" s="389"/>
      <c r="AC85" s="389"/>
      <c r="AD85" s="389"/>
    </row>
    <row r="86" spans="1:30" s="17" customFormat="1" outlineLevel="1" x14ac:dyDescent="0.25">
      <c r="A86" s="310" t="s">
        <v>78</v>
      </c>
      <c r="B86" s="198"/>
      <c r="C86" s="466"/>
      <c r="D86" s="464"/>
      <c r="E86" s="464"/>
      <c r="F86" s="468"/>
      <c r="G86" s="206"/>
      <c r="H86" s="382"/>
      <c r="I86" s="382"/>
      <c r="J86" s="382"/>
      <c r="K86" s="382"/>
      <c r="L86" s="382"/>
      <c r="M86" s="393"/>
      <c r="N86" s="393"/>
      <c r="O86" s="382"/>
      <c r="P86" s="198"/>
      <c r="Q86" s="378"/>
      <c r="R86" s="378"/>
      <c r="S86" s="378"/>
      <c r="T86" s="378"/>
      <c r="U86" s="378"/>
      <c r="V86" s="378"/>
      <c r="W86" s="378"/>
      <c r="X86" s="378"/>
      <c r="Y86" s="389"/>
      <c r="Z86" s="389"/>
      <c r="AA86" s="389"/>
      <c r="AB86" s="389"/>
      <c r="AC86" s="389"/>
      <c r="AD86" s="389"/>
    </row>
    <row r="87" spans="1:30" s="17" customFormat="1" outlineLevel="1" x14ac:dyDescent="0.25">
      <c r="A87" s="310" t="s">
        <v>154</v>
      </c>
      <c r="B87" s="198"/>
      <c r="C87" s="466"/>
      <c r="D87" s="464"/>
      <c r="E87" s="464"/>
      <c r="F87" s="468"/>
      <c r="G87" s="206"/>
      <c r="H87" s="382"/>
      <c r="I87" s="382"/>
      <c r="J87" s="382"/>
      <c r="K87" s="382"/>
      <c r="L87" s="382"/>
      <c r="M87" s="393"/>
      <c r="N87" s="393"/>
      <c r="O87" s="382"/>
      <c r="P87" s="198"/>
      <c r="Q87" s="378"/>
      <c r="R87" s="378"/>
      <c r="S87" s="378"/>
      <c r="T87" s="378"/>
      <c r="U87" s="378"/>
      <c r="V87" s="378"/>
      <c r="W87" s="378"/>
      <c r="X87" s="378"/>
      <c r="Y87" s="389"/>
      <c r="Z87" s="389"/>
      <c r="AA87" s="389"/>
      <c r="AB87" s="389"/>
      <c r="AC87" s="389"/>
      <c r="AD87" s="389"/>
    </row>
    <row r="88" spans="1:30" s="17" customFormat="1" outlineLevel="1" x14ac:dyDescent="0.25">
      <c r="A88" s="310" t="s">
        <v>80</v>
      </c>
      <c r="B88" s="198"/>
      <c r="C88" s="466"/>
      <c r="D88" s="464"/>
      <c r="E88" s="464"/>
      <c r="F88" s="468"/>
      <c r="G88" s="206"/>
      <c r="H88" s="382"/>
      <c r="I88" s="382"/>
      <c r="J88" s="382"/>
      <c r="K88" s="382"/>
      <c r="L88" s="382"/>
      <c r="M88" s="393"/>
      <c r="N88" s="410"/>
      <c r="O88" s="382"/>
      <c r="P88" s="198"/>
      <c r="Q88" s="378"/>
      <c r="R88" s="378"/>
      <c r="S88" s="378"/>
      <c r="T88" s="378"/>
      <c r="U88" s="378"/>
      <c r="V88" s="378"/>
      <c r="W88" s="378"/>
      <c r="X88" s="378"/>
      <c r="Y88" s="389"/>
      <c r="Z88" s="389"/>
      <c r="AA88" s="389"/>
      <c r="AB88" s="389"/>
      <c r="AC88" s="389"/>
      <c r="AD88" s="389"/>
    </row>
    <row r="89" spans="1:30" s="17" customFormat="1" ht="25.5" outlineLevel="1" x14ac:dyDescent="0.25">
      <c r="A89" s="310" t="s">
        <v>81</v>
      </c>
      <c r="B89" s="198"/>
      <c r="C89" s="466"/>
      <c r="D89" s="464"/>
      <c r="E89" s="464"/>
      <c r="F89" s="468"/>
      <c r="G89" s="206"/>
      <c r="H89" s="382"/>
      <c r="I89" s="382"/>
      <c r="J89" s="382"/>
      <c r="K89" s="382"/>
      <c r="L89" s="382"/>
      <c r="M89" s="393"/>
      <c r="N89" s="425" t="s">
        <v>564</v>
      </c>
      <c r="O89" s="425" t="s">
        <v>564</v>
      </c>
      <c r="P89" s="198"/>
      <c r="Q89" s="378"/>
      <c r="R89" s="378"/>
      <c r="S89" s="378"/>
      <c r="T89" s="378"/>
      <c r="U89" s="378"/>
      <c r="V89" s="378"/>
      <c r="W89" s="378"/>
      <c r="X89" s="378"/>
      <c r="Y89" s="389"/>
      <c r="Z89" s="389"/>
      <c r="AA89" s="389"/>
      <c r="AB89" s="389"/>
      <c r="AC89" s="436" t="s">
        <v>636</v>
      </c>
      <c r="AD89" s="436" t="s">
        <v>636</v>
      </c>
    </row>
    <row r="90" spans="1:30" s="17" customFormat="1" x14ac:dyDescent="0.25">
      <c r="A90" s="310"/>
      <c r="B90" s="198"/>
      <c r="C90" s="466"/>
      <c r="D90" s="464"/>
      <c r="E90" s="464"/>
      <c r="F90" s="468"/>
      <c r="G90" s="206"/>
      <c r="H90" s="393"/>
      <c r="I90" s="393"/>
      <c r="J90" s="393"/>
      <c r="K90" s="393"/>
      <c r="L90" s="393"/>
      <c r="M90" s="393"/>
      <c r="N90" s="443"/>
      <c r="O90" s="443"/>
      <c r="P90" s="198"/>
      <c r="Q90" s="389"/>
      <c r="R90" s="389"/>
      <c r="S90" s="389"/>
      <c r="T90" s="389"/>
      <c r="U90" s="389"/>
      <c r="V90" s="389"/>
      <c r="W90" s="389"/>
      <c r="X90" s="389"/>
      <c r="Y90" s="389"/>
      <c r="Z90" s="389"/>
      <c r="AA90" s="389"/>
      <c r="AB90" s="389"/>
      <c r="AC90" s="436"/>
      <c r="AD90" s="436"/>
    </row>
    <row r="91" spans="1:30" s="17" customFormat="1" ht="25.5" x14ac:dyDescent="0.25">
      <c r="A91" s="428" t="s">
        <v>339</v>
      </c>
      <c r="B91" s="198"/>
      <c r="C91" s="466"/>
      <c r="D91" s="464"/>
      <c r="E91" s="464"/>
      <c r="F91" s="468"/>
      <c r="G91" s="206"/>
      <c r="H91" s="382"/>
      <c r="I91" s="382"/>
      <c r="J91" s="382"/>
      <c r="K91" s="382"/>
      <c r="L91" s="382"/>
      <c r="M91" s="393"/>
      <c r="N91" s="421" t="s">
        <v>563</v>
      </c>
      <c r="O91" s="421" t="s">
        <v>563</v>
      </c>
      <c r="P91" s="198"/>
      <c r="Q91" s="378"/>
      <c r="R91" s="378"/>
      <c r="S91" s="378"/>
      <c r="T91" s="378"/>
      <c r="U91" s="378"/>
      <c r="V91" s="378"/>
      <c r="W91" s="378"/>
      <c r="X91" s="378"/>
      <c r="Y91" s="389"/>
      <c r="Z91" s="389"/>
      <c r="AA91" s="389"/>
      <c r="AB91" s="389"/>
      <c r="AC91" s="436" t="s">
        <v>644</v>
      </c>
      <c r="AD91" s="436" t="s">
        <v>644</v>
      </c>
    </row>
    <row r="92" spans="1:30" s="17" customFormat="1" outlineLevel="1" x14ac:dyDescent="0.25">
      <c r="A92" s="315" t="s">
        <v>159</v>
      </c>
      <c r="B92" s="198"/>
      <c r="C92" s="466"/>
      <c r="D92" s="464"/>
      <c r="E92" s="464"/>
      <c r="F92" s="468"/>
      <c r="G92" s="206"/>
      <c r="H92" s="382"/>
      <c r="I92" s="382"/>
      <c r="J92" s="382"/>
      <c r="K92" s="382"/>
      <c r="L92" s="382"/>
      <c r="M92" s="393"/>
      <c r="N92" s="421" t="s">
        <v>479</v>
      </c>
      <c r="O92" s="421" t="s">
        <v>479</v>
      </c>
      <c r="P92" s="198"/>
      <c r="Q92" s="378"/>
      <c r="R92" s="378"/>
      <c r="S92" s="378"/>
      <c r="T92" s="378"/>
      <c r="U92" s="378"/>
      <c r="V92" s="378"/>
      <c r="W92" s="378"/>
      <c r="X92" s="378"/>
      <c r="Y92" s="389"/>
      <c r="Z92" s="389"/>
      <c r="AA92" s="389"/>
      <c r="AB92" s="389"/>
      <c r="AC92" s="436" t="s">
        <v>479</v>
      </c>
      <c r="AD92" s="436" t="s">
        <v>479</v>
      </c>
    </row>
    <row r="93" spans="1:30" s="17" customFormat="1" ht="15" customHeight="1" outlineLevel="1" x14ac:dyDescent="0.25">
      <c r="A93" s="20" t="s">
        <v>83</v>
      </c>
      <c r="B93" s="198"/>
      <c r="C93" s="466"/>
      <c r="D93" s="464"/>
      <c r="E93" s="464"/>
      <c r="F93" s="468"/>
      <c r="G93" s="206"/>
      <c r="H93" s="382"/>
      <c r="I93" s="382"/>
      <c r="J93" s="382"/>
      <c r="K93" s="382"/>
      <c r="L93" s="382"/>
      <c r="M93" s="393"/>
      <c r="N93" s="421">
        <v>0.65</v>
      </c>
      <c r="O93" s="421">
        <v>0.65</v>
      </c>
      <c r="P93" s="198"/>
      <c r="Q93" s="378"/>
      <c r="R93" s="378"/>
      <c r="S93" s="378"/>
      <c r="T93" s="378"/>
      <c r="U93" s="378"/>
      <c r="V93" s="378"/>
      <c r="W93" s="378"/>
      <c r="X93" s="378"/>
      <c r="Y93" s="389"/>
      <c r="Z93" s="389"/>
      <c r="AA93" s="389"/>
      <c r="AB93" s="389"/>
      <c r="AC93" s="436">
        <v>0.6</v>
      </c>
      <c r="AD93" s="436">
        <v>0.6</v>
      </c>
    </row>
    <row r="94" spans="1:30" s="17" customFormat="1" outlineLevel="1" x14ac:dyDescent="0.25">
      <c r="A94" s="146" t="s">
        <v>157</v>
      </c>
      <c r="B94" s="198"/>
      <c r="C94" s="466"/>
      <c r="D94" s="464"/>
      <c r="E94" s="464"/>
      <c r="F94" s="468"/>
      <c r="G94" s="206"/>
      <c r="H94" s="382"/>
      <c r="I94" s="382"/>
      <c r="J94" s="382"/>
      <c r="K94" s="382"/>
      <c r="L94" s="382"/>
      <c r="M94" s="393"/>
      <c r="N94" s="421">
        <v>0.95</v>
      </c>
      <c r="O94" s="421">
        <v>0.95</v>
      </c>
      <c r="P94" s="198"/>
      <c r="Q94" s="378"/>
      <c r="R94" s="378"/>
      <c r="S94" s="378"/>
      <c r="T94" s="378"/>
      <c r="U94" s="378"/>
      <c r="V94" s="378"/>
      <c r="W94" s="378"/>
      <c r="X94" s="378"/>
      <c r="Y94" s="389"/>
      <c r="Z94" s="389"/>
      <c r="AA94" s="389"/>
      <c r="AB94" s="389"/>
      <c r="AC94" s="436">
        <v>2.5</v>
      </c>
      <c r="AD94" s="436">
        <v>2.5</v>
      </c>
    </row>
    <row r="95" spans="1:30" s="17" customFormat="1" outlineLevel="1" x14ac:dyDescent="0.25">
      <c r="A95" s="146" t="s">
        <v>158</v>
      </c>
      <c r="B95" s="198"/>
      <c r="C95" s="466"/>
      <c r="D95" s="464"/>
      <c r="E95" s="464"/>
      <c r="F95" s="468"/>
      <c r="G95" s="206"/>
      <c r="H95" s="382"/>
      <c r="I95" s="382"/>
      <c r="J95" s="382"/>
      <c r="K95" s="382"/>
      <c r="L95" s="382"/>
      <c r="M95" s="393"/>
      <c r="N95" s="421">
        <v>4</v>
      </c>
      <c r="O95" s="421">
        <v>4</v>
      </c>
      <c r="P95" s="198"/>
      <c r="Q95" s="378"/>
      <c r="R95" s="378"/>
      <c r="S95" s="378"/>
      <c r="T95" s="378"/>
      <c r="U95" s="378"/>
      <c r="V95" s="378"/>
      <c r="W95" s="378"/>
      <c r="X95" s="378"/>
      <c r="Y95" s="389"/>
      <c r="Z95" s="389"/>
      <c r="AA95" s="389"/>
      <c r="AB95" s="389"/>
      <c r="AC95" s="436"/>
      <c r="AD95" s="389"/>
    </row>
    <row r="96" spans="1:30" s="17" customFormat="1" x14ac:dyDescent="0.25">
      <c r="A96" s="146"/>
      <c r="B96" s="198"/>
      <c r="C96" s="466"/>
      <c r="D96" s="464"/>
      <c r="E96" s="464"/>
      <c r="F96" s="468"/>
      <c r="G96" s="206"/>
      <c r="H96" s="393"/>
      <c r="I96" s="393"/>
      <c r="J96" s="393"/>
      <c r="K96" s="393"/>
      <c r="L96" s="393"/>
      <c r="M96" s="393"/>
      <c r="N96" s="421"/>
      <c r="O96" s="421"/>
      <c r="P96" s="198"/>
      <c r="Q96" s="389"/>
      <c r="R96" s="389"/>
      <c r="S96" s="389"/>
      <c r="T96" s="389"/>
      <c r="U96" s="389"/>
      <c r="V96" s="389"/>
      <c r="W96" s="389"/>
      <c r="X96" s="389"/>
      <c r="Y96" s="389"/>
      <c r="Z96" s="389"/>
      <c r="AA96" s="389"/>
      <c r="AB96" s="389"/>
      <c r="AC96" s="436"/>
      <c r="AD96" s="389"/>
    </row>
    <row r="97" spans="1:30" s="17" customFormat="1" x14ac:dyDescent="0.25">
      <c r="A97" s="411" t="s">
        <v>84</v>
      </c>
      <c r="B97" s="198"/>
      <c r="C97" s="466"/>
      <c r="D97" s="464"/>
      <c r="E97" s="464"/>
      <c r="F97" s="468"/>
      <c r="G97" s="206"/>
      <c r="H97" s="421" t="s">
        <v>540</v>
      </c>
      <c r="I97" s="421" t="s">
        <v>540</v>
      </c>
      <c r="J97" s="421" t="s">
        <v>540</v>
      </c>
      <c r="K97" s="421" t="s">
        <v>540</v>
      </c>
      <c r="L97" s="421" t="s">
        <v>540</v>
      </c>
      <c r="M97" s="421" t="s">
        <v>540</v>
      </c>
      <c r="N97" s="421" t="s">
        <v>488</v>
      </c>
      <c r="O97" s="421" t="s">
        <v>488</v>
      </c>
      <c r="P97" s="198"/>
      <c r="Q97" s="378"/>
      <c r="R97" s="378"/>
      <c r="S97" s="378"/>
      <c r="T97" s="378"/>
      <c r="U97" s="378"/>
      <c r="V97" s="378"/>
      <c r="W97" s="378"/>
      <c r="X97" s="378"/>
      <c r="Y97" s="389"/>
      <c r="Z97" s="389"/>
      <c r="AA97" s="389"/>
      <c r="AB97" s="389"/>
      <c r="AC97" s="389"/>
      <c r="AD97" s="389"/>
    </row>
    <row r="98" spans="1:30" s="17" customFormat="1" outlineLevel="1" x14ac:dyDescent="0.25">
      <c r="A98" s="310" t="s">
        <v>85</v>
      </c>
      <c r="B98" s="198"/>
      <c r="C98" s="466"/>
      <c r="D98" s="464"/>
      <c r="E98" s="464"/>
      <c r="F98" s="468"/>
      <c r="G98" s="206"/>
      <c r="H98" s="421" t="s">
        <v>541</v>
      </c>
      <c r="I98" s="421" t="s">
        <v>541</v>
      </c>
      <c r="J98" s="421" t="s">
        <v>541</v>
      </c>
      <c r="K98" s="421" t="s">
        <v>541</v>
      </c>
      <c r="L98" s="421" t="s">
        <v>541</v>
      </c>
      <c r="M98" s="421" t="s">
        <v>541</v>
      </c>
      <c r="N98" s="421" t="s">
        <v>567</v>
      </c>
      <c r="O98" s="421" t="s">
        <v>567</v>
      </c>
      <c r="P98" s="198"/>
      <c r="Q98" s="378"/>
      <c r="R98" s="378"/>
      <c r="S98" s="378"/>
      <c r="T98" s="378"/>
      <c r="U98" s="378"/>
      <c r="V98" s="378"/>
      <c r="W98" s="378"/>
      <c r="X98" s="378"/>
      <c r="Y98" s="389"/>
      <c r="Z98" s="389"/>
      <c r="AA98" s="389"/>
      <c r="AB98" s="389"/>
      <c r="AC98" s="389"/>
      <c r="AD98" s="389"/>
    </row>
    <row r="99" spans="1:30" s="17" customFormat="1" outlineLevel="1" x14ac:dyDescent="0.25">
      <c r="A99" s="310" t="s">
        <v>86</v>
      </c>
      <c r="B99" s="198"/>
      <c r="C99" s="466"/>
      <c r="D99" s="464"/>
      <c r="E99" s="464"/>
      <c r="F99" s="468"/>
      <c r="G99" s="206"/>
      <c r="H99" s="421">
        <v>60</v>
      </c>
      <c r="I99" s="421">
        <v>60</v>
      </c>
      <c r="J99" s="421">
        <v>60</v>
      </c>
      <c r="K99" s="421">
        <v>60</v>
      </c>
      <c r="L99" s="421">
        <v>60</v>
      </c>
      <c r="M99" s="421">
        <v>60</v>
      </c>
      <c r="N99" s="421">
        <v>40</v>
      </c>
      <c r="O99" s="421">
        <v>40</v>
      </c>
      <c r="P99" s="198"/>
      <c r="Q99" s="378"/>
      <c r="R99" s="378"/>
      <c r="S99" s="378"/>
      <c r="T99" s="378"/>
      <c r="U99" s="378"/>
      <c r="V99" s="378"/>
      <c r="W99" s="378"/>
      <c r="X99" s="378"/>
      <c r="Y99" s="389"/>
      <c r="Z99" s="389"/>
      <c r="AA99" s="389"/>
      <c r="AB99" s="389"/>
      <c r="AC99" s="389"/>
      <c r="AD99" s="389"/>
    </row>
    <row r="100" spans="1:30" s="17" customFormat="1" outlineLevel="1" x14ac:dyDescent="0.25">
      <c r="A100" s="310" t="s">
        <v>197</v>
      </c>
      <c r="B100" s="198"/>
      <c r="C100" s="466"/>
      <c r="D100" s="464"/>
      <c r="E100" s="464"/>
      <c r="F100" s="468"/>
      <c r="G100" s="206"/>
      <c r="H100" s="421" t="s">
        <v>542</v>
      </c>
      <c r="I100" s="422" t="s">
        <v>546</v>
      </c>
      <c r="J100" s="421" t="s">
        <v>546</v>
      </c>
      <c r="K100" s="421" t="s">
        <v>546</v>
      </c>
      <c r="L100" s="421" t="s">
        <v>546</v>
      </c>
      <c r="M100" s="421" t="s">
        <v>546</v>
      </c>
      <c r="N100" s="421" t="s">
        <v>568</v>
      </c>
      <c r="O100" s="421" t="s">
        <v>568</v>
      </c>
      <c r="P100" s="198"/>
      <c r="Q100" s="378"/>
      <c r="R100" s="378"/>
      <c r="S100" s="378"/>
      <c r="T100" s="378"/>
      <c r="U100" s="378"/>
      <c r="V100" s="378"/>
      <c r="W100" s="378"/>
      <c r="X100" s="378"/>
      <c r="Y100" s="389"/>
      <c r="Z100" s="389"/>
      <c r="AA100" s="389"/>
      <c r="AB100" s="389"/>
      <c r="AC100" s="389"/>
      <c r="AD100" s="389"/>
    </row>
    <row r="101" spans="1:30" s="17" customFormat="1" outlineLevel="1" x14ac:dyDescent="0.25">
      <c r="A101" s="412" t="s">
        <v>544</v>
      </c>
      <c r="B101" s="198"/>
      <c r="C101" s="466"/>
      <c r="D101" s="464"/>
      <c r="E101" s="464"/>
      <c r="F101" s="468"/>
      <c r="G101" s="206"/>
      <c r="H101" s="421">
        <v>822.4</v>
      </c>
      <c r="I101" s="422">
        <v>1644.8</v>
      </c>
      <c r="J101" s="421">
        <v>1644.8</v>
      </c>
      <c r="K101" s="421">
        <v>1644.8</v>
      </c>
      <c r="L101" s="421">
        <v>1644.8</v>
      </c>
      <c r="M101" s="421">
        <v>1644.8</v>
      </c>
      <c r="N101" s="421">
        <v>712.4</v>
      </c>
      <c r="O101" s="421">
        <v>688.8</v>
      </c>
      <c r="P101" s="198"/>
      <c r="Q101" s="389"/>
      <c r="R101" s="389"/>
      <c r="S101" s="389"/>
      <c r="T101" s="389"/>
      <c r="U101" s="389"/>
      <c r="V101" s="389"/>
      <c r="W101" s="389"/>
      <c r="X101" s="389"/>
      <c r="Y101" s="389"/>
      <c r="Z101" s="389"/>
      <c r="AA101" s="389"/>
      <c r="AB101" s="389"/>
      <c r="AC101" s="389"/>
      <c r="AD101" s="389"/>
    </row>
    <row r="102" spans="1:30" s="17" customFormat="1" outlineLevel="1" x14ac:dyDescent="0.25">
      <c r="A102" s="412" t="s">
        <v>545</v>
      </c>
      <c r="B102" s="198"/>
      <c r="C102" s="466"/>
      <c r="D102" s="464"/>
      <c r="E102" s="464"/>
      <c r="F102" s="468"/>
      <c r="G102" s="206"/>
      <c r="H102" s="421">
        <v>20</v>
      </c>
      <c r="I102" s="422">
        <v>40</v>
      </c>
      <c r="J102" s="421">
        <v>40</v>
      </c>
      <c r="K102" s="421">
        <v>40</v>
      </c>
      <c r="L102" s="421">
        <v>40</v>
      </c>
      <c r="M102" s="421">
        <v>40</v>
      </c>
      <c r="N102" s="421">
        <v>15</v>
      </c>
      <c r="O102" s="421">
        <v>15</v>
      </c>
      <c r="P102" s="198"/>
      <c r="Q102" s="389"/>
      <c r="R102" s="389"/>
      <c r="S102" s="389"/>
      <c r="T102" s="389"/>
      <c r="U102" s="389"/>
      <c r="V102" s="389"/>
      <c r="W102" s="389"/>
      <c r="X102" s="389"/>
      <c r="Y102" s="389"/>
      <c r="Z102" s="389"/>
      <c r="AA102" s="389"/>
      <c r="AB102" s="389"/>
      <c r="AC102" s="389"/>
      <c r="AD102" s="389"/>
    </row>
    <row r="103" spans="1:30" s="17" customFormat="1" ht="18.75" customHeight="1" outlineLevel="1" x14ac:dyDescent="0.25">
      <c r="A103" s="412" t="s">
        <v>668</v>
      </c>
      <c r="B103" s="198"/>
      <c r="C103" s="466"/>
      <c r="D103" s="464"/>
      <c r="E103" s="464"/>
      <c r="F103" s="468"/>
      <c r="G103" s="206"/>
      <c r="H103" s="421" t="s">
        <v>543</v>
      </c>
      <c r="I103" s="422" t="s">
        <v>547</v>
      </c>
      <c r="J103" s="421" t="s">
        <v>547</v>
      </c>
      <c r="K103" s="421" t="s">
        <v>547</v>
      </c>
      <c r="L103" s="421" t="s">
        <v>547</v>
      </c>
      <c r="M103" s="421" t="s">
        <v>547</v>
      </c>
      <c r="N103" s="421" t="s">
        <v>569</v>
      </c>
      <c r="O103" s="421" t="s">
        <v>569</v>
      </c>
      <c r="P103" s="198"/>
      <c r="Q103" s="378"/>
      <c r="R103" s="378"/>
      <c r="S103" s="378"/>
      <c r="T103" s="378"/>
      <c r="U103" s="378"/>
      <c r="V103" s="378"/>
      <c r="W103" s="378"/>
      <c r="X103" s="378"/>
      <c r="Y103" s="389"/>
      <c r="Z103" s="389"/>
      <c r="AA103" s="389"/>
      <c r="AB103" s="389"/>
      <c r="AC103" s="389"/>
      <c r="AD103" s="389"/>
    </row>
    <row r="104" spans="1:30" s="17" customFormat="1" x14ac:dyDescent="0.25">
      <c r="A104" s="310"/>
      <c r="B104" s="198"/>
      <c r="C104" s="466"/>
      <c r="D104" s="464"/>
      <c r="E104" s="464"/>
      <c r="F104" s="468"/>
      <c r="G104" s="206"/>
      <c r="H104" s="421"/>
      <c r="I104" s="422"/>
      <c r="J104" s="421"/>
      <c r="K104" s="421"/>
      <c r="L104" s="421"/>
      <c r="M104" s="421"/>
      <c r="N104" s="421"/>
      <c r="O104" s="421"/>
      <c r="P104" s="198"/>
      <c r="Q104" s="389"/>
      <c r="R104" s="389"/>
      <c r="S104" s="389"/>
      <c r="T104" s="389"/>
      <c r="U104" s="389"/>
      <c r="V104" s="389"/>
      <c r="W104" s="389"/>
      <c r="X104" s="389"/>
      <c r="Y104" s="389"/>
      <c r="Z104" s="389"/>
      <c r="AA104" s="389"/>
      <c r="AB104" s="389"/>
      <c r="AC104" s="389"/>
      <c r="AD104" s="389"/>
    </row>
    <row r="105" spans="1:30" s="17" customFormat="1" x14ac:dyDescent="0.25">
      <c r="A105" s="28" t="s">
        <v>87</v>
      </c>
      <c r="B105" s="198"/>
      <c r="C105" s="466"/>
      <c r="D105" s="464"/>
      <c r="E105" s="464"/>
      <c r="F105" s="468"/>
      <c r="G105" s="206"/>
      <c r="H105" s="382"/>
      <c r="I105" s="382"/>
      <c r="J105" s="382"/>
      <c r="K105" s="382"/>
      <c r="L105" s="382"/>
      <c r="M105" s="393"/>
      <c r="N105" s="393"/>
      <c r="O105" s="382"/>
      <c r="P105" s="198"/>
      <c r="Q105" s="378"/>
      <c r="R105" s="378"/>
      <c r="S105" s="378"/>
      <c r="T105" s="378"/>
      <c r="U105" s="378"/>
      <c r="V105" s="378"/>
      <c r="W105" s="378"/>
      <c r="X105" s="378"/>
      <c r="Y105" s="389"/>
      <c r="Z105" s="389"/>
      <c r="AA105" s="389"/>
      <c r="AB105" s="389"/>
      <c r="AC105" s="389"/>
      <c r="AD105" s="389"/>
    </row>
    <row r="106" spans="1:30" s="17" customFormat="1" x14ac:dyDescent="0.25">
      <c r="A106" s="310" t="s">
        <v>88</v>
      </c>
      <c r="B106" s="198"/>
      <c r="C106" s="466"/>
      <c r="D106" s="464"/>
      <c r="E106" s="464"/>
      <c r="F106" s="468"/>
      <c r="G106" s="206"/>
      <c r="H106" s="382"/>
      <c r="I106" s="382"/>
      <c r="J106" s="382"/>
      <c r="K106" s="382"/>
      <c r="L106" s="382"/>
      <c r="M106" s="393"/>
      <c r="N106" s="393"/>
      <c r="O106" s="382"/>
      <c r="P106" s="198"/>
      <c r="Q106" s="378"/>
      <c r="R106" s="378"/>
      <c r="S106" s="378"/>
      <c r="T106" s="378"/>
      <c r="U106" s="378"/>
      <c r="V106" s="378"/>
      <c r="W106" s="378"/>
      <c r="X106" s="378"/>
      <c r="Y106" s="389"/>
      <c r="Z106" s="389"/>
      <c r="AA106" s="389"/>
      <c r="AB106" s="389"/>
      <c r="AC106" s="389"/>
      <c r="AD106" s="389"/>
    </row>
    <row r="107" spans="1:30" s="17" customFormat="1" x14ac:dyDescent="0.25">
      <c r="A107" s="408" t="s">
        <v>155</v>
      </c>
      <c r="B107" s="198"/>
      <c r="C107" s="466"/>
      <c r="D107" s="464"/>
      <c r="E107" s="464"/>
      <c r="F107" s="468"/>
      <c r="G107" s="206"/>
      <c r="H107" s="382"/>
      <c r="I107" s="382"/>
      <c r="J107" s="382"/>
      <c r="K107" s="382"/>
      <c r="L107" s="382"/>
      <c r="M107" s="393"/>
      <c r="N107" s="393"/>
      <c r="O107" s="382"/>
      <c r="P107" s="198"/>
      <c r="Q107" s="378"/>
      <c r="R107" s="378"/>
      <c r="S107" s="378"/>
      <c r="T107" s="378"/>
      <c r="U107" s="378"/>
      <c r="V107" s="378"/>
      <c r="W107" s="378"/>
      <c r="X107" s="378"/>
      <c r="Y107" s="389"/>
      <c r="Z107" s="389"/>
      <c r="AA107" s="389"/>
      <c r="AB107" s="389"/>
      <c r="AC107" s="389"/>
      <c r="AD107" s="389"/>
    </row>
    <row r="108" spans="1:30" s="17" customFormat="1" ht="19.5" customHeight="1" x14ac:dyDescent="0.25">
      <c r="A108" s="409" t="s">
        <v>524</v>
      </c>
      <c r="B108" s="198"/>
      <c r="C108" s="466"/>
      <c r="D108" s="464"/>
      <c r="E108" s="464"/>
      <c r="F108" s="468"/>
      <c r="G108" s="206"/>
      <c r="H108" s="393"/>
      <c r="I108" s="393"/>
      <c r="J108" s="393"/>
      <c r="K108" s="393"/>
      <c r="L108" s="393"/>
      <c r="M108" s="393"/>
      <c r="N108" s="393"/>
      <c r="O108" s="393"/>
      <c r="P108" s="198"/>
      <c r="Q108" s="389"/>
      <c r="R108" s="389"/>
      <c r="S108" s="389"/>
      <c r="T108" s="389"/>
      <c r="U108" s="389"/>
      <c r="V108" s="389"/>
      <c r="W108" s="389"/>
      <c r="X108" s="389"/>
      <c r="Y108" s="389"/>
      <c r="Z108" s="389"/>
      <c r="AA108" s="389"/>
      <c r="AB108" s="389"/>
      <c r="AC108" s="389"/>
      <c r="AD108" s="389"/>
    </row>
    <row r="109" spans="1:30" s="17" customFormat="1" ht="19.5" customHeight="1" outlineLevel="1" x14ac:dyDescent="0.2">
      <c r="A109" s="310" t="s">
        <v>525</v>
      </c>
      <c r="B109" s="198"/>
      <c r="C109" s="466"/>
      <c r="D109" s="464"/>
      <c r="E109" s="464"/>
      <c r="F109" s="468"/>
      <c r="G109" s="206"/>
      <c r="H109" s="414" t="s">
        <v>530</v>
      </c>
      <c r="I109" s="414" t="s">
        <v>530</v>
      </c>
      <c r="J109" s="414" t="s">
        <v>530</v>
      </c>
      <c r="K109" s="414" t="s">
        <v>530</v>
      </c>
      <c r="L109" s="414" t="s">
        <v>530</v>
      </c>
      <c r="M109" s="414" t="s">
        <v>530</v>
      </c>
      <c r="N109" s="413"/>
      <c r="O109" s="413"/>
      <c r="P109" s="198"/>
      <c r="Q109" s="389"/>
      <c r="R109" s="389"/>
      <c r="S109" s="389"/>
      <c r="T109" s="389"/>
      <c r="U109" s="389"/>
      <c r="V109" s="389"/>
      <c r="W109" s="389"/>
      <c r="X109" s="389"/>
      <c r="Y109" s="389"/>
      <c r="Z109" s="389"/>
      <c r="AA109" s="389"/>
      <c r="AB109" s="389"/>
      <c r="AC109" s="389"/>
      <c r="AD109" s="389"/>
    </row>
    <row r="110" spans="1:30" s="17" customFormat="1" outlineLevel="1" x14ac:dyDescent="0.2">
      <c r="A110" s="310" t="s">
        <v>526</v>
      </c>
      <c r="B110" s="198"/>
      <c r="C110" s="466"/>
      <c r="D110" s="464"/>
      <c r="E110" s="464"/>
      <c r="F110" s="468"/>
      <c r="G110" s="206"/>
      <c r="H110" s="414" t="s">
        <v>531</v>
      </c>
      <c r="I110" s="415" t="s">
        <v>532</v>
      </c>
      <c r="J110" s="414" t="s">
        <v>532</v>
      </c>
      <c r="K110" s="414" t="s">
        <v>532</v>
      </c>
      <c r="L110" s="414" t="s">
        <v>532</v>
      </c>
      <c r="M110" s="414" t="s">
        <v>532</v>
      </c>
      <c r="N110" s="413"/>
      <c r="O110" s="413"/>
      <c r="P110" s="198"/>
      <c r="Q110" s="389"/>
      <c r="R110" s="389"/>
      <c r="S110" s="389"/>
      <c r="T110" s="389"/>
      <c r="U110" s="389"/>
      <c r="V110" s="389"/>
      <c r="W110" s="389"/>
      <c r="X110" s="389"/>
      <c r="Y110" s="389"/>
      <c r="Z110" s="389"/>
      <c r="AA110" s="389"/>
      <c r="AB110" s="389"/>
      <c r="AC110" s="389"/>
      <c r="AD110" s="389"/>
    </row>
    <row r="111" spans="1:30" s="17" customFormat="1" outlineLevel="1" x14ac:dyDescent="0.2">
      <c r="A111" s="310" t="s">
        <v>527</v>
      </c>
      <c r="B111" s="198"/>
      <c r="C111" s="466"/>
      <c r="D111" s="464"/>
      <c r="E111" s="464"/>
      <c r="F111" s="468"/>
      <c r="G111" s="206"/>
      <c r="H111" s="414" t="s">
        <v>533</v>
      </c>
      <c r="I111" s="414" t="s">
        <v>533</v>
      </c>
      <c r="J111" s="414" t="s">
        <v>533</v>
      </c>
      <c r="K111" s="415" t="s">
        <v>549</v>
      </c>
      <c r="L111" s="414" t="s">
        <v>533</v>
      </c>
      <c r="M111" s="414" t="s">
        <v>533</v>
      </c>
      <c r="N111" s="413"/>
      <c r="O111" s="413"/>
      <c r="P111" s="198"/>
      <c r="Q111" s="389"/>
      <c r="R111" s="389"/>
      <c r="S111" s="389"/>
      <c r="T111" s="389"/>
      <c r="U111" s="389"/>
      <c r="V111" s="389"/>
      <c r="W111" s="389"/>
      <c r="X111" s="389"/>
      <c r="Y111" s="389"/>
      <c r="Z111" s="389"/>
      <c r="AA111" s="389"/>
      <c r="AB111" s="389"/>
      <c r="AC111" s="389"/>
      <c r="AD111" s="389"/>
    </row>
    <row r="112" spans="1:30" s="17" customFormat="1" outlineLevel="1" x14ac:dyDescent="0.2">
      <c r="A112" s="310" t="s">
        <v>538</v>
      </c>
      <c r="B112" s="198"/>
      <c r="C112" s="466"/>
      <c r="D112" s="464"/>
      <c r="E112" s="464"/>
      <c r="F112" s="468"/>
      <c r="G112" s="206"/>
      <c r="H112" s="414" t="s">
        <v>539</v>
      </c>
      <c r="I112" s="414" t="s">
        <v>539</v>
      </c>
      <c r="J112" s="414" t="s">
        <v>539</v>
      </c>
      <c r="K112" s="416" t="s">
        <v>550</v>
      </c>
      <c r="L112" s="414" t="s">
        <v>539</v>
      </c>
      <c r="M112" s="414" t="s">
        <v>539</v>
      </c>
      <c r="N112" s="413"/>
      <c r="O112" s="413"/>
      <c r="P112" s="198"/>
      <c r="Q112" s="389"/>
      <c r="R112" s="389"/>
      <c r="S112" s="389"/>
      <c r="T112" s="389"/>
      <c r="U112" s="389"/>
      <c r="V112" s="389"/>
      <c r="W112" s="389"/>
      <c r="X112" s="389"/>
      <c r="Y112" s="389"/>
      <c r="Z112" s="389"/>
      <c r="AA112" s="389"/>
      <c r="AB112" s="389"/>
      <c r="AC112" s="389"/>
      <c r="AD112" s="389"/>
    </row>
    <row r="113" spans="1:30" s="17" customFormat="1" outlineLevel="1" x14ac:dyDescent="0.2">
      <c r="A113" s="310" t="s">
        <v>528</v>
      </c>
      <c r="B113" s="198"/>
      <c r="C113" s="466"/>
      <c r="D113" s="464"/>
      <c r="E113" s="464"/>
      <c r="F113" s="468"/>
      <c r="G113" s="206"/>
      <c r="H113" s="414" t="s">
        <v>534</v>
      </c>
      <c r="I113" s="414" t="s">
        <v>534</v>
      </c>
      <c r="J113" s="415" t="s">
        <v>548</v>
      </c>
      <c r="K113" s="414" t="s">
        <v>534</v>
      </c>
      <c r="L113" s="414" t="s">
        <v>534</v>
      </c>
      <c r="M113" s="414" t="s">
        <v>534</v>
      </c>
      <c r="N113" s="413"/>
      <c r="O113" s="413"/>
      <c r="P113" s="198"/>
      <c r="Q113" s="389"/>
      <c r="R113" s="389"/>
      <c r="S113" s="389"/>
      <c r="T113" s="389"/>
      <c r="U113" s="389"/>
      <c r="V113" s="389"/>
      <c r="W113" s="389"/>
      <c r="X113" s="389"/>
      <c r="Y113" s="389"/>
      <c r="Z113" s="389"/>
      <c r="AA113" s="389"/>
      <c r="AB113" s="389"/>
      <c r="AC113" s="389"/>
      <c r="AD113" s="389"/>
    </row>
    <row r="114" spans="1:30" s="17" customFormat="1" outlineLevel="1" x14ac:dyDescent="0.2">
      <c r="A114" s="310" t="s">
        <v>535</v>
      </c>
      <c r="B114" s="198"/>
      <c r="C114" s="466"/>
      <c r="D114" s="464"/>
      <c r="E114" s="464"/>
      <c r="F114" s="468"/>
      <c r="G114" s="206"/>
      <c r="H114" s="417">
        <v>246515</v>
      </c>
      <c r="I114" s="415">
        <v>493031</v>
      </c>
      <c r="J114" s="414">
        <v>493031</v>
      </c>
      <c r="K114" s="414">
        <v>493031</v>
      </c>
      <c r="L114" s="414">
        <v>493031</v>
      </c>
      <c r="M114" s="415">
        <v>394425</v>
      </c>
      <c r="N114" s="413"/>
      <c r="O114" s="413"/>
      <c r="P114" s="198"/>
      <c r="Q114" s="389"/>
      <c r="R114" s="389"/>
      <c r="S114" s="389"/>
      <c r="T114" s="389"/>
      <c r="U114" s="389"/>
      <c r="V114" s="389"/>
      <c r="W114" s="389"/>
      <c r="X114" s="389"/>
      <c r="Y114" s="389"/>
      <c r="Z114" s="389"/>
      <c r="AA114" s="389"/>
      <c r="AB114" s="389"/>
      <c r="AC114" s="389"/>
      <c r="AD114" s="389"/>
    </row>
    <row r="115" spans="1:30" s="17" customFormat="1" outlineLevel="1" x14ac:dyDescent="0.2">
      <c r="A115" s="310" t="s">
        <v>536</v>
      </c>
      <c r="B115" s="198"/>
      <c r="C115" s="466"/>
      <c r="D115" s="464"/>
      <c r="E115" s="464"/>
      <c r="F115" s="468"/>
      <c r="G115" s="206"/>
      <c r="H115" s="414">
        <v>8</v>
      </c>
      <c r="I115" s="414">
        <v>8</v>
      </c>
      <c r="J115" s="414">
        <v>8</v>
      </c>
      <c r="K115" s="414">
        <v>8</v>
      </c>
      <c r="L115" s="414">
        <v>8</v>
      </c>
      <c r="M115" s="414">
        <v>8</v>
      </c>
      <c r="N115" s="413"/>
      <c r="O115" s="413"/>
      <c r="P115" s="198"/>
      <c r="Q115" s="389"/>
      <c r="R115" s="389"/>
      <c r="S115" s="389"/>
      <c r="T115" s="389"/>
      <c r="U115" s="389"/>
      <c r="V115" s="389"/>
      <c r="W115" s="389"/>
      <c r="X115" s="389"/>
      <c r="Y115" s="389"/>
      <c r="Z115" s="389"/>
      <c r="AA115" s="389"/>
      <c r="AB115" s="389"/>
      <c r="AC115" s="389"/>
      <c r="AD115" s="389"/>
    </row>
    <row r="116" spans="1:30" s="17" customFormat="1" outlineLevel="1" x14ac:dyDescent="0.2">
      <c r="A116" s="310" t="s">
        <v>529</v>
      </c>
      <c r="B116" s="198"/>
      <c r="C116" s="466"/>
      <c r="D116" s="464"/>
      <c r="E116" s="464"/>
      <c r="F116" s="468"/>
      <c r="G116" s="206"/>
      <c r="H116" s="414">
        <v>2</v>
      </c>
      <c r="I116" s="414">
        <v>2</v>
      </c>
      <c r="J116" s="416" t="s">
        <v>550</v>
      </c>
      <c r="K116" s="414">
        <v>2</v>
      </c>
      <c r="L116" s="414">
        <v>2</v>
      </c>
      <c r="M116" s="414">
        <v>2</v>
      </c>
      <c r="N116" s="413"/>
      <c r="O116" s="413"/>
      <c r="P116" s="198"/>
      <c r="Q116" s="389"/>
      <c r="R116" s="389"/>
      <c r="S116" s="389"/>
      <c r="T116" s="389"/>
      <c r="U116" s="389"/>
      <c r="V116" s="389"/>
      <c r="W116" s="389"/>
      <c r="X116" s="389"/>
      <c r="Y116" s="389"/>
      <c r="Z116" s="389"/>
      <c r="AA116" s="389"/>
      <c r="AB116" s="389"/>
      <c r="AC116" s="389"/>
      <c r="AD116" s="389"/>
    </row>
    <row r="117" spans="1:30" s="17" customFormat="1" outlineLevel="1" x14ac:dyDescent="0.2">
      <c r="A117" s="310" t="s">
        <v>537</v>
      </c>
      <c r="B117" s="198"/>
      <c r="C117" s="466"/>
      <c r="D117" s="464"/>
      <c r="E117" s="464"/>
      <c r="F117" s="468"/>
      <c r="G117" s="206"/>
      <c r="H117" s="418">
        <v>24</v>
      </c>
      <c r="I117" s="418">
        <v>24</v>
      </c>
      <c r="J117" s="418">
        <v>24</v>
      </c>
      <c r="K117" s="418">
        <v>24</v>
      </c>
      <c r="L117" s="419">
        <v>12</v>
      </c>
      <c r="M117" s="418">
        <v>24</v>
      </c>
      <c r="N117" s="237"/>
      <c r="O117" s="237"/>
      <c r="P117" s="198"/>
      <c r="Q117" s="389"/>
      <c r="R117" s="389"/>
      <c r="S117" s="389"/>
      <c r="T117" s="389"/>
      <c r="U117" s="389"/>
      <c r="V117" s="389"/>
      <c r="W117" s="389"/>
      <c r="X117" s="389"/>
      <c r="Y117" s="389"/>
      <c r="Z117" s="389"/>
      <c r="AA117" s="389"/>
      <c r="AB117" s="389"/>
      <c r="AC117" s="389"/>
      <c r="AD117" s="389"/>
    </row>
    <row r="118" spans="1:30" s="17" customFormat="1" outlineLevel="1" x14ac:dyDescent="0.2">
      <c r="A118" s="310"/>
      <c r="B118" s="198"/>
      <c r="C118" s="466"/>
      <c r="D118" s="464"/>
      <c r="E118" s="464"/>
      <c r="F118" s="468"/>
      <c r="G118" s="206"/>
      <c r="H118" s="418"/>
      <c r="I118" s="418"/>
      <c r="J118" s="418"/>
      <c r="K118" s="418"/>
      <c r="L118" s="418"/>
      <c r="M118" s="418"/>
      <c r="N118" s="237"/>
      <c r="O118" s="237"/>
      <c r="P118" s="198"/>
      <c r="Q118" s="389"/>
      <c r="R118" s="389"/>
      <c r="S118" s="389"/>
      <c r="T118" s="389"/>
      <c r="U118" s="389"/>
      <c r="V118" s="389"/>
      <c r="W118" s="389"/>
      <c r="X118" s="389"/>
      <c r="Y118" s="389"/>
      <c r="Z118" s="389"/>
      <c r="AA118" s="389"/>
      <c r="AB118" s="389"/>
      <c r="AC118" s="389"/>
      <c r="AD118" s="389"/>
    </row>
    <row r="119" spans="1:30" s="17" customFormat="1" outlineLevel="1" x14ac:dyDescent="0.2">
      <c r="A119" s="409" t="s">
        <v>531</v>
      </c>
      <c r="B119" s="198"/>
      <c r="C119" s="466"/>
      <c r="D119" s="464"/>
      <c r="E119" s="464"/>
      <c r="F119" s="468"/>
      <c r="G119" s="206"/>
      <c r="H119" s="414" t="s">
        <v>204</v>
      </c>
      <c r="I119" s="418"/>
      <c r="J119" s="418"/>
      <c r="K119" s="418"/>
      <c r="L119" s="418"/>
      <c r="M119" s="418"/>
      <c r="N119" s="237"/>
      <c r="O119" s="237"/>
      <c r="P119" s="198"/>
      <c r="Q119" s="389"/>
      <c r="R119" s="389"/>
      <c r="S119" s="389"/>
      <c r="T119" s="389"/>
      <c r="U119" s="389"/>
      <c r="V119" s="389"/>
      <c r="W119" s="389"/>
      <c r="X119" s="389"/>
      <c r="Y119" s="389"/>
      <c r="Z119" s="389"/>
      <c r="AA119" s="389"/>
      <c r="AB119" s="389"/>
      <c r="AC119" s="389"/>
      <c r="AD119" s="389"/>
    </row>
    <row r="120" spans="1:30" s="17" customFormat="1" ht="15.75" customHeight="1" outlineLevel="1" x14ac:dyDescent="0.25">
      <c r="A120" s="412" t="s">
        <v>552</v>
      </c>
      <c r="B120" s="198"/>
      <c r="C120" s="466"/>
      <c r="D120" s="464"/>
      <c r="E120" s="464"/>
      <c r="F120" s="468"/>
      <c r="G120" s="206"/>
      <c r="H120" s="420" t="s">
        <v>551</v>
      </c>
      <c r="I120" s="420" t="s">
        <v>550</v>
      </c>
      <c r="J120" s="420" t="s">
        <v>550</v>
      </c>
      <c r="K120" s="420" t="s">
        <v>550</v>
      </c>
      <c r="L120" s="420" t="s">
        <v>550</v>
      </c>
      <c r="M120" s="420" t="s">
        <v>550</v>
      </c>
      <c r="N120" s="393"/>
      <c r="O120" s="393"/>
      <c r="P120" s="198"/>
      <c r="Q120" s="389"/>
      <c r="R120" s="389"/>
      <c r="S120" s="389"/>
      <c r="T120" s="389"/>
      <c r="U120" s="389"/>
      <c r="V120" s="389"/>
      <c r="W120" s="389"/>
      <c r="X120" s="389"/>
      <c r="Y120" s="389"/>
      <c r="Z120" s="389"/>
      <c r="AA120" s="389"/>
      <c r="AB120" s="389"/>
      <c r="AC120" s="389"/>
      <c r="AD120" s="389"/>
    </row>
    <row r="121" spans="1:30" s="17" customFormat="1" ht="14.25" customHeight="1" x14ac:dyDescent="0.25">
      <c r="A121" s="310"/>
      <c r="B121" s="198"/>
      <c r="C121" s="466"/>
      <c r="D121" s="464"/>
      <c r="E121" s="464"/>
      <c r="F121" s="468"/>
      <c r="G121" s="206"/>
      <c r="H121" s="393"/>
      <c r="I121" s="393"/>
      <c r="J121" s="393"/>
      <c r="K121" s="393"/>
      <c r="L121" s="393"/>
      <c r="M121" s="393"/>
      <c r="N121" s="393"/>
      <c r="O121" s="393"/>
      <c r="P121" s="198"/>
      <c r="Q121" s="389"/>
      <c r="R121" s="389"/>
      <c r="S121" s="389"/>
      <c r="T121" s="389"/>
      <c r="U121" s="389"/>
      <c r="V121" s="389"/>
      <c r="W121" s="389"/>
      <c r="X121" s="389"/>
      <c r="Y121" s="389"/>
      <c r="Z121" s="389"/>
      <c r="AA121" s="389"/>
      <c r="AB121" s="389"/>
      <c r="AC121" s="389"/>
      <c r="AD121" s="389"/>
    </row>
    <row r="122" spans="1:30" s="17" customFormat="1" ht="15" customHeight="1" x14ac:dyDescent="0.25">
      <c r="A122" s="433" t="s">
        <v>89</v>
      </c>
      <c r="B122" s="198"/>
      <c r="C122" s="466"/>
      <c r="D122" s="464"/>
      <c r="E122" s="464"/>
      <c r="F122" s="468"/>
      <c r="G122" s="206"/>
      <c r="H122" s="382"/>
      <c r="I122" s="382"/>
      <c r="J122" s="382"/>
      <c r="K122" s="382"/>
      <c r="L122" s="382"/>
      <c r="M122" s="393"/>
      <c r="N122" s="393"/>
      <c r="O122" s="382"/>
      <c r="P122" s="198"/>
      <c r="Q122" s="378"/>
      <c r="R122" s="378"/>
      <c r="S122" s="378"/>
      <c r="T122" s="378"/>
      <c r="U122" s="378"/>
      <c r="V122" s="378"/>
      <c r="W122" s="378"/>
      <c r="X122" s="378"/>
      <c r="Y122" s="389"/>
      <c r="Z122" s="389"/>
      <c r="AA122" s="389"/>
      <c r="AB122" s="389"/>
      <c r="AC122" s="389"/>
      <c r="AD122" s="389"/>
    </row>
    <row r="123" spans="1:30" s="17" customFormat="1" outlineLevel="1" x14ac:dyDescent="0.2">
      <c r="A123" s="30" t="s">
        <v>90</v>
      </c>
      <c r="B123" s="198"/>
      <c r="C123" s="466"/>
      <c r="D123" s="464"/>
      <c r="E123" s="464"/>
      <c r="F123" s="468"/>
      <c r="G123" s="206"/>
      <c r="H123" s="382"/>
      <c r="I123" s="382"/>
      <c r="J123" s="382"/>
      <c r="K123" s="382"/>
      <c r="L123" s="382"/>
      <c r="M123" s="393"/>
      <c r="N123" s="393"/>
      <c r="O123" s="382"/>
      <c r="P123" s="198"/>
      <c r="Q123" s="429" t="s">
        <v>601</v>
      </c>
      <c r="R123" s="429" t="s">
        <v>601</v>
      </c>
      <c r="S123" s="429" t="s">
        <v>613</v>
      </c>
      <c r="T123" s="429" t="s">
        <v>613</v>
      </c>
      <c r="U123" s="429" t="s">
        <v>615</v>
      </c>
      <c r="V123" s="429" t="s">
        <v>615</v>
      </c>
      <c r="W123" s="429" t="s">
        <v>615</v>
      </c>
      <c r="X123" s="429" t="s">
        <v>615</v>
      </c>
      <c r="Y123" s="389"/>
      <c r="Z123" s="389"/>
      <c r="AA123" s="389"/>
      <c r="AB123" s="389"/>
      <c r="AC123" s="389"/>
      <c r="AD123" s="389"/>
    </row>
    <row r="124" spans="1:30" s="17" customFormat="1" outlineLevel="1" x14ac:dyDescent="0.25">
      <c r="A124" s="310" t="s">
        <v>92</v>
      </c>
      <c r="B124" s="198"/>
      <c r="C124" s="466"/>
      <c r="D124" s="464"/>
      <c r="E124" s="464"/>
      <c r="F124" s="468"/>
      <c r="G124" s="206"/>
      <c r="H124" s="382"/>
      <c r="I124" s="382"/>
      <c r="J124" s="382"/>
      <c r="K124" s="382"/>
      <c r="L124" s="382"/>
      <c r="M124" s="393"/>
      <c r="N124" s="393"/>
      <c r="O124" s="382"/>
      <c r="P124" s="198"/>
      <c r="Q124" s="429" t="s">
        <v>602</v>
      </c>
      <c r="R124" s="429" t="s">
        <v>602</v>
      </c>
      <c r="S124" s="429" t="s">
        <v>602</v>
      </c>
      <c r="T124" s="429" t="s">
        <v>602</v>
      </c>
      <c r="U124" s="429" t="s">
        <v>616</v>
      </c>
      <c r="V124" s="429" t="s">
        <v>616</v>
      </c>
      <c r="W124" s="429" t="s">
        <v>602</v>
      </c>
      <c r="X124" s="429" t="s">
        <v>602</v>
      </c>
      <c r="Y124" s="389"/>
      <c r="Z124" s="389"/>
      <c r="AA124" s="389"/>
      <c r="AB124" s="389"/>
      <c r="AC124" s="389"/>
      <c r="AD124" s="389"/>
    </row>
    <row r="125" spans="1:30" s="17" customFormat="1" outlineLevel="1" x14ac:dyDescent="0.25">
      <c r="A125" s="412" t="s">
        <v>608</v>
      </c>
      <c r="B125" s="198"/>
      <c r="C125" s="466"/>
      <c r="D125" s="464"/>
      <c r="E125" s="464"/>
      <c r="F125" s="468"/>
      <c r="G125" s="206"/>
      <c r="H125" s="393"/>
      <c r="I125" s="393"/>
      <c r="J125" s="393"/>
      <c r="K125" s="393"/>
      <c r="L125" s="393"/>
      <c r="M125" s="393"/>
      <c r="N125" s="393"/>
      <c r="O125" s="393"/>
      <c r="P125" s="198"/>
      <c r="Q125" s="429">
        <v>80</v>
      </c>
      <c r="R125" s="429">
        <v>80</v>
      </c>
      <c r="S125" s="429">
        <v>80</v>
      </c>
      <c r="T125" s="429">
        <v>80</v>
      </c>
      <c r="U125" s="429">
        <v>50</v>
      </c>
      <c r="V125" s="429">
        <v>1</v>
      </c>
      <c r="W125" s="429">
        <v>50</v>
      </c>
      <c r="X125" s="429">
        <v>1</v>
      </c>
      <c r="Y125" s="389"/>
      <c r="Z125" s="389"/>
      <c r="AA125" s="389"/>
      <c r="AB125" s="389"/>
      <c r="AC125" s="389"/>
      <c r="AD125" s="389"/>
    </row>
    <row r="126" spans="1:30" s="17" customFormat="1" outlineLevel="1" x14ac:dyDescent="0.25">
      <c r="A126" s="412" t="s">
        <v>618</v>
      </c>
      <c r="B126" s="198"/>
      <c r="C126" s="466"/>
      <c r="D126" s="464"/>
      <c r="E126" s="464"/>
      <c r="F126" s="468"/>
      <c r="G126" s="206"/>
      <c r="H126" s="393"/>
      <c r="I126" s="393"/>
      <c r="J126" s="393"/>
      <c r="K126" s="393"/>
      <c r="L126" s="393"/>
      <c r="M126" s="393"/>
      <c r="N126" s="393"/>
      <c r="O126" s="393"/>
      <c r="P126" s="198"/>
      <c r="Q126" s="429" t="s">
        <v>611</v>
      </c>
      <c r="R126" s="429" t="s">
        <v>611</v>
      </c>
      <c r="S126" s="429" t="s">
        <v>611</v>
      </c>
      <c r="T126" s="429" t="s">
        <v>611</v>
      </c>
      <c r="U126" s="429" t="s">
        <v>617</v>
      </c>
      <c r="V126" s="429" t="s">
        <v>619</v>
      </c>
      <c r="W126" s="429" t="s">
        <v>621</v>
      </c>
      <c r="X126" s="429" t="s">
        <v>621</v>
      </c>
      <c r="Y126" s="389"/>
      <c r="Z126" s="389"/>
      <c r="AA126" s="389"/>
      <c r="AB126" s="389"/>
      <c r="AC126" s="389"/>
      <c r="AD126" s="389"/>
    </row>
    <row r="127" spans="1:30" s="17" customFormat="1" outlineLevel="1" x14ac:dyDescent="0.25">
      <c r="A127" s="310" t="s">
        <v>94</v>
      </c>
      <c r="B127" s="198"/>
      <c r="C127" s="466"/>
      <c r="D127" s="464"/>
      <c r="E127" s="464"/>
      <c r="F127" s="468"/>
      <c r="G127" s="206"/>
      <c r="H127" s="382"/>
      <c r="I127" s="382"/>
      <c r="J127" s="382"/>
      <c r="K127" s="382"/>
      <c r="L127" s="382"/>
      <c r="M127" s="393"/>
      <c r="N127" s="393"/>
      <c r="O127" s="382"/>
      <c r="P127" s="198"/>
      <c r="Q127" s="429"/>
      <c r="R127" s="429"/>
      <c r="S127" s="429"/>
      <c r="T127" s="429"/>
      <c r="U127" s="429"/>
      <c r="V127" s="429"/>
      <c r="W127" s="429"/>
      <c r="X127" s="429"/>
      <c r="Y127" s="389"/>
      <c r="Z127" s="389"/>
      <c r="AA127" s="389"/>
      <c r="AB127" s="389"/>
      <c r="AC127" s="389"/>
      <c r="AD127" s="389"/>
    </row>
    <row r="128" spans="1:30" s="17" customFormat="1" outlineLevel="1" x14ac:dyDescent="0.25">
      <c r="A128" s="412" t="s">
        <v>604</v>
      </c>
      <c r="B128" s="198"/>
      <c r="C128" s="466"/>
      <c r="D128" s="464"/>
      <c r="E128" s="464"/>
      <c r="F128" s="468"/>
      <c r="G128" s="206"/>
      <c r="H128" s="393"/>
      <c r="I128" s="393"/>
      <c r="J128" s="393"/>
      <c r="K128" s="393"/>
      <c r="L128" s="393"/>
      <c r="M128" s="393"/>
      <c r="N128" s="393"/>
      <c r="O128" s="393"/>
      <c r="P128" s="198"/>
      <c r="Q128" s="429"/>
      <c r="R128" s="429"/>
      <c r="S128" s="429"/>
      <c r="T128" s="429"/>
      <c r="U128" s="429">
        <v>85</v>
      </c>
      <c r="V128" s="429"/>
      <c r="W128" s="429">
        <v>99</v>
      </c>
      <c r="X128" s="429">
        <v>99</v>
      </c>
      <c r="Y128" s="389"/>
      <c r="Z128" s="389"/>
      <c r="AA128" s="389"/>
      <c r="AB128" s="389"/>
      <c r="AC128" s="389"/>
      <c r="AD128" s="389"/>
    </row>
    <row r="129" spans="1:30" s="17" customFormat="1" outlineLevel="1" x14ac:dyDescent="0.25">
      <c r="A129" s="412" t="s">
        <v>603</v>
      </c>
      <c r="B129" s="198"/>
      <c r="C129" s="466"/>
      <c r="D129" s="464"/>
      <c r="E129" s="464"/>
      <c r="F129" s="468"/>
      <c r="G129" s="206"/>
      <c r="H129" s="393"/>
      <c r="I129" s="393"/>
      <c r="J129" s="393"/>
      <c r="K129" s="393"/>
      <c r="L129" s="393"/>
      <c r="M129" s="393"/>
      <c r="N129" s="393"/>
      <c r="O129" s="393"/>
      <c r="P129" s="198"/>
      <c r="Q129" s="429">
        <v>2.33</v>
      </c>
      <c r="R129" s="429">
        <v>3.26</v>
      </c>
      <c r="S129" s="429">
        <v>3.26</v>
      </c>
      <c r="T129" s="429">
        <v>3.26</v>
      </c>
      <c r="U129" s="429"/>
      <c r="V129" s="429"/>
      <c r="W129" s="429"/>
      <c r="X129" s="429"/>
      <c r="Y129" s="389"/>
      <c r="Z129" s="389"/>
      <c r="AA129" s="389"/>
      <c r="AB129" s="389"/>
      <c r="AC129" s="389"/>
      <c r="AD129" s="389"/>
    </row>
    <row r="130" spans="1:30" s="17" customFormat="1" outlineLevel="1" x14ac:dyDescent="0.25">
      <c r="A130" s="412" t="s">
        <v>605</v>
      </c>
      <c r="B130" s="198"/>
      <c r="C130" s="466"/>
      <c r="D130" s="464"/>
      <c r="E130" s="464"/>
      <c r="F130" s="468"/>
      <c r="G130" s="206"/>
      <c r="H130" s="393"/>
      <c r="I130" s="393"/>
      <c r="J130" s="393"/>
      <c r="K130" s="393"/>
      <c r="L130" s="393"/>
      <c r="M130" s="393"/>
      <c r="N130" s="393"/>
      <c r="O130" s="393"/>
      <c r="P130" s="198"/>
      <c r="Q130" s="429"/>
      <c r="R130" s="429"/>
      <c r="S130" s="429"/>
      <c r="T130" s="429"/>
      <c r="U130" s="429">
        <v>0.56000000000000005</v>
      </c>
      <c r="V130" s="429">
        <v>0.85</v>
      </c>
      <c r="W130" s="429">
        <v>0.92</v>
      </c>
      <c r="X130" s="429">
        <v>0.92</v>
      </c>
      <c r="Y130" s="389"/>
      <c r="Z130" s="389"/>
      <c r="AA130" s="389"/>
      <c r="AB130" s="389"/>
      <c r="AC130" s="389"/>
      <c r="AD130" s="389"/>
    </row>
    <row r="131" spans="1:30" s="17" customFormat="1" outlineLevel="1" x14ac:dyDescent="0.25">
      <c r="A131" s="412" t="s">
        <v>606</v>
      </c>
      <c r="B131" s="198"/>
      <c r="C131" s="466"/>
      <c r="D131" s="464"/>
      <c r="E131" s="464"/>
      <c r="F131" s="468"/>
      <c r="G131" s="206"/>
      <c r="H131" s="393"/>
      <c r="I131" s="393"/>
      <c r="J131" s="393"/>
      <c r="K131" s="393"/>
      <c r="L131" s="393"/>
      <c r="M131" s="393"/>
      <c r="N131" s="393"/>
      <c r="O131" s="393"/>
      <c r="P131" s="198"/>
      <c r="Q131" s="429"/>
      <c r="R131" s="429"/>
      <c r="S131" s="429"/>
      <c r="T131" s="429"/>
      <c r="U131" s="429">
        <v>80</v>
      </c>
      <c r="V131" s="429"/>
      <c r="W131" s="429">
        <v>60</v>
      </c>
      <c r="X131" s="429"/>
      <c r="Y131" s="389"/>
      <c r="Z131" s="389"/>
      <c r="AA131" s="389"/>
      <c r="AB131" s="389"/>
      <c r="AC131" s="389"/>
      <c r="AD131" s="389"/>
    </row>
    <row r="132" spans="1:30" s="17" customFormat="1" outlineLevel="1" x14ac:dyDescent="0.25">
      <c r="A132" s="412" t="s">
        <v>620</v>
      </c>
      <c r="B132" s="198"/>
      <c r="C132" s="466"/>
      <c r="D132" s="464"/>
      <c r="E132" s="464"/>
      <c r="F132" s="468"/>
      <c r="G132" s="206"/>
      <c r="H132" s="393"/>
      <c r="I132" s="393"/>
      <c r="J132" s="393"/>
      <c r="K132" s="393"/>
      <c r="L132" s="393"/>
      <c r="M132" s="393"/>
      <c r="N132" s="393"/>
      <c r="O132" s="393"/>
      <c r="P132" s="198"/>
      <c r="Q132" s="429"/>
      <c r="R132" s="429"/>
      <c r="S132" s="429"/>
      <c r="T132" s="429"/>
      <c r="U132" s="429"/>
      <c r="V132" s="429">
        <v>8</v>
      </c>
      <c r="W132" s="429"/>
      <c r="X132" s="429">
        <v>2</v>
      </c>
      <c r="Y132" s="389"/>
      <c r="Z132" s="389"/>
      <c r="AA132" s="389"/>
      <c r="AB132" s="389"/>
      <c r="AC132" s="389"/>
      <c r="AD132" s="389"/>
    </row>
    <row r="133" spans="1:30" s="17" customFormat="1" outlineLevel="1" x14ac:dyDescent="0.25">
      <c r="A133" s="412" t="s">
        <v>609</v>
      </c>
      <c r="B133" s="198"/>
      <c r="C133" s="466"/>
      <c r="D133" s="464"/>
      <c r="E133" s="464"/>
      <c r="F133" s="468"/>
      <c r="G133" s="206"/>
      <c r="H133" s="393"/>
      <c r="I133" s="393"/>
      <c r="J133" s="393"/>
      <c r="K133" s="393"/>
      <c r="L133" s="393"/>
      <c r="M133" s="393"/>
      <c r="N133" s="393"/>
      <c r="O133" s="393"/>
      <c r="P133" s="198"/>
      <c r="Q133" s="429" t="s">
        <v>612</v>
      </c>
      <c r="R133" s="429" t="s">
        <v>612</v>
      </c>
      <c r="S133" s="429" t="s">
        <v>612</v>
      </c>
      <c r="T133" s="429" t="s">
        <v>612</v>
      </c>
      <c r="U133" s="429"/>
      <c r="V133" s="429"/>
      <c r="W133" s="429"/>
      <c r="X133" s="429"/>
      <c r="Y133" s="389"/>
      <c r="Z133" s="389"/>
      <c r="AA133" s="389"/>
      <c r="AB133" s="389"/>
      <c r="AC133" s="389"/>
      <c r="AD133" s="389"/>
    </row>
    <row r="134" spans="1:30" s="17" customFormat="1" outlineLevel="1" x14ac:dyDescent="0.25">
      <c r="A134" s="412" t="s">
        <v>610</v>
      </c>
      <c r="B134" s="198"/>
      <c r="C134" s="466"/>
      <c r="D134" s="464"/>
      <c r="E134" s="464"/>
      <c r="F134" s="468"/>
      <c r="G134" s="206"/>
      <c r="H134" s="382"/>
      <c r="I134" s="382"/>
      <c r="J134" s="382"/>
      <c r="K134" s="382"/>
      <c r="L134" s="382"/>
      <c r="M134" s="393"/>
      <c r="N134" s="393"/>
      <c r="O134" s="382"/>
      <c r="P134" s="198"/>
      <c r="Q134" s="429"/>
      <c r="R134" s="378"/>
      <c r="S134" s="429" t="s">
        <v>612</v>
      </c>
      <c r="T134" s="429" t="s">
        <v>614</v>
      </c>
      <c r="U134" s="429"/>
      <c r="V134" s="429"/>
      <c r="W134" s="429"/>
      <c r="X134" s="429"/>
      <c r="Y134" s="389"/>
      <c r="Z134" s="389"/>
      <c r="AA134" s="389"/>
      <c r="AB134" s="389"/>
      <c r="AC134" s="389"/>
      <c r="AD134" s="389"/>
    </row>
    <row r="135" spans="1:30" s="17" customFormat="1" outlineLevel="1" x14ac:dyDescent="0.25">
      <c r="A135" s="310" t="s">
        <v>607</v>
      </c>
      <c r="B135" s="198"/>
      <c r="C135" s="466"/>
      <c r="D135" s="464"/>
      <c r="E135" s="464"/>
      <c r="F135" s="468"/>
      <c r="G135" s="206"/>
      <c r="H135" s="382"/>
      <c r="I135" s="382"/>
      <c r="J135" s="382"/>
      <c r="K135" s="382"/>
      <c r="L135" s="382"/>
      <c r="M135" s="393"/>
      <c r="N135" s="393"/>
      <c r="O135" s="382"/>
      <c r="P135" s="198"/>
      <c r="Q135" s="429"/>
      <c r="R135" s="378"/>
      <c r="S135" s="378"/>
      <c r="T135" s="378"/>
      <c r="U135" s="378"/>
      <c r="V135" s="378"/>
      <c r="W135" s="378"/>
      <c r="X135" s="378"/>
      <c r="Y135" s="389"/>
      <c r="Z135" s="389"/>
      <c r="AA135" s="389"/>
      <c r="AB135" s="389"/>
      <c r="AC135" s="389"/>
      <c r="AD135" s="389"/>
    </row>
    <row r="136" spans="1:30" s="17" customFormat="1" x14ac:dyDescent="0.25">
      <c r="A136" s="18" t="s">
        <v>96</v>
      </c>
      <c r="B136" s="198"/>
      <c r="C136" s="466"/>
      <c r="D136" s="464"/>
      <c r="E136" s="464"/>
      <c r="F136" s="468"/>
      <c r="G136" s="206"/>
      <c r="H136" s="382"/>
      <c r="I136" s="382"/>
      <c r="J136" s="382"/>
      <c r="K136" s="382"/>
      <c r="L136" s="382"/>
      <c r="M136" s="393"/>
      <c r="N136" s="393"/>
      <c r="O136" s="382"/>
      <c r="P136" s="198"/>
      <c r="Q136" s="378"/>
      <c r="R136" s="378"/>
      <c r="S136" s="378"/>
      <c r="T136" s="378"/>
      <c r="U136" s="378"/>
      <c r="V136" s="378"/>
      <c r="W136" s="378"/>
      <c r="X136" s="378"/>
      <c r="Y136" s="389"/>
      <c r="Z136" s="389"/>
      <c r="AA136" s="389"/>
      <c r="AB136" s="389"/>
      <c r="AC136" s="389"/>
      <c r="AD136" s="389"/>
    </row>
    <row r="137" spans="1:30" s="17" customFormat="1" ht="27.75" customHeight="1" x14ac:dyDescent="0.25">
      <c r="A137" s="37" t="s">
        <v>135</v>
      </c>
      <c r="B137" s="198"/>
      <c r="C137" s="466"/>
      <c r="D137" s="464"/>
      <c r="E137" s="464"/>
      <c r="F137" s="468"/>
      <c r="G137" s="206"/>
      <c r="H137" s="382"/>
      <c r="I137" s="382"/>
      <c r="J137" s="382"/>
      <c r="K137" s="382"/>
      <c r="L137" s="382"/>
      <c r="M137" s="393"/>
      <c r="N137" s="393"/>
      <c r="O137" s="382"/>
      <c r="P137" s="198"/>
      <c r="Q137" s="378"/>
      <c r="R137" s="378"/>
      <c r="S137" s="378"/>
      <c r="T137" s="378"/>
      <c r="U137" s="378"/>
      <c r="V137" s="378"/>
      <c r="W137" s="378"/>
      <c r="X137" s="378"/>
      <c r="Y137" s="389"/>
      <c r="Z137" s="389"/>
      <c r="AA137" s="389"/>
      <c r="AB137" s="389"/>
      <c r="AC137" s="389"/>
      <c r="AD137" s="389"/>
    </row>
    <row r="138" spans="1:30" s="17" customFormat="1" ht="38.25" hidden="1" customHeight="1" x14ac:dyDescent="0.25">
      <c r="A138" s="37" t="s">
        <v>97</v>
      </c>
      <c r="B138" s="198"/>
      <c r="C138" s="466"/>
      <c r="D138" s="464"/>
      <c r="E138" s="464"/>
      <c r="F138" s="468"/>
      <c r="G138" s="206"/>
      <c r="H138" s="383"/>
      <c r="I138" s="383"/>
      <c r="J138" s="383"/>
      <c r="K138" s="383"/>
      <c r="L138" s="383"/>
      <c r="M138" s="383"/>
      <c r="N138" s="383"/>
      <c r="O138" s="383"/>
      <c r="P138" s="198"/>
      <c r="Q138" s="378"/>
      <c r="R138" s="378"/>
      <c r="S138" s="378"/>
      <c r="T138" s="378"/>
      <c r="U138" s="378"/>
      <c r="V138" s="378"/>
      <c r="W138" s="378"/>
      <c r="X138" s="378"/>
      <c r="Y138" s="389"/>
      <c r="Z138" s="389"/>
      <c r="AA138" s="389"/>
      <c r="AB138" s="389"/>
      <c r="AC138" s="389"/>
      <c r="AD138" s="389"/>
    </row>
    <row r="139" spans="1:30" s="17" customFormat="1" x14ac:dyDescent="0.25">
      <c r="A139" s="310" t="s">
        <v>98</v>
      </c>
      <c r="B139" s="198"/>
      <c r="C139" s="466"/>
      <c r="D139" s="464"/>
      <c r="E139" s="464"/>
      <c r="F139" s="468"/>
      <c r="G139" s="206"/>
      <c r="H139" s="75"/>
      <c r="I139" s="75"/>
      <c r="J139" s="75"/>
      <c r="K139" s="75"/>
      <c r="L139" s="75"/>
      <c r="M139" s="75"/>
      <c r="N139" s="75"/>
      <c r="O139" s="75"/>
      <c r="P139" s="198"/>
      <c r="Q139" s="378"/>
      <c r="R139" s="378"/>
      <c r="S139" s="378"/>
      <c r="T139" s="378"/>
      <c r="U139" s="378"/>
      <c r="V139" s="378"/>
      <c r="W139" s="378"/>
      <c r="X139" s="378"/>
      <c r="Y139" s="389"/>
      <c r="Z139" s="389"/>
      <c r="AA139" s="389"/>
      <c r="AB139" s="389"/>
      <c r="AC139" s="389"/>
      <c r="AD139" s="389"/>
    </row>
    <row r="140" spans="1:30" s="17" customFormat="1" x14ac:dyDescent="0.25">
      <c r="A140" s="42" t="s">
        <v>99</v>
      </c>
      <c r="B140" s="198"/>
      <c r="C140" s="466"/>
      <c r="D140" s="464"/>
      <c r="E140" s="464"/>
      <c r="F140" s="468"/>
      <c r="G140" s="206"/>
      <c r="H140" s="373"/>
      <c r="I140" s="373"/>
      <c r="J140" s="373"/>
      <c r="K140" s="373"/>
      <c r="L140" s="373"/>
      <c r="M140" s="384"/>
      <c r="N140" s="384"/>
      <c r="O140" s="373"/>
      <c r="P140" s="198"/>
      <c r="Q140" s="378"/>
      <c r="R140" s="378"/>
      <c r="S140" s="378"/>
      <c r="T140" s="378"/>
      <c r="U140" s="378"/>
      <c r="V140" s="378"/>
      <c r="W140" s="378"/>
      <c r="X140" s="378"/>
      <c r="Y140" s="389"/>
      <c r="Z140" s="389"/>
      <c r="AA140" s="389"/>
      <c r="AB140" s="389"/>
      <c r="AC140" s="389"/>
      <c r="AD140" s="389"/>
    </row>
    <row r="141" spans="1:30" s="17" customFormat="1" ht="25.5" customHeight="1" x14ac:dyDescent="0.25">
      <c r="A141" s="20" t="s">
        <v>136</v>
      </c>
      <c r="B141" s="198"/>
      <c r="C141" s="466"/>
      <c r="D141" s="464"/>
      <c r="E141" s="464"/>
      <c r="F141" s="468"/>
      <c r="G141" s="206"/>
      <c r="H141" s="373"/>
      <c r="I141" s="373"/>
      <c r="J141" s="373"/>
      <c r="K141" s="373"/>
      <c r="L141" s="373"/>
      <c r="M141" s="384"/>
      <c r="N141" s="384"/>
      <c r="O141" s="373"/>
      <c r="P141" s="198"/>
      <c r="Q141" s="378"/>
      <c r="R141" s="378"/>
      <c r="S141" s="378"/>
      <c r="T141" s="378"/>
      <c r="U141" s="378"/>
      <c r="V141" s="378"/>
      <c r="W141" s="378"/>
      <c r="X141" s="378"/>
      <c r="Y141" s="389"/>
      <c r="Z141" s="389"/>
      <c r="AA141" s="389"/>
      <c r="AB141" s="389"/>
      <c r="AC141" s="389"/>
      <c r="AD141" s="389"/>
    </row>
    <row r="142" spans="1:30" s="17" customFormat="1" ht="15" hidden="1" customHeight="1" x14ac:dyDescent="0.25">
      <c r="A142" s="21" t="s">
        <v>97</v>
      </c>
      <c r="B142" s="198"/>
      <c r="C142" s="466"/>
      <c r="D142" s="464"/>
      <c r="E142" s="464"/>
      <c r="F142" s="468"/>
      <c r="G142" s="206"/>
      <c r="H142" s="373"/>
      <c r="I142" s="373"/>
      <c r="J142" s="373"/>
      <c r="K142" s="373"/>
      <c r="L142" s="373"/>
      <c r="M142" s="384"/>
      <c r="N142" s="384"/>
      <c r="O142" s="373"/>
      <c r="P142" s="198"/>
      <c r="Q142" s="378"/>
      <c r="R142" s="378"/>
      <c r="S142" s="378"/>
      <c r="T142" s="378"/>
      <c r="U142" s="378"/>
      <c r="V142" s="378"/>
      <c r="W142" s="378"/>
      <c r="X142" s="378"/>
      <c r="Y142" s="389"/>
      <c r="Z142" s="389"/>
      <c r="AA142" s="389"/>
      <c r="AB142" s="389"/>
      <c r="AC142" s="389"/>
      <c r="AD142" s="389"/>
    </row>
    <row r="143" spans="1:30" s="17" customFormat="1" x14ac:dyDescent="0.25">
      <c r="A143" s="43" t="s">
        <v>100</v>
      </c>
      <c r="B143" s="198"/>
      <c r="C143" s="466"/>
      <c r="D143" s="464"/>
      <c r="E143" s="464"/>
      <c r="F143" s="468"/>
      <c r="G143" s="206"/>
      <c r="H143" s="373"/>
      <c r="I143" s="373"/>
      <c r="J143" s="373"/>
      <c r="K143" s="373"/>
      <c r="L143" s="373"/>
      <c r="M143" s="384"/>
      <c r="N143" s="384"/>
      <c r="O143" s="373"/>
      <c r="P143" s="198"/>
      <c r="Q143" s="378"/>
      <c r="R143" s="378"/>
      <c r="S143" s="378"/>
      <c r="T143" s="378"/>
      <c r="U143" s="378"/>
      <c r="V143" s="378"/>
      <c r="W143" s="378"/>
      <c r="X143" s="378"/>
      <c r="Y143" s="389"/>
      <c r="Z143" s="389"/>
      <c r="AA143" s="389"/>
      <c r="AB143" s="389"/>
      <c r="AC143" s="389"/>
      <c r="AD143" s="389"/>
    </row>
    <row r="144" spans="1:30" s="17" customFormat="1" ht="15.75" thickBot="1" x14ac:dyDescent="0.3">
      <c r="A144" s="20" t="s">
        <v>101</v>
      </c>
      <c r="B144" s="200"/>
      <c r="C144" s="467"/>
      <c r="D144" s="465"/>
      <c r="E144" s="465"/>
      <c r="F144" s="469"/>
      <c r="G144" s="207"/>
      <c r="H144" s="374"/>
      <c r="I144" s="374"/>
      <c r="J144" s="374"/>
      <c r="K144" s="374"/>
      <c r="L144" s="374"/>
      <c r="M144" s="385"/>
      <c r="N144" s="385"/>
      <c r="O144" s="374"/>
      <c r="P144" s="200"/>
      <c r="Q144" s="379"/>
      <c r="R144" s="379"/>
      <c r="S144" s="379"/>
      <c r="T144" s="379"/>
      <c r="U144" s="379"/>
      <c r="V144" s="379"/>
      <c r="W144" s="379"/>
      <c r="X144" s="379"/>
      <c r="Y144" s="390"/>
      <c r="Z144" s="390"/>
      <c r="AA144" s="390"/>
      <c r="AB144" s="390"/>
      <c r="AC144" s="390"/>
      <c r="AD144" s="390"/>
    </row>
    <row r="145" spans="1:30" s="242" customFormat="1" ht="15" hidden="1" customHeight="1" x14ac:dyDescent="0.2">
      <c r="A145" s="21" t="s">
        <v>97</v>
      </c>
      <c r="B145" s="327"/>
      <c r="C145" s="325"/>
      <c r="D145" s="325"/>
      <c r="E145" s="325"/>
      <c r="F145" s="325"/>
      <c r="G145" s="328"/>
      <c r="H145" s="326"/>
      <c r="I145" s="326"/>
      <c r="J145" s="326"/>
      <c r="K145" s="326"/>
      <c r="L145" s="326"/>
      <c r="M145" s="326"/>
      <c r="N145" s="326"/>
      <c r="O145" s="326"/>
      <c r="P145" s="327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25"/>
      <c r="AB145" s="325"/>
      <c r="AC145" s="325"/>
      <c r="AD145" s="325"/>
    </row>
    <row r="146" spans="1:30" x14ac:dyDescent="0.25">
      <c r="A146" s="18"/>
      <c r="B146" s="51" t="s">
        <v>317</v>
      </c>
      <c r="C146" s="308" t="s">
        <v>510</v>
      </c>
      <c r="D146" s="308" t="s">
        <v>511</v>
      </c>
      <c r="E146" s="308" t="s">
        <v>512</v>
      </c>
      <c r="F146" s="308" t="s">
        <v>513</v>
      </c>
      <c r="G146" s="242" t="s">
        <v>293</v>
      </c>
      <c r="H146" s="308" t="s">
        <v>670</v>
      </c>
      <c r="I146" s="308" t="s">
        <v>671</v>
      </c>
      <c r="J146" s="308" t="s">
        <v>672</v>
      </c>
      <c r="K146" s="308" t="s">
        <v>673</v>
      </c>
      <c r="L146" s="308" t="s">
        <v>674</v>
      </c>
      <c r="M146" s="308" t="s">
        <v>675</v>
      </c>
      <c r="N146" s="308" t="s">
        <v>522</v>
      </c>
      <c r="O146" s="308" t="s">
        <v>523</v>
      </c>
      <c r="P146" s="51" t="s">
        <v>318</v>
      </c>
      <c r="Q146" s="308" t="s">
        <v>579</v>
      </c>
      <c r="R146" s="308" t="s">
        <v>580</v>
      </c>
      <c r="S146" s="308" t="s">
        <v>581</v>
      </c>
      <c r="T146" s="308" t="s">
        <v>676</v>
      </c>
      <c r="U146" s="308" t="s">
        <v>490</v>
      </c>
      <c r="V146" s="308" t="s">
        <v>491</v>
      </c>
      <c r="W146" s="308" t="s">
        <v>582</v>
      </c>
      <c r="X146" s="308" t="s">
        <v>492</v>
      </c>
      <c r="Y146" s="308" t="s">
        <v>583</v>
      </c>
      <c r="Z146" s="308" t="s">
        <v>584</v>
      </c>
      <c r="AA146" s="308" t="s">
        <v>585</v>
      </c>
      <c r="AB146" s="308" t="s">
        <v>586</v>
      </c>
      <c r="AC146" s="308" t="s">
        <v>587</v>
      </c>
      <c r="AD146" s="308" t="s">
        <v>588</v>
      </c>
    </row>
    <row r="147" spans="1:30" x14ac:dyDescent="0.25">
      <c r="A147" s="45"/>
      <c r="B147" s="269" t="str">
        <f>"000"</f>
        <v>000</v>
      </c>
      <c r="C147" s="396" t="s">
        <v>194</v>
      </c>
      <c r="D147" s="396" t="s">
        <v>194</v>
      </c>
      <c r="E147" s="396" t="s">
        <v>194</v>
      </c>
      <c r="F147" s="396" t="s">
        <v>194</v>
      </c>
      <c r="G147" s="270" t="str">
        <f>"000"</f>
        <v>000</v>
      </c>
      <c r="H147" s="151" t="str">
        <f t="shared" ref="H147:O147" si="10">"06"</f>
        <v>06</v>
      </c>
      <c r="I147" s="151" t="str">
        <f t="shared" si="10"/>
        <v>06</v>
      </c>
      <c r="J147" s="151" t="str">
        <f t="shared" si="10"/>
        <v>06</v>
      </c>
      <c r="K147" s="151" t="str">
        <f t="shared" si="10"/>
        <v>06</v>
      </c>
      <c r="L147" s="151" t="str">
        <f t="shared" si="10"/>
        <v>06</v>
      </c>
      <c r="M147" s="151" t="str">
        <f t="shared" si="10"/>
        <v>06</v>
      </c>
      <c r="N147" s="151" t="str">
        <f t="shared" si="10"/>
        <v>06</v>
      </c>
      <c r="O147" s="151" t="str">
        <f t="shared" si="10"/>
        <v>06</v>
      </c>
      <c r="P147" s="269" t="str">
        <f>"000"</f>
        <v>000</v>
      </c>
      <c r="Q147" s="309" t="str">
        <f t="shared" ref="Q147:AD147" si="11">+"15"</f>
        <v>15</v>
      </c>
      <c r="R147" s="309" t="str">
        <f t="shared" si="11"/>
        <v>15</v>
      </c>
      <c r="S147" s="309" t="str">
        <f t="shared" si="11"/>
        <v>15</v>
      </c>
      <c r="T147" s="309" t="str">
        <f t="shared" si="11"/>
        <v>15</v>
      </c>
      <c r="U147" s="309" t="str">
        <f t="shared" si="11"/>
        <v>15</v>
      </c>
      <c r="V147" s="309" t="str">
        <f t="shared" si="11"/>
        <v>15</v>
      </c>
      <c r="W147" s="309" t="str">
        <f t="shared" si="11"/>
        <v>15</v>
      </c>
      <c r="X147" s="309" t="str">
        <f t="shared" si="11"/>
        <v>15</v>
      </c>
      <c r="Y147" s="309" t="str">
        <f t="shared" si="11"/>
        <v>15</v>
      </c>
      <c r="Z147" s="309" t="str">
        <f t="shared" si="11"/>
        <v>15</v>
      </c>
      <c r="AA147" s="309" t="str">
        <f t="shared" si="11"/>
        <v>15</v>
      </c>
      <c r="AB147" s="309" t="str">
        <f t="shared" si="11"/>
        <v>15</v>
      </c>
      <c r="AC147" s="309" t="str">
        <f t="shared" si="11"/>
        <v>15</v>
      </c>
      <c r="AD147" s="309" t="str">
        <f t="shared" si="11"/>
        <v>15</v>
      </c>
    </row>
    <row r="148" spans="1:30" x14ac:dyDescent="0.25">
      <c r="A148" s="45"/>
      <c r="C148" s="309" t="str">
        <f t="shared" ref="C148:AD148" si="12">"-Baseline"</f>
        <v>-Baseline</v>
      </c>
      <c r="D148" s="309" t="str">
        <f t="shared" si="12"/>
        <v>-Baseline</v>
      </c>
      <c r="E148" s="309" t="str">
        <f t="shared" si="12"/>
        <v>-Baseline</v>
      </c>
      <c r="F148" s="309" t="str">
        <f t="shared" si="12"/>
        <v>-Baseline</v>
      </c>
      <c r="H148" s="309" t="str">
        <f t="shared" ref="H148:O148" si="13">"-Baserun_NDL"</f>
        <v>-Baserun_NDL</v>
      </c>
      <c r="I148" s="309" t="str">
        <f t="shared" si="13"/>
        <v>-Baserun_NDL</v>
      </c>
      <c r="J148" s="309" t="str">
        <f t="shared" si="13"/>
        <v>-Baserun_NDL</v>
      </c>
      <c r="K148" s="309" t="str">
        <f t="shared" si="13"/>
        <v>-Baserun_NDL</v>
      </c>
      <c r="L148" s="309" t="str">
        <f t="shared" si="13"/>
        <v>-Baserun_NDL</v>
      </c>
      <c r="M148" s="309" t="str">
        <f t="shared" si="13"/>
        <v>-Baserun_NDL</v>
      </c>
      <c r="N148" s="309" t="str">
        <f t="shared" si="13"/>
        <v>-Baserun_NDL</v>
      </c>
      <c r="O148" s="309" t="str">
        <f t="shared" si="13"/>
        <v>-Baserun_NDL</v>
      </c>
      <c r="Q148" s="309" t="str">
        <f t="shared" si="12"/>
        <v>-Baseline</v>
      </c>
      <c r="R148" s="309" t="str">
        <f t="shared" si="12"/>
        <v>-Baseline</v>
      </c>
      <c r="S148" s="309" t="str">
        <f t="shared" si="12"/>
        <v>-Baseline</v>
      </c>
      <c r="T148" s="309" t="str">
        <f t="shared" si="12"/>
        <v>-Baseline</v>
      </c>
      <c r="U148" s="309" t="str">
        <f t="shared" si="12"/>
        <v>-Baseline</v>
      </c>
      <c r="V148" s="309" t="str">
        <f t="shared" si="12"/>
        <v>-Baseline</v>
      </c>
      <c r="W148" s="309" t="str">
        <f t="shared" si="12"/>
        <v>-Baseline</v>
      </c>
      <c r="X148" s="309" t="str">
        <f t="shared" si="12"/>
        <v>-Baseline</v>
      </c>
      <c r="Y148" s="309" t="str">
        <f t="shared" si="12"/>
        <v>-Baseline</v>
      </c>
      <c r="Z148" s="309" t="str">
        <f t="shared" si="12"/>
        <v>-Baseline</v>
      </c>
      <c r="AA148" s="309" t="str">
        <f t="shared" si="12"/>
        <v>-Baseline</v>
      </c>
      <c r="AB148" s="309" t="str">
        <f t="shared" si="12"/>
        <v>-Baseline</v>
      </c>
      <c r="AC148" s="309" t="str">
        <f t="shared" si="12"/>
        <v>-Baseline</v>
      </c>
      <c r="AD148" s="309" t="str">
        <f t="shared" si="12"/>
        <v>-Baseline</v>
      </c>
    </row>
    <row r="149" spans="1:30" x14ac:dyDescent="0.25">
      <c r="A149" s="46"/>
    </row>
    <row r="150" spans="1:30" x14ac:dyDescent="0.25">
      <c r="A150" s="45"/>
    </row>
    <row r="151" spans="1:30" x14ac:dyDescent="0.25">
      <c r="A151" s="46"/>
    </row>
    <row r="152" spans="1:30" x14ac:dyDescent="0.25">
      <c r="A152" s="46"/>
    </row>
  </sheetData>
  <sheetProtection password="E946" sheet="1" objects="1" scenarios="1"/>
  <mergeCells count="5">
    <mergeCell ref="D53:D144"/>
    <mergeCell ref="E53:E144"/>
    <mergeCell ref="A15:A16"/>
    <mergeCell ref="C53:C144"/>
    <mergeCell ref="F53:F14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51"/>
  <sheetViews>
    <sheetView tabSelected="1" zoomScale="60" zoomScaleNormal="60" workbookViewId="0">
      <pane xSplit="4" ySplit="7" topLeftCell="E8" activePane="bottomRight" state="frozen"/>
      <selection activeCell="C104" sqref="C104"/>
      <selection pane="topRight" activeCell="C104" sqref="C104"/>
      <selection pane="bottomLeft" activeCell="C104" sqref="C104"/>
      <selection pane="bottomRight" activeCell="F7" sqref="F7"/>
    </sheetView>
  </sheetViews>
  <sheetFormatPr defaultRowHeight="15" outlineLevelRow="1" x14ac:dyDescent="0.25"/>
  <cols>
    <col min="1" max="1" width="37.42578125" style="324" customWidth="1"/>
    <col min="2" max="2" width="10.85546875" style="343" hidden="1" customWidth="1"/>
    <col min="3" max="3" width="35.7109375" style="324" customWidth="1"/>
    <col min="4" max="4" width="9.140625" style="180"/>
    <col min="5" max="5" width="37.85546875" style="342" bestFit="1" customWidth="1"/>
    <col min="6" max="6" width="43.28515625" style="288" customWidth="1"/>
    <col min="7" max="8" width="45.42578125" style="288" customWidth="1"/>
    <col min="9" max="9" width="40" style="288" customWidth="1"/>
    <col min="10" max="10" width="54.42578125" style="288" customWidth="1"/>
    <col min="11" max="11" width="53" style="288" customWidth="1"/>
    <col min="12" max="16384" width="9.140625" style="324"/>
  </cols>
  <sheetData>
    <row r="1" spans="1:11" ht="32.25" customHeight="1" x14ac:dyDescent="0.25">
      <c r="A1" s="372" t="s">
        <v>201</v>
      </c>
      <c r="B1" s="369"/>
      <c r="C1" s="186"/>
      <c r="E1" s="344"/>
      <c r="F1" s="344"/>
      <c r="G1" s="344"/>
      <c r="H1" s="344"/>
      <c r="I1" s="344"/>
      <c r="J1" s="344"/>
      <c r="K1" s="344"/>
    </row>
    <row r="2" spans="1:11" x14ac:dyDescent="0.25">
      <c r="A2" s="117"/>
      <c r="B2" s="369"/>
      <c r="C2" s="186"/>
      <c r="E2" s="439" t="s">
        <v>483</v>
      </c>
      <c r="F2" s="440" t="s">
        <v>484</v>
      </c>
      <c r="G2" s="440" t="s">
        <v>645</v>
      </c>
      <c r="H2" s="440" t="s">
        <v>646</v>
      </c>
      <c r="I2" s="441" t="s">
        <v>485</v>
      </c>
      <c r="J2" s="441" t="s">
        <v>664</v>
      </c>
      <c r="K2" s="441" t="s">
        <v>665</v>
      </c>
    </row>
    <row r="3" spans="1:11" s="177" customFormat="1" hidden="1" x14ac:dyDescent="0.25">
      <c r="A3" s="370"/>
      <c r="B3" s="347"/>
      <c r="C3" s="370"/>
      <c r="D3" s="371"/>
      <c r="E3" s="438"/>
      <c r="F3" s="438"/>
      <c r="G3" s="438"/>
      <c r="H3" s="438"/>
      <c r="I3" s="438"/>
      <c r="J3" s="438"/>
      <c r="K3" s="438"/>
    </row>
    <row r="4" spans="1:11" outlineLevel="1" x14ac:dyDescent="0.25">
      <c r="A4" s="324" t="s">
        <v>207</v>
      </c>
      <c r="C4" s="324" t="s">
        <v>202</v>
      </c>
      <c r="D4" s="180" t="s">
        <v>25</v>
      </c>
      <c r="E4" s="438" t="str">
        <f>RIGHT(LEFT(E2,7),2)</f>
        <v>06</v>
      </c>
      <c r="F4" s="438" t="str">
        <f t="shared" ref="F4:I4" si="0">RIGHT(LEFT(F2,7),2)</f>
        <v>06</v>
      </c>
      <c r="G4" s="438" t="str">
        <f t="shared" si="0"/>
        <v>06</v>
      </c>
      <c r="H4" s="438" t="str">
        <f t="shared" ref="H4" si="1">RIGHT(LEFT(H2,7),2)</f>
        <v>06</v>
      </c>
      <c r="I4" s="438" t="str">
        <f t="shared" si="0"/>
        <v>15</v>
      </c>
      <c r="J4" s="438" t="str">
        <f t="shared" ref="J4:K4" si="2">RIGHT(LEFT(J2,7),2)</f>
        <v>15</v>
      </c>
      <c r="K4" s="438" t="str">
        <f t="shared" si="2"/>
        <v>15</v>
      </c>
    </row>
    <row r="5" spans="1:11" outlineLevel="1" x14ac:dyDescent="0.25">
      <c r="A5" s="324" t="s">
        <v>207</v>
      </c>
      <c r="C5" s="324" t="s">
        <v>245</v>
      </c>
      <c r="D5" s="180" t="s">
        <v>25</v>
      </c>
      <c r="E5" s="437" t="s">
        <v>486</v>
      </c>
      <c r="F5" s="438" t="s">
        <v>486</v>
      </c>
      <c r="G5" s="438" t="s">
        <v>486</v>
      </c>
      <c r="H5" s="438" t="s">
        <v>486</v>
      </c>
      <c r="I5" s="438" t="s">
        <v>487</v>
      </c>
      <c r="J5" s="438" t="s">
        <v>487</v>
      </c>
      <c r="K5" s="438" t="s">
        <v>487</v>
      </c>
    </row>
    <row r="6" spans="1:11" outlineLevel="1" x14ac:dyDescent="0.25">
      <c r="A6" s="324" t="s">
        <v>207</v>
      </c>
      <c r="C6" s="324" t="s">
        <v>203</v>
      </c>
      <c r="D6" s="180" t="s">
        <v>25</v>
      </c>
      <c r="E6" s="437">
        <v>90505</v>
      </c>
      <c r="F6" s="438">
        <v>90505</v>
      </c>
      <c r="G6" s="438">
        <v>90505</v>
      </c>
      <c r="H6" s="438">
        <v>90505</v>
      </c>
      <c r="I6" s="438">
        <v>92262</v>
      </c>
      <c r="J6" s="438">
        <v>92262</v>
      </c>
      <c r="K6" s="438">
        <v>92262</v>
      </c>
    </row>
    <row r="7" spans="1:11" x14ac:dyDescent="0.25">
      <c r="D7" s="180" t="s">
        <v>205</v>
      </c>
      <c r="E7" s="438"/>
      <c r="F7" s="438"/>
      <c r="G7" s="438"/>
      <c r="H7" s="438"/>
      <c r="I7" s="438"/>
      <c r="J7" s="438"/>
      <c r="K7" s="438"/>
    </row>
    <row r="8" spans="1:11" x14ac:dyDescent="0.25">
      <c r="A8" s="442" t="s">
        <v>429</v>
      </c>
      <c r="B8" s="345"/>
      <c r="C8" s="174"/>
      <c r="D8" s="329"/>
      <c r="E8" s="332"/>
      <c r="F8" s="331"/>
      <c r="G8" s="331"/>
      <c r="H8" s="331"/>
      <c r="I8" s="331"/>
      <c r="J8" s="331"/>
      <c r="K8" s="331"/>
    </row>
    <row r="9" spans="1:11" outlineLevel="1" x14ac:dyDescent="0.25">
      <c r="A9" s="175" t="s">
        <v>204</v>
      </c>
      <c r="B9" s="346">
        <v>7</v>
      </c>
      <c r="C9" s="178" t="s">
        <v>208</v>
      </c>
      <c r="D9" s="330" t="s">
        <v>206</v>
      </c>
      <c r="E9" s="361" t="s">
        <v>32</v>
      </c>
      <c r="F9" s="361">
        <v>8226710</v>
      </c>
      <c r="G9" s="361">
        <v>5596560</v>
      </c>
      <c r="H9" s="361">
        <v>6490093</v>
      </c>
      <c r="I9" s="361" t="s">
        <v>32</v>
      </c>
      <c r="J9" s="361" t="s">
        <v>32</v>
      </c>
      <c r="K9" s="361" t="s">
        <v>32</v>
      </c>
    </row>
    <row r="10" spans="1:11" outlineLevel="1" x14ac:dyDescent="0.25">
      <c r="A10" s="175" t="s">
        <v>327</v>
      </c>
      <c r="B10" s="346">
        <v>7</v>
      </c>
      <c r="C10" s="178" t="s">
        <v>208</v>
      </c>
      <c r="D10" s="330" t="s">
        <v>206</v>
      </c>
      <c r="E10" s="361" t="s">
        <v>32</v>
      </c>
      <c r="F10" s="361">
        <v>8226710</v>
      </c>
      <c r="G10" s="361">
        <v>5596560</v>
      </c>
      <c r="H10" s="361">
        <v>6490093</v>
      </c>
      <c r="I10" s="361" t="s">
        <v>32</v>
      </c>
      <c r="J10" s="361" t="s">
        <v>32</v>
      </c>
      <c r="K10" s="361" t="s">
        <v>32</v>
      </c>
    </row>
    <row r="11" spans="1:11" outlineLevel="1" x14ac:dyDescent="0.25">
      <c r="A11" s="175" t="s">
        <v>430</v>
      </c>
      <c r="B11" s="346">
        <v>7</v>
      </c>
      <c r="C11" s="178" t="s">
        <v>209</v>
      </c>
      <c r="D11" s="330" t="s">
        <v>210</v>
      </c>
      <c r="E11" s="361" t="s">
        <v>32</v>
      </c>
      <c r="F11" s="362">
        <v>822.35900000000004</v>
      </c>
      <c r="G11" s="362">
        <v>559.44399999999996</v>
      </c>
      <c r="H11" s="362">
        <v>648.76300000000003</v>
      </c>
      <c r="I11" s="361" t="s">
        <v>32</v>
      </c>
      <c r="J11" s="361" t="s">
        <v>32</v>
      </c>
      <c r="K11" s="361" t="s">
        <v>32</v>
      </c>
    </row>
    <row r="12" spans="1:11" outlineLevel="1" x14ac:dyDescent="0.25">
      <c r="A12" s="175" t="s">
        <v>430</v>
      </c>
      <c r="B12" s="346">
        <v>14</v>
      </c>
      <c r="C12" s="178" t="s">
        <v>328</v>
      </c>
      <c r="D12" s="330" t="s">
        <v>210</v>
      </c>
      <c r="E12" s="361" t="s">
        <v>32</v>
      </c>
      <c r="F12" s="362">
        <v>246.708</v>
      </c>
      <c r="G12" s="362">
        <v>167.8</v>
      </c>
      <c r="H12" s="362">
        <v>194.6</v>
      </c>
      <c r="I12" s="361" t="s">
        <v>32</v>
      </c>
      <c r="J12" s="361" t="s">
        <v>32</v>
      </c>
      <c r="K12" s="361" t="s">
        <v>32</v>
      </c>
    </row>
    <row r="13" spans="1:11" outlineLevel="1" x14ac:dyDescent="0.25">
      <c r="A13" s="175" t="s">
        <v>431</v>
      </c>
      <c r="B13" s="346">
        <v>7</v>
      </c>
      <c r="C13" s="178" t="s">
        <v>209</v>
      </c>
      <c r="D13" s="330" t="s">
        <v>210</v>
      </c>
      <c r="E13" s="361" t="s">
        <v>32</v>
      </c>
      <c r="F13" s="362">
        <v>822.35900000000004</v>
      </c>
      <c r="G13" s="362">
        <v>559.44399999999996</v>
      </c>
      <c r="H13" s="362">
        <v>648.76300000000003</v>
      </c>
      <c r="I13" s="361" t="s">
        <v>32</v>
      </c>
      <c r="J13" s="361" t="s">
        <v>32</v>
      </c>
      <c r="K13" s="361" t="s">
        <v>32</v>
      </c>
    </row>
    <row r="14" spans="1:11" outlineLevel="1" x14ac:dyDescent="0.25">
      <c r="A14" s="175" t="s">
        <v>431</v>
      </c>
      <c r="B14" s="346">
        <v>14</v>
      </c>
      <c r="C14" s="178" t="s">
        <v>328</v>
      </c>
      <c r="D14" s="330" t="s">
        <v>210</v>
      </c>
      <c r="E14" s="361" t="s">
        <v>32</v>
      </c>
      <c r="F14" s="362">
        <v>246.708</v>
      </c>
      <c r="G14" s="362">
        <v>167.8</v>
      </c>
      <c r="H14" s="362">
        <v>194.6</v>
      </c>
      <c r="I14" s="361" t="s">
        <v>32</v>
      </c>
      <c r="J14" s="361" t="s">
        <v>32</v>
      </c>
      <c r="K14" s="361" t="s">
        <v>32</v>
      </c>
    </row>
    <row r="15" spans="1:11" s="177" customFormat="1" x14ac:dyDescent="0.25">
      <c r="B15" s="347"/>
      <c r="D15" s="208"/>
      <c r="E15" s="363"/>
      <c r="F15" s="364"/>
      <c r="G15" s="364"/>
      <c r="H15" s="364"/>
      <c r="I15" s="363"/>
      <c r="J15" s="363"/>
      <c r="K15" s="363"/>
    </row>
    <row r="16" spans="1:11" x14ac:dyDescent="0.25">
      <c r="A16" s="442" t="s">
        <v>290</v>
      </c>
      <c r="B16" s="345"/>
      <c r="C16" s="174"/>
      <c r="D16" s="329"/>
      <c r="E16" s="365"/>
      <c r="F16" s="366"/>
      <c r="G16" s="366"/>
      <c r="H16" s="366"/>
      <c r="I16" s="365"/>
      <c r="J16" s="365"/>
      <c r="K16" s="365"/>
    </row>
    <row r="17" spans="1:11" outlineLevel="1" x14ac:dyDescent="0.25">
      <c r="A17" s="175" t="s">
        <v>87</v>
      </c>
      <c r="B17" s="346">
        <v>5</v>
      </c>
      <c r="C17" s="178" t="s">
        <v>208</v>
      </c>
      <c r="D17" s="330" t="s">
        <v>206</v>
      </c>
      <c r="E17" s="361" t="s">
        <v>32</v>
      </c>
      <c r="F17" s="361">
        <v>19190400</v>
      </c>
      <c r="G17" s="361">
        <v>13055081</v>
      </c>
      <c r="H17" s="361">
        <v>15139412</v>
      </c>
      <c r="I17" s="361" t="s">
        <v>32</v>
      </c>
      <c r="J17" s="361" t="s">
        <v>32</v>
      </c>
      <c r="K17" s="361" t="s">
        <v>32</v>
      </c>
    </row>
    <row r="18" spans="1:11" outlineLevel="1" x14ac:dyDescent="0.25">
      <c r="A18" s="175" t="s">
        <v>289</v>
      </c>
      <c r="B18" s="346">
        <v>7</v>
      </c>
      <c r="C18" s="178" t="s">
        <v>209</v>
      </c>
      <c r="D18" s="330" t="s">
        <v>210</v>
      </c>
      <c r="E18" s="361" t="s">
        <v>32</v>
      </c>
      <c r="F18" s="362">
        <v>3836.63</v>
      </c>
      <c r="G18" s="362">
        <v>2610.02</v>
      </c>
      <c r="H18" s="362">
        <v>3026.73</v>
      </c>
      <c r="I18" s="361" t="s">
        <v>32</v>
      </c>
      <c r="J18" s="361" t="s">
        <v>32</v>
      </c>
      <c r="K18" s="361" t="s">
        <v>32</v>
      </c>
    </row>
    <row r="19" spans="1:11" outlineLevel="1" x14ac:dyDescent="0.25">
      <c r="A19" s="175" t="s">
        <v>289</v>
      </c>
      <c r="B19" s="346">
        <v>9</v>
      </c>
      <c r="C19" s="178" t="s">
        <v>291</v>
      </c>
      <c r="D19" s="330" t="s">
        <v>292</v>
      </c>
      <c r="E19" s="361" t="s">
        <v>32</v>
      </c>
      <c r="F19" s="367">
        <v>45.864800000000002</v>
      </c>
      <c r="G19" s="367">
        <v>31.2014</v>
      </c>
      <c r="H19" s="367">
        <v>36.183</v>
      </c>
      <c r="I19" s="361" t="s">
        <v>32</v>
      </c>
      <c r="J19" s="361" t="s">
        <v>32</v>
      </c>
      <c r="K19" s="361" t="s">
        <v>32</v>
      </c>
    </row>
    <row r="20" spans="1:11" s="177" customFormat="1" x14ac:dyDescent="0.25">
      <c r="B20" s="347"/>
      <c r="D20" s="208"/>
      <c r="E20" s="364"/>
      <c r="F20" s="364"/>
      <c r="G20" s="364"/>
      <c r="H20" s="364"/>
      <c r="I20" s="364"/>
      <c r="J20" s="364"/>
      <c r="K20" s="364"/>
    </row>
    <row r="21" spans="1:11" x14ac:dyDescent="0.25">
      <c r="A21" s="442" t="s">
        <v>432</v>
      </c>
      <c r="B21" s="345"/>
      <c r="C21" s="174"/>
      <c r="D21" s="329"/>
      <c r="E21" s="366"/>
      <c r="F21" s="366"/>
      <c r="G21" s="366"/>
      <c r="H21" s="366"/>
      <c r="I21" s="366"/>
      <c r="J21" s="366"/>
      <c r="K21" s="366"/>
    </row>
    <row r="22" spans="1:11" outlineLevel="1" x14ac:dyDescent="0.25">
      <c r="A22" s="175" t="s">
        <v>211</v>
      </c>
      <c r="B22" s="346">
        <v>7</v>
      </c>
      <c r="C22" s="178" t="s">
        <v>208</v>
      </c>
      <c r="D22" s="330" t="s">
        <v>206</v>
      </c>
      <c r="E22" s="361">
        <v>1210490</v>
      </c>
      <c r="F22" s="361">
        <v>7329620</v>
      </c>
      <c r="G22" s="361">
        <v>6173533</v>
      </c>
      <c r="H22" s="361">
        <v>5701332</v>
      </c>
      <c r="I22" s="361" t="s">
        <v>32</v>
      </c>
      <c r="J22" s="361" t="s">
        <v>32</v>
      </c>
      <c r="K22" s="361" t="s">
        <v>32</v>
      </c>
    </row>
    <row r="23" spans="1:11" outlineLevel="1" x14ac:dyDescent="0.25">
      <c r="A23" s="175" t="s">
        <v>488</v>
      </c>
      <c r="B23" s="346">
        <v>7</v>
      </c>
      <c r="C23" s="178" t="s">
        <v>209</v>
      </c>
      <c r="D23" s="330" t="s">
        <v>210</v>
      </c>
      <c r="E23" s="362">
        <v>60.501300000000001</v>
      </c>
      <c r="F23" s="362">
        <v>366.3</v>
      </c>
      <c r="G23" s="362">
        <v>308.60000000000002</v>
      </c>
      <c r="H23" s="362">
        <v>285</v>
      </c>
      <c r="I23" s="361" t="s">
        <v>32</v>
      </c>
      <c r="J23" s="361" t="s">
        <v>32</v>
      </c>
      <c r="K23" s="361" t="s">
        <v>32</v>
      </c>
    </row>
    <row r="24" spans="1:11" outlineLevel="1" x14ac:dyDescent="0.25">
      <c r="A24" s="175" t="s">
        <v>488</v>
      </c>
      <c r="B24" s="346">
        <v>9</v>
      </c>
      <c r="C24" s="178" t="s">
        <v>291</v>
      </c>
      <c r="D24" s="330" t="s">
        <v>292</v>
      </c>
      <c r="E24" s="367">
        <v>0.90407599999999999</v>
      </c>
      <c r="F24" s="367">
        <v>4.3753299999999999</v>
      </c>
      <c r="G24" s="367">
        <v>3.6890000000000001</v>
      </c>
      <c r="H24" s="367">
        <v>3.407</v>
      </c>
      <c r="I24" s="361" t="s">
        <v>32</v>
      </c>
      <c r="J24" s="361" t="s">
        <v>32</v>
      </c>
      <c r="K24" s="361" t="s">
        <v>32</v>
      </c>
    </row>
    <row r="25" spans="1:11" x14ac:dyDescent="0.25">
      <c r="A25" s="177"/>
      <c r="B25" s="347"/>
      <c r="C25" s="177"/>
      <c r="D25" s="208"/>
      <c r="E25" s="364"/>
      <c r="F25" s="364"/>
      <c r="G25" s="364"/>
      <c r="H25" s="364"/>
      <c r="I25" s="364"/>
      <c r="J25" s="364"/>
      <c r="K25" s="364"/>
    </row>
    <row r="26" spans="1:11" x14ac:dyDescent="0.25">
      <c r="A26" s="442" t="s">
        <v>294</v>
      </c>
      <c r="B26" s="345"/>
      <c r="C26" s="174"/>
      <c r="D26" s="329"/>
      <c r="E26" s="366"/>
      <c r="F26" s="366"/>
      <c r="G26" s="366"/>
      <c r="H26" s="366"/>
      <c r="I26" s="366"/>
      <c r="J26" s="366"/>
      <c r="K26" s="366"/>
    </row>
    <row r="27" spans="1:11" hidden="1" x14ac:dyDescent="0.25">
      <c r="A27" s="175" t="s">
        <v>346</v>
      </c>
      <c r="B27" s="346">
        <v>7</v>
      </c>
      <c r="C27" s="178" t="s">
        <v>363</v>
      </c>
      <c r="D27" s="330" t="s">
        <v>206</v>
      </c>
      <c r="E27" s="361" t="s">
        <v>32</v>
      </c>
      <c r="F27" s="361" t="s">
        <v>32</v>
      </c>
      <c r="G27" s="361" t="s">
        <v>32</v>
      </c>
      <c r="H27" s="361" t="s">
        <v>32</v>
      </c>
      <c r="I27" s="361" t="s">
        <v>32</v>
      </c>
      <c r="J27" s="361" t="s">
        <v>32</v>
      </c>
      <c r="K27" s="361" t="s">
        <v>32</v>
      </c>
    </row>
    <row r="28" spans="1:11" hidden="1" x14ac:dyDescent="0.25">
      <c r="A28" s="175" t="s">
        <v>347</v>
      </c>
      <c r="B28" s="346">
        <v>7</v>
      </c>
      <c r="C28" s="178" t="s">
        <v>363</v>
      </c>
      <c r="D28" s="330" t="s">
        <v>206</v>
      </c>
      <c r="E28" s="361" t="s">
        <v>32</v>
      </c>
      <c r="F28" s="361" t="s">
        <v>32</v>
      </c>
      <c r="G28" s="361" t="s">
        <v>32</v>
      </c>
      <c r="H28" s="361" t="s">
        <v>32</v>
      </c>
      <c r="I28" s="361" t="s">
        <v>32</v>
      </c>
      <c r="J28" s="361" t="s">
        <v>32</v>
      </c>
      <c r="K28" s="361" t="s">
        <v>32</v>
      </c>
    </row>
    <row r="29" spans="1:11" hidden="1" x14ac:dyDescent="0.25">
      <c r="A29" s="175" t="s">
        <v>348</v>
      </c>
      <c r="B29" s="346">
        <v>7</v>
      </c>
      <c r="C29" s="178" t="s">
        <v>363</v>
      </c>
      <c r="D29" s="330" t="s">
        <v>206</v>
      </c>
      <c r="E29" s="361" t="s">
        <v>32</v>
      </c>
      <c r="F29" s="361" t="s">
        <v>32</v>
      </c>
      <c r="G29" s="361" t="s">
        <v>32</v>
      </c>
      <c r="H29" s="361" t="s">
        <v>32</v>
      </c>
      <c r="I29" s="361" t="s">
        <v>32</v>
      </c>
      <c r="J29" s="361" t="s">
        <v>32</v>
      </c>
      <c r="K29" s="361" t="s">
        <v>32</v>
      </c>
    </row>
    <row r="30" spans="1:11" hidden="1" x14ac:dyDescent="0.25">
      <c r="A30" s="175" t="s">
        <v>349</v>
      </c>
      <c r="B30" s="346">
        <v>7</v>
      </c>
      <c r="C30" s="178" t="s">
        <v>363</v>
      </c>
      <c r="D30" s="330" t="s">
        <v>206</v>
      </c>
      <c r="E30" s="361" t="s">
        <v>32</v>
      </c>
      <c r="F30" s="361" t="s">
        <v>32</v>
      </c>
      <c r="G30" s="361" t="s">
        <v>32</v>
      </c>
      <c r="H30" s="361" t="s">
        <v>32</v>
      </c>
      <c r="I30" s="361" t="s">
        <v>32</v>
      </c>
      <c r="J30" s="361" t="s">
        <v>32</v>
      </c>
      <c r="K30" s="361" t="s">
        <v>32</v>
      </c>
    </row>
    <row r="31" spans="1:11" hidden="1" x14ac:dyDescent="0.25">
      <c r="A31" s="175" t="s">
        <v>350</v>
      </c>
      <c r="B31" s="346">
        <v>7</v>
      </c>
      <c r="C31" s="178" t="s">
        <v>363</v>
      </c>
      <c r="D31" s="330" t="s">
        <v>206</v>
      </c>
      <c r="E31" s="361" t="s">
        <v>32</v>
      </c>
      <c r="F31" s="361" t="s">
        <v>32</v>
      </c>
      <c r="G31" s="361" t="s">
        <v>32</v>
      </c>
      <c r="H31" s="361" t="s">
        <v>32</v>
      </c>
      <c r="I31" s="361" t="s">
        <v>32</v>
      </c>
      <c r="J31" s="361" t="s">
        <v>32</v>
      </c>
      <c r="K31" s="361" t="s">
        <v>32</v>
      </c>
    </row>
    <row r="32" spans="1:11" outlineLevel="1" x14ac:dyDescent="0.25">
      <c r="A32" s="175" t="s">
        <v>246</v>
      </c>
      <c r="B32" s="346">
        <v>7</v>
      </c>
      <c r="C32" s="178" t="s">
        <v>433</v>
      </c>
      <c r="D32" s="330" t="s">
        <v>206</v>
      </c>
      <c r="E32" s="361" t="s">
        <v>32</v>
      </c>
      <c r="F32" s="368">
        <v>1265648.155</v>
      </c>
      <c r="G32" s="368">
        <v>1265648.155</v>
      </c>
      <c r="H32" s="368">
        <v>1265648.155</v>
      </c>
      <c r="I32" s="361" t="s">
        <v>32</v>
      </c>
      <c r="J32" s="361" t="s">
        <v>32</v>
      </c>
      <c r="K32" s="361" t="s">
        <v>32</v>
      </c>
    </row>
    <row r="33" spans="1:11" outlineLevel="1" x14ac:dyDescent="0.25">
      <c r="A33" s="175" t="s">
        <v>434</v>
      </c>
      <c r="B33" s="346">
        <v>7</v>
      </c>
      <c r="C33" s="178" t="s">
        <v>467</v>
      </c>
      <c r="D33" s="330" t="s">
        <v>206</v>
      </c>
      <c r="E33" s="368">
        <v>536277.6</v>
      </c>
      <c r="F33" s="368">
        <v>1265648.155</v>
      </c>
      <c r="G33" s="368">
        <v>1265648.155</v>
      </c>
      <c r="H33" s="368">
        <v>1265648.155</v>
      </c>
      <c r="I33" s="361" t="s">
        <v>32</v>
      </c>
      <c r="J33" s="361" t="s">
        <v>32</v>
      </c>
      <c r="K33" s="361" t="s">
        <v>32</v>
      </c>
    </row>
    <row r="34" spans="1:11" outlineLevel="1" x14ac:dyDescent="0.25">
      <c r="A34" s="175" t="s">
        <v>435</v>
      </c>
      <c r="B34" s="346">
        <v>7</v>
      </c>
      <c r="C34" s="178" t="s">
        <v>467</v>
      </c>
      <c r="D34" s="330" t="s">
        <v>206</v>
      </c>
      <c r="E34" s="368">
        <v>536277.6</v>
      </c>
      <c r="F34" s="368">
        <v>1265648.155</v>
      </c>
      <c r="G34" s="368" t="s">
        <v>32</v>
      </c>
      <c r="H34" s="368" t="s">
        <v>32</v>
      </c>
      <c r="I34" s="361" t="s">
        <v>32</v>
      </c>
      <c r="J34" s="361" t="s">
        <v>32</v>
      </c>
      <c r="K34" s="361" t="s">
        <v>32</v>
      </c>
    </row>
    <row r="35" spans="1:11" outlineLevel="1" x14ac:dyDescent="0.25">
      <c r="A35" s="175" t="s">
        <v>436</v>
      </c>
      <c r="B35" s="346">
        <v>7</v>
      </c>
      <c r="C35" s="178" t="s">
        <v>433</v>
      </c>
      <c r="D35" s="330" t="s">
        <v>206</v>
      </c>
      <c r="E35" s="368" t="s">
        <v>32</v>
      </c>
      <c r="F35" s="368">
        <v>1265648.155</v>
      </c>
      <c r="G35" s="368">
        <v>1265648.155</v>
      </c>
      <c r="H35" s="368">
        <v>1265648.155</v>
      </c>
      <c r="I35" s="361" t="s">
        <v>32</v>
      </c>
      <c r="J35" s="361" t="s">
        <v>32</v>
      </c>
      <c r="K35" s="361" t="s">
        <v>32</v>
      </c>
    </row>
    <row r="36" spans="1:11" outlineLevel="1" x14ac:dyDescent="0.25">
      <c r="A36" s="175" t="s">
        <v>437</v>
      </c>
      <c r="B36" s="346">
        <v>7</v>
      </c>
      <c r="C36" s="178" t="s">
        <v>467</v>
      </c>
      <c r="D36" s="330" t="s">
        <v>206</v>
      </c>
      <c r="E36" s="368">
        <v>536277.6</v>
      </c>
      <c r="F36" s="368">
        <v>1265648.155</v>
      </c>
      <c r="G36" s="368">
        <v>1265648.155</v>
      </c>
      <c r="H36" s="368">
        <v>1265648.155</v>
      </c>
      <c r="I36" s="361" t="s">
        <v>32</v>
      </c>
      <c r="J36" s="361" t="s">
        <v>32</v>
      </c>
      <c r="K36" s="361" t="s">
        <v>32</v>
      </c>
    </row>
    <row r="37" spans="1:11" ht="14.25" customHeight="1" outlineLevel="1" x14ac:dyDescent="0.25">
      <c r="A37" s="175" t="s">
        <v>647</v>
      </c>
      <c r="B37" s="346">
        <v>7</v>
      </c>
      <c r="C37" s="178" t="s">
        <v>433</v>
      </c>
      <c r="D37" s="330" t="s">
        <v>206</v>
      </c>
      <c r="E37" s="368" t="s">
        <v>32</v>
      </c>
      <c r="F37" s="368" t="s">
        <v>32</v>
      </c>
      <c r="G37" s="368">
        <v>172588.38500000001</v>
      </c>
      <c r="H37" s="368">
        <v>350000</v>
      </c>
      <c r="I37" s="361" t="s">
        <v>32</v>
      </c>
      <c r="J37" s="361" t="s">
        <v>32</v>
      </c>
      <c r="K37" s="361" t="s">
        <v>32</v>
      </c>
    </row>
    <row r="38" spans="1:11" outlineLevel="1" x14ac:dyDescent="0.25">
      <c r="A38" s="175" t="s">
        <v>439</v>
      </c>
      <c r="B38" s="346">
        <v>6</v>
      </c>
      <c r="C38" s="178" t="s">
        <v>438</v>
      </c>
      <c r="D38" s="330" t="s">
        <v>206</v>
      </c>
      <c r="E38" s="361" t="s">
        <v>32</v>
      </c>
      <c r="F38" s="361" t="s">
        <v>32</v>
      </c>
      <c r="G38" s="361" t="s">
        <v>32</v>
      </c>
      <c r="H38" s="361" t="s">
        <v>32</v>
      </c>
      <c r="I38" s="368">
        <v>184009.516</v>
      </c>
      <c r="J38" s="368">
        <v>184009.5</v>
      </c>
      <c r="K38" s="368">
        <v>184009.5</v>
      </c>
    </row>
    <row r="39" spans="1:11" outlineLevel="1" x14ac:dyDescent="0.25">
      <c r="A39" s="175" t="s">
        <v>440</v>
      </c>
      <c r="B39" s="346">
        <v>6</v>
      </c>
      <c r="C39" s="178" t="s">
        <v>438</v>
      </c>
      <c r="D39" s="330" t="s">
        <v>206</v>
      </c>
      <c r="E39" s="361" t="s">
        <v>32</v>
      </c>
      <c r="F39" s="361" t="s">
        <v>32</v>
      </c>
      <c r="G39" s="361" t="s">
        <v>32</v>
      </c>
      <c r="H39" s="361" t="s">
        <v>32</v>
      </c>
      <c r="I39" s="368">
        <v>73048.508000000002</v>
      </c>
      <c r="J39" s="368">
        <v>73048.5</v>
      </c>
      <c r="K39" s="368">
        <v>73048.5</v>
      </c>
    </row>
    <row r="40" spans="1:11" outlineLevel="1" x14ac:dyDescent="0.25">
      <c r="A40" s="175" t="s">
        <v>441</v>
      </c>
      <c r="B40" s="346">
        <v>6</v>
      </c>
      <c r="C40" s="178" t="s">
        <v>438</v>
      </c>
      <c r="D40" s="330" t="s">
        <v>206</v>
      </c>
      <c r="E40" s="361" t="s">
        <v>32</v>
      </c>
      <c r="F40" s="361" t="s">
        <v>32</v>
      </c>
      <c r="G40" s="361" t="s">
        <v>32</v>
      </c>
      <c r="H40" s="361" t="s">
        <v>32</v>
      </c>
      <c r="I40" s="368">
        <v>73048.508000000002</v>
      </c>
      <c r="J40" s="368">
        <v>73048.5</v>
      </c>
      <c r="K40" s="368">
        <v>73048.5</v>
      </c>
    </row>
    <row r="41" spans="1:11" outlineLevel="1" x14ac:dyDescent="0.25">
      <c r="A41" s="175" t="s">
        <v>442</v>
      </c>
      <c r="B41" s="346">
        <v>6</v>
      </c>
      <c r="C41" s="178" t="s">
        <v>438</v>
      </c>
      <c r="D41" s="330" t="s">
        <v>206</v>
      </c>
      <c r="E41" s="361" t="s">
        <v>32</v>
      </c>
      <c r="F41" s="361" t="s">
        <v>32</v>
      </c>
      <c r="G41" s="361" t="s">
        <v>32</v>
      </c>
      <c r="H41" s="361" t="s">
        <v>32</v>
      </c>
      <c r="I41" s="368">
        <v>775233.06299999997</v>
      </c>
      <c r="J41" s="368">
        <v>775233</v>
      </c>
      <c r="K41" s="368">
        <v>775233</v>
      </c>
    </row>
    <row r="42" spans="1:11" outlineLevel="1" x14ac:dyDescent="0.25">
      <c r="A42" s="175" t="s">
        <v>648</v>
      </c>
      <c r="B42" s="346">
        <v>6</v>
      </c>
      <c r="C42" s="178" t="s">
        <v>489</v>
      </c>
      <c r="D42" s="330" t="s">
        <v>206</v>
      </c>
      <c r="E42" s="361" t="s">
        <v>32</v>
      </c>
      <c r="F42" s="361" t="s">
        <v>32</v>
      </c>
      <c r="G42" s="361">
        <v>125000</v>
      </c>
      <c r="H42" s="361" t="s">
        <v>32</v>
      </c>
      <c r="I42" s="361" t="s">
        <v>32</v>
      </c>
      <c r="J42" s="361" t="s">
        <v>32</v>
      </c>
      <c r="K42" s="361" t="s">
        <v>32</v>
      </c>
    </row>
    <row r="43" spans="1:11" outlineLevel="1" x14ac:dyDescent="0.25">
      <c r="A43" s="175" t="s">
        <v>649</v>
      </c>
      <c r="B43" s="346">
        <v>6</v>
      </c>
      <c r="C43" s="178" t="s">
        <v>489</v>
      </c>
      <c r="D43" s="330" t="s">
        <v>206</v>
      </c>
      <c r="E43" s="361" t="s">
        <v>32</v>
      </c>
      <c r="F43" s="361" t="s">
        <v>32</v>
      </c>
      <c r="G43" s="361">
        <v>27000</v>
      </c>
      <c r="H43" s="361" t="s">
        <v>32</v>
      </c>
      <c r="I43" s="361" t="s">
        <v>32</v>
      </c>
      <c r="J43" s="361" t="s">
        <v>32</v>
      </c>
      <c r="K43" s="361" t="s">
        <v>32</v>
      </c>
    </row>
    <row r="44" spans="1:11" outlineLevel="1" x14ac:dyDescent="0.25">
      <c r="A44" s="175" t="s">
        <v>650</v>
      </c>
      <c r="B44" s="346">
        <v>6</v>
      </c>
      <c r="C44" s="178" t="s">
        <v>489</v>
      </c>
      <c r="D44" s="330" t="s">
        <v>206</v>
      </c>
      <c r="E44" s="361" t="s">
        <v>32</v>
      </c>
      <c r="F44" s="361" t="s">
        <v>32</v>
      </c>
      <c r="G44" s="361">
        <v>15000</v>
      </c>
      <c r="H44" s="361" t="s">
        <v>32</v>
      </c>
      <c r="I44" s="361" t="s">
        <v>32</v>
      </c>
      <c r="J44" s="361" t="s">
        <v>32</v>
      </c>
      <c r="K44" s="361" t="s">
        <v>32</v>
      </c>
    </row>
    <row r="45" spans="1:11" outlineLevel="1" x14ac:dyDescent="0.25">
      <c r="A45" s="175" t="s">
        <v>651</v>
      </c>
      <c r="B45" s="346">
        <v>6</v>
      </c>
      <c r="C45" s="178" t="s">
        <v>489</v>
      </c>
      <c r="D45" s="330" t="s">
        <v>206</v>
      </c>
      <c r="E45" s="361" t="s">
        <v>32</v>
      </c>
      <c r="F45" s="361" t="s">
        <v>32</v>
      </c>
      <c r="G45" s="361">
        <v>18000</v>
      </c>
      <c r="H45" s="361" t="s">
        <v>32</v>
      </c>
      <c r="I45" s="361" t="s">
        <v>32</v>
      </c>
      <c r="J45" s="361" t="s">
        <v>32</v>
      </c>
      <c r="K45" s="361" t="s">
        <v>32</v>
      </c>
    </row>
    <row r="46" spans="1:11" outlineLevel="1" x14ac:dyDescent="0.25">
      <c r="A46" s="175" t="s">
        <v>652</v>
      </c>
      <c r="B46" s="346">
        <v>6</v>
      </c>
      <c r="C46" s="178" t="s">
        <v>489</v>
      </c>
      <c r="D46" s="330" t="s">
        <v>206</v>
      </c>
      <c r="E46" s="361" t="s">
        <v>32</v>
      </c>
      <c r="F46" s="361" t="s">
        <v>32</v>
      </c>
      <c r="G46" s="361">
        <v>20000</v>
      </c>
      <c r="H46" s="361" t="s">
        <v>32</v>
      </c>
      <c r="I46" s="361" t="s">
        <v>32</v>
      </c>
      <c r="J46" s="361" t="s">
        <v>32</v>
      </c>
      <c r="K46" s="361" t="s">
        <v>32</v>
      </c>
    </row>
    <row r="47" spans="1:11" outlineLevel="1" x14ac:dyDescent="0.25">
      <c r="A47" s="175" t="s">
        <v>659</v>
      </c>
      <c r="B47" s="346"/>
      <c r="C47" s="178" t="s">
        <v>489</v>
      </c>
      <c r="D47" s="330" t="s">
        <v>206</v>
      </c>
      <c r="E47" s="361" t="s">
        <v>32</v>
      </c>
      <c r="F47" s="361" t="s">
        <v>32</v>
      </c>
      <c r="G47" s="361" t="s">
        <v>32</v>
      </c>
      <c r="H47" s="361">
        <v>125000</v>
      </c>
      <c r="I47" s="361" t="s">
        <v>32</v>
      </c>
      <c r="J47" s="361" t="s">
        <v>32</v>
      </c>
      <c r="K47" s="361" t="s">
        <v>32</v>
      </c>
    </row>
    <row r="48" spans="1:11" outlineLevel="1" x14ac:dyDescent="0.25">
      <c r="A48" s="175" t="s">
        <v>660</v>
      </c>
      <c r="B48" s="346"/>
      <c r="C48" s="178" t="s">
        <v>489</v>
      </c>
      <c r="D48" s="330" t="s">
        <v>206</v>
      </c>
      <c r="E48" s="361" t="s">
        <v>32</v>
      </c>
      <c r="F48" s="361" t="s">
        <v>32</v>
      </c>
      <c r="G48" s="361" t="s">
        <v>32</v>
      </c>
      <c r="H48" s="361">
        <v>36000</v>
      </c>
      <c r="I48" s="361" t="s">
        <v>32</v>
      </c>
      <c r="J48" s="361" t="s">
        <v>32</v>
      </c>
      <c r="K48" s="361" t="s">
        <v>32</v>
      </c>
    </row>
    <row r="49" spans="1:11" outlineLevel="1" x14ac:dyDescent="0.25">
      <c r="A49" s="175" t="s">
        <v>661</v>
      </c>
      <c r="B49" s="346"/>
      <c r="C49" s="178" t="s">
        <v>489</v>
      </c>
      <c r="D49" s="330" t="s">
        <v>206</v>
      </c>
      <c r="E49" s="361" t="s">
        <v>32</v>
      </c>
      <c r="F49" s="361" t="s">
        <v>32</v>
      </c>
      <c r="G49" s="361" t="s">
        <v>32</v>
      </c>
      <c r="H49" s="361">
        <v>18000</v>
      </c>
      <c r="I49" s="361" t="s">
        <v>32</v>
      </c>
      <c r="J49" s="361" t="s">
        <v>32</v>
      </c>
      <c r="K49" s="361" t="s">
        <v>32</v>
      </c>
    </row>
    <row r="50" spans="1:11" outlineLevel="1" x14ac:dyDescent="0.25">
      <c r="A50" s="175" t="s">
        <v>662</v>
      </c>
      <c r="B50" s="346"/>
      <c r="C50" s="178" t="s">
        <v>489</v>
      </c>
      <c r="D50" s="330" t="s">
        <v>206</v>
      </c>
      <c r="E50" s="361" t="s">
        <v>32</v>
      </c>
      <c r="F50" s="361" t="s">
        <v>32</v>
      </c>
      <c r="G50" s="361" t="s">
        <v>32</v>
      </c>
      <c r="H50" s="361">
        <v>18000</v>
      </c>
      <c r="I50" s="361" t="s">
        <v>32</v>
      </c>
      <c r="J50" s="361" t="s">
        <v>32</v>
      </c>
      <c r="K50" s="361" t="s">
        <v>32</v>
      </c>
    </row>
    <row r="51" spans="1:11" outlineLevel="1" x14ac:dyDescent="0.25">
      <c r="A51" s="175" t="s">
        <v>663</v>
      </c>
      <c r="B51" s="346"/>
      <c r="C51" s="178" t="s">
        <v>489</v>
      </c>
      <c r="D51" s="330" t="s">
        <v>206</v>
      </c>
      <c r="E51" s="361" t="s">
        <v>32</v>
      </c>
      <c r="F51" s="361" t="s">
        <v>32</v>
      </c>
      <c r="G51" s="361" t="s">
        <v>32</v>
      </c>
      <c r="H51" s="361">
        <v>24000</v>
      </c>
      <c r="I51" s="361" t="s">
        <v>32</v>
      </c>
      <c r="J51" s="361" t="s">
        <v>32</v>
      </c>
      <c r="K51" s="361" t="s">
        <v>32</v>
      </c>
    </row>
    <row r="52" spans="1:11" outlineLevel="1" x14ac:dyDescent="0.25">
      <c r="A52" s="175"/>
      <c r="B52" s="346"/>
      <c r="C52" s="178"/>
      <c r="D52" s="330"/>
      <c r="E52" s="361" t="s">
        <v>32</v>
      </c>
      <c r="F52" s="361" t="s">
        <v>32</v>
      </c>
      <c r="G52" s="361" t="s">
        <v>32</v>
      </c>
      <c r="H52" s="361" t="s">
        <v>32</v>
      </c>
      <c r="I52" s="361" t="s">
        <v>32</v>
      </c>
      <c r="J52" s="361" t="s">
        <v>32</v>
      </c>
      <c r="K52" s="361" t="s">
        <v>32</v>
      </c>
    </row>
    <row r="53" spans="1:11" x14ac:dyDescent="0.25">
      <c r="E53" s="180"/>
      <c r="F53" s="180"/>
      <c r="G53" s="180"/>
      <c r="H53" s="180"/>
      <c r="I53" s="180"/>
      <c r="J53" s="180"/>
      <c r="K53" s="180"/>
    </row>
    <row r="54" spans="1:11" x14ac:dyDescent="0.25">
      <c r="A54" s="442" t="s">
        <v>295</v>
      </c>
      <c r="B54" s="345"/>
      <c r="C54" s="174"/>
      <c r="D54" s="329"/>
      <c r="E54" s="329"/>
      <c r="F54" s="329"/>
      <c r="G54" s="329"/>
      <c r="H54" s="329"/>
      <c r="I54" s="329"/>
      <c r="J54" s="329"/>
      <c r="K54" s="329"/>
    </row>
    <row r="55" spans="1:11" hidden="1" x14ac:dyDescent="0.25">
      <c r="A55" s="175" t="s">
        <v>351</v>
      </c>
      <c r="B55" s="346">
        <v>7</v>
      </c>
      <c r="C55" s="178" t="s">
        <v>363</v>
      </c>
      <c r="D55" s="330" t="s">
        <v>206</v>
      </c>
      <c r="E55" s="368" t="s">
        <v>32</v>
      </c>
      <c r="F55" s="368" t="s">
        <v>32</v>
      </c>
      <c r="G55" s="368" t="s">
        <v>32</v>
      </c>
      <c r="H55" s="368" t="s">
        <v>32</v>
      </c>
      <c r="I55" s="368" t="s">
        <v>32</v>
      </c>
      <c r="J55" s="368" t="s">
        <v>32</v>
      </c>
      <c r="K55" s="368" t="s">
        <v>32</v>
      </c>
    </row>
    <row r="56" spans="1:11" hidden="1" x14ac:dyDescent="0.25">
      <c r="A56" s="175" t="s">
        <v>352</v>
      </c>
      <c r="B56" s="346">
        <v>7</v>
      </c>
      <c r="C56" s="178" t="s">
        <v>363</v>
      </c>
      <c r="D56" s="330" t="s">
        <v>206</v>
      </c>
      <c r="E56" s="368" t="s">
        <v>32</v>
      </c>
      <c r="F56" s="368" t="s">
        <v>32</v>
      </c>
      <c r="G56" s="368" t="s">
        <v>32</v>
      </c>
      <c r="H56" s="368" t="s">
        <v>32</v>
      </c>
      <c r="I56" s="368" t="s">
        <v>32</v>
      </c>
      <c r="J56" s="368" t="s">
        <v>32</v>
      </c>
      <c r="K56" s="368" t="s">
        <v>32</v>
      </c>
    </row>
    <row r="57" spans="1:11" hidden="1" x14ac:dyDescent="0.25">
      <c r="A57" s="175" t="s">
        <v>353</v>
      </c>
      <c r="B57" s="346">
        <v>7</v>
      </c>
      <c r="C57" s="178" t="s">
        <v>363</v>
      </c>
      <c r="D57" s="330" t="s">
        <v>206</v>
      </c>
      <c r="E57" s="368" t="s">
        <v>32</v>
      </c>
      <c r="F57" s="368" t="s">
        <v>32</v>
      </c>
      <c r="G57" s="368" t="s">
        <v>32</v>
      </c>
      <c r="H57" s="368" t="s">
        <v>32</v>
      </c>
      <c r="I57" s="368" t="s">
        <v>32</v>
      </c>
      <c r="J57" s="368" t="s">
        <v>32</v>
      </c>
      <c r="K57" s="368" t="s">
        <v>32</v>
      </c>
    </row>
    <row r="58" spans="1:11" hidden="1" x14ac:dyDescent="0.25">
      <c r="A58" s="175" t="s">
        <v>354</v>
      </c>
      <c r="B58" s="346">
        <v>7</v>
      </c>
      <c r="C58" s="178" t="s">
        <v>363</v>
      </c>
      <c r="D58" s="330" t="s">
        <v>206</v>
      </c>
      <c r="E58" s="368" t="s">
        <v>32</v>
      </c>
      <c r="F58" s="368" t="s">
        <v>32</v>
      </c>
      <c r="G58" s="368" t="s">
        <v>32</v>
      </c>
      <c r="H58" s="368" t="s">
        <v>32</v>
      </c>
      <c r="I58" s="368" t="s">
        <v>32</v>
      </c>
      <c r="J58" s="368" t="s">
        <v>32</v>
      </c>
      <c r="K58" s="368" t="s">
        <v>32</v>
      </c>
    </row>
    <row r="59" spans="1:11" hidden="1" x14ac:dyDescent="0.25">
      <c r="A59" s="175" t="s">
        <v>355</v>
      </c>
      <c r="B59" s="346">
        <v>7</v>
      </c>
      <c r="C59" s="178" t="s">
        <v>363</v>
      </c>
      <c r="D59" s="330" t="s">
        <v>206</v>
      </c>
      <c r="E59" s="368" t="s">
        <v>32</v>
      </c>
      <c r="F59" s="368" t="s">
        <v>32</v>
      </c>
      <c r="G59" s="368" t="s">
        <v>32</v>
      </c>
      <c r="H59" s="368" t="s">
        <v>32</v>
      </c>
      <c r="I59" s="368" t="s">
        <v>32</v>
      </c>
      <c r="J59" s="368" t="s">
        <v>32</v>
      </c>
      <c r="K59" s="368" t="s">
        <v>32</v>
      </c>
    </row>
    <row r="60" spans="1:11" outlineLevel="1" x14ac:dyDescent="0.25">
      <c r="A60" s="175" t="s">
        <v>443</v>
      </c>
      <c r="B60" s="346">
        <v>7</v>
      </c>
      <c r="C60" s="178" t="s">
        <v>433</v>
      </c>
      <c r="D60" s="330" t="s">
        <v>206</v>
      </c>
      <c r="E60" s="368" t="s">
        <v>32</v>
      </c>
      <c r="F60" s="368">
        <v>1385125.341</v>
      </c>
      <c r="G60" s="368">
        <v>1385125.341</v>
      </c>
      <c r="H60" s="368">
        <v>1385125.341</v>
      </c>
      <c r="I60" s="368" t="s">
        <v>32</v>
      </c>
      <c r="J60" s="368" t="s">
        <v>32</v>
      </c>
      <c r="K60" s="368" t="s">
        <v>32</v>
      </c>
    </row>
    <row r="61" spans="1:11" outlineLevel="1" x14ac:dyDescent="0.25">
      <c r="A61" s="175" t="s">
        <v>444</v>
      </c>
      <c r="B61" s="346">
        <v>7</v>
      </c>
      <c r="C61" s="178" t="s">
        <v>433</v>
      </c>
      <c r="D61" s="330" t="s">
        <v>206</v>
      </c>
      <c r="E61" s="368" t="s">
        <v>32</v>
      </c>
      <c r="F61" s="368">
        <v>288567.77899999998</v>
      </c>
      <c r="G61" s="368">
        <v>288567.77899999998</v>
      </c>
      <c r="H61" s="368">
        <v>288567.77899999998</v>
      </c>
      <c r="I61" s="368" t="s">
        <v>32</v>
      </c>
      <c r="J61" s="368" t="s">
        <v>32</v>
      </c>
      <c r="K61" s="368" t="s">
        <v>32</v>
      </c>
    </row>
    <row r="62" spans="1:11" outlineLevel="1" x14ac:dyDescent="0.25">
      <c r="A62" s="175" t="s">
        <v>445</v>
      </c>
      <c r="B62" s="346">
        <v>7</v>
      </c>
      <c r="C62" s="178" t="s">
        <v>433</v>
      </c>
      <c r="D62" s="330" t="s">
        <v>206</v>
      </c>
      <c r="E62" s="368">
        <v>97817.039000000004</v>
      </c>
      <c r="F62" s="368">
        <v>230854.22399999999</v>
      </c>
      <c r="G62" s="368">
        <v>230854.22399999999</v>
      </c>
      <c r="H62" s="368">
        <v>230854.22399999999</v>
      </c>
      <c r="I62" s="368" t="s">
        <v>32</v>
      </c>
      <c r="J62" s="368" t="s">
        <v>32</v>
      </c>
      <c r="K62" s="368" t="s">
        <v>32</v>
      </c>
    </row>
    <row r="63" spans="1:11" outlineLevel="1" x14ac:dyDescent="0.25">
      <c r="A63" s="175" t="s">
        <v>212</v>
      </c>
      <c r="B63" s="346">
        <v>7</v>
      </c>
      <c r="C63" s="178" t="s">
        <v>433</v>
      </c>
      <c r="D63" s="330" t="s">
        <v>206</v>
      </c>
      <c r="E63" s="368">
        <v>181032.57800000001</v>
      </c>
      <c r="F63" s="368">
        <v>512716.21600000001</v>
      </c>
      <c r="G63" s="368">
        <v>512716.21600000001</v>
      </c>
      <c r="H63" s="368">
        <v>512716.21600000001</v>
      </c>
      <c r="I63" s="368" t="s">
        <v>32</v>
      </c>
      <c r="J63" s="368" t="s">
        <v>32</v>
      </c>
      <c r="K63" s="368" t="s">
        <v>32</v>
      </c>
    </row>
    <row r="64" spans="1:11" outlineLevel="1" x14ac:dyDescent="0.25">
      <c r="A64" s="175" t="s">
        <v>213</v>
      </c>
      <c r="B64" s="346">
        <v>7</v>
      </c>
      <c r="C64" s="178" t="s">
        <v>433</v>
      </c>
      <c r="D64" s="330" t="s">
        <v>206</v>
      </c>
      <c r="E64" s="368">
        <v>38163.097999999998</v>
      </c>
      <c r="F64" s="368">
        <v>63457.654000000002</v>
      </c>
      <c r="G64" s="368">
        <v>63457.654000000002</v>
      </c>
      <c r="H64" s="368">
        <v>63457.654000000002</v>
      </c>
      <c r="I64" s="368" t="s">
        <v>32</v>
      </c>
      <c r="J64" s="368" t="s">
        <v>32</v>
      </c>
      <c r="K64" s="368" t="s">
        <v>32</v>
      </c>
    </row>
    <row r="65" spans="1:11" outlineLevel="1" x14ac:dyDescent="0.25">
      <c r="A65" s="175" t="s">
        <v>214</v>
      </c>
      <c r="B65" s="346">
        <v>7</v>
      </c>
      <c r="C65" s="178" t="s">
        <v>433</v>
      </c>
      <c r="D65" s="330" t="s">
        <v>206</v>
      </c>
      <c r="E65" s="368">
        <v>24160.592000000001</v>
      </c>
      <c r="F65" s="368">
        <v>40893.887000000002</v>
      </c>
      <c r="G65" s="368">
        <v>40893.887000000002</v>
      </c>
      <c r="H65" s="368">
        <v>40893.887000000002</v>
      </c>
      <c r="I65" s="368" t="s">
        <v>32</v>
      </c>
      <c r="J65" s="368" t="s">
        <v>32</v>
      </c>
      <c r="K65" s="368" t="s">
        <v>32</v>
      </c>
    </row>
    <row r="66" spans="1:11" outlineLevel="1" x14ac:dyDescent="0.25">
      <c r="A66" s="175" t="s">
        <v>215</v>
      </c>
      <c r="B66" s="346">
        <v>7</v>
      </c>
      <c r="C66" s="178" t="s">
        <v>433</v>
      </c>
      <c r="D66" s="330" t="s">
        <v>206</v>
      </c>
      <c r="E66" s="368">
        <v>38163.097999999998</v>
      </c>
      <c r="F66" s="368">
        <v>63458.076999999997</v>
      </c>
      <c r="G66" s="368">
        <v>63458.076999999997</v>
      </c>
      <c r="H66" s="368">
        <v>63458.076999999997</v>
      </c>
      <c r="I66" s="368" t="s">
        <v>32</v>
      </c>
      <c r="J66" s="368" t="s">
        <v>32</v>
      </c>
      <c r="K66" s="368" t="s">
        <v>32</v>
      </c>
    </row>
    <row r="67" spans="1:11" outlineLevel="1" x14ac:dyDescent="0.25">
      <c r="A67" s="175" t="s">
        <v>216</v>
      </c>
      <c r="B67" s="346">
        <v>7</v>
      </c>
      <c r="C67" s="178" t="s">
        <v>433</v>
      </c>
      <c r="D67" s="330" t="s">
        <v>206</v>
      </c>
      <c r="E67" s="368">
        <v>24158.883000000002</v>
      </c>
      <c r="F67" s="368">
        <v>40893.614000000001</v>
      </c>
      <c r="G67" s="368">
        <v>40893.614000000001</v>
      </c>
      <c r="H67" s="368">
        <v>40893.614000000001</v>
      </c>
      <c r="I67" s="368" t="s">
        <v>32</v>
      </c>
      <c r="J67" s="368" t="s">
        <v>32</v>
      </c>
      <c r="K67" s="368" t="s">
        <v>32</v>
      </c>
    </row>
    <row r="68" spans="1:11" outlineLevel="1" x14ac:dyDescent="0.25">
      <c r="A68" s="175" t="s">
        <v>446</v>
      </c>
      <c r="B68" s="346">
        <v>7</v>
      </c>
      <c r="C68" s="178" t="s">
        <v>433</v>
      </c>
      <c r="D68" s="330" t="s">
        <v>206</v>
      </c>
      <c r="E68" s="368">
        <v>97817.039000000004</v>
      </c>
      <c r="F68" s="368">
        <v>230854.22399999999</v>
      </c>
      <c r="G68" s="368" t="s">
        <v>32</v>
      </c>
      <c r="H68" s="368" t="s">
        <v>32</v>
      </c>
      <c r="I68" s="368" t="s">
        <v>32</v>
      </c>
      <c r="J68" s="368" t="s">
        <v>32</v>
      </c>
      <c r="K68" s="368" t="s">
        <v>32</v>
      </c>
    </row>
    <row r="69" spans="1:11" outlineLevel="1" x14ac:dyDescent="0.25">
      <c r="A69" s="175" t="s">
        <v>223</v>
      </c>
      <c r="B69" s="346">
        <v>7</v>
      </c>
      <c r="C69" s="178" t="s">
        <v>433</v>
      </c>
      <c r="D69" s="330" t="s">
        <v>206</v>
      </c>
      <c r="E69" s="368">
        <v>181032.57800000001</v>
      </c>
      <c r="F69" s="368">
        <v>512716.21600000001</v>
      </c>
      <c r="G69" s="368" t="s">
        <v>32</v>
      </c>
      <c r="H69" s="368" t="s">
        <v>32</v>
      </c>
      <c r="I69" s="368" t="s">
        <v>32</v>
      </c>
      <c r="J69" s="368" t="s">
        <v>32</v>
      </c>
      <c r="K69" s="368" t="s">
        <v>32</v>
      </c>
    </row>
    <row r="70" spans="1:11" outlineLevel="1" x14ac:dyDescent="0.25">
      <c r="A70" s="175" t="s">
        <v>342</v>
      </c>
      <c r="B70" s="346">
        <v>7</v>
      </c>
      <c r="C70" s="178" t="s">
        <v>433</v>
      </c>
      <c r="D70" s="330" t="s">
        <v>206</v>
      </c>
      <c r="E70" s="368" t="s">
        <v>32</v>
      </c>
      <c r="F70" s="368" t="s">
        <v>32</v>
      </c>
      <c r="G70" s="368" t="s">
        <v>32</v>
      </c>
      <c r="H70" s="368" t="s">
        <v>32</v>
      </c>
      <c r="I70" s="368" t="s">
        <v>32</v>
      </c>
      <c r="J70" s="368" t="s">
        <v>32</v>
      </c>
      <c r="K70" s="368" t="s">
        <v>32</v>
      </c>
    </row>
    <row r="71" spans="1:11" outlineLevel="1" x14ac:dyDescent="0.25">
      <c r="A71" s="175" t="s">
        <v>224</v>
      </c>
      <c r="B71" s="346">
        <v>7</v>
      </c>
      <c r="C71" s="178" t="s">
        <v>433</v>
      </c>
      <c r="D71" s="330" t="s">
        <v>206</v>
      </c>
      <c r="E71" s="368">
        <v>38163.097999999998</v>
      </c>
      <c r="F71" s="368">
        <v>63457.654000000002</v>
      </c>
      <c r="G71" s="368" t="s">
        <v>32</v>
      </c>
      <c r="H71" s="368" t="s">
        <v>32</v>
      </c>
      <c r="I71" s="368" t="s">
        <v>32</v>
      </c>
      <c r="J71" s="368" t="s">
        <v>32</v>
      </c>
      <c r="K71" s="368" t="s">
        <v>32</v>
      </c>
    </row>
    <row r="72" spans="1:11" outlineLevel="1" x14ac:dyDescent="0.25">
      <c r="A72" s="175" t="s">
        <v>225</v>
      </c>
      <c r="B72" s="346">
        <v>7</v>
      </c>
      <c r="C72" s="178" t="s">
        <v>433</v>
      </c>
      <c r="D72" s="330" t="s">
        <v>206</v>
      </c>
      <c r="E72" s="368">
        <v>24160.592000000001</v>
      </c>
      <c r="F72" s="368">
        <v>40893.887000000002</v>
      </c>
      <c r="G72" s="368" t="s">
        <v>32</v>
      </c>
      <c r="H72" s="368" t="s">
        <v>32</v>
      </c>
      <c r="I72" s="368" t="s">
        <v>32</v>
      </c>
      <c r="J72" s="368" t="s">
        <v>32</v>
      </c>
      <c r="K72" s="368" t="s">
        <v>32</v>
      </c>
    </row>
    <row r="73" spans="1:11" outlineLevel="1" x14ac:dyDescent="0.25">
      <c r="A73" s="175" t="s">
        <v>226</v>
      </c>
      <c r="B73" s="346">
        <v>7</v>
      </c>
      <c r="C73" s="178" t="s">
        <v>433</v>
      </c>
      <c r="D73" s="330" t="s">
        <v>206</v>
      </c>
      <c r="E73" s="368">
        <v>38163.097999999998</v>
      </c>
      <c r="F73" s="368">
        <v>63458.076999999997</v>
      </c>
      <c r="G73" s="368" t="s">
        <v>32</v>
      </c>
      <c r="H73" s="368" t="s">
        <v>32</v>
      </c>
      <c r="I73" s="368" t="s">
        <v>32</v>
      </c>
      <c r="J73" s="368" t="s">
        <v>32</v>
      </c>
      <c r="K73" s="368" t="s">
        <v>32</v>
      </c>
    </row>
    <row r="74" spans="1:11" outlineLevel="1" x14ac:dyDescent="0.25">
      <c r="A74" s="175" t="s">
        <v>227</v>
      </c>
      <c r="B74" s="346">
        <v>7</v>
      </c>
      <c r="C74" s="178" t="s">
        <v>433</v>
      </c>
      <c r="D74" s="330" t="s">
        <v>206</v>
      </c>
      <c r="E74" s="368">
        <v>24158.883000000002</v>
      </c>
      <c r="F74" s="368">
        <v>40893.614000000001</v>
      </c>
      <c r="G74" s="368" t="s">
        <v>32</v>
      </c>
      <c r="H74" s="368" t="s">
        <v>32</v>
      </c>
      <c r="I74" s="368" t="s">
        <v>32</v>
      </c>
      <c r="J74" s="368" t="s">
        <v>32</v>
      </c>
      <c r="K74" s="368" t="s">
        <v>32</v>
      </c>
    </row>
    <row r="75" spans="1:11" outlineLevel="1" x14ac:dyDescent="0.25">
      <c r="A75" s="175" t="s">
        <v>447</v>
      </c>
      <c r="B75" s="346">
        <v>7</v>
      </c>
      <c r="C75" s="178" t="s">
        <v>433</v>
      </c>
      <c r="D75" s="330" t="s">
        <v>206</v>
      </c>
      <c r="E75" s="368" t="s">
        <v>32</v>
      </c>
      <c r="F75" s="368">
        <v>230854.22399999999</v>
      </c>
      <c r="G75" s="368">
        <v>230854.22399999999</v>
      </c>
      <c r="H75" s="368">
        <v>230854.22399999999</v>
      </c>
      <c r="I75" s="368" t="s">
        <v>32</v>
      </c>
      <c r="J75" s="368" t="s">
        <v>32</v>
      </c>
      <c r="K75" s="368" t="s">
        <v>32</v>
      </c>
    </row>
    <row r="76" spans="1:11" outlineLevel="1" x14ac:dyDescent="0.25">
      <c r="A76" s="175" t="s">
        <v>307</v>
      </c>
      <c r="B76" s="346">
        <v>7</v>
      </c>
      <c r="C76" s="178" t="s">
        <v>433</v>
      </c>
      <c r="D76" s="330" t="s">
        <v>206</v>
      </c>
      <c r="E76" s="368" t="s">
        <v>32</v>
      </c>
      <c r="F76" s="368">
        <v>512716.21600000001</v>
      </c>
      <c r="G76" s="368">
        <v>512716.21600000001</v>
      </c>
      <c r="H76" s="368">
        <v>512716.21600000001</v>
      </c>
      <c r="I76" s="368" t="s">
        <v>32</v>
      </c>
      <c r="J76" s="368" t="s">
        <v>32</v>
      </c>
      <c r="K76" s="368" t="s">
        <v>32</v>
      </c>
    </row>
    <row r="77" spans="1:11" outlineLevel="1" x14ac:dyDescent="0.25">
      <c r="A77" s="175" t="s">
        <v>308</v>
      </c>
      <c r="B77" s="346">
        <v>7</v>
      </c>
      <c r="C77" s="178" t="s">
        <v>433</v>
      </c>
      <c r="D77" s="330" t="s">
        <v>206</v>
      </c>
      <c r="E77" s="368" t="s">
        <v>32</v>
      </c>
      <c r="F77" s="368">
        <v>63457.654000000002</v>
      </c>
      <c r="G77" s="368">
        <v>63457.654000000002</v>
      </c>
      <c r="H77" s="368">
        <v>63457.654000000002</v>
      </c>
      <c r="I77" s="368" t="s">
        <v>32</v>
      </c>
      <c r="J77" s="368" t="s">
        <v>32</v>
      </c>
      <c r="K77" s="368" t="s">
        <v>32</v>
      </c>
    </row>
    <row r="78" spans="1:11" outlineLevel="1" x14ac:dyDescent="0.25">
      <c r="A78" s="175" t="s">
        <v>309</v>
      </c>
      <c r="B78" s="346">
        <v>7</v>
      </c>
      <c r="C78" s="178" t="s">
        <v>433</v>
      </c>
      <c r="D78" s="330" t="s">
        <v>206</v>
      </c>
      <c r="E78" s="368" t="s">
        <v>32</v>
      </c>
      <c r="F78" s="368">
        <v>40893.887000000002</v>
      </c>
      <c r="G78" s="368">
        <v>40893.887000000002</v>
      </c>
      <c r="H78" s="368">
        <v>40893.887000000002</v>
      </c>
      <c r="I78" s="368" t="s">
        <v>32</v>
      </c>
      <c r="J78" s="368" t="s">
        <v>32</v>
      </c>
      <c r="K78" s="368" t="s">
        <v>32</v>
      </c>
    </row>
    <row r="79" spans="1:11" outlineLevel="1" x14ac:dyDescent="0.25">
      <c r="A79" s="175" t="s">
        <v>310</v>
      </c>
      <c r="B79" s="346">
        <v>7</v>
      </c>
      <c r="C79" s="178" t="s">
        <v>433</v>
      </c>
      <c r="D79" s="330" t="s">
        <v>206</v>
      </c>
      <c r="E79" s="368" t="s">
        <v>32</v>
      </c>
      <c r="F79" s="368">
        <v>63458.076999999997</v>
      </c>
      <c r="G79" s="368">
        <v>63458.076999999997</v>
      </c>
      <c r="H79" s="368">
        <v>63458.076999999997</v>
      </c>
      <c r="I79" s="368" t="s">
        <v>32</v>
      </c>
      <c r="J79" s="368" t="s">
        <v>32</v>
      </c>
      <c r="K79" s="368" t="s">
        <v>32</v>
      </c>
    </row>
    <row r="80" spans="1:11" outlineLevel="1" x14ac:dyDescent="0.25">
      <c r="A80" s="175" t="s">
        <v>311</v>
      </c>
      <c r="B80" s="346">
        <v>7</v>
      </c>
      <c r="C80" s="178" t="s">
        <v>433</v>
      </c>
      <c r="D80" s="330" t="s">
        <v>206</v>
      </c>
      <c r="E80" s="368" t="s">
        <v>32</v>
      </c>
      <c r="F80" s="368">
        <v>40893.614000000001</v>
      </c>
      <c r="G80" s="368">
        <v>40893.614000000001</v>
      </c>
      <c r="H80" s="368">
        <v>40893.614000000001</v>
      </c>
      <c r="I80" s="368" t="s">
        <v>32</v>
      </c>
      <c r="J80" s="368" t="s">
        <v>32</v>
      </c>
      <c r="K80" s="368" t="s">
        <v>32</v>
      </c>
    </row>
    <row r="81" spans="1:11" outlineLevel="1" x14ac:dyDescent="0.25">
      <c r="A81" s="175" t="s">
        <v>448</v>
      </c>
      <c r="B81" s="346">
        <v>7</v>
      </c>
      <c r="C81" s="178" t="s">
        <v>433</v>
      </c>
      <c r="D81" s="330" t="s">
        <v>206</v>
      </c>
      <c r="E81" s="368">
        <v>97817.039000000004</v>
      </c>
      <c r="F81" s="368">
        <v>230854.22399999999</v>
      </c>
      <c r="G81" s="368">
        <v>230854.22399999999</v>
      </c>
      <c r="H81" s="368">
        <v>230854.22399999999</v>
      </c>
      <c r="I81" s="368" t="s">
        <v>32</v>
      </c>
      <c r="J81" s="368" t="s">
        <v>32</v>
      </c>
      <c r="K81" s="368" t="s">
        <v>32</v>
      </c>
    </row>
    <row r="82" spans="1:11" outlineLevel="1" x14ac:dyDescent="0.25">
      <c r="A82" s="175" t="s">
        <v>233</v>
      </c>
      <c r="B82" s="346">
        <v>7</v>
      </c>
      <c r="C82" s="178" t="s">
        <v>433</v>
      </c>
      <c r="D82" s="330" t="s">
        <v>206</v>
      </c>
      <c r="E82" s="368">
        <v>181032.57800000001</v>
      </c>
      <c r="F82" s="368">
        <v>512716.21600000001</v>
      </c>
      <c r="G82" s="368">
        <v>512716.21600000001</v>
      </c>
      <c r="H82" s="368">
        <v>512716.21600000001</v>
      </c>
      <c r="I82" s="368" t="s">
        <v>32</v>
      </c>
      <c r="J82" s="368" t="s">
        <v>32</v>
      </c>
      <c r="K82" s="368" t="s">
        <v>32</v>
      </c>
    </row>
    <row r="83" spans="1:11" outlineLevel="1" x14ac:dyDescent="0.25">
      <c r="A83" s="175" t="s">
        <v>234</v>
      </c>
      <c r="B83" s="346">
        <v>7</v>
      </c>
      <c r="C83" s="178" t="s">
        <v>433</v>
      </c>
      <c r="D83" s="330" t="s">
        <v>206</v>
      </c>
      <c r="E83" s="368">
        <v>38163.097999999998</v>
      </c>
      <c r="F83" s="368">
        <v>63457.654000000002</v>
      </c>
      <c r="G83" s="368">
        <v>63457.654000000002</v>
      </c>
      <c r="H83" s="368">
        <v>63457.654000000002</v>
      </c>
      <c r="I83" s="368" t="s">
        <v>32</v>
      </c>
      <c r="J83" s="368" t="s">
        <v>32</v>
      </c>
      <c r="K83" s="368" t="s">
        <v>32</v>
      </c>
    </row>
    <row r="84" spans="1:11" outlineLevel="1" x14ac:dyDescent="0.25">
      <c r="A84" s="175" t="s">
        <v>235</v>
      </c>
      <c r="B84" s="346">
        <v>7</v>
      </c>
      <c r="C84" s="178" t="s">
        <v>433</v>
      </c>
      <c r="D84" s="330" t="s">
        <v>206</v>
      </c>
      <c r="E84" s="368">
        <v>24160.592000000001</v>
      </c>
      <c r="F84" s="368">
        <v>40893.887000000002</v>
      </c>
      <c r="G84" s="368">
        <v>40893.887000000002</v>
      </c>
      <c r="H84" s="368">
        <v>40893.887000000002</v>
      </c>
      <c r="I84" s="368" t="s">
        <v>32</v>
      </c>
      <c r="J84" s="368" t="s">
        <v>32</v>
      </c>
      <c r="K84" s="368" t="s">
        <v>32</v>
      </c>
    </row>
    <row r="85" spans="1:11" outlineLevel="1" x14ac:dyDescent="0.25">
      <c r="A85" s="175" t="s">
        <v>236</v>
      </c>
      <c r="B85" s="346">
        <v>7</v>
      </c>
      <c r="C85" s="178" t="s">
        <v>433</v>
      </c>
      <c r="D85" s="330" t="s">
        <v>206</v>
      </c>
      <c r="E85" s="368">
        <v>38163.097999999998</v>
      </c>
      <c r="F85" s="368">
        <v>63458.076999999997</v>
      </c>
      <c r="G85" s="368">
        <v>63458.076999999997</v>
      </c>
      <c r="H85" s="368">
        <v>63458.076999999997</v>
      </c>
      <c r="I85" s="368" t="s">
        <v>32</v>
      </c>
      <c r="J85" s="368" t="s">
        <v>32</v>
      </c>
      <c r="K85" s="368" t="s">
        <v>32</v>
      </c>
    </row>
    <row r="86" spans="1:11" outlineLevel="1" x14ac:dyDescent="0.25">
      <c r="A86" s="175" t="s">
        <v>237</v>
      </c>
      <c r="B86" s="346">
        <v>7</v>
      </c>
      <c r="C86" s="178" t="s">
        <v>433</v>
      </c>
      <c r="D86" s="330" t="s">
        <v>206</v>
      </c>
      <c r="E86" s="368">
        <v>24158.883000000002</v>
      </c>
      <c r="F86" s="368">
        <v>40893.614000000001</v>
      </c>
      <c r="G86" s="368">
        <v>40893.614000000001</v>
      </c>
      <c r="H86" s="368">
        <v>40893.614000000001</v>
      </c>
      <c r="I86" s="368" t="s">
        <v>32</v>
      </c>
      <c r="J86" s="368" t="s">
        <v>32</v>
      </c>
      <c r="K86" s="368" t="s">
        <v>32</v>
      </c>
    </row>
    <row r="87" spans="1:11" outlineLevel="1" x14ac:dyDescent="0.25">
      <c r="A87" s="175" t="s">
        <v>449</v>
      </c>
      <c r="B87" s="346">
        <v>7</v>
      </c>
      <c r="C87" s="178" t="s">
        <v>433</v>
      </c>
      <c r="D87" s="330" t="s">
        <v>206</v>
      </c>
      <c r="E87" s="368" t="s">
        <v>32</v>
      </c>
      <c r="F87" s="368" t="s">
        <v>32</v>
      </c>
      <c r="G87" s="368" t="s">
        <v>32</v>
      </c>
      <c r="H87" s="368" t="s">
        <v>32</v>
      </c>
      <c r="I87" s="368">
        <v>134253.34400000001</v>
      </c>
      <c r="J87" s="368">
        <v>134253.33100000001</v>
      </c>
      <c r="K87" s="368">
        <v>134253.33100000001</v>
      </c>
    </row>
    <row r="88" spans="1:11" outlineLevel="1" x14ac:dyDescent="0.25">
      <c r="A88" s="175" t="s">
        <v>450</v>
      </c>
      <c r="B88" s="346">
        <v>7</v>
      </c>
      <c r="C88" s="178" t="s">
        <v>433</v>
      </c>
      <c r="D88" s="330" t="s">
        <v>206</v>
      </c>
      <c r="E88" s="368" t="s">
        <v>32</v>
      </c>
      <c r="F88" s="368" t="s">
        <v>32</v>
      </c>
      <c r="G88" s="368" t="s">
        <v>32</v>
      </c>
      <c r="H88" s="368" t="s">
        <v>32</v>
      </c>
      <c r="I88" s="368">
        <v>53296.190999999999</v>
      </c>
      <c r="J88" s="368">
        <v>53296.186000000002</v>
      </c>
      <c r="K88" s="368">
        <v>76700.925000000003</v>
      </c>
    </row>
    <row r="89" spans="1:11" outlineLevel="1" x14ac:dyDescent="0.25">
      <c r="A89" s="175" t="s">
        <v>451</v>
      </c>
      <c r="B89" s="346">
        <v>7</v>
      </c>
      <c r="C89" s="178" t="s">
        <v>433</v>
      </c>
      <c r="D89" s="330" t="s">
        <v>206</v>
      </c>
      <c r="E89" s="368" t="s">
        <v>32</v>
      </c>
      <c r="F89" s="368" t="s">
        <v>32</v>
      </c>
      <c r="G89" s="368" t="s">
        <v>32</v>
      </c>
      <c r="H89" s="368" t="s">
        <v>32</v>
      </c>
      <c r="I89" s="368">
        <v>53296.190999999999</v>
      </c>
      <c r="J89" s="368">
        <v>53296.186000000002</v>
      </c>
      <c r="K89" s="368">
        <v>76700.925000000003</v>
      </c>
    </row>
    <row r="90" spans="1:11" outlineLevel="1" x14ac:dyDescent="0.25">
      <c r="A90" s="175" t="s">
        <v>452</v>
      </c>
      <c r="B90" s="346">
        <v>7</v>
      </c>
      <c r="C90" s="178" t="s">
        <v>433</v>
      </c>
      <c r="D90" s="330" t="s">
        <v>206</v>
      </c>
      <c r="E90" s="368" t="s">
        <v>32</v>
      </c>
      <c r="F90" s="368" t="s">
        <v>32</v>
      </c>
      <c r="G90" s="368" t="s">
        <v>32</v>
      </c>
      <c r="H90" s="368" t="s">
        <v>32</v>
      </c>
      <c r="I90" s="368">
        <v>565610.06299999997</v>
      </c>
      <c r="J90" s="368">
        <v>565609.99699999997</v>
      </c>
      <c r="K90" s="368">
        <v>565609.99699999997</v>
      </c>
    </row>
    <row r="91" spans="1:11" outlineLevel="1" x14ac:dyDescent="0.25">
      <c r="A91" s="175" t="s">
        <v>653</v>
      </c>
      <c r="B91" s="346"/>
      <c r="C91" s="178" t="s">
        <v>433</v>
      </c>
      <c r="D91" s="330" t="s">
        <v>206</v>
      </c>
      <c r="E91" s="368" t="s">
        <v>32</v>
      </c>
      <c r="F91" s="368" t="s">
        <v>32</v>
      </c>
      <c r="G91" s="368">
        <v>125920.486</v>
      </c>
      <c r="H91" s="368">
        <v>31480.120999999999</v>
      </c>
      <c r="I91" s="368" t="s">
        <v>32</v>
      </c>
      <c r="J91" s="368" t="s">
        <v>32</v>
      </c>
      <c r="K91" s="368" t="s">
        <v>32</v>
      </c>
    </row>
    <row r="92" spans="1:11" outlineLevel="1" x14ac:dyDescent="0.25">
      <c r="A92" s="175" t="s">
        <v>654</v>
      </c>
      <c r="B92" s="346"/>
      <c r="C92" s="178" t="s">
        <v>433</v>
      </c>
      <c r="D92" s="330" t="s">
        <v>206</v>
      </c>
      <c r="E92" s="368" t="s">
        <v>32</v>
      </c>
      <c r="F92" s="368" t="s">
        <v>32</v>
      </c>
      <c r="G92" s="368">
        <v>24000</v>
      </c>
      <c r="H92" s="368">
        <v>24000</v>
      </c>
      <c r="I92" s="368" t="s">
        <v>32</v>
      </c>
      <c r="J92" s="368" t="s">
        <v>32</v>
      </c>
      <c r="K92" s="368" t="s">
        <v>32</v>
      </c>
    </row>
    <row r="93" spans="1:11" outlineLevel="1" x14ac:dyDescent="0.25">
      <c r="A93" s="175" t="s">
        <v>655</v>
      </c>
      <c r="B93" s="346"/>
      <c r="C93" s="178" t="s">
        <v>433</v>
      </c>
      <c r="D93" s="330" t="s">
        <v>206</v>
      </c>
      <c r="E93" s="368" t="s">
        <v>32</v>
      </c>
      <c r="F93" s="368" t="s">
        <v>32</v>
      </c>
      <c r="G93" s="368">
        <v>16000</v>
      </c>
      <c r="H93" s="368">
        <v>16000</v>
      </c>
      <c r="I93" s="368" t="s">
        <v>32</v>
      </c>
      <c r="J93" s="368" t="s">
        <v>32</v>
      </c>
      <c r="K93" s="368" t="s">
        <v>32</v>
      </c>
    </row>
    <row r="94" spans="1:11" outlineLevel="1" x14ac:dyDescent="0.25">
      <c r="A94" s="175" t="s">
        <v>656</v>
      </c>
      <c r="B94" s="346"/>
      <c r="C94" s="178" t="s">
        <v>433</v>
      </c>
      <c r="D94" s="330" t="s">
        <v>206</v>
      </c>
      <c r="E94" s="368" t="s">
        <v>32</v>
      </c>
      <c r="F94" s="368" t="s">
        <v>32</v>
      </c>
      <c r="G94" s="368">
        <v>24000</v>
      </c>
      <c r="H94" s="368">
        <v>24000</v>
      </c>
      <c r="I94" s="368" t="s">
        <v>32</v>
      </c>
      <c r="J94" s="368" t="s">
        <v>32</v>
      </c>
      <c r="K94" s="368" t="s">
        <v>32</v>
      </c>
    </row>
    <row r="95" spans="1:11" outlineLevel="1" x14ac:dyDescent="0.25">
      <c r="A95" s="175" t="s">
        <v>657</v>
      </c>
      <c r="B95" s="346"/>
      <c r="C95" s="178" t="s">
        <v>433</v>
      </c>
      <c r="D95" s="330" t="s">
        <v>206</v>
      </c>
      <c r="E95" s="368" t="s">
        <v>32</v>
      </c>
      <c r="F95" s="368" t="s">
        <v>32</v>
      </c>
      <c r="G95" s="368">
        <v>16000</v>
      </c>
      <c r="H95" s="368">
        <v>16000</v>
      </c>
      <c r="I95" s="368" t="s">
        <v>32</v>
      </c>
      <c r="J95" s="368" t="s">
        <v>32</v>
      </c>
      <c r="K95" s="368" t="s">
        <v>32</v>
      </c>
    </row>
    <row r="96" spans="1:11" outlineLevel="1" x14ac:dyDescent="0.25">
      <c r="A96" s="175" t="s">
        <v>658</v>
      </c>
      <c r="B96" s="346"/>
      <c r="C96" s="178" t="s">
        <v>433</v>
      </c>
      <c r="D96" s="330" t="s">
        <v>206</v>
      </c>
      <c r="E96" s="368" t="s">
        <v>32</v>
      </c>
      <c r="F96" s="368" t="s">
        <v>32</v>
      </c>
      <c r="G96" s="368">
        <v>10000</v>
      </c>
      <c r="H96" s="368">
        <v>10000</v>
      </c>
      <c r="I96" s="368" t="s">
        <v>32</v>
      </c>
      <c r="J96" s="368" t="s">
        <v>32</v>
      </c>
      <c r="K96" s="368" t="s">
        <v>32</v>
      </c>
    </row>
    <row r="97" spans="1:11" outlineLevel="1" x14ac:dyDescent="0.25">
      <c r="A97" s="175" t="s">
        <v>666</v>
      </c>
      <c r="B97" s="346"/>
      <c r="C97" s="178" t="s">
        <v>433</v>
      </c>
      <c r="D97" s="330" t="s">
        <v>206</v>
      </c>
      <c r="E97" s="368"/>
      <c r="F97" s="368"/>
      <c r="G97" s="368"/>
      <c r="H97" s="368"/>
      <c r="I97" s="368"/>
      <c r="J97" s="368"/>
      <c r="K97" s="368">
        <v>53296.186000000002</v>
      </c>
    </row>
    <row r="98" spans="1:11" outlineLevel="1" x14ac:dyDescent="0.25">
      <c r="A98" s="175" t="s">
        <v>667</v>
      </c>
      <c r="B98" s="346"/>
      <c r="C98" s="178" t="s">
        <v>433</v>
      </c>
      <c r="D98" s="330" t="s">
        <v>206</v>
      </c>
      <c r="E98" s="368"/>
      <c r="F98" s="368"/>
      <c r="G98" s="368"/>
      <c r="H98" s="368"/>
      <c r="I98" s="368"/>
      <c r="J98" s="368"/>
      <c r="K98" s="368">
        <v>53296.186000000002</v>
      </c>
    </row>
    <row r="99" spans="1:11" outlineLevel="1" x14ac:dyDescent="0.25">
      <c r="A99" s="175"/>
      <c r="B99" s="346"/>
      <c r="C99" s="178"/>
      <c r="D99" s="330"/>
      <c r="E99" s="368" t="s">
        <v>32</v>
      </c>
      <c r="F99" s="368" t="s">
        <v>32</v>
      </c>
      <c r="G99" s="368" t="s">
        <v>32</v>
      </c>
      <c r="H99" s="368" t="s">
        <v>32</v>
      </c>
      <c r="I99" s="368" t="s">
        <v>32</v>
      </c>
      <c r="J99" s="368" t="s">
        <v>32</v>
      </c>
      <c r="K99" s="368" t="s">
        <v>32</v>
      </c>
    </row>
    <row r="100" spans="1:11" x14ac:dyDescent="0.25">
      <c r="E100" s="180"/>
      <c r="F100" s="180"/>
      <c r="G100" s="180"/>
      <c r="H100" s="180"/>
      <c r="I100" s="180"/>
      <c r="J100" s="180"/>
      <c r="K100" s="180"/>
    </row>
    <row r="101" spans="1:11" x14ac:dyDescent="0.25">
      <c r="A101" s="442" t="s">
        <v>110</v>
      </c>
      <c r="B101" s="345"/>
      <c r="C101" s="174"/>
      <c r="D101" s="329"/>
      <c r="E101" s="329"/>
      <c r="F101" s="329"/>
      <c r="G101" s="329"/>
      <c r="H101" s="329"/>
      <c r="I101" s="329"/>
      <c r="J101" s="329"/>
      <c r="K101" s="329"/>
    </row>
    <row r="102" spans="1:11" outlineLevel="1" x14ac:dyDescent="0.25">
      <c r="A102" s="175" t="s">
        <v>356</v>
      </c>
      <c r="B102" s="346">
        <v>6</v>
      </c>
      <c r="C102" s="178" t="s">
        <v>243</v>
      </c>
      <c r="D102" s="330" t="s">
        <v>217</v>
      </c>
      <c r="E102" s="368" t="s">
        <v>32</v>
      </c>
      <c r="F102" s="368" t="s">
        <v>32</v>
      </c>
      <c r="G102" s="368" t="s">
        <v>32</v>
      </c>
      <c r="H102" s="368" t="s">
        <v>32</v>
      </c>
      <c r="I102" s="368" t="s">
        <v>32</v>
      </c>
      <c r="J102" s="368" t="s">
        <v>32</v>
      </c>
      <c r="K102" s="368" t="s">
        <v>32</v>
      </c>
    </row>
    <row r="103" spans="1:11" outlineLevel="1" x14ac:dyDescent="0.25">
      <c r="A103" s="175" t="s">
        <v>357</v>
      </c>
      <c r="B103" s="346">
        <v>6</v>
      </c>
      <c r="C103" s="178" t="s">
        <v>243</v>
      </c>
      <c r="D103" s="330" t="s">
        <v>217</v>
      </c>
      <c r="E103" s="368" t="s">
        <v>32</v>
      </c>
      <c r="F103" s="368" t="s">
        <v>32</v>
      </c>
      <c r="G103" s="368" t="s">
        <v>32</v>
      </c>
      <c r="H103" s="368" t="s">
        <v>32</v>
      </c>
      <c r="I103" s="368" t="s">
        <v>32</v>
      </c>
      <c r="J103" s="368" t="s">
        <v>32</v>
      </c>
      <c r="K103" s="368" t="s">
        <v>32</v>
      </c>
    </row>
    <row r="104" spans="1:11" outlineLevel="1" x14ac:dyDescent="0.25">
      <c r="A104" s="175" t="s">
        <v>358</v>
      </c>
      <c r="B104" s="346">
        <v>6</v>
      </c>
      <c r="C104" s="178" t="s">
        <v>243</v>
      </c>
      <c r="D104" s="330" t="s">
        <v>217</v>
      </c>
      <c r="E104" s="368" t="s">
        <v>32</v>
      </c>
      <c r="F104" s="368" t="s">
        <v>32</v>
      </c>
      <c r="G104" s="368" t="s">
        <v>32</v>
      </c>
      <c r="H104" s="368" t="s">
        <v>32</v>
      </c>
      <c r="I104" s="368" t="s">
        <v>32</v>
      </c>
      <c r="J104" s="368" t="s">
        <v>32</v>
      </c>
      <c r="K104" s="368" t="s">
        <v>32</v>
      </c>
    </row>
    <row r="105" spans="1:11" outlineLevel="1" x14ac:dyDescent="0.25">
      <c r="A105" s="175" t="s">
        <v>359</v>
      </c>
      <c r="B105" s="346">
        <v>6</v>
      </c>
      <c r="C105" s="178" t="s">
        <v>243</v>
      </c>
      <c r="D105" s="330" t="s">
        <v>217</v>
      </c>
      <c r="E105" s="368" t="s">
        <v>32</v>
      </c>
      <c r="F105" s="368" t="s">
        <v>32</v>
      </c>
      <c r="G105" s="368" t="s">
        <v>32</v>
      </c>
      <c r="H105" s="368" t="s">
        <v>32</v>
      </c>
      <c r="I105" s="368" t="s">
        <v>32</v>
      </c>
      <c r="J105" s="368" t="s">
        <v>32</v>
      </c>
      <c r="K105" s="368" t="s">
        <v>32</v>
      </c>
    </row>
    <row r="106" spans="1:11" outlineLevel="1" x14ac:dyDescent="0.25">
      <c r="A106" s="175" t="s">
        <v>360</v>
      </c>
      <c r="B106" s="346">
        <v>6</v>
      </c>
      <c r="C106" s="178" t="s">
        <v>243</v>
      </c>
      <c r="D106" s="330" t="s">
        <v>217</v>
      </c>
      <c r="E106" s="368" t="s">
        <v>32</v>
      </c>
      <c r="F106" s="368" t="s">
        <v>32</v>
      </c>
      <c r="G106" s="368" t="s">
        <v>32</v>
      </c>
      <c r="H106" s="368" t="s">
        <v>32</v>
      </c>
      <c r="I106" s="368" t="s">
        <v>32</v>
      </c>
      <c r="J106" s="368" t="s">
        <v>32</v>
      </c>
      <c r="K106" s="368" t="s">
        <v>32</v>
      </c>
    </row>
    <row r="107" spans="1:11" outlineLevel="1" x14ac:dyDescent="0.25">
      <c r="A107" s="175" t="s">
        <v>453</v>
      </c>
      <c r="B107" s="346">
        <v>6</v>
      </c>
      <c r="C107" s="178" t="s">
        <v>243</v>
      </c>
      <c r="D107" s="330" t="s">
        <v>217</v>
      </c>
      <c r="E107" s="368" t="s">
        <v>32</v>
      </c>
      <c r="F107" s="368">
        <v>42188.271999999997</v>
      </c>
      <c r="G107" s="368">
        <v>42188.271999999997</v>
      </c>
      <c r="H107" s="368">
        <v>42188.271999999997</v>
      </c>
      <c r="I107" s="368" t="s">
        <v>32</v>
      </c>
      <c r="J107" s="368" t="s">
        <v>32</v>
      </c>
      <c r="K107" s="368" t="s">
        <v>32</v>
      </c>
    </row>
    <row r="108" spans="1:11" outlineLevel="1" x14ac:dyDescent="0.25">
      <c r="A108" s="175" t="s">
        <v>454</v>
      </c>
      <c r="B108" s="346">
        <v>6</v>
      </c>
      <c r="C108" s="178" t="s">
        <v>243</v>
      </c>
      <c r="D108" s="330" t="s">
        <v>217</v>
      </c>
      <c r="E108" s="368">
        <v>17875.919999999998</v>
      </c>
      <c r="F108" s="368">
        <v>42188.271999999997</v>
      </c>
      <c r="G108" s="368">
        <v>42188.271999999997</v>
      </c>
      <c r="H108" s="368">
        <v>42188.271999999997</v>
      </c>
      <c r="I108" s="368" t="s">
        <v>32</v>
      </c>
      <c r="J108" s="368" t="s">
        <v>32</v>
      </c>
      <c r="K108" s="368" t="s">
        <v>32</v>
      </c>
    </row>
    <row r="109" spans="1:11" outlineLevel="1" x14ac:dyDescent="0.25">
      <c r="A109" s="175" t="s">
        <v>455</v>
      </c>
      <c r="B109" s="346">
        <v>6</v>
      </c>
      <c r="C109" s="178" t="s">
        <v>243</v>
      </c>
      <c r="D109" s="330" t="s">
        <v>217</v>
      </c>
      <c r="E109" s="368">
        <v>17875.919999999998</v>
      </c>
      <c r="F109" s="368">
        <v>42188.271999999997</v>
      </c>
      <c r="G109" s="368" t="s">
        <v>32</v>
      </c>
      <c r="H109" s="368" t="s">
        <v>32</v>
      </c>
      <c r="I109" s="368" t="s">
        <v>32</v>
      </c>
      <c r="J109" s="368" t="s">
        <v>32</v>
      </c>
      <c r="K109" s="368" t="s">
        <v>32</v>
      </c>
    </row>
    <row r="110" spans="1:11" outlineLevel="1" x14ac:dyDescent="0.25">
      <c r="A110" s="175" t="s">
        <v>456</v>
      </c>
      <c r="B110" s="346">
        <v>6</v>
      </c>
      <c r="C110" s="178" t="s">
        <v>243</v>
      </c>
      <c r="D110" s="330" t="s">
        <v>217</v>
      </c>
      <c r="E110" s="368" t="s">
        <v>32</v>
      </c>
      <c r="F110" s="368">
        <v>42188.271999999997</v>
      </c>
      <c r="G110" s="368">
        <v>42188.271999999997</v>
      </c>
      <c r="H110" s="368">
        <v>42188.271999999997</v>
      </c>
      <c r="I110" s="368" t="s">
        <v>32</v>
      </c>
      <c r="J110" s="368" t="s">
        <v>32</v>
      </c>
      <c r="K110" s="368" t="s">
        <v>32</v>
      </c>
    </row>
    <row r="111" spans="1:11" outlineLevel="1" x14ac:dyDescent="0.25">
      <c r="A111" s="175" t="s">
        <v>457</v>
      </c>
      <c r="B111" s="346">
        <v>6</v>
      </c>
      <c r="C111" s="178" t="s">
        <v>243</v>
      </c>
      <c r="D111" s="330" t="s">
        <v>217</v>
      </c>
      <c r="E111" s="368">
        <v>17875.919999999998</v>
      </c>
      <c r="F111" s="368">
        <v>42188.271999999997</v>
      </c>
      <c r="G111" s="368">
        <v>42188.271999999997</v>
      </c>
      <c r="H111" s="368">
        <v>42188.271999999997</v>
      </c>
      <c r="I111" s="368" t="s">
        <v>32</v>
      </c>
      <c r="J111" s="368" t="s">
        <v>32</v>
      </c>
      <c r="K111" s="368" t="s">
        <v>32</v>
      </c>
    </row>
    <row r="112" spans="1:11" outlineLevel="1" x14ac:dyDescent="0.25">
      <c r="A112" s="175" t="s">
        <v>563</v>
      </c>
      <c r="B112" s="346">
        <v>6</v>
      </c>
      <c r="C112" s="178" t="s">
        <v>243</v>
      </c>
      <c r="D112" s="330" t="s">
        <v>217</v>
      </c>
      <c r="E112" s="368" t="s">
        <v>32</v>
      </c>
      <c r="F112" s="368" t="s">
        <v>32</v>
      </c>
      <c r="G112" s="368">
        <v>5752.9459999999999</v>
      </c>
      <c r="H112" s="368">
        <v>5752.9459999999999</v>
      </c>
      <c r="I112" s="368" t="s">
        <v>32</v>
      </c>
      <c r="J112" s="368" t="s">
        <v>32</v>
      </c>
      <c r="K112" s="368" t="s">
        <v>32</v>
      </c>
    </row>
    <row r="113" spans="1:11" outlineLevel="1" x14ac:dyDescent="0.25">
      <c r="A113" s="175" t="s">
        <v>458</v>
      </c>
      <c r="B113" s="346">
        <v>6</v>
      </c>
      <c r="C113" s="178" t="s">
        <v>243</v>
      </c>
      <c r="D113" s="330" t="s">
        <v>217</v>
      </c>
      <c r="E113" s="368" t="s">
        <v>32</v>
      </c>
      <c r="F113" s="368" t="s">
        <v>32</v>
      </c>
      <c r="G113" s="368" t="s">
        <v>32</v>
      </c>
      <c r="H113" s="368" t="s">
        <v>32</v>
      </c>
      <c r="I113" s="368">
        <v>6133.65</v>
      </c>
      <c r="J113" s="368">
        <v>6133.65</v>
      </c>
      <c r="K113" s="368">
        <v>6133.65</v>
      </c>
    </row>
    <row r="114" spans="1:11" outlineLevel="1" x14ac:dyDescent="0.25">
      <c r="A114" s="175" t="s">
        <v>459</v>
      </c>
      <c r="B114" s="346">
        <v>6</v>
      </c>
      <c r="C114" s="178" t="s">
        <v>243</v>
      </c>
      <c r="D114" s="330" t="s">
        <v>217</v>
      </c>
      <c r="E114" s="368" t="s">
        <v>32</v>
      </c>
      <c r="F114" s="368" t="s">
        <v>32</v>
      </c>
      <c r="G114" s="368" t="s">
        <v>32</v>
      </c>
      <c r="H114" s="368" t="s">
        <v>32</v>
      </c>
      <c r="I114" s="368">
        <v>2434.9499999999998</v>
      </c>
      <c r="J114" s="368">
        <v>2434.9499999999998</v>
      </c>
      <c r="K114" s="368">
        <v>2434.9499999999998</v>
      </c>
    </row>
    <row r="115" spans="1:11" outlineLevel="1" x14ac:dyDescent="0.25">
      <c r="A115" s="175" t="s">
        <v>460</v>
      </c>
      <c r="B115" s="346">
        <v>6</v>
      </c>
      <c r="C115" s="178" t="s">
        <v>243</v>
      </c>
      <c r="D115" s="330" t="s">
        <v>217</v>
      </c>
      <c r="E115" s="368" t="s">
        <v>32</v>
      </c>
      <c r="F115" s="368" t="s">
        <v>32</v>
      </c>
      <c r="G115" s="368" t="s">
        <v>32</v>
      </c>
      <c r="H115" s="368" t="s">
        <v>32</v>
      </c>
      <c r="I115" s="368">
        <v>2434.9499999999998</v>
      </c>
      <c r="J115" s="368">
        <v>2434.9499999999998</v>
      </c>
      <c r="K115" s="368">
        <v>2434.9499999999998</v>
      </c>
    </row>
    <row r="116" spans="1:11" outlineLevel="1" x14ac:dyDescent="0.25">
      <c r="A116" s="175" t="s">
        <v>461</v>
      </c>
      <c r="B116" s="346">
        <v>6</v>
      </c>
      <c r="C116" s="178" t="s">
        <v>243</v>
      </c>
      <c r="D116" s="330" t="s">
        <v>217</v>
      </c>
      <c r="E116" s="368" t="s">
        <v>32</v>
      </c>
      <c r="F116" s="368" t="s">
        <v>32</v>
      </c>
      <c r="G116" s="368" t="s">
        <v>32</v>
      </c>
      <c r="H116" s="368" t="s">
        <v>32</v>
      </c>
      <c r="I116" s="368">
        <v>25841.101999999999</v>
      </c>
      <c r="J116" s="368">
        <v>25841.1</v>
      </c>
      <c r="K116" s="368">
        <v>25841.1</v>
      </c>
    </row>
    <row r="117" spans="1:11" outlineLevel="1" x14ac:dyDescent="0.25">
      <c r="A117" s="175"/>
      <c r="B117" s="346"/>
      <c r="C117" s="178"/>
      <c r="D117" s="330"/>
      <c r="E117" s="368" t="s">
        <v>32</v>
      </c>
      <c r="F117" s="368" t="s">
        <v>32</v>
      </c>
      <c r="G117" s="368" t="s">
        <v>32</v>
      </c>
      <c r="H117" s="368" t="s">
        <v>32</v>
      </c>
      <c r="I117" s="368" t="s">
        <v>32</v>
      </c>
      <c r="J117" s="368" t="s">
        <v>32</v>
      </c>
      <c r="K117" s="368" t="s">
        <v>32</v>
      </c>
    </row>
    <row r="118" spans="1:11" x14ac:dyDescent="0.25">
      <c r="E118" s="180"/>
      <c r="F118" s="180"/>
      <c r="G118" s="180"/>
      <c r="H118" s="180"/>
      <c r="I118" s="180"/>
      <c r="J118" s="180"/>
      <c r="K118" s="180"/>
    </row>
    <row r="119" spans="1:11" x14ac:dyDescent="0.25">
      <c r="A119" s="442" t="s">
        <v>296</v>
      </c>
      <c r="B119" s="345"/>
      <c r="C119" s="174"/>
      <c r="D119" s="329"/>
      <c r="E119" s="329"/>
      <c r="F119" s="329"/>
      <c r="G119" s="329"/>
      <c r="H119" s="329"/>
      <c r="I119" s="329"/>
      <c r="J119" s="329"/>
      <c r="K119" s="329"/>
    </row>
    <row r="120" spans="1:11" outlineLevel="1" x14ac:dyDescent="0.25">
      <c r="A120" s="175" t="s">
        <v>356</v>
      </c>
      <c r="B120" s="346">
        <v>6</v>
      </c>
      <c r="C120" s="178" t="s">
        <v>244</v>
      </c>
      <c r="D120" s="330" t="s">
        <v>217</v>
      </c>
      <c r="E120" s="368" t="s">
        <v>32</v>
      </c>
      <c r="F120" s="368" t="s">
        <v>32</v>
      </c>
      <c r="G120" s="368" t="s">
        <v>32</v>
      </c>
      <c r="H120" s="368" t="s">
        <v>32</v>
      </c>
      <c r="I120" s="368" t="s">
        <v>32</v>
      </c>
      <c r="J120" s="368" t="s">
        <v>32</v>
      </c>
      <c r="K120" s="368" t="s">
        <v>32</v>
      </c>
    </row>
    <row r="121" spans="1:11" outlineLevel="1" x14ac:dyDescent="0.25">
      <c r="A121" s="175" t="s">
        <v>357</v>
      </c>
      <c r="B121" s="346">
        <v>6</v>
      </c>
      <c r="C121" s="178" t="s">
        <v>244</v>
      </c>
      <c r="D121" s="330" t="s">
        <v>217</v>
      </c>
      <c r="E121" s="368" t="s">
        <v>32</v>
      </c>
      <c r="F121" s="368" t="s">
        <v>32</v>
      </c>
      <c r="G121" s="368" t="s">
        <v>32</v>
      </c>
      <c r="H121" s="368" t="s">
        <v>32</v>
      </c>
      <c r="I121" s="368" t="s">
        <v>32</v>
      </c>
      <c r="J121" s="368" t="s">
        <v>32</v>
      </c>
      <c r="K121" s="368" t="s">
        <v>32</v>
      </c>
    </row>
    <row r="122" spans="1:11" outlineLevel="1" x14ac:dyDescent="0.25">
      <c r="A122" s="175" t="s">
        <v>358</v>
      </c>
      <c r="B122" s="346">
        <v>6</v>
      </c>
      <c r="C122" s="178" t="s">
        <v>244</v>
      </c>
      <c r="D122" s="330" t="s">
        <v>217</v>
      </c>
      <c r="E122" s="368" t="s">
        <v>32</v>
      </c>
      <c r="F122" s="368" t="s">
        <v>32</v>
      </c>
      <c r="G122" s="368" t="s">
        <v>32</v>
      </c>
      <c r="H122" s="368" t="s">
        <v>32</v>
      </c>
      <c r="I122" s="368" t="s">
        <v>32</v>
      </c>
      <c r="J122" s="368" t="s">
        <v>32</v>
      </c>
      <c r="K122" s="368" t="s">
        <v>32</v>
      </c>
    </row>
    <row r="123" spans="1:11" outlineLevel="1" x14ac:dyDescent="0.25">
      <c r="A123" s="175" t="s">
        <v>359</v>
      </c>
      <c r="B123" s="346">
        <v>6</v>
      </c>
      <c r="C123" s="178" t="s">
        <v>244</v>
      </c>
      <c r="D123" s="330" t="s">
        <v>217</v>
      </c>
      <c r="E123" s="368" t="s">
        <v>32</v>
      </c>
      <c r="F123" s="368" t="s">
        <v>32</v>
      </c>
      <c r="G123" s="368" t="s">
        <v>32</v>
      </c>
      <c r="H123" s="368" t="s">
        <v>32</v>
      </c>
      <c r="I123" s="368" t="s">
        <v>32</v>
      </c>
      <c r="J123" s="368" t="s">
        <v>32</v>
      </c>
      <c r="K123" s="368" t="s">
        <v>32</v>
      </c>
    </row>
    <row r="124" spans="1:11" outlineLevel="1" x14ac:dyDescent="0.25">
      <c r="A124" s="175" t="s">
        <v>360</v>
      </c>
      <c r="B124" s="346">
        <v>6</v>
      </c>
      <c r="C124" s="178" t="s">
        <v>244</v>
      </c>
      <c r="D124" s="330" t="s">
        <v>217</v>
      </c>
      <c r="E124" s="368" t="s">
        <v>32</v>
      </c>
      <c r="F124" s="368" t="s">
        <v>32</v>
      </c>
      <c r="G124" s="368" t="s">
        <v>32</v>
      </c>
      <c r="H124" s="368" t="s">
        <v>32</v>
      </c>
      <c r="I124" s="368" t="s">
        <v>32</v>
      </c>
      <c r="J124" s="368" t="s">
        <v>32</v>
      </c>
      <c r="K124" s="368" t="s">
        <v>32</v>
      </c>
    </row>
    <row r="125" spans="1:11" outlineLevel="1" x14ac:dyDescent="0.25">
      <c r="A125" s="175" t="s">
        <v>366</v>
      </c>
      <c r="B125" s="346">
        <v>6</v>
      </c>
      <c r="C125" s="178" t="s">
        <v>244</v>
      </c>
      <c r="D125" s="330" t="s">
        <v>217</v>
      </c>
      <c r="E125" s="368" t="s">
        <v>32</v>
      </c>
      <c r="F125" s="368">
        <v>42188.271999999997</v>
      </c>
      <c r="G125" s="368">
        <v>42188.271999999997</v>
      </c>
      <c r="H125" s="368">
        <v>42188.271999999997</v>
      </c>
      <c r="I125" s="368" t="s">
        <v>32</v>
      </c>
      <c r="J125" s="368" t="s">
        <v>32</v>
      </c>
      <c r="K125" s="368" t="s">
        <v>32</v>
      </c>
    </row>
    <row r="126" spans="1:11" outlineLevel="1" x14ac:dyDescent="0.25">
      <c r="A126" s="175" t="s">
        <v>218</v>
      </c>
      <c r="B126" s="346">
        <v>6</v>
      </c>
      <c r="C126" s="178" t="s">
        <v>244</v>
      </c>
      <c r="D126" s="330" t="s">
        <v>217</v>
      </c>
      <c r="E126" s="368">
        <v>10586.7</v>
      </c>
      <c r="F126" s="368">
        <v>29983.403999999999</v>
      </c>
      <c r="G126" s="368">
        <v>29983.403999999999</v>
      </c>
      <c r="H126" s="368">
        <v>29983.403999999999</v>
      </c>
      <c r="I126" s="368" t="s">
        <v>32</v>
      </c>
      <c r="J126" s="368" t="s">
        <v>32</v>
      </c>
      <c r="K126" s="368" t="s">
        <v>32</v>
      </c>
    </row>
    <row r="127" spans="1:11" outlineLevel="1" x14ac:dyDescent="0.25">
      <c r="A127" s="175" t="s">
        <v>219</v>
      </c>
      <c r="B127" s="346">
        <v>6</v>
      </c>
      <c r="C127" s="178" t="s">
        <v>244</v>
      </c>
      <c r="D127" s="330" t="s">
        <v>217</v>
      </c>
      <c r="E127" s="368">
        <v>2231.7600000000002</v>
      </c>
      <c r="F127" s="368">
        <v>3710.9740000000002</v>
      </c>
      <c r="G127" s="368">
        <v>3710.9740000000002</v>
      </c>
      <c r="H127" s="368">
        <v>3710.9740000000002</v>
      </c>
      <c r="I127" s="368" t="s">
        <v>32</v>
      </c>
      <c r="J127" s="368" t="s">
        <v>32</v>
      </c>
      <c r="K127" s="368" t="s">
        <v>32</v>
      </c>
    </row>
    <row r="128" spans="1:11" outlineLevel="1" x14ac:dyDescent="0.25">
      <c r="A128" s="175" t="s">
        <v>220</v>
      </c>
      <c r="B128" s="346">
        <v>6</v>
      </c>
      <c r="C128" s="178" t="s">
        <v>244</v>
      </c>
      <c r="D128" s="330" t="s">
        <v>217</v>
      </c>
      <c r="E128" s="368">
        <v>1412.9</v>
      </c>
      <c r="F128" s="368">
        <v>2391.4549999999999</v>
      </c>
      <c r="G128" s="368">
        <v>2391.4549999999999</v>
      </c>
      <c r="H128" s="368">
        <v>2391.4549999999999</v>
      </c>
      <c r="I128" s="368" t="s">
        <v>32</v>
      </c>
      <c r="J128" s="368" t="s">
        <v>32</v>
      </c>
      <c r="K128" s="368" t="s">
        <v>32</v>
      </c>
    </row>
    <row r="129" spans="1:11" outlineLevel="1" x14ac:dyDescent="0.25">
      <c r="A129" s="175" t="s">
        <v>221</v>
      </c>
      <c r="B129" s="346">
        <v>6</v>
      </c>
      <c r="C129" s="178" t="s">
        <v>244</v>
      </c>
      <c r="D129" s="330" t="s">
        <v>217</v>
      </c>
      <c r="E129" s="368">
        <v>2231.7600000000002</v>
      </c>
      <c r="F129" s="368">
        <v>3710.9989999999998</v>
      </c>
      <c r="G129" s="368">
        <v>3710.9989999999998</v>
      </c>
      <c r="H129" s="368">
        <v>3710.9989999999998</v>
      </c>
      <c r="I129" s="368" t="s">
        <v>32</v>
      </c>
      <c r="J129" s="368" t="s">
        <v>32</v>
      </c>
      <c r="K129" s="368" t="s">
        <v>32</v>
      </c>
    </row>
    <row r="130" spans="1:11" outlineLevel="1" x14ac:dyDescent="0.25">
      <c r="A130" s="175" t="s">
        <v>222</v>
      </c>
      <c r="B130" s="346">
        <v>6</v>
      </c>
      <c r="C130" s="178" t="s">
        <v>244</v>
      </c>
      <c r="D130" s="330" t="s">
        <v>217</v>
      </c>
      <c r="E130" s="368">
        <v>1412.8</v>
      </c>
      <c r="F130" s="368">
        <v>2391.4389999999999</v>
      </c>
      <c r="G130" s="368">
        <v>2391.4389999999999</v>
      </c>
      <c r="H130" s="368">
        <v>2391.4389999999999</v>
      </c>
      <c r="I130" s="368" t="s">
        <v>32</v>
      </c>
      <c r="J130" s="368" t="s">
        <v>32</v>
      </c>
      <c r="K130" s="368" t="s">
        <v>32</v>
      </c>
    </row>
    <row r="131" spans="1:11" outlineLevel="1" x14ac:dyDescent="0.25">
      <c r="A131" s="175" t="s">
        <v>228</v>
      </c>
      <c r="B131" s="346">
        <v>6</v>
      </c>
      <c r="C131" s="178" t="s">
        <v>244</v>
      </c>
      <c r="D131" s="330" t="s">
        <v>217</v>
      </c>
      <c r="E131" s="368">
        <v>10586.7</v>
      </c>
      <c r="F131" s="368">
        <v>29983.403999999999</v>
      </c>
      <c r="G131" s="368">
        <v>4088.6460000000002</v>
      </c>
      <c r="H131" s="368">
        <v>4088.6460000000002</v>
      </c>
      <c r="I131" s="368" t="s">
        <v>32</v>
      </c>
      <c r="J131" s="368" t="s">
        <v>32</v>
      </c>
      <c r="K131" s="368" t="s">
        <v>32</v>
      </c>
    </row>
    <row r="132" spans="1:11" outlineLevel="1" x14ac:dyDescent="0.25">
      <c r="A132" s="175" t="s">
        <v>229</v>
      </c>
      <c r="B132" s="346">
        <v>6</v>
      </c>
      <c r="C132" s="178" t="s">
        <v>244</v>
      </c>
      <c r="D132" s="330" t="s">
        <v>217</v>
      </c>
      <c r="E132" s="368">
        <v>2231.7600000000002</v>
      </c>
      <c r="F132" s="368">
        <v>3710.9740000000002</v>
      </c>
      <c r="G132" s="368">
        <v>506.04199999999997</v>
      </c>
      <c r="H132" s="368">
        <v>506.04199999999997</v>
      </c>
      <c r="I132" s="368" t="s">
        <v>32</v>
      </c>
      <c r="J132" s="368" t="s">
        <v>32</v>
      </c>
      <c r="K132" s="368" t="s">
        <v>32</v>
      </c>
    </row>
    <row r="133" spans="1:11" outlineLevel="1" x14ac:dyDescent="0.25">
      <c r="A133" s="175" t="s">
        <v>230</v>
      </c>
      <c r="B133" s="346">
        <v>6</v>
      </c>
      <c r="C133" s="178" t="s">
        <v>244</v>
      </c>
      <c r="D133" s="330" t="s">
        <v>217</v>
      </c>
      <c r="E133" s="368">
        <v>1412.9</v>
      </c>
      <c r="F133" s="368">
        <v>2391.4549999999999</v>
      </c>
      <c r="G133" s="368">
        <v>326.108</v>
      </c>
      <c r="H133" s="368">
        <v>326.108</v>
      </c>
      <c r="I133" s="368" t="s">
        <v>32</v>
      </c>
      <c r="J133" s="368" t="s">
        <v>32</v>
      </c>
      <c r="K133" s="368" t="s">
        <v>32</v>
      </c>
    </row>
    <row r="134" spans="1:11" outlineLevel="1" x14ac:dyDescent="0.25">
      <c r="A134" s="175" t="s">
        <v>231</v>
      </c>
      <c r="B134" s="346">
        <v>6</v>
      </c>
      <c r="C134" s="178" t="s">
        <v>244</v>
      </c>
      <c r="D134" s="330" t="s">
        <v>217</v>
      </c>
      <c r="E134" s="368">
        <v>2231.7600000000002</v>
      </c>
      <c r="F134" s="368">
        <v>3710.9989999999998</v>
      </c>
      <c r="G134" s="368">
        <v>506.04500000000002</v>
      </c>
      <c r="H134" s="368">
        <v>506.04500000000002</v>
      </c>
      <c r="I134" s="368" t="s">
        <v>32</v>
      </c>
      <c r="J134" s="368" t="s">
        <v>32</v>
      </c>
      <c r="K134" s="368" t="s">
        <v>32</v>
      </c>
    </row>
    <row r="135" spans="1:11" outlineLevel="1" x14ac:dyDescent="0.25">
      <c r="A135" s="175" t="s">
        <v>232</v>
      </c>
      <c r="B135" s="346">
        <v>6</v>
      </c>
      <c r="C135" s="178" t="s">
        <v>244</v>
      </c>
      <c r="D135" s="330" t="s">
        <v>217</v>
      </c>
      <c r="E135" s="368">
        <v>1412.8</v>
      </c>
      <c r="F135" s="368">
        <v>2391.4389999999999</v>
      </c>
      <c r="G135" s="368">
        <v>326.10500000000002</v>
      </c>
      <c r="H135" s="368">
        <v>326.10500000000002</v>
      </c>
      <c r="I135" s="368" t="s">
        <v>32</v>
      </c>
      <c r="J135" s="368" t="s">
        <v>32</v>
      </c>
      <c r="K135" s="368" t="s">
        <v>32</v>
      </c>
    </row>
    <row r="136" spans="1:11" outlineLevel="1" x14ac:dyDescent="0.25">
      <c r="A136" s="175" t="s">
        <v>302</v>
      </c>
      <c r="B136" s="346">
        <v>6</v>
      </c>
      <c r="C136" s="178" t="s">
        <v>244</v>
      </c>
      <c r="D136" s="330" t="s">
        <v>217</v>
      </c>
      <c r="E136" s="368" t="s">
        <v>32</v>
      </c>
      <c r="F136" s="368">
        <v>29983.403999999999</v>
      </c>
      <c r="G136" s="368">
        <v>29983.403999999999</v>
      </c>
      <c r="H136" s="368">
        <v>29983.403999999999</v>
      </c>
      <c r="I136" s="368" t="s">
        <v>32</v>
      </c>
      <c r="J136" s="368" t="s">
        <v>32</v>
      </c>
      <c r="K136" s="368" t="s">
        <v>32</v>
      </c>
    </row>
    <row r="137" spans="1:11" outlineLevel="1" x14ac:dyDescent="0.25">
      <c r="A137" s="175" t="s">
        <v>303</v>
      </c>
      <c r="B137" s="346">
        <v>6</v>
      </c>
      <c r="C137" s="178" t="s">
        <v>244</v>
      </c>
      <c r="D137" s="330" t="s">
        <v>217</v>
      </c>
      <c r="E137" s="368" t="s">
        <v>32</v>
      </c>
      <c r="F137" s="368">
        <v>3710.9740000000002</v>
      </c>
      <c r="G137" s="368">
        <v>3710.9740000000002</v>
      </c>
      <c r="H137" s="368">
        <v>3710.9740000000002</v>
      </c>
      <c r="I137" s="368" t="s">
        <v>32</v>
      </c>
      <c r="J137" s="368" t="s">
        <v>32</v>
      </c>
      <c r="K137" s="368" t="s">
        <v>32</v>
      </c>
    </row>
    <row r="138" spans="1:11" outlineLevel="1" x14ac:dyDescent="0.25">
      <c r="A138" s="175" t="s">
        <v>304</v>
      </c>
      <c r="B138" s="346">
        <v>6</v>
      </c>
      <c r="C138" s="178" t="s">
        <v>244</v>
      </c>
      <c r="D138" s="330" t="s">
        <v>217</v>
      </c>
      <c r="E138" s="368" t="s">
        <v>32</v>
      </c>
      <c r="F138" s="368">
        <v>2391.4549999999999</v>
      </c>
      <c r="G138" s="368">
        <v>2391.4549999999999</v>
      </c>
      <c r="H138" s="368">
        <v>2391.4549999999999</v>
      </c>
      <c r="I138" s="368" t="s">
        <v>32</v>
      </c>
      <c r="J138" s="368" t="s">
        <v>32</v>
      </c>
      <c r="K138" s="368" t="s">
        <v>32</v>
      </c>
    </row>
    <row r="139" spans="1:11" outlineLevel="1" x14ac:dyDescent="0.25">
      <c r="A139" s="175" t="s">
        <v>305</v>
      </c>
      <c r="B139" s="346">
        <v>6</v>
      </c>
      <c r="C139" s="178" t="s">
        <v>244</v>
      </c>
      <c r="D139" s="330" t="s">
        <v>217</v>
      </c>
      <c r="E139" s="368" t="s">
        <v>32</v>
      </c>
      <c r="F139" s="368">
        <v>3710.9989999999998</v>
      </c>
      <c r="G139" s="368">
        <v>3710.9989999999998</v>
      </c>
      <c r="H139" s="368">
        <v>3710.9989999999998</v>
      </c>
      <c r="I139" s="368" t="s">
        <v>32</v>
      </c>
      <c r="J139" s="368" t="s">
        <v>32</v>
      </c>
      <c r="K139" s="368" t="s">
        <v>32</v>
      </c>
    </row>
    <row r="140" spans="1:11" outlineLevel="1" x14ac:dyDescent="0.25">
      <c r="A140" s="175" t="s">
        <v>306</v>
      </c>
      <c r="B140" s="346">
        <v>6</v>
      </c>
      <c r="C140" s="178" t="s">
        <v>244</v>
      </c>
      <c r="D140" s="330" t="s">
        <v>217</v>
      </c>
      <c r="E140" s="368" t="s">
        <v>32</v>
      </c>
      <c r="F140" s="368">
        <v>2391.4389999999999</v>
      </c>
      <c r="G140" s="368">
        <v>2391.4389999999999</v>
      </c>
      <c r="H140" s="368">
        <v>2391.4389999999999</v>
      </c>
      <c r="I140" s="368" t="s">
        <v>32</v>
      </c>
      <c r="J140" s="368" t="s">
        <v>32</v>
      </c>
      <c r="K140" s="368" t="s">
        <v>32</v>
      </c>
    </row>
    <row r="141" spans="1:11" outlineLevel="1" x14ac:dyDescent="0.25">
      <c r="A141" s="175" t="s">
        <v>238</v>
      </c>
      <c r="B141" s="346">
        <v>6</v>
      </c>
      <c r="C141" s="178" t="s">
        <v>244</v>
      </c>
      <c r="D141" s="330" t="s">
        <v>217</v>
      </c>
      <c r="E141" s="368">
        <v>10586.7</v>
      </c>
      <c r="F141" s="368">
        <v>29983.403999999999</v>
      </c>
      <c r="G141" s="368">
        <v>29983.403999999999</v>
      </c>
      <c r="H141" s="368">
        <v>29983.403999999999</v>
      </c>
      <c r="I141" s="368" t="s">
        <v>32</v>
      </c>
      <c r="J141" s="368" t="s">
        <v>32</v>
      </c>
      <c r="K141" s="368" t="s">
        <v>32</v>
      </c>
    </row>
    <row r="142" spans="1:11" outlineLevel="1" x14ac:dyDescent="0.25">
      <c r="A142" s="175" t="s">
        <v>239</v>
      </c>
      <c r="B142" s="346">
        <v>6</v>
      </c>
      <c r="C142" s="178" t="s">
        <v>244</v>
      </c>
      <c r="D142" s="330" t="s">
        <v>217</v>
      </c>
      <c r="E142" s="368">
        <v>2231.7600000000002</v>
      </c>
      <c r="F142" s="368">
        <v>3710.9740000000002</v>
      </c>
      <c r="G142" s="368">
        <v>3710.9740000000002</v>
      </c>
      <c r="H142" s="368">
        <v>3710.9740000000002</v>
      </c>
      <c r="I142" s="368" t="s">
        <v>32</v>
      </c>
      <c r="J142" s="368" t="s">
        <v>32</v>
      </c>
      <c r="K142" s="368" t="s">
        <v>32</v>
      </c>
    </row>
    <row r="143" spans="1:11" outlineLevel="1" x14ac:dyDescent="0.25">
      <c r="A143" s="175" t="s">
        <v>240</v>
      </c>
      <c r="B143" s="346">
        <v>6</v>
      </c>
      <c r="C143" s="178" t="s">
        <v>244</v>
      </c>
      <c r="D143" s="330" t="s">
        <v>217</v>
      </c>
      <c r="E143" s="368">
        <v>1412.9</v>
      </c>
      <c r="F143" s="368">
        <v>2391.4549999999999</v>
      </c>
      <c r="G143" s="368">
        <v>2391.4549999999999</v>
      </c>
      <c r="H143" s="368">
        <v>2391.4549999999999</v>
      </c>
      <c r="I143" s="368" t="s">
        <v>32</v>
      </c>
      <c r="J143" s="368" t="s">
        <v>32</v>
      </c>
      <c r="K143" s="368" t="s">
        <v>32</v>
      </c>
    </row>
    <row r="144" spans="1:11" outlineLevel="1" x14ac:dyDescent="0.25">
      <c r="A144" s="175" t="s">
        <v>241</v>
      </c>
      <c r="B144" s="346">
        <v>6</v>
      </c>
      <c r="C144" s="178" t="s">
        <v>244</v>
      </c>
      <c r="D144" s="330" t="s">
        <v>217</v>
      </c>
      <c r="E144" s="368">
        <v>2231.7600000000002</v>
      </c>
      <c r="F144" s="368">
        <v>3710.9989999999998</v>
      </c>
      <c r="G144" s="368">
        <v>3710.9989999999998</v>
      </c>
      <c r="H144" s="368">
        <v>3710.9989999999998</v>
      </c>
      <c r="I144" s="368" t="s">
        <v>32</v>
      </c>
      <c r="J144" s="368" t="s">
        <v>32</v>
      </c>
      <c r="K144" s="368" t="s">
        <v>32</v>
      </c>
    </row>
    <row r="145" spans="1:11" outlineLevel="1" x14ac:dyDescent="0.25">
      <c r="A145" s="175" t="s">
        <v>242</v>
      </c>
      <c r="B145" s="346">
        <v>6</v>
      </c>
      <c r="C145" s="178" t="s">
        <v>244</v>
      </c>
      <c r="D145" s="330" t="s">
        <v>217</v>
      </c>
      <c r="E145" s="368">
        <v>1412.8</v>
      </c>
      <c r="F145" s="368">
        <v>2391.4389999999999</v>
      </c>
      <c r="G145" s="368">
        <v>2391.4389999999999</v>
      </c>
      <c r="H145" s="368">
        <v>2391.4389999999999</v>
      </c>
      <c r="I145" s="368" t="s">
        <v>32</v>
      </c>
      <c r="J145" s="368" t="s">
        <v>32</v>
      </c>
      <c r="K145" s="368" t="s">
        <v>32</v>
      </c>
    </row>
    <row r="146" spans="1:11" outlineLevel="1" x14ac:dyDescent="0.25">
      <c r="A146" s="175" t="s">
        <v>462</v>
      </c>
      <c r="B146" s="346">
        <v>6</v>
      </c>
      <c r="C146" s="178" t="s">
        <v>244</v>
      </c>
      <c r="D146" s="330" t="s">
        <v>217</v>
      </c>
      <c r="E146" s="368" t="s">
        <v>32</v>
      </c>
      <c r="F146" s="368" t="s">
        <v>32</v>
      </c>
      <c r="G146" s="368" t="s">
        <v>32</v>
      </c>
      <c r="H146" s="368" t="s">
        <v>32</v>
      </c>
      <c r="I146" s="368" t="s">
        <v>32</v>
      </c>
      <c r="J146" s="368" t="s">
        <v>32</v>
      </c>
      <c r="K146" s="368" t="s">
        <v>32</v>
      </c>
    </row>
    <row r="147" spans="1:11" outlineLevel="1" x14ac:dyDescent="0.25">
      <c r="A147" s="175" t="s">
        <v>463</v>
      </c>
      <c r="B147" s="346">
        <v>6</v>
      </c>
      <c r="C147" s="178" t="s">
        <v>244</v>
      </c>
      <c r="D147" s="330" t="s">
        <v>217</v>
      </c>
      <c r="E147" s="368" t="s">
        <v>32</v>
      </c>
      <c r="F147" s="368" t="s">
        <v>32</v>
      </c>
      <c r="G147" s="368" t="s">
        <v>32</v>
      </c>
      <c r="H147" s="368" t="s">
        <v>32</v>
      </c>
      <c r="I147" s="368">
        <v>6133.65</v>
      </c>
      <c r="J147" s="368">
        <v>6133.65</v>
      </c>
      <c r="K147" s="368">
        <v>6133.65</v>
      </c>
    </row>
    <row r="148" spans="1:11" outlineLevel="1" x14ac:dyDescent="0.25">
      <c r="A148" s="175" t="s">
        <v>464</v>
      </c>
      <c r="B148" s="346">
        <v>6</v>
      </c>
      <c r="C148" s="178" t="s">
        <v>244</v>
      </c>
      <c r="D148" s="330" t="s">
        <v>217</v>
      </c>
      <c r="E148" s="368" t="s">
        <v>32</v>
      </c>
      <c r="F148" s="368" t="s">
        <v>32</v>
      </c>
      <c r="G148" s="368" t="s">
        <v>32</v>
      </c>
      <c r="H148" s="368" t="s">
        <v>32</v>
      </c>
      <c r="I148" s="368">
        <v>2434.9499999999998</v>
      </c>
      <c r="J148" s="368" t="s">
        <v>32</v>
      </c>
      <c r="K148" s="368" t="s">
        <v>32</v>
      </c>
    </row>
    <row r="149" spans="1:11" outlineLevel="1" x14ac:dyDescent="0.25">
      <c r="A149" s="175" t="s">
        <v>465</v>
      </c>
      <c r="B149" s="346">
        <v>6</v>
      </c>
      <c r="C149" s="178" t="s">
        <v>244</v>
      </c>
      <c r="D149" s="330" t="s">
        <v>217</v>
      </c>
      <c r="E149" s="368" t="s">
        <v>32</v>
      </c>
      <c r="F149" s="368" t="s">
        <v>32</v>
      </c>
      <c r="G149" s="368" t="s">
        <v>32</v>
      </c>
      <c r="H149" s="368" t="s">
        <v>32</v>
      </c>
      <c r="I149" s="368">
        <v>2434.9499999999998</v>
      </c>
      <c r="J149" s="368" t="s">
        <v>32</v>
      </c>
      <c r="K149" s="368" t="s">
        <v>32</v>
      </c>
    </row>
    <row r="150" spans="1:11" outlineLevel="1" x14ac:dyDescent="0.25">
      <c r="A150" s="175" t="s">
        <v>466</v>
      </c>
      <c r="B150" s="346">
        <v>6</v>
      </c>
      <c r="C150" s="178" t="s">
        <v>244</v>
      </c>
      <c r="D150" s="330" t="s">
        <v>217</v>
      </c>
      <c r="E150" s="368" t="s">
        <v>32</v>
      </c>
      <c r="F150" s="368" t="s">
        <v>32</v>
      </c>
      <c r="G150" s="368" t="s">
        <v>32</v>
      </c>
      <c r="H150" s="368" t="s">
        <v>32</v>
      </c>
      <c r="I150" s="368">
        <v>25841.101999999999</v>
      </c>
      <c r="J150" s="368">
        <v>25841.1</v>
      </c>
      <c r="K150" s="368">
        <v>25841.1</v>
      </c>
    </row>
    <row r="151" spans="1:11" outlineLevel="1" x14ac:dyDescent="0.25">
      <c r="A151" s="175"/>
      <c r="B151" s="346"/>
      <c r="C151" s="178"/>
      <c r="D151" s="330"/>
      <c r="E151" s="368" t="s">
        <v>32</v>
      </c>
      <c r="F151" s="368" t="s">
        <v>32</v>
      </c>
      <c r="G151" s="368" t="s">
        <v>32</v>
      </c>
      <c r="H151" s="368" t="s">
        <v>32</v>
      </c>
      <c r="I151" s="368" t="s">
        <v>32</v>
      </c>
      <c r="J151" s="368" t="s">
        <v>32</v>
      </c>
      <c r="K151" s="368" t="s">
        <v>32</v>
      </c>
    </row>
  </sheetData>
  <sheetProtection password="E946" sheet="1" objects="1" scenarios="1"/>
  <conditionalFormatting sqref="I2 E2:G2 L2:AC2">
    <cfRule type="expression" dxfId="34" priority="69">
      <formula>E7="ok"</formula>
    </cfRule>
    <cfRule type="expression" dxfId="33" priority="70">
      <formula>E7="x"</formula>
    </cfRule>
  </conditionalFormatting>
  <conditionalFormatting sqref="F22:G24 F17:G19 I27:I31 I17:I19 F120:G140 E9:G14 I55:I90 I9:I14 I120:I140 F55:G98 E102:I117 E141:I151 E27:G51 I38:I51">
    <cfRule type="cellIs" dxfId="32" priority="67" operator="notEqual">
      <formula>"NA"</formula>
    </cfRule>
  </conditionalFormatting>
  <conditionalFormatting sqref="E17:E19">
    <cfRule type="cellIs" dxfId="31" priority="66" operator="notEqual">
      <formula>"NA"</formula>
    </cfRule>
  </conditionalFormatting>
  <conditionalFormatting sqref="E120:E140 E55:E98">
    <cfRule type="cellIs" dxfId="30" priority="65" operator="notEqual">
      <formula>"NA"</formula>
    </cfRule>
  </conditionalFormatting>
  <conditionalFormatting sqref="I32:I37">
    <cfRule type="cellIs" dxfId="29" priority="64" operator="notEqual">
      <formula>"NA"</formula>
    </cfRule>
  </conditionalFormatting>
  <conditionalFormatting sqref="E22:E24 I22:I24">
    <cfRule type="cellIs" dxfId="28" priority="61" operator="notEqual">
      <formula>"NA"</formula>
    </cfRule>
  </conditionalFormatting>
  <conditionalFormatting sqref="H22:H24 H17:H19 H120:H140 H9:H14 H55:H67 H27:H51 H75:H98">
    <cfRule type="cellIs" dxfId="27" priority="39" operator="notEqual">
      <formula>"NA"</formula>
    </cfRule>
  </conditionalFormatting>
  <conditionalFormatting sqref="H7">
    <cfRule type="duplicateValues" dxfId="26" priority="42"/>
  </conditionalFormatting>
  <conditionalFormatting sqref="E7:G7 I7">
    <cfRule type="duplicateValues" dxfId="25" priority="94"/>
  </conditionalFormatting>
  <conditionalFormatting sqref="I91">
    <cfRule type="cellIs" dxfId="24" priority="25" operator="notEqual">
      <formula>"NA"</formula>
    </cfRule>
  </conditionalFormatting>
  <conditionalFormatting sqref="I92">
    <cfRule type="cellIs" dxfId="23" priority="24" operator="notEqual">
      <formula>"NA"</formula>
    </cfRule>
  </conditionalFormatting>
  <conditionalFormatting sqref="I93">
    <cfRule type="cellIs" dxfId="22" priority="23" operator="notEqual">
      <formula>"NA"</formula>
    </cfRule>
  </conditionalFormatting>
  <conditionalFormatting sqref="I94">
    <cfRule type="cellIs" dxfId="21" priority="22" operator="notEqual">
      <formula>"NA"</formula>
    </cfRule>
  </conditionalFormatting>
  <conditionalFormatting sqref="I95">
    <cfRule type="cellIs" dxfId="20" priority="21" operator="notEqual">
      <formula>"NA"</formula>
    </cfRule>
  </conditionalFormatting>
  <conditionalFormatting sqref="I96:I98">
    <cfRule type="cellIs" dxfId="19" priority="20" operator="notEqual">
      <formula>"NA"</formula>
    </cfRule>
  </conditionalFormatting>
  <conditionalFormatting sqref="H68:H74">
    <cfRule type="cellIs" dxfId="18" priority="19" operator="notEqual">
      <formula>"NA"</formula>
    </cfRule>
  </conditionalFormatting>
  <conditionalFormatting sqref="E99:I99">
    <cfRule type="cellIs" dxfId="17" priority="18" operator="notEqual">
      <formula>"NA"</formula>
    </cfRule>
  </conditionalFormatting>
  <conditionalFormatting sqref="E52:I52">
    <cfRule type="cellIs" dxfId="16" priority="17" operator="notEqual">
      <formula>"NA"</formula>
    </cfRule>
  </conditionalFormatting>
  <conditionalFormatting sqref="H2">
    <cfRule type="expression" dxfId="15" priority="15">
      <formula>H7="ok"</formula>
    </cfRule>
    <cfRule type="expression" dxfId="14" priority="16">
      <formula>H7="x"</formula>
    </cfRule>
  </conditionalFormatting>
  <conditionalFormatting sqref="J2:K2">
    <cfRule type="expression" dxfId="13" priority="12">
      <formula>J7="ok"</formula>
    </cfRule>
    <cfRule type="expression" dxfId="12" priority="13">
      <formula>J7="x"</formula>
    </cfRule>
  </conditionalFormatting>
  <conditionalFormatting sqref="J27:K31 J17:K19 J55:K90 J9:K14 J38:K51 J120:K151 J102:K117">
    <cfRule type="cellIs" dxfId="11" priority="11" operator="notEqual">
      <formula>"NA"</formula>
    </cfRule>
  </conditionalFormatting>
  <conditionalFormatting sqref="J32:K37">
    <cfRule type="cellIs" dxfId="10" priority="10" operator="notEqual">
      <formula>"NA"</formula>
    </cfRule>
  </conditionalFormatting>
  <conditionalFormatting sqref="J22:K24">
    <cfRule type="cellIs" dxfId="9" priority="9" operator="notEqual">
      <formula>"NA"</formula>
    </cfRule>
  </conditionalFormatting>
  <conditionalFormatting sqref="J7:K7">
    <cfRule type="duplicateValues" dxfId="8" priority="14"/>
  </conditionalFormatting>
  <conditionalFormatting sqref="J91:K91">
    <cfRule type="cellIs" dxfId="7" priority="8" operator="notEqual">
      <formula>"NA"</formula>
    </cfRule>
  </conditionalFormatting>
  <conditionalFormatting sqref="J92:K92">
    <cfRule type="cellIs" dxfId="6" priority="7" operator="notEqual">
      <formula>"NA"</formula>
    </cfRule>
  </conditionalFormatting>
  <conditionalFormatting sqref="J93:K93">
    <cfRule type="cellIs" dxfId="5" priority="6" operator="notEqual">
      <formula>"NA"</formula>
    </cfRule>
  </conditionalFormatting>
  <conditionalFormatting sqref="J94:K94">
    <cfRule type="cellIs" dxfId="4" priority="5" operator="notEqual">
      <formula>"NA"</formula>
    </cfRule>
  </conditionalFormatting>
  <conditionalFormatting sqref="J95:K95">
    <cfRule type="cellIs" dxfId="3" priority="4" operator="notEqual">
      <formula>"NA"</formula>
    </cfRule>
  </conditionalFormatting>
  <conditionalFormatting sqref="J96:K98">
    <cfRule type="cellIs" dxfId="2" priority="3" operator="notEqual">
      <formula>"NA"</formula>
    </cfRule>
  </conditionalFormatting>
  <conditionalFormatting sqref="J99:K99">
    <cfRule type="cellIs" dxfId="1" priority="2" operator="notEqual">
      <formula>"NA"</formula>
    </cfRule>
  </conditionalFormatting>
  <conditionalFormatting sqref="J52:K52">
    <cfRule type="cellIs" dxfId="0" priority="1" operator="not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Prototype Model</vt:lpstr>
      <vt:lpstr>ConstructionAssembly</vt:lpstr>
      <vt:lpstr>Zonelvl </vt:lpstr>
      <vt:lpstr>Test Criteria</vt:lpstr>
      <vt:lpstr>Sizing Values</vt:lpstr>
      <vt:lpstr>AcousticTile</vt:lpstr>
      <vt:lpstr>BldgPaper</vt:lpstr>
      <vt:lpstr>BwallIns</vt:lpstr>
      <vt:lpstr>Carpet</vt:lpstr>
      <vt:lpstr>Concrete100NW</vt:lpstr>
      <vt:lpstr>ConcreteBwall</vt:lpstr>
      <vt:lpstr>ConcreteFlr200</vt:lpstr>
      <vt:lpstr>Gypsum</vt:lpstr>
      <vt:lpstr>HeavyMassWall</vt:lpstr>
      <vt:lpstr>Int_wall</vt:lpstr>
      <vt:lpstr>LargeOfficeDaylight</vt:lpstr>
      <vt:lpstr>LargeOfficeWWR0.2Daylight</vt:lpstr>
      <vt:lpstr>LargeOfficeWWR0.6Daylight</vt:lpstr>
      <vt:lpstr>MediumOffice</vt:lpstr>
      <vt:lpstr>MetalCompositeWall</vt:lpstr>
      <vt:lpstr>MetalFrameWallTest</vt:lpstr>
      <vt:lpstr>MetalRoof</vt:lpstr>
      <vt:lpstr>MetalRoofIns</vt:lpstr>
      <vt:lpstr>RoofTest</vt:lpstr>
      <vt:lpstr>'Sizing Values'!SizingValues</vt:lpstr>
      <vt:lpstr>StandAloneRetail</vt:lpstr>
      <vt:lpstr>StandAloneRetailArea</vt:lpstr>
      <vt:lpstr>StandAloneRetailDaylight</vt:lpstr>
      <vt:lpstr>StandALoneRetailSkylight</vt:lpstr>
      <vt:lpstr>StandAloneRetailTestCaseLayout</vt:lpstr>
      <vt:lpstr>StandAloneRetailTestDaylight</vt:lpstr>
      <vt:lpstr>StripMallArea</vt:lpstr>
      <vt:lpstr>StripMallSkylight</vt:lpstr>
      <vt:lpstr>Stucco</vt:lpstr>
      <vt:lpstr>T24Basement_wall</vt:lpstr>
      <vt:lpstr>T24BFloor_with_carpet</vt:lpstr>
      <vt:lpstr>T24NRRoofMetal</vt:lpstr>
      <vt:lpstr>T24NRWallMetalFrame</vt:lpstr>
      <vt:lpstr>WoodRoof</vt:lpstr>
    </vt:vector>
  </TitlesOfParts>
  <Company>Architectural Energy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Nambiar, Chitra</dc:creator>
  <cp:lastModifiedBy>Kapur, Nikhil</cp:lastModifiedBy>
  <cp:lastPrinted>2012-06-08T22:06:42Z</cp:lastPrinted>
  <dcterms:created xsi:type="dcterms:W3CDTF">2012-03-29T23:32:50Z</dcterms:created>
  <dcterms:modified xsi:type="dcterms:W3CDTF">2017-09-27T14:47:05Z</dcterms:modified>
</cp:coreProperties>
</file>