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SVN\branches\CBECC-Com_MFamRestructure\RulesetDev\Rulesets\shared\"/>
    </mc:Choice>
  </mc:AlternateContent>
  <xr:revisionPtr revIDLastSave="0" documentId="13_ncr:1_{453EC9D3-20F3-46B1-9422-434F626917E3}" xr6:coauthVersionLast="47" xr6:coauthVersionMax="47" xr10:uidLastSave="{00000000-0000-0000-0000-000000000000}"/>
  <bookViews>
    <workbookView xWindow="17700" yWindow="874" windowWidth="26700" windowHeight="15652" tabRatio="750" firstSheet="7" activeTab="9" xr2:uid="{00000000-000D-0000-FFFF-FFFF00000000}"/>
  </bookViews>
  <sheets>
    <sheet name="T24RClimateZoneDesignDay" sheetId="9" r:id="rId1"/>
    <sheet name="T24RClimateZoneDesignDay v3b" sheetId="4" r:id="rId2"/>
    <sheet name="T24RCZWeatherMapping" sheetId="15" r:id="rId3"/>
    <sheet name="T24RClimateZoneInletMainsTemp" sheetId="10" r:id="rId4"/>
    <sheet name="T24RClimateZoneDHWASHPAdj" sheetId="11" r:id="rId5"/>
    <sheet name="DHWTankAreaCoefs" sheetId="12" r:id="rId6"/>
    <sheet name="T24R_DHWTables" sheetId="13" r:id="rId7"/>
    <sheet name="T24RSlabEdgeInsulation" sheetId="3" r:id="rId8"/>
    <sheet name="T24RMaterialLibraryMap" sheetId="8" r:id="rId9"/>
    <sheet name="T24RCoolingEquipment" sheetId="7" r:id="rId10"/>
    <sheet name="T24RDistributionSystems" sheetId="5" r:id="rId11"/>
    <sheet name="T24RHeatingEquipment" sheetId="1" r:id="rId12"/>
    <sheet name="T24RBuriedDucts" sheetId="14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2" i="7" l="1"/>
  <c r="D383" i="7" s="1"/>
  <c r="D384" i="7" s="1"/>
  <c r="D385" i="7" s="1"/>
  <c r="D386" i="7" s="1"/>
  <c r="D387" i="7" s="1"/>
  <c r="C382" i="7"/>
  <c r="C383" i="7" s="1"/>
  <c r="C384" i="7" s="1"/>
  <c r="C385" i="7" s="1"/>
  <c r="C386" i="7" s="1"/>
  <c r="C387" i="7" s="1"/>
  <c r="AB386" i="7"/>
  <c r="Y386" i="7"/>
  <c r="X386" i="7"/>
  <c r="W386" i="7"/>
  <c r="V386" i="7"/>
  <c r="U386" i="7"/>
  <c r="T386" i="7"/>
  <c r="S386" i="7"/>
  <c r="R386" i="7"/>
  <c r="P386" i="7"/>
  <c r="AB382" i="7"/>
  <c r="Y382" i="7"/>
  <c r="X382" i="7"/>
  <c r="W382" i="7"/>
  <c r="V382" i="7"/>
  <c r="U382" i="7"/>
  <c r="T382" i="7"/>
  <c r="S382" i="7"/>
  <c r="R382" i="7"/>
  <c r="Q382" i="7"/>
  <c r="P382" i="7"/>
  <c r="O382" i="7"/>
  <c r="Y345" i="7"/>
  <c r="X345" i="7"/>
  <c r="W345" i="7"/>
  <c r="V345" i="7"/>
  <c r="U345" i="7"/>
  <c r="J295" i="7"/>
  <c r="X295" i="7" s="1"/>
  <c r="J292" i="7"/>
  <c r="X292" i="7" s="1"/>
  <c r="G295" i="7"/>
  <c r="V295" i="7" s="1"/>
  <c r="J288" i="7"/>
  <c r="X288" i="7" s="1"/>
  <c r="J287" i="7"/>
  <c r="X287" i="7" s="1"/>
  <c r="J281" i="7"/>
  <c r="X281" i="7" s="1"/>
  <c r="J278" i="7"/>
  <c r="X278" i="7" s="1"/>
  <c r="G281" i="7"/>
  <c r="V281" i="7" s="1"/>
  <c r="G277" i="7"/>
  <c r="V277" i="7" s="1"/>
  <c r="Y304" i="7"/>
  <c r="X304" i="7"/>
  <c r="W304" i="7"/>
  <c r="V304" i="7"/>
  <c r="U304" i="7"/>
  <c r="AB264" i="7"/>
  <c r="AB304" i="7" s="1"/>
  <c r="AB345" i="7" s="1"/>
  <c r="Y264" i="7"/>
  <c r="X264" i="7"/>
  <c r="W264" i="7"/>
  <c r="V264" i="7"/>
  <c r="U264" i="7"/>
  <c r="Y234" i="7"/>
  <c r="X234" i="7"/>
  <c r="W234" i="7"/>
  <c r="V234" i="7"/>
  <c r="U234" i="7"/>
  <c r="Y230" i="7"/>
  <c r="X230" i="7"/>
  <c r="W230" i="7"/>
  <c r="V230" i="7"/>
  <c r="U230" i="7"/>
  <c r="Y193" i="7"/>
  <c r="X193" i="7"/>
  <c r="W193" i="7"/>
  <c r="V193" i="7"/>
  <c r="U193" i="7"/>
  <c r="Y163" i="7"/>
  <c r="X163" i="7"/>
  <c r="W163" i="7"/>
  <c r="V163" i="7"/>
  <c r="U163" i="7"/>
  <c r="AB132" i="7"/>
  <c r="Y132" i="7"/>
  <c r="X132" i="7"/>
  <c r="W132" i="7"/>
  <c r="V132" i="7"/>
  <c r="T132" i="7"/>
  <c r="T264" i="7" s="1"/>
  <c r="T304" i="7" s="1"/>
  <c r="T345" i="7" s="1"/>
  <c r="S132" i="7"/>
  <c r="S264" i="7" s="1"/>
  <c r="S304" i="7" s="1"/>
  <c r="S345" i="7" s="1"/>
  <c r="R132" i="7"/>
  <c r="R264" i="7" s="1"/>
  <c r="R304" i="7" s="1"/>
  <c r="R345" i="7" s="1"/>
  <c r="Q132" i="7"/>
  <c r="Q264" i="7" s="1"/>
  <c r="Q304" i="7" s="1"/>
  <c r="Q345" i="7" s="1"/>
  <c r="Q386" i="7" s="1"/>
  <c r="P132" i="7"/>
  <c r="P264" i="7" s="1"/>
  <c r="P304" i="7" s="1"/>
  <c r="P345" i="7" s="1"/>
  <c r="O132" i="7"/>
  <c r="O264" i="7" s="1"/>
  <c r="O304" i="7" s="1"/>
  <c r="O345" i="7" s="1"/>
  <c r="O386" i="7" s="1"/>
  <c r="Y102" i="7"/>
  <c r="X102" i="7"/>
  <c r="W102" i="7"/>
  <c r="V102" i="7"/>
  <c r="U102" i="7"/>
  <c r="U132" i="7" s="1"/>
  <c r="D318" i="1"/>
  <c r="D319" i="1" s="1"/>
  <c r="D320" i="1" s="1"/>
  <c r="C318" i="1"/>
  <c r="C319" i="1" s="1"/>
  <c r="C320" i="1" s="1"/>
  <c r="X322" i="1"/>
  <c r="W322" i="1"/>
  <c r="V322" i="1"/>
  <c r="U322" i="1"/>
  <c r="S322" i="1"/>
  <c r="R322" i="1"/>
  <c r="Q322" i="1"/>
  <c r="O322" i="1"/>
  <c r="N322" i="1"/>
  <c r="H322" i="1"/>
  <c r="AA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X291" i="1"/>
  <c r="V291" i="1"/>
  <c r="U291" i="1"/>
  <c r="Q291" i="1"/>
  <c r="H291" i="1"/>
  <c r="W291" i="1" s="1"/>
  <c r="X260" i="1"/>
  <c r="W260" i="1"/>
  <c r="V260" i="1"/>
  <c r="U260" i="1"/>
  <c r="AA230" i="1"/>
  <c r="AA260" i="1" s="1"/>
  <c r="AA291" i="1" s="1"/>
  <c r="AA322" i="1" s="1"/>
  <c r="X230" i="1"/>
  <c r="W230" i="1"/>
  <c r="V230" i="1"/>
  <c r="U230" i="1"/>
  <c r="X206" i="1"/>
  <c r="W206" i="1"/>
  <c r="V206" i="1"/>
  <c r="U206" i="1"/>
  <c r="X175" i="1"/>
  <c r="W175" i="1"/>
  <c r="V175" i="1"/>
  <c r="U175" i="1"/>
  <c r="X151" i="1"/>
  <c r="W151" i="1"/>
  <c r="V151" i="1"/>
  <c r="U151" i="1"/>
  <c r="AA126" i="1"/>
  <c r="X126" i="1"/>
  <c r="W126" i="1"/>
  <c r="V126" i="1"/>
  <c r="U126" i="1"/>
  <c r="T126" i="1"/>
  <c r="T230" i="1" s="1"/>
  <c r="T260" i="1" s="1"/>
  <c r="T291" i="1" s="1"/>
  <c r="T322" i="1" s="1"/>
  <c r="S126" i="1"/>
  <c r="S230" i="1" s="1"/>
  <c r="S260" i="1" s="1"/>
  <c r="S291" i="1" s="1"/>
  <c r="R126" i="1"/>
  <c r="R230" i="1" s="1"/>
  <c r="R260" i="1" s="1"/>
  <c r="R291" i="1" s="1"/>
  <c r="Q126" i="1"/>
  <c r="Q230" i="1" s="1"/>
  <c r="Q260" i="1" s="1"/>
  <c r="P126" i="1"/>
  <c r="P230" i="1" s="1"/>
  <c r="P260" i="1" s="1"/>
  <c r="P291" i="1" s="1"/>
  <c r="P322" i="1" s="1"/>
  <c r="O126" i="1"/>
  <c r="O230" i="1" s="1"/>
  <c r="O260" i="1" s="1"/>
  <c r="O291" i="1" s="1"/>
  <c r="N126" i="1"/>
  <c r="N230" i="1" s="1"/>
  <c r="N260" i="1" s="1"/>
  <c r="N291" i="1" s="1"/>
  <c r="M126" i="1"/>
  <c r="M230" i="1" s="1"/>
  <c r="M260" i="1" s="1"/>
  <c r="M291" i="1" s="1"/>
  <c r="M322" i="1" s="1"/>
  <c r="L126" i="1"/>
  <c r="L230" i="1" s="1"/>
  <c r="L260" i="1" s="1"/>
  <c r="L291" i="1" s="1"/>
  <c r="L322" i="1" s="1"/>
  <c r="K126" i="1"/>
  <c r="K230" i="1" s="1"/>
  <c r="K260" i="1" s="1"/>
  <c r="K291" i="1" s="1"/>
  <c r="K322" i="1" s="1"/>
  <c r="X102" i="1"/>
  <c r="W102" i="1"/>
  <c r="V102" i="1"/>
  <c r="U102" i="1"/>
  <c r="Y392" i="7"/>
  <c r="X392" i="7"/>
  <c r="W392" i="7"/>
  <c r="V392" i="7"/>
  <c r="U392" i="7"/>
  <c r="Y391" i="7"/>
  <c r="X391" i="7"/>
  <c r="W391" i="7"/>
  <c r="V391" i="7"/>
  <c r="U391" i="7"/>
  <c r="Y390" i="7"/>
  <c r="W390" i="7"/>
  <c r="U390" i="7"/>
  <c r="J390" i="7"/>
  <c r="X390" i="7" s="1"/>
  <c r="G390" i="7"/>
  <c r="V390" i="7" s="1"/>
  <c r="Y389" i="7"/>
  <c r="W389" i="7"/>
  <c r="V389" i="7"/>
  <c r="U389" i="7"/>
  <c r="J389" i="7"/>
  <c r="X389" i="7" s="1"/>
  <c r="Y388" i="7"/>
  <c r="W388" i="7"/>
  <c r="V388" i="7"/>
  <c r="U388" i="7"/>
  <c r="J388" i="7"/>
  <c r="X388" i="7" s="1"/>
  <c r="Y387" i="7"/>
  <c r="X387" i="7"/>
  <c r="W387" i="7"/>
  <c r="V387" i="7"/>
  <c r="U387" i="7"/>
  <c r="Y385" i="7"/>
  <c r="X385" i="7"/>
  <c r="W385" i="7"/>
  <c r="V385" i="7"/>
  <c r="U385" i="7"/>
  <c r="Y384" i="7"/>
  <c r="X384" i="7"/>
  <c r="W384" i="7"/>
  <c r="V384" i="7"/>
  <c r="U384" i="7"/>
  <c r="Y383" i="7"/>
  <c r="X383" i="7"/>
  <c r="W383" i="7"/>
  <c r="V383" i="7"/>
  <c r="U383" i="7"/>
  <c r="Y381" i="7"/>
  <c r="X381" i="7"/>
  <c r="W381" i="7"/>
  <c r="V381" i="7"/>
  <c r="U381" i="7"/>
  <c r="Y380" i="7"/>
  <c r="X380" i="7"/>
  <c r="W380" i="7"/>
  <c r="V380" i="7"/>
  <c r="U380" i="7"/>
  <c r="Y379" i="7"/>
  <c r="X379" i="7"/>
  <c r="W379" i="7"/>
  <c r="V379" i="7"/>
  <c r="U379" i="7"/>
  <c r="Y378" i="7"/>
  <c r="X378" i="7"/>
  <c r="W378" i="7"/>
  <c r="V378" i="7"/>
  <c r="U378" i="7"/>
  <c r="Y377" i="7"/>
  <c r="X377" i="7"/>
  <c r="W377" i="7"/>
  <c r="V377" i="7"/>
  <c r="U377" i="7"/>
  <c r="Y376" i="7"/>
  <c r="W376" i="7"/>
  <c r="U376" i="7"/>
  <c r="J376" i="7"/>
  <c r="X376" i="7" s="1"/>
  <c r="G376" i="7"/>
  <c r="V376" i="7" s="1"/>
  <c r="Y375" i="7"/>
  <c r="X375" i="7"/>
  <c r="W375" i="7"/>
  <c r="V375" i="7"/>
  <c r="U375" i="7"/>
  <c r="Y374" i="7"/>
  <c r="X374" i="7"/>
  <c r="W374" i="7"/>
  <c r="V374" i="7"/>
  <c r="U374" i="7"/>
  <c r="Y373" i="7"/>
  <c r="W373" i="7"/>
  <c r="V373" i="7"/>
  <c r="U373" i="7"/>
  <c r="J373" i="7"/>
  <c r="X373" i="7" s="1"/>
  <c r="Y372" i="7"/>
  <c r="X372" i="7"/>
  <c r="W372" i="7"/>
  <c r="V372" i="7"/>
  <c r="U372" i="7"/>
  <c r="Y371" i="7"/>
  <c r="X371" i="7"/>
  <c r="W371" i="7"/>
  <c r="V371" i="7"/>
  <c r="U371" i="7"/>
  <c r="Y370" i="7"/>
  <c r="X370" i="7"/>
  <c r="W370" i="7"/>
  <c r="V370" i="7"/>
  <c r="U370" i="7"/>
  <c r="Y369" i="7"/>
  <c r="W369" i="7"/>
  <c r="V369" i="7"/>
  <c r="U369" i="7"/>
  <c r="J369" i="7"/>
  <c r="X369" i="7" s="1"/>
  <c r="Y368" i="7"/>
  <c r="W368" i="7"/>
  <c r="V368" i="7"/>
  <c r="U368" i="7"/>
  <c r="J368" i="7"/>
  <c r="X368" i="7" s="1"/>
  <c r="Y367" i="7"/>
  <c r="X367" i="7"/>
  <c r="W367" i="7"/>
  <c r="V367" i="7"/>
  <c r="U367" i="7"/>
  <c r="Y366" i="7"/>
  <c r="X366" i="7"/>
  <c r="W366" i="7"/>
  <c r="V366" i="7"/>
  <c r="U366" i="7"/>
  <c r="Y365" i="7"/>
  <c r="X365" i="7"/>
  <c r="W365" i="7"/>
  <c r="V365" i="7"/>
  <c r="U365" i="7"/>
  <c r="Y364" i="7"/>
  <c r="X364" i="7"/>
  <c r="W364" i="7"/>
  <c r="V364" i="7"/>
  <c r="U364" i="7"/>
  <c r="Y363" i="7"/>
  <c r="X363" i="7"/>
  <c r="W363" i="7"/>
  <c r="V363" i="7"/>
  <c r="U363" i="7"/>
  <c r="Y362" i="7"/>
  <c r="W362" i="7"/>
  <c r="U362" i="7"/>
  <c r="J362" i="7"/>
  <c r="X362" i="7" s="1"/>
  <c r="G362" i="7"/>
  <c r="V362" i="7" s="1"/>
  <c r="Y361" i="7"/>
  <c r="X361" i="7"/>
  <c r="W361" i="7"/>
  <c r="V361" i="7"/>
  <c r="U361" i="7"/>
  <c r="Y360" i="7"/>
  <c r="X360" i="7"/>
  <c r="W360" i="7"/>
  <c r="V360" i="7"/>
  <c r="U360" i="7"/>
  <c r="Y359" i="7"/>
  <c r="W359" i="7"/>
  <c r="V359" i="7"/>
  <c r="U359" i="7"/>
  <c r="J359" i="7"/>
  <c r="X359" i="7" s="1"/>
  <c r="Y358" i="7"/>
  <c r="X358" i="7"/>
  <c r="W358" i="7"/>
  <c r="U358" i="7"/>
  <c r="G358" i="7"/>
  <c r="V358" i="7" s="1"/>
  <c r="Y357" i="7"/>
  <c r="X357" i="7"/>
  <c r="W357" i="7"/>
  <c r="V357" i="7"/>
  <c r="U357" i="7"/>
  <c r="Y356" i="7"/>
  <c r="X356" i="7"/>
  <c r="W356" i="7"/>
  <c r="V356" i="7"/>
  <c r="U356" i="7"/>
  <c r="Y355" i="7"/>
  <c r="W355" i="7"/>
  <c r="V355" i="7"/>
  <c r="U355" i="7"/>
  <c r="J355" i="7"/>
  <c r="X355" i="7" s="1"/>
  <c r="Y354" i="7"/>
  <c r="X354" i="7"/>
  <c r="W354" i="7"/>
  <c r="V354" i="7"/>
  <c r="U354" i="7"/>
  <c r="D354" i="7"/>
  <c r="D355" i="7" s="1"/>
  <c r="D356" i="7" s="1"/>
  <c r="D357" i="7" s="1"/>
  <c r="D358" i="7" s="1"/>
  <c r="D359" i="7" s="1"/>
  <c r="D360" i="7" s="1"/>
  <c r="D361" i="7" s="1"/>
  <c r="D362" i="7" s="1"/>
  <c r="D363" i="7" s="1"/>
  <c r="D364" i="7" s="1"/>
  <c r="D365" i="7" s="1"/>
  <c r="D366" i="7" s="1"/>
  <c r="D367" i="7" s="1"/>
  <c r="D368" i="7" s="1"/>
  <c r="D369" i="7" s="1"/>
  <c r="D370" i="7" s="1"/>
  <c r="D371" i="7" s="1"/>
  <c r="D372" i="7" s="1"/>
  <c r="D373" i="7" s="1"/>
  <c r="D374" i="7" s="1"/>
  <c r="D375" i="7" s="1"/>
  <c r="D376" i="7" s="1"/>
  <c r="D377" i="7" s="1"/>
  <c r="D378" i="7" s="1"/>
  <c r="D379" i="7" s="1"/>
  <c r="D380" i="7" s="1"/>
  <c r="D381" i="7" s="1"/>
  <c r="C354" i="7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Y353" i="7"/>
  <c r="X353" i="7"/>
  <c r="W353" i="7"/>
  <c r="V353" i="7"/>
  <c r="U353" i="7"/>
  <c r="X321" i="1"/>
  <c r="V321" i="1"/>
  <c r="U321" i="1"/>
  <c r="H321" i="1"/>
  <c r="W321" i="1" s="1"/>
  <c r="X320" i="1"/>
  <c r="W320" i="1"/>
  <c r="V320" i="1"/>
  <c r="U320" i="1"/>
  <c r="X319" i="1"/>
  <c r="W319" i="1"/>
  <c r="V319" i="1"/>
  <c r="U319" i="1"/>
  <c r="X317" i="1"/>
  <c r="W317" i="1"/>
  <c r="V317" i="1"/>
  <c r="U317" i="1"/>
  <c r="X316" i="1"/>
  <c r="W316" i="1"/>
  <c r="V316" i="1"/>
  <c r="U316" i="1"/>
  <c r="X315" i="1"/>
  <c r="W315" i="1"/>
  <c r="V315" i="1"/>
  <c r="U315" i="1"/>
  <c r="X314" i="1"/>
  <c r="W314" i="1"/>
  <c r="V314" i="1"/>
  <c r="U314" i="1"/>
  <c r="X313" i="1"/>
  <c r="W313" i="1"/>
  <c r="V313" i="1"/>
  <c r="U313" i="1"/>
  <c r="X312" i="1"/>
  <c r="W312" i="1"/>
  <c r="V312" i="1"/>
  <c r="U312" i="1"/>
  <c r="X311" i="1"/>
  <c r="W311" i="1"/>
  <c r="V311" i="1"/>
  <c r="U311" i="1"/>
  <c r="X310" i="1"/>
  <c r="W310" i="1"/>
  <c r="V310" i="1"/>
  <c r="U310" i="1"/>
  <c r="X309" i="1"/>
  <c r="W309" i="1"/>
  <c r="V309" i="1"/>
  <c r="U309" i="1"/>
  <c r="X308" i="1"/>
  <c r="W308" i="1"/>
  <c r="V308" i="1"/>
  <c r="U308" i="1"/>
  <c r="X307" i="1"/>
  <c r="V307" i="1"/>
  <c r="U307" i="1"/>
  <c r="H307" i="1"/>
  <c r="W307" i="1" s="1"/>
  <c r="X306" i="1"/>
  <c r="W306" i="1"/>
  <c r="V306" i="1"/>
  <c r="U306" i="1"/>
  <c r="X305" i="1"/>
  <c r="W305" i="1"/>
  <c r="V305" i="1"/>
  <c r="U305" i="1"/>
  <c r="X304" i="1"/>
  <c r="W304" i="1"/>
  <c r="V304" i="1"/>
  <c r="U304" i="1"/>
  <c r="X303" i="1"/>
  <c r="W303" i="1"/>
  <c r="V303" i="1"/>
  <c r="U303" i="1"/>
  <c r="X302" i="1"/>
  <c r="W302" i="1"/>
  <c r="V302" i="1"/>
  <c r="U302" i="1"/>
  <c r="X301" i="1"/>
  <c r="W301" i="1"/>
  <c r="V301" i="1"/>
  <c r="U301" i="1"/>
  <c r="X300" i="1"/>
  <c r="W300" i="1"/>
  <c r="V300" i="1"/>
  <c r="U300" i="1"/>
  <c r="X299" i="1"/>
  <c r="W299" i="1"/>
  <c r="V299" i="1"/>
  <c r="U299" i="1"/>
  <c r="X298" i="1"/>
  <c r="W298" i="1"/>
  <c r="V298" i="1"/>
  <c r="U298" i="1"/>
  <c r="X297" i="1"/>
  <c r="W297" i="1"/>
  <c r="V297" i="1"/>
  <c r="U297" i="1"/>
  <c r="X296" i="1"/>
  <c r="W296" i="1"/>
  <c r="V296" i="1"/>
  <c r="U296" i="1"/>
  <c r="X295" i="1"/>
  <c r="W295" i="1"/>
  <c r="V295" i="1"/>
  <c r="U295" i="1"/>
  <c r="X294" i="1"/>
  <c r="W294" i="1"/>
  <c r="V294" i="1"/>
  <c r="U294" i="1"/>
  <c r="D294" i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C294" i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X293" i="1"/>
  <c r="W293" i="1"/>
  <c r="V293" i="1"/>
  <c r="U293" i="1"/>
  <c r="J308" i="7"/>
  <c r="X308" i="7" s="1"/>
  <c r="J307" i="7"/>
  <c r="X307" i="7" s="1"/>
  <c r="J306" i="7"/>
  <c r="X306" i="7" s="1"/>
  <c r="X298" i="7"/>
  <c r="X297" i="7"/>
  <c r="X296" i="7"/>
  <c r="X294" i="7"/>
  <c r="X293" i="7"/>
  <c r="X289" i="7"/>
  <c r="X286" i="7"/>
  <c r="X284" i="7"/>
  <c r="X283" i="7"/>
  <c r="X282" i="7"/>
  <c r="X280" i="7"/>
  <c r="X279" i="7"/>
  <c r="X276" i="7"/>
  <c r="X275" i="7"/>
  <c r="J274" i="7"/>
  <c r="X274" i="7" s="1"/>
  <c r="X273" i="7"/>
  <c r="G308" i="7"/>
  <c r="V308" i="7" s="1"/>
  <c r="V303" i="7"/>
  <c r="V302" i="7"/>
  <c r="V301" i="7"/>
  <c r="V300" i="7"/>
  <c r="V298" i="7"/>
  <c r="V297" i="7"/>
  <c r="V296" i="7"/>
  <c r="V294" i="7"/>
  <c r="V293" i="7"/>
  <c r="V292" i="7"/>
  <c r="V289" i="7"/>
  <c r="V286" i="7"/>
  <c r="V284" i="7"/>
  <c r="V283" i="7"/>
  <c r="V282" i="7"/>
  <c r="V280" i="7"/>
  <c r="V279" i="7"/>
  <c r="V278" i="7"/>
  <c r="V276" i="7"/>
  <c r="V273" i="7"/>
  <c r="W259" i="1"/>
  <c r="W258" i="1"/>
  <c r="W257" i="1"/>
  <c r="W253" i="1"/>
  <c r="W250" i="1"/>
  <c r="W249" i="1"/>
  <c r="W248" i="1"/>
  <c r="W247" i="1"/>
  <c r="H246" i="1"/>
  <c r="W246" i="1" s="1"/>
  <c r="W245" i="1"/>
  <c r="W244" i="1"/>
  <c r="W243" i="1"/>
  <c r="W240" i="1"/>
  <c r="W324" i="1"/>
  <c r="W289" i="1"/>
  <c r="W288" i="1"/>
  <c r="W286" i="1"/>
  <c r="W285" i="1"/>
  <c r="W284" i="1"/>
  <c r="W283" i="1"/>
  <c r="W282" i="1"/>
  <c r="W281" i="1"/>
  <c r="W280" i="1"/>
  <c r="W279" i="1"/>
  <c r="W278" i="1"/>
  <c r="W277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56" i="1"/>
  <c r="W255" i="1"/>
  <c r="W254" i="1"/>
  <c r="W252" i="1"/>
  <c r="W251" i="1"/>
  <c r="W242" i="1"/>
  <c r="W241" i="1"/>
  <c r="W239" i="1"/>
  <c r="W238" i="1"/>
  <c r="W237" i="1"/>
  <c r="W236" i="1"/>
  <c r="W235" i="1"/>
  <c r="W234" i="1"/>
  <c r="W233" i="1"/>
  <c r="W232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5" i="1"/>
  <c r="W204" i="1"/>
  <c r="W203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H290" i="1"/>
  <c r="W290" i="1" s="1"/>
  <c r="H276" i="1"/>
  <c r="W276" i="1" s="1"/>
  <c r="J328" i="7"/>
  <c r="X328" i="7" s="1"/>
  <c r="J327" i="7"/>
  <c r="X327" i="7" s="1"/>
  <c r="J332" i="7"/>
  <c r="X332" i="7" s="1"/>
  <c r="J318" i="7"/>
  <c r="X318" i="7" s="1"/>
  <c r="J314" i="7"/>
  <c r="X314" i="7" s="1"/>
  <c r="G317" i="7"/>
  <c r="V317" i="7" s="1"/>
  <c r="J321" i="7"/>
  <c r="X321" i="7" s="1"/>
  <c r="G321" i="7"/>
  <c r="V321" i="7" s="1"/>
  <c r="J335" i="7"/>
  <c r="X335" i="7" s="1"/>
  <c r="G335" i="7"/>
  <c r="V335" i="7" s="1"/>
  <c r="G349" i="7"/>
  <c r="V349" i="7" s="1"/>
  <c r="J348" i="7"/>
  <c r="X348" i="7" s="1"/>
  <c r="J347" i="7"/>
  <c r="X347" i="7" s="1"/>
  <c r="J349" i="7"/>
  <c r="X349" i="7" s="1"/>
  <c r="X394" i="7"/>
  <c r="X351" i="7"/>
  <c r="X350" i="7"/>
  <c r="X346" i="7"/>
  <c r="X344" i="7"/>
  <c r="X343" i="7"/>
  <c r="X342" i="7"/>
  <c r="X340" i="7"/>
  <c r="X339" i="7"/>
  <c r="X338" i="7"/>
  <c r="X337" i="7"/>
  <c r="X336" i="7"/>
  <c r="X334" i="7"/>
  <c r="X333" i="7"/>
  <c r="X331" i="7"/>
  <c r="X330" i="7"/>
  <c r="X329" i="7"/>
  <c r="X326" i="7"/>
  <c r="X325" i="7"/>
  <c r="X324" i="7"/>
  <c r="X323" i="7"/>
  <c r="X322" i="7"/>
  <c r="X320" i="7"/>
  <c r="X319" i="7"/>
  <c r="X317" i="7"/>
  <c r="X316" i="7"/>
  <c r="X315" i="7"/>
  <c r="X313" i="7"/>
  <c r="X312" i="7"/>
  <c r="X310" i="7"/>
  <c r="X309" i="7"/>
  <c r="X305" i="7"/>
  <c r="X303" i="7"/>
  <c r="X302" i="7"/>
  <c r="X301" i="7"/>
  <c r="X300" i="7"/>
  <c r="X299" i="7"/>
  <c r="X291" i="7"/>
  <c r="X290" i="7"/>
  <c r="X285" i="7"/>
  <c r="X277" i="7"/>
  <c r="X272" i="7"/>
  <c r="X270" i="7"/>
  <c r="X269" i="7"/>
  <c r="X268" i="7"/>
  <c r="X267" i="7"/>
  <c r="X266" i="7"/>
  <c r="X265" i="7"/>
  <c r="X263" i="7"/>
  <c r="X262" i="7"/>
  <c r="X261" i="7"/>
  <c r="X260" i="7"/>
  <c r="X259" i="7"/>
  <c r="X258" i="7"/>
  <c r="X257" i="7"/>
  <c r="X256" i="7"/>
  <c r="X255" i="7"/>
  <c r="X254" i="7"/>
  <c r="X253" i="7"/>
  <c r="X252" i="7"/>
  <c r="X251" i="7"/>
  <c r="X250" i="7"/>
  <c r="X249" i="7"/>
  <c r="X248" i="7"/>
  <c r="X247" i="7"/>
  <c r="X246" i="7"/>
  <c r="X245" i="7"/>
  <c r="X244" i="7"/>
  <c r="X243" i="7"/>
  <c r="X242" i="7"/>
  <c r="X240" i="7"/>
  <c r="X239" i="7"/>
  <c r="X238" i="7"/>
  <c r="X237" i="7"/>
  <c r="X236" i="7"/>
  <c r="X235" i="7"/>
  <c r="X233" i="7"/>
  <c r="X232" i="7"/>
  <c r="X231" i="7"/>
  <c r="X229" i="7"/>
  <c r="X228" i="7"/>
  <c r="X227" i="7"/>
  <c r="X226" i="7"/>
  <c r="X225" i="7"/>
  <c r="X224" i="7"/>
  <c r="X223" i="7"/>
  <c r="X222" i="7"/>
  <c r="X221" i="7"/>
  <c r="X220" i="7"/>
  <c r="X219" i="7"/>
  <c r="X218" i="7"/>
  <c r="X217" i="7"/>
  <c r="X216" i="7"/>
  <c r="X215" i="7"/>
  <c r="X214" i="7"/>
  <c r="X213" i="7"/>
  <c r="X212" i="7"/>
  <c r="X211" i="7"/>
  <c r="X210" i="7"/>
  <c r="X209" i="7"/>
  <c r="X208" i="7"/>
  <c r="X207" i="7"/>
  <c r="X206" i="7"/>
  <c r="X205" i="7"/>
  <c r="X204" i="7"/>
  <c r="X203" i="7"/>
  <c r="X202" i="7"/>
  <c r="X201" i="7"/>
  <c r="X199" i="7"/>
  <c r="X198" i="7"/>
  <c r="X197" i="7"/>
  <c r="X196" i="7"/>
  <c r="X195" i="7"/>
  <c r="X194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69" i="7"/>
  <c r="X168" i="7"/>
  <c r="X167" i="7"/>
  <c r="X166" i="7"/>
  <c r="X165" i="7"/>
  <c r="X164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38" i="7"/>
  <c r="X137" i="7"/>
  <c r="X136" i="7"/>
  <c r="X135" i="7"/>
  <c r="X134" i="7"/>
  <c r="X133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8" i="7"/>
  <c r="X107" i="7"/>
  <c r="X106" i="7"/>
  <c r="X105" i="7"/>
  <c r="X104" i="7"/>
  <c r="X103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V394" i="7"/>
  <c r="V351" i="7"/>
  <c r="V350" i="7"/>
  <c r="V348" i="7"/>
  <c r="V347" i="7"/>
  <c r="V346" i="7"/>
  <c r="V344" i="7"/>
  <c r="V343" i="7"/>
  <c r="V342" i="7"/>
  <c r="V340" i="7"/>
  <c r="V339" i="7"/>
  <c r="V338" i="7"/>
  <c r="V337" i="7"/>
  <c r="V336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0" i="7"/>
  <c r="V319" i="7"/>
  <c r="V318" i="7"/>
  <c r="V316" i="7"/>
  <c r="V315" i="7"/>
  <c r="V314" i="7"/>
  <c r="V313" i="7"/>
  <c r="V312" i="7"/>
  <c r="V310" i="7"/>
  <c r="V309" i="7"/>
  <c r="V307" i="7"/>
  <c r="V306" i="7"/>
  <c r="V305" i="7"/>
  <c r="V299" i="7"/>
  <c r="V291" i="7"/>
  <c r="V290" i="7"/>
  <c r="V288" i="7"/>
  <c r="V287" i="7"/>
  <c r="V285" i="7"/>
  <c r="V275" i="7"/>
  <c r="V274" i="7"/>
  <c r="V272" i="7"/>
  <c r="V270" i="7"/>
  <c r="V269" i="7"/>
  <c r="V268" i="7"/>
  <c r="V267" i="7"/>
  <c r="V266" i="7"/>
  <c r="V265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0" i="7"/>
  <c r="V239" i="7"/>
  <c r="V238" i="7"/>
  <c r="V237" i="7"/>
  <c r="V236" i="7"/>
  <c r="V235" i="7"/>
  <c r="V233" i="7"/>
  <c r="V232" i="7"/>
  <c r="V231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199" i="7"/>
  <c r="V198" i="7"/>
  <c r="V197" i="7"/>
  <c r="V196" i="7"/>
  <c r="V195" i="7"/>
  <c r="V194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69" i="7"/>
  <c r="V168" i="7"/>
  <c r="V167" i="7"/>
  <c r="V166" i="7"/>
  <c r="V165" i="7"/>
  <c r="V164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38" i="7"/>
  <c r="V137" i="7"/>
  <c r="V136" i="7"/>
  <c r="V135" i="7"/>
  <c r="V134" i="7"/>
  <c r="V133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8" i="7"/>
  <c r="V107" i="7"/>
  <c r="V106" i="7"/>
  <c r="V105" i="7"/>
  <c r="V104" i="7"/>
  <c r="V103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G76" i="7"/>
  <c r="H76" i="7" s="1"/>
  <c r="I76" i="7" s="1"/>
  <c r="Y101" i="7"/>
  <c r="Y131" i="7"/>
  <c r="Y162" i="7"/>
  <c r="C388" i="7" l="1"/>
  <c r="C389" i="7" s="1"/>
  <c r="C390" i="7" s="1"/>
  <c r="C391" i="7" s="1"/>
  <c r="C392" i="7" s="1"/>
  <c r="D388" i="7"/>
  <c r="D389" i="7" s="1"/>
  <c r="D390" i="7" s="1"/>
  <c r="D391" i="7" s="1"/>
  <c r="D392" i="7" s="1"/>
  <c r="D321" i="1"/>
  <c r="D322" i="1" s="1"/>
  <c r="C321" i="1"/>
  <c r="C322" i="1" s="1"/>
  <c r="J76" i="7"/>
  <c r="K76" i="7" s="1"/>
  <c r="L76" i="7" s="1"/>
  <c r="Y344" i="7"/>
  <c r="W344" i="7"/>
  <c r="U344" i="7"/>
  <c r="Y303" i="7"/>
  <c r="W303" i="7"/>
  <c r="U303" i="7"/>
  <c r="AB263" i="7"/>
  <c r="AB303" i="7" s="1"/>
  <c r="AB344" i="7" s="1"/>
  <c r="AB385" i="7" s="1"/>
  <c r="Y263" i="7"/>
  <c r="W263" i="7"/>
  <c r="U263" i="7"/>
  <c r="Y233" i="7"/>
  <c r="W233" i="7"/>
  <c r="U233" i="7"/>
  <c r="Y192" i="7"/>
  <c r="W192" i="7"/>
  <c r="U192" i="7"/>
  <c r="W162" i="7"/>
  <c r="U162" i="7"/>
  <c r="AB131" i="7"/>
  <c r="W131" i="7"/>
  <c r="T131" i="7"/>
  <c r="T263" i="7" s="1"/>
  <c r="T303" i="7" s="1"/>
  <c r="T344" i="7" s="1"/>
  <c r="T385" i="7" s="1"/>
  <c r="S131" i="7"/>
  <c r="S263" i="7" s="1"/>
  <c r="S303" i="7" s="1"/>
  <c r="S344" i="7" s="1"/>
  <c r="S385" i="7" s="1"/>
  <c r="R131" i="7"/>
  <c r="R263" i="7" s="1"/>
  <c r="R303" i="7" s="1"/>
  <c r="R344" i="7" s="1"/>
  <c r="R385" i="7" s="1"/>
  <c r="Q131" i="7"/>
  <c r="Q263" i="7" s="1"/>
  <c r="Q303" i="7" s="1"/>
  <c r="Q344" i="7" s="1"/>
  <c r="Q385" i="7" s="1"/>
  <c r="P131" i="7"/>
  <c r="P263" i="7" s="1"/>
  <c r="P303" i="7" s="1"/>
  <c r="P344" i="7" s="1"/>
  <c r="P385" i="7" s="1"/>
  <c r="O131" i="7"/>
  <c r="O263" i="7" s="1"/>
  <c r="O303" i="7" s="1"/>
  <c r="O344" i="7" s="1"/>
  <c r="O385" i="7" s="1"/>
  <c r="W101" i="7"/>
  <c r="U101" i="7"/>
  <c r="U131" i="7" s="1"/>
  <c r="X290" i="1"/>
  <c r="V290" i="1"/>
  <c r="U290" i="1"/>
  <c r="X259" i="1"/>
  <c r="V259" i="1"/>
  <c r="U259" i="1"/>
  <c r="AA229" i="1"/>
  <c r="AA259" i="1" s="1"/>
  <c r="AA290" i="1" s="1"/>
  <c r="AA321" i="1" s="1"/>
  <c r="X229" i="1"/>
  <c r="V229" i="1"/>
  <c r="U229" i="1"/>
  <c r="X205" i="1"/>
  <c r="V205" i="1"/>
  <c r="U205" i="1"/>
  <c r="X174" i="1"/>
  <c r="V174" i="1"/>
  <c r="U174" i="1"/>
  <c r="X150" i="1"/>
  <c r="V150" i="1"/>
  <c r="U150" i="1"/>
  <c r="AA125" i="1"/>
  <c r="X125" i="1"/>
  <c r="V125" i="1"/>
  <c r="U125" i="1"/>
  <c r="T125" i="1"/>
  <c r="T229" i="1" s="1"/>
  <c r="T259" i="1" s="1"/>
  <c r="T290" i="1" s="1"/>
  <c r="T321" i="1" s="1"/>
  <c r="S125" i="1"/>
  <c r="S229" i="1" s="1"/>
  <c r="S259" i="1" s="1"/>
  <c r="S290" i="1" s="1"/>
  <c r="S321" i="1" s="1"/>
  <c r="R125" i="1"/>
  <c r="R229" i="1" s="1"/>
  <c r="R259" i="1" s="1"/>
  <c r="R290" i="1" s="1"/>
  <c r="R321" i="1" s="1"/>
  <c r="Q125" i="1"/>
  <c r="Q229" i="1" s="1"/>
  <c r="Q259" i="1" s="1"/>
  <c r="Q290" i="1" s="1"/>
  <c r="Q321" i="1" s="1"/>
  <c r="P125" i="1"/>
  <c r="P229" i="1" s="1"/>
  <c r="P259" i="1" s="1"/>
  <c r="P290" i="1" s="1"/>
  <c r="P321" i="1" s="1"/>
  <c r="O125" i="1"/>
  <c r="O229" i="1" s="1"/>
  <c r="O259" i="1" s="1"/>
  <c r="O290" i="1" s="1"/>
  <c r="O321" i="1" s="1"/>
  <c r="N125" i="1"/>
  <c r="N229" i="1" s="1"/>
  <c r="N259" i="1" s="1"/>
  <c r="N290" i="1" s="1"/>
  <c r="N321" i="1" s="1"/>
  <c r="M125" i="1"/>
  <c r="M229" i="1" s="1"/>
  <c r="M259" i="1" s="1"/>
  <c r="M290" i="1" s="1"/>
  <c r="M321" i="1" s="1"/>
  <c r="L125" i="1"/>
  <c r="L229" i="1" s="1"/>
  <c r="L259" i="1" s="1"/>
  <c r="L290" i="1" s="1"/>
  <c r="L321" i="1" s="1"/>
  <c r="K125" i="1"/>
  <c r="K229" i="1" s="1"/>
  <c r="K259" i="1" s="1"/>
  <c r="K290" i="1" s="1"/>
  <c r="K321" i="1" s="1"/>
  <c r="X101" i="1"/>
  <c r="V101" i="1"/>
  <c r="U101" i="1"/>
  <c r="Y394" i="7" l="1"/>
  <c r="Y351" i="7"/>
  <c r="Y350" i="7"/>
  <c r="Y349" i="7"/>
  <c r="Y348" i="7"/>
  <c r="Y347" i="7"/>
  <c r="Y346" i="7"/>
  <c r="Y343" i="7"/>
  <c r="Y342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0" i="7"/>
  <c r="Y309" i="7"/>
  <c r="Y308" i="7"/>
  <c r="Y307" i="7"/>
  <c r="Y306" i="7"/>
  <c r="Y305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0" i="7"/>
  <c r="Y269" i="7"/>
  <c r="Y268" i="7"/>
  <c r="Y267" i="7"/>
  <c r="Y266" i="7"/>
  <c r="Y265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0" i="7"/>
  <c r="Y239" i="7"/>
  <c r="Y238" i="7"/>
  <c r="Y237" i="7"/>
  <c r="Y236" i="7"/>
  <c r="Y235" i="7"/>
  <c r="Y232" i="7"/>
  <c r="Y231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199" i="7"/>
  <c r="Y198" i="7"/>
  <c r="Y197" i="7"/>
  <c r="Y196" i="7"/>
  <c r="Y195" i="7"/>
  <c r="Y194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69" i="7"/>
  <c r="Y168" i="7"/>
  <c r="Y167" i="7"/>
  <c r="Y166" i="7"/>
  <c r="Y165" i="7"/>
  <c r="Y164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38" i="7"/>
  <c r="Y137" i="7"/>
  <c r="Y136" i="7"/>
  <c r="Y135" i="7"/>
  <c r="Y134" i="7"/>
  <c r="Y133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8" i="7"/>
  <c r="Y107" i="7"/>
  <c r="Y106" i="7"/>
  <c r="Y105" i="7"/>
  <c r="Y104" i="7"/>
  <c r="Y103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S236" i="1" l="1"/>
  <c r="T249" i="1"/>
  <c r="T248" i="1"/>
  <c r="T247" i="1"/>
  <c r="X194" i="1" l="1"/>
  <c r="V194" i="1"/>
  <c r="U194" i="1"/>
  <c r="X193" i="1"/>
  <c r="V193" i="1"/>
  <c r="U193" i="1"/>
  <c r="X192" i="1"/>
  <c r="V192" i="1"/>
  <c r="U192" i="1"/>
  <c r="X187" i="1"/>
  <c r="V187" i="1"/>
  <c r="U187" i="1"/>
  <c r="X186" i="1"/>
  <c r="V186" i="1"/>
  <c r="U186" i="1"/>
  <c r="X181" i="1"/>
  <c r="V181" i="1"/>
  <c r="U181" i="1"/>
  <c r="W204" i="7"/>
  <c r="U204" i="7"/>
  <c r="W203" i="7"/>
  <c r="U203" i="7"/>
  <c r="W213" i="7"/>
  <c r="U213" i="7"/>
  <c r="W212" i="7"/>
  <c r="U212" i="7"/>
  <c r="W211" i="7"/>
  <c r="U211" i="7"/>
  <c r="W217" i="7"/>
  <c r="U217" i="7"/>
  <c r="W216" i="7"/>
  <c r="U216" i="7"/>
  <c r="W227" i="7"/>
  <c r="U227" i="7"/>
  <c r="W226" i="7"/>
  <c r="U226" i="7"/>
  <c r="W225" i="7"/>
  <c r="U225" i="7"/>
  <c r="W328" i="7" l="1"/>
  <c r="U328" i="7"/>
  <c r="T328" i="7"/>
  <c r="T369" i="7" s="1"/>
  <c r="S328" i="7"/>
  <c r="S369" i="7" s="1"/>
  <c r="R328" i="7"/>
  <c r="R369" i="7" s="1"/>
  <c r="Q328" i="7"/>
  <c r="Q369" i="7" s="1"/>
  <c r="P328" i="7"/>
  <c r="P369" i="7" s="1"/>
  <c r="O328" i="7"/>
  <c r="O369" i="7" s="1"/>
  <c r="W327" i="7"/>
  <c r="U327" i="7"/>
  <c r="T327" i="7"/>
  <c r="T368" i="7" s="1"/>
  <c r="S327" i="7"/>
  <c r="S368" i="7" s="1"/>
  <c r="R327" i="7"/>
  <c r="R368" i="7" s="1"/>
  <c r="Q327" i="7"/>
  <c r="Q368" i="7" s="1"/>
  <c r="P327" i="7"/>
  <c r="P368" i="7" s="1"/>
  <c r="O327" i="7"/>
  <c r="O368" i="7" s="1"/>
  <c r="W324" i="7"/>
  <c r="U324" i="7"/>
  <c r="T324" i="7"/>
  <c r="T365" i="7" s="1"/>
  <c r="S324" i="7"/>
  <c r="S365" i="7" s="1"/>
  <c r="R324" i="7"/>
  <c r="R365" i="7" s="1"/>
  <c r="Q324" i="7"/>
  <c r="Q365" i="7" s="1"/>
  <c r="P324" i="7"/>
  <c r="P365" i="7" s="1"/>
  <c r="O324" i="7"/>
  <c r="O365" i="7" s="1"/>
  <c r="W323" i="7"/>
  <c r="U323" i="7"/>
  <c r="T323" i="7"/>
  <c r="T364" i="7" s="1"/>
  <c r="S323" i="7"/>
  <c r="S364" i="7" s="1"/>
  <c r="R323" i="7"/>
  <c r="R364" i="7" s="1"/>
  <c r="Q323" i="7"/>
  <c r="Q364" i="7" s="1"/>
  <c r="P323" i="7"/>
  <c r="P364" i="7" s="1"/>
  <c r="O323" i="7"/>
  <c r="O364" i="7" s="1"/>
  <c r="W322" i="7"/>
  <c r="U322" i="7"/>
  <c r="T322" i="7"/>
  <c r="T363" i="7" s="1"/>
  <c r="S322" i="7"/>
  <c r="S363" i="7" s="1"/>
  <c r="R322" i="7"/>
  <c r="R363" i="7" s="1"/>
  <c r="Q322" i="7"/>
  <c r="Q363" i="7" s="1"/>
  <c r="P322" i="7"/>
  <c r="P363" i="7" s="1"/>
  <c r="O322" i="7"/>
  <c r="O363" i="7" s="1"/>
  <c r="AB338" i="7"/>
  <c r="AB379" i="7" s="1"/>
  <c r="AB337" i="7"/>
  <c r="AB378" i="7" s="1"/>
  <c r="AB336" i="7"/>
  <c r="AB377" i="7" s="1"/>
  <c r="AB328" i="7"/>
  <c r="AB369" i="7" s="1"/>
  <c r="AB327" i="7"/>
  <c r="AB368" i="7" s="1"/>
  <c r="AB324" i="7"/>
  <c r="AB365" i="7" s="1"/>
  <c r="AB323" i="7"/>
  <c r="AB364" i="7" s="1"/>
  <c r="AB322" i="7"/>
  <c r="AB363" i="7" s="1"/>
  <c r="AB315" i="7"/>
  <c r="AB356" i="7" s="1"/>
  <c r="AB314" i="7"/>
  <c r="AB355" i="7" s="1"/>
  <c r="W338" i="7"/>
  <c r="U338" i="7"/>
  <c r="T338" i="7"/>
  <c r="T379" i="7" s="1"/>
  <c r="S338" i="7"/>
  <c r="S379" i="7" s="1"/>
  <c r="R338" i="7"/>
  <c r="R379" i="7" s="1"/>
  <c r="Q338" i="7"/>
  <c r="Q379" i="7" s="1"/>
  <c r="P338" i="7"/>
  <c r="P379" i="7" s="1"/>
  <c r="O338" i="7"/>
  <c r="O379" i="7" s="1"/>
  <c r="W337" i="7"/>
  <c r="U337" i="7"/>
  <c r="T337" i="7"/>
  <c r="T378" i="7" s="1"/>
  <c r="S337" i="7"/>
  <c r="S378" i="7" s="1"/>
  <c r="R337" i="7"/>
  <c r="R378" i="7" s="1"/>
  <c r="Q337" i="7"/>
  <c r="Q378" i="7" s="1"/>
  <c r="P337" i="7"/>
  <c r="P378" i="7" s="1"/>
  <c r="O337" i="7"/>
  <c r="O378" i="7" s="1"/>
  <c r="W336" i="7"/>
  <c r="U336" i="7"/>
  <c r="T336" i="7"/>
  <c r="T377" i="7" s="1"/>
  <c r="S336" i="7"/>
  <c r="S377" i="7" s="1"/>
  <c r="R336" i="7"/>
  <c r="R377" i="7" s="1"/>
  <c r="Q336" i="7"/>
  <c r="Q377" i="7" s="1"/>
  <c r="P336" i="7"/>
  <c r="P377" i="7" s="1"/>
  <c r="O336" i="7"/>
  <c r="O377" i="7" s="1"/>
  <c r="W315" i="7"/>
  <c r="U315" i="7"/>
  <c r="T315" i="7"/>
  <c r="T356" i="7" s="1"/>
  <c r="S315" i="7"/>
  <c r="S356" i="7" s="1"/>
  <c r="R315" i="7"/>
  <c r="R356" i="7" s="1"/>
  <c r="Q315" i="7"/>
  <c r="Q356" i="7" s="1"/>
  <c r="P315" i="7"/>
  <c r="P356" i="7" s="1"/>
  <c r="O315" i="7"/>
  <c r="O356" i="7" s="1"/>
  <c r="W314" i="7"/>
  <c r="U314" i="7"/>
  <c r="T314" i="7"/>
  <c r="T355" i="7" s="1"/>
  <c r="S314" i="7"/>
  <c r="S355" i="7" s="1"/>
  <c r="R314" i="7"/>
  <c r="R355" i="7" s="1"/>
  <c r="Q314" i="7"/>
  <c r="Q355" i="7" s="1"/>
  <c r="P314" i="7"/>
  <c r="P355" i="7" s="1"/>
  <c r="O314" i="7"/>
  <c r="O355" i="7" s="1"/>
  <c r="W298" i="7"/>
  <c r="U298" i="7"/>
  <c r="W297" i="7"/>
  <c r="U297" i="7"/>
  <c r="W296" i="7"/>
  <c r="U296" i="7"/>
  <c r="W288" i="7"/>
  <c r="U288" i="7"/>
  <c r="W287" i="7"/>
  <c r="U287" i="7"/>
  <c r="W284" i="7"/>
  <c r="U284" i="7"/>
  <c r="W283" i="7"/>
  <c r="U283" i="7"/>
  <c r="W282" i="7"/>
  <c r="U282" i="7"/>
  <c r="W275" i="7"/>
  <c r="U275" i="7"/>
  <c r="W274" i="7"/>
  <c r="U274" i="7"/>
  <c r="AA279" i="1"/>
  <c r="AA310" i="1" s="1"/>
  <c r="AA277" i="1"/>
  <c r="AA308" i="1" s="1"/>
  <c r="AA278" i="1"/>
  <c r="AA309" i="1" s="1"/>
  <c r="AA272" i="1"/>
  <c r="AA303" i="1" s="1"/>
  <c r="AA271" i="1"/>
  <c r="AA302" i="1" s="1"/>
  <c r="AA266" i="1"/>
  <c r="AA297" i="1" s="1"/>
  <c r="X279" i="1"/>
  <c r="V279" i="1"/>
  <c r="U279" i="1"/>
  <c r="X278" i="1"/>
  <c r="V278" i="1"/>
  <c r="U278" i="1"/>
  <c r="X277" i="1"/>
  <c r="V277" i="1"/>
  <c r="U277" i="1"/>
  <c r="X272" i="1"/>
  <c r="V272" i="1"/>
  <c r="U272" i="1"/>
  <c r="X271" i="1"/>
  <c r="V271" i="1"/>
  <c r="U271" i="1"/>
  <c r="X266" i="1"/>
  <c r="V266" i="1"/>
  <c r="U266" i="1"/>
  <c r="T279" i="1"/>
  <c r="T310" i="1" s="1"/>
  <c r="S279" i="1"/>
  <c r="S310" i="1" s="1"/>
  <c r="R279" i="1"/>
  <c r="R310" i="1" s="1"/>
  <c r="Q279" i="1"/>
  <c r="Q310" i="1" s="1"/>
  <c r="P279" i="1"/>
  <c r="P310" i="1" s="1"/>
  <c r="O279" i="1"/>
  <c r="O310" i="1" s="1"/>
  <c r="N279" i="1"/>
  <c r="N310" i="1" s="1"/>
  <c r="M279" i="1"/>
  <c r="M310" i="1" s="1"/>
  <c r="L279" i="1"/>
  <c r="L310" i="1" s="1"/>
  <c r="K279" i="1"/>
  <c r="K310" i="1" s="1"/>
  <c r="T278" i="1"/>
  <c r="T309" i="1" s="1"/>
  <c r="S278" i="1"/>
  <c r="S309" i="1" s="1"/>
  <c r="R278" i="1"/>
  <c r="R309" i="1" s="1"/>
  <c r="Q278" i="1"/>
  <c r="Q309" i="1" s="1"/>
  <c r="P278" i="1"/>
  <c r="P309" i="1" s="1"/>
  <c r="O278" i="1"/>
  <c r="O309" i="1" s="1"/>
  <c r="N278" i="1"/>
  <c r="N309" i="1" s="1"/>
  <c r="M278" i="1"/>
  <c r="M309" i="1" s="1"/>
  <c r="L278" i="1"/>
  <c r="L309" i="1" s="1"/>
  <c r="K278" i="1"/>
  <c r="K309" i="1" s="1"/>
  <c r="T277" i="1"/>
  <c r="T308" i="1" s="1"/>
  <c r="S277" i="1"/>
  <c r="S308" i="1" s="1"/>
  <c r="R277" i="1"/>
  <c r="R308" i="1" s="1"/>
  <c r="Q277" i="1"/>
  <c r="Q308" i="1" s="1"/>
  <c r="P277" i="1"/>
  <c r="P308" i="1" s="1"/>
  <c r="O277" i="1"/>
  <c r="O308" i="1" s="1"/>
  <c r="N277" i="1"/>
  <c r="N308" i="1" s="1"/>
  <c r="M277" i="1"/>
  <c r="M308" i="1" s="1"/>
  <c r="L277" i="1"/>
  <c r="L308" i="1" s="1"/>
  <c r="K277" i="1"/>
  <c r="K308" i="1" s="1"/>
  <c r="T272" i="1"/>
  <c r="T303" i="1" s="1"/>
  <c r="S272" i="1"/>
  <c r="S303" i="1" s="1"/>
  <c r="R272" i="1"/>
  <c r="R303" i="1" s="1"/>
  <c r="Q272" i="1"/>
  <c r="Q303" i="1" s="1"/>
  <c r="P272" i="1"/>
  <c r="P303" i="1" s="1"/>
  <c r="O272" i="1"/>
  <c r="O303" i="1" s="1"/>
  <c r="N272" i="1"/>
  <c r="N303" i="1" s="1"/>
  <c r="M272" i="1"/>
  <c r="M303" i="1" s="1"/>
  <c r="L272" i="1"/>
  <c r="L303" i="1" s="1"/>
  <c r="K272" i="1"/>
  <c r="K303" i="1" s="1"/>
  <c r="T271" i="1"/>
  <c r="T302" i="1" s="1"/>
  <c r="S271" i="1"/>
  <c r="S302" i="1" s="1"/>
  <c r="R271" i="1"/>
  <c r="R302" i="1" s="1"/>
  <c r="Q271" i="1"/>
  <c r="Q302" i="1" s="1"/>
  <c r="P271" i="1"/>
  <c r="P302" i="1" s="1"/>
  <c r="O271" i="1"/>
  <c r="O302" i="1" s="1"/>
  <c r="N271" i="1"/>
  <c r="N302" i="1" s="1"/>
  <c r="M271" i="1"/>
  <c r="M302" i="1" s="1"/>
  <c r="L271" i="1"/>
  <c r="L302" i="1" s="1"/>
  <c r="K271" i="1"/>
  <c r="K302" i="1" s="1"/>
  <c r="T266" i="1"/>
  <c r="T297" i="1" s="1"/>
  <c r="S266" i="1"/>
  <c r="S297" i="1" s="1"/>
  <c r="R266" i="1"/>
  <c r="R297" i="1" s="1"/>
  <c r="Q266" i="1"/>
  <c r="Q297" i="1" s="1"/>
  <c r="P266" i="1"/>
  <c r="P297" i="1" s="1"/>
  <c r="O266" i="1"/>
  <c r="O297" i="1" s="1"/>
  <c r="N266" i="1"/>
  <c r="N297" i="1" s="1"/>
  <c r="M266" i="1"/>
  <c r="M297" i="1" s="1"/>
  <c r="L266" i="1"/>
  <c r="L297" i="1" s="1"/>
  <c r="K266" i="1"/>
  <c r="K297" i="1" s="1"/>
  <c r="X249" i="1"/>
  <c r="V249" i="1"/>
  <c r="U249" i="1"/>
  <c r="X248" i="1"/>
  <c r="V248" i="1"/>
  <c r="U248" i="1"/>
  <c r="X247" i="1"/>
  <c r="V247" i="1"/>
  <c r="U247" i="1"/>
  <c r="X242" i="1"/>
  <c r="V242" i="1"/>
  <c r="U242" i="1"/>
  <c r="X241" i="1"/>
  <c r="V241" i="1"/>
  <c r="U241" i="1"/>
  <c r="X324" i="1"/>
  <c r="X289" i="1"/>
  <c r="X288" i="1"/>
  <c r="X286" i="1"/>
  <c r="X285" i="1"/>
  <c r="X284" i="1"/>
  <c r="X283" i="1"/>
  <c r="X282" i="1"/>
  <c r="X281" i="1"/>
  <c r="X280" i="1"/>
  <c r="X276" i="1"/>
  <c r="X275" i="1"/>
  <c r="X274" i="1"/>
  <c r="X273" i="1"/>
  <c r="X270" i="1"/>
  <c r="X269" i="1"/>
  <c r="X268" i="1"/>
  <c r="X267" i="1"/>
  <c r="X265" i="1"/>
  <c r="X264" i="1"/>
  <c r="X263" i="1"/>
  <c r="X262" i="1"/>
  <c r="X258" i="1"/>
  <c r="X257" i="1"/>
  <c r="X256" i="1"/>
  <c r="X255" i="1"/>
  <c r="X254" i="1"/>
  <c r="X253" i="1"/>
  <c r="X252" i="1"/>
  <c r="X251" i="1"/>
  <c r="X250" i="1"/>
  <c r="X246" i="1"/>
  <c r="X245" i="1"/>
  <c r="X244" i="1"/>
  <c r="X243" i="1"/>
  <c r="X240" i="1"/>
  <c r="X239" i="1"/>
  <c r="X238" i="1"/>
  <c r="X237" i="1"/>
  <c r="X236" i="1"/>
  <c r="X235" i="1"/>
  <c r="X234" i="1"/>
  <c r="X233" i="1"/>
  <c r="X232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4" i="1"/>
  <c r="X203" i="1"/>
  <c r="X201" i="1"/>
  <c r="X200" i="1"/>
  <c r="X199" i="1"/>
  <c r="X198" i="1"/>
  <c r="X197" i="1"/>
  <c r="X196" i="1"/>
  <c r="X195" i="1"/>
  <c r="X191" i="1"/>
  <c r="X190" i="1"/>
  <c r="X189" i="1"/>
  <c r="X188" i="1"/>
  <c r="X185" i="1"/>
  <c r="X184" i="1"/>
  <c r="X183" i="1"/>
  <c r="X182" i="1"/>
  <c r="X180" i="1"/>
  <c r="X179" i="1"/>
  <c r="X178" i="1"/>
  <c r="X177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V236" i="1"/>
  <c r="U236" i="1"/>
  <c r="W394" i="7" l="1"/>
  <c r="U394" i="7"/>
  <c r="V324" i="1"/>
  <c r="U324" i="1"/>
  <c r="C48" i="9" l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32" i="9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W351" i="7" l="1"/>
  <c r="U351" i="7"/>
  <c r="W350" i="7"/>
  <c r="U350" i="7"/>
  <c r="W349" i="7"/>
  <c r="U349" i="7"/>
  <c r="W348" i="7"/>
  <c r="U348" i="7"/>
  <c r="W347" i="7"/>
  <c r="U347" i="7"/>
  <c r="W346" i="7"/>
  <c r="U346" i="7"/>
  <c r="W343" i="7"/>
  <c r="U343" i="7"/>
  <c r="W342" i="7"/>
  <c r="U342" i="7"/>
  <c r="W340" i="7"/>
  <c r="U340" i="7"/>
  <c r="W339" i="7"/>
  <c r="U339" i="7"/>
  <c r="W335" i="7"/>
  <c r="U335" i="7"/>
  <c r="W334" i="7"/>
  <c r="U334" i="7"/>
  <c r="W333" i="7"/>
  <c r="U333" i="7"/>
  <c r="W332" i="7"/>
  <c r="U332" i="7"/>
  <c r="W331" i="7"/>
  <c r="U331" i="7"/>
  <c r="W330" i="7"/>
  <c r="U330" i="7"/>
  <c r="W329" i="7"/>
  <c r="U329" i="7"/>
  <c r="W326" i="7"/>
  <c r="U326" i="7"/>
  <c r="W325" i="7"/>
  <c r="U325" i="7"/>
  <c r="W321" i="7"/>
  <c r="U321" i="7"/>
  <c r="W320" i="7"/>
  <c r="U320" i="7"/>
  <c r="W319" i="7"/>
  <c r="U319" i="7"/>
  <c r="W318" i="7"/>
  <c r="U318" i="7"/>
  <c r="W317" i="7"/>
  <c r="U317" i="7"/>
  <c r="W316" i="7"/>
  <c r="U316" i="7"/>
  <c r="W313" i="7"/>
  <c r="U313" i="7"/>
  <c r="D313" i="7"/>
  <c r="C313" i="7"/>
  <c r="W312" i="7"/>
  <c r="U312" i="7"/>
  <c r="V289" i="1"/>
  <c r="U289" i="1"/>
  <c r="V288" i="1"/>
  <c r="U288" i="1"/>
  <c r="V286" i="1"/>
  <c r="U286" i="1"/>
  <c r="V285" i="1"/>
  <c r="U285" i="1"/>
  <c r="V284" i="1"/>
  <c r="U284" i="1"/>
  <c r="V283" i="1"/>
  <c r="U283" i="1"/>
  <c r="V282" i="1"/>
  <c r="U282" i="1"/>
  <c r="V281" i="1"/>
  <c r="U281" i="1"/>
  <c r="V280" i="1"/>
  <c r="U280" i="1"/>
  <c r="V276" i="1"/>
  <c r="U276" i="1"/>
  <c r="V275" i="1"/>
  <c r="U275" i="1"/>
  <c r="V274" i="1"/>
  <c r="U274" i="1"/>
  <c r="V273" i="1"/>
  <c r="U273" i="1"/>
  <c r="V270" i="1"/>
  <c r="U270" i="1"/>
  <c r="V269" i="1"/>
  <c r="U269" i="1"/>
  <c r="V268" i="1"/>
  <c r="U268" i="1"/>
  <c r="V267" i="1"/>
  <c r="U267" i="1"/>
  <c r="V265" i="1"/>
  <c r="U265" i="1"/>
  <c r="V264" i="1"/>
  <c r="U264" i="1"/>
  <c r="V263" i="1"/>
  <c r="U263" i="1"/>
  <c r="D263" i="1"/>
  <c r="D264" i="1" s="1"/>
  <c r="D265" i="1" s="1"/>
  <c r="C263" i="1"/>
  <c r="C264" i="1" s="1"/>
  <c r="C265" i="1" s="1"/>
  <c r="V262" i="1"/>
  <c r="U262" i="1"/>
  <c r="C314" i="7" l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D314" i="7"/>
  <c r="D315" i="7" s="1"/>
  <c r="D316" i="7" s="1"/>
  <c r="D317" i="7" s="1"/>
  <c r="D318" i="7" s="1"/>
  <c r="D319" i="7" s="1"/>
  <c r="D320" i="7" s="1"/>
  <c r="D321" i="7" s="1"/>
  <c r="D322" i="7" s="1"/>
  <c r="D323" i="7" s="1"/>
  <c r="D324" i="7" s="1"/>
  <c r="D325" i="7" s="1"/>
  <c r="D326" i="7" s="1"/>
  <c r="D327" i="7" s="1"/>
  <c r="D328" i="7" s="1"/>
  <c r="D329" i="7" s="1"/>
  <c r="D330" i="7" s="1"/>
  <c r="D331" i="7" s="1"/>
  <c r="D332" i="7" s="1"/>
  <c r="D333" i="7" s="1"/>
  <c r="D334" i="7" s="1"/>
  <c r="D335" i="7" s="1"/>
  <c r="D336" i="7" s="1"/>
  <c r="D337" i="7" s="1"/>
  <c r="D338" i="7" s="1"/>
  <c r="D339" i="7" s="1"/>
  <c r="D340" i="7" s="1"/>
  <c r="D341" i="7" s="1"/>
  <c r="D342" i="7" s="1"/>
  <c r="D343" i="7" s="1"/>
  <c r="D344" i="7" s="1"/>
  <c r="D345" i="7" s="1"/>
  <c r="D346" i="7" s="1"/>
  <c r="D347" i="7" s="1"/>
  <c r="C266" i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D266" i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T51" i="14"/>
  <c r="U51" i="14" s="1"/>
  <c r="V51" i="14" s="1"/>
  <c r="T50" i="14"/>
  <c r="U50" i="14" s="1"/>
  <c r="V50" i="14" s="1"/>
  <c r="T49" i="14"/>
  <c r="U49" i="14" s="1"/>
  <c r="V49" i="14" s="1"/>
  <c r="T48" i="14"/>
  <c r="U48" i="14" s="1"/>
  <c r="V48" i="14" s="1"/>
  <c r="T47" i="14"/>
  <c r="U47" i="14" s="1"/>
  <c r="V47" i="14" s="1"/>
  <c r="T46" i="14"/>
  <c r="U46" i="14" s="1"/>
  <c r="V46" i="14" s="1"/>
  <c r="U45" i="14"/>
  <c r="T44" i="14"/>
  <c r="U44" i="14" s="1"/>
  <c r="V44" i="14" s="1"/>
  <c r="T43" i="14"/>
  <c r="U43" i="14" s="1"/>
  <c r="V43" i="14" s="1"/>
  <c r="T42" i="14"/>
  <c r="U42" i="14" s="1"/>
  <c r="V42" i="14" s="1"/>
  <c r="T41" i="14"/>
  <c r="U41" i="14" s="1"/>
  <c r="V41" i="14" s="1"/>
  <c r="T40" i="14"/>
  <c r="U40" i="14" s="1"/>
  <c r="V40" i="14" s="1"/>
  <c r="T39" i="14"/>
  <c r="U39" i="14" s="1"/>
  <c r="V39" i="14" s="1"/>
  <c r="T38" i="14"/>
  <c r="U38" i="14" s="1"/>
  <c r="V38" i="14" s="1"/>
  <c r="T37" i="14"/>
  <c r="U37" i="14" s="1"/>
  <c r="V37" i="14" s="1"/>
  <c r="T36" i="14"/>
  <c r="U36" i="14" s="1"/>
  <c r="V36" i="14" s="1"/>
  <c r="U35" i="14"/>
  <c r="V35" i="14" s="1"/>
  <c r="T35" i="14"/>
  <c r="T34" i="14"/>
  <c r="U34" i="14" s="1"/>
  <c r="V34" i="14" s="1"/>
  <c r="U33" i="14"/>
  <c r="T32" i="14"/>
  <c r="U32" i="14" s="1"/>
  <c r="V32" i="14" s="1"/>
  <c r="T31" i="14"/>
  <c r="U31" i="14" s="1"/>
  <c r="V31" i="14" s="1"/>
  <c r="T30" i="14"/>
  <c r="U30" i="14" s="1"/>
  <c r="V30" i="14" s="1"/>
  <c r="T29" i="14"/>
  <c r="U29" i="14" s="1"/>
  <c r="V29" i="14" s="1"/>
  <c r="T28" i="14"/>
  <c r="U28" i="14" s="1"/>
  <c r="V28" i="14" s="1"/>
  <c r="T27" i="14"/>
  <c r="U27" i="14" s="1"/>
  <c r="V27" i="14" s="1"/>
  <c r="T26" i="14"/>
  <c r="U26" i="14" s="1"/>
  <c r="V26" i="14" s="1"/>
  <c r="U25" i="14"/>
  <c r="V25" i="14" s="1"/>
  <c r="T25" i="14"/>
  <c r="T24" i="14"/>
  <c r="U24" i="14" s="1"/>
  <c r="V24" i="14" s="1"/>
  <c r="T23" i="14"/>
  <c r="U23" i="14" s="1"/>
  <c r="V23" i="14" s="1"/>
  <c r="T22" i="14"/>
  <c r="U22" i="14" s="1"/>
  <c r="V22" i="14" s="1"/>
  <c r="T21" i="14"/>
  <c r="U21" i="14" s="1"/>
  <c r="V21" i="14" s="1"/>
  <c r="T20" i="14"/>
  <c r="U20" i="14" s="1"/>
  <c r="V20" i="14" s="1"/>
  <c r="T19" i="14"/>
  <c r="U19" i="14" s="1"/>
  <c r="V19" i="14" s="1"/>
  <c r="T18" i="14"/>
  <c r="U18" i="14" s="1"/>
  <c r="V18" i="14" s="1"/>
  <c r="T17" i="14"/>
  <c r="U17" i="14" s="1"/>
  <c r="V17" i="14" s="1"/>
  <c r="T16" i="14"/>
  <c r="U16" i="14" s="1"/>
  <c r="V16" i="14" s="1"/>
  <c r="M51" i="14"/>
  <c r="M49" i="14"/>
  <c r="M48" i="14"/>
  <c r="M46" i="14"/>
  <c r="M45" i="14"/>
  <c r="M44" i="14"/>
  <c r="M43" i="14"/>
  <c r="M42" i="14"/>
  <c r="M39" i="14"/>
  <c r="M38" i="14"/>
  <c r="M36" i="14"/>
  <c r="M35" i="14"/>
  <c r="M34" i="14"/>
  <c r="M33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G51" i="14"/>
  <c r="G50" i="14"/>
  <c r="G47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5" i="14"/>
  <c r="G24" i="14"/>
  <c r="G22" i="14"/>
  <c r="G21" i="14"/>
  <c r="G20" i="14"/>
  <c r="G19" i="14"/>
  <c r="G18" i="14"/>
  <c r="M16" i="14"/>
  <c r="D290" i="1" l="1"/>
  <c r="D291" i="1" s="1"/>
  <c r="C290" i="1"/>
  <c r="C291" i="1" s="1"/>
  <c r="D66" i="14"/>
  <c r="D67" i="14" s="1"/>
  <c r="D68" i="14" s="1"/>
  <c r="D62" i="14"/>
  <c r="D63" i="14" s="1"/>
  <c r="D64" i="14" s="1"/>
  <c r="D58" i="14"/>
  <c r="D59" i="14" s="1"/>
  <c r="D60" i="14" s="1"/>
  <c r="C58" i="14"/>
  <c r="C59" i="14" s="1"/>
  <c r="C60" i="14" s="1"/>
  <c r="C61" i="14" s="1"/>
  <c r="C62" i="14" s="1"/>
  <c r="C63" i="14" s="1"/>
  <c r="C64" i="14" s="1"/>
  <c r="C65" i="14" s="1"/>
  <c r="C66" i="14" s="1"/>
  <c r="C67" i="14" s="1"/>
  <c r="C68" i="14" s="1"/>
  <c r="E47" i="14"/>
  <c r="E48" i="14" s="1"/>
  <c r="E49" i="14" s="1"/>
  <c r="E50" i="14" s="1"/>
  <c r="E51" i="14" s="1"/>
  <c r="E41" i="14"/>
  <c r="E42" i="14" s="1"/>
  <c r="E43" i="14" s="1"/>
  <c r="E44" i="14" s="1"/>
  <c r="E45" i="14" s="1"/>
  <c r="D41" i="14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E35" i="14"/>
  <c r="E36" i="14" s="1"/>
  <c r="E37" i="14" s="1"/>
  <c r="E38" i="14" s="1"/>
  <c r="E39" i="14" s="1"/>
  <c r="E29" i="14"/>
  <c r="E30" i="14" s="1"/>
  <c r="E31" i="14" s="1"/>
  <c r="E32" i="14" s="1"/>
  <c r="E33" i="14" s="1"/>
  <c r="D29" i="14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C348" i="7" l="1"/>
  <c r="C349" i="7" s="1"/>
  <c r="C350" i="7" s="1"/>
  <c r="C351" i="7" s="1"/>
  <c r="D348" i="7"/>
  <c r="D349" i="7" s="1"/>
  <c r="D350" i="7" s="1"/>
  <c r="D351" i="7" s="1"/>
  <c r="E23" i="14"/>
  <c r="E24" i="14" s="1"/>
  <c r="E25" i="14" s="1"/>
  <c r="E26" i="14" s="1"/>
  <c r="E27" i="14" s="1"/>
  <c r="D17" i="14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E17" i="14"/>
  <c r="E18" i="14" s="1"/>
  <c r="E19" i="14" s="1"/>
  <c r="E20" i="14" s="1"/>
  <c r="E21" i="14" s="1"/>
  <c r="C17" i="14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2" i="14" s="1"/>
  <c r="C43" i="14" s="1"/>
  <c r="C44" i="14" s="1"/>
  <c r="C45" i="14" s="1"/>
  <c r="C46" i="14" s="1"/>
  <c r="C47" i="14" s="1"/>
  <c r="C48" i="14" s="1"/>
  <c r="C49" i="14" s="1"/>
  <c r="C50" i="14" s="1"/>
  <c r="C51" i="14" s="1"/>
  <c r="U100" i="7" l="1"/>
  <c r="V258" i="1" l="1"/>
  <c r="U258" i="1"/>
  <c r="AA228" i="1"/>
  <c r="AA258" i="1" s="1"/>
  <c r="AA289" i="1" s="1"/>
  <c r="AA320" i="1" s="1"/>
  <c r="V228" i="1"/>
  <c r="U228" i="1"/>
  <c r="AA124" i="1"/>
  <c r="V124" i="1"/>
  <c r="U124" i="1"/>
  <c r="T124" i="1"/>
  <c r="T228" i="1" s="1"/>
  <c r="T258" i="1" s="1"/>
  <c r="T289" i="1" s="1"/>
  <c r="T320" i="1" s="1"/>
  <c r="S124" i="1"/>
  <c r="S228" i="1" s="1"/>
  <c r="S258" i="1" s="1"/>
  <c r="S289" i="1" s="1"/>
  <c r="S320" i="1" s="1"/>
  <c r="R124" i="1"/>
  <c r="R228" i="1" s="1"/>
  <c r="R258" i="1" s="1"/>
  <c r="R289" i="1" s="1"/>
  <c r="R320" i="1" s="1"/>
  <c r="Q124" i="1"/>
  <c r="Q228" i="1" s="1"/>
  <c r="Q258" i="1" s="1"/>
  <c r="Q289" i="1" s="1"/>
  <c r="Q320" i="1" s="1"/>
  <c r="P124" i="1"/>
  <c r="P228" i="1" s="1"/>
  <c r="P258" i="1" s="1"/>
  <c r="P289" i="1" s="1"/>
  <c r="P320" i="1" s="1"/>
  <c r="O124" i="1"/>
  <c r="O228" i="1" s="1"/>
  <c r="O258" i="1" s="1"/>
  <c r="O289" i="1" s="1"/>
  <c r="O320" i="1" s="1"/>
  <c r="N124" i="1"/>
  <c r="N228" i="1" s="1"/>
  <c r="N258" i="1" s="1"/>
  <c r="N289" i="1" s="1"/>
  <c r="N320" i="1" s="1"/>
  <c r="M124" i="1"/>
  <c r="M228" i="1" s="1"/>
  <c r="M258" i="1" s="1"/>
  <c r="M289" i="1" s="1"/>
  <c r="M320" i="1" s="1"/>
  <c r="L124" i="1"/>
  <c r="L228" i="1" s="1"/>
  <c r="L258" i="1" s="1"/>
  <c r="L289" i="1" s="1"/>
  <c r="L320" i="1" s="1"/>
  <c r="K124" i="1"/>
  <c r="K228" i="1" s="1"/>
  <c r="K258" i="1" s="1"/>
  <c r="K289" i="1" s="1"/>
  <c r="K320" i="1" s="1"/>
  <c r="W302" i="7" l="1"/>
  <c r="U302" i="7"/>
  <c r="AB262" i="7"/>
  <c r="AB302" i="7" s="1"/>
  <c r="AB343" i="7" s="1"/>
  <c r="AB384" i="7" s="1"/>
  <c r="W262" i="7"/>
  <c r="U262" i="7"/>
  <c r="W232" i="7"/>
  <c r="U232" i="7"/>
  <c r="W191" i="7"/>
  <c r="U191" i="7"/>
  <c r="W161" i="7"/>
  <c r="U161" i="7"/>
  <c r="AB130" i="7"/>
  <c r="W130" i="7"/>
  <c r="W138" i="7"/>
  <c r="U130" i="7"/>
  <c r="T130" i="7"/>
  <c r="T262" i="7" s="1"/>
  <c r="T302" i="7" s="1"/>
  <c r="T343" i="7" s="1"/>
  <c r="T384" i="7" s="1"/>
  <c r="S130" i="7"/>
  <c r="S262" i="7" s="1"/>
  <c r="S302" i="7" s="1"/>
  <c r="S343" i="7" s="1"/>
  <c r="S384" i="7" s="1"/>
  <c r="R130" i="7"/>
  <c r="R262" i="7" s="1"/>
  <c r="R302" i="7" s="1"/>
  <c r="R343" i="7" s="1"/>
  <c r="R384" i="7" s="1"/>
  <c r="Q130" i="7"/>
  <c r="Q262" i="7" s="1"/>
  <c r="Q302" i="7" s="1"/>
  <c r="Q343" i="7" s="1"/>
  <c r="Q384" i="7" s="1"/>
  <c r="P130" i="7"/>
  <c r="P262" i="7" s="1"/>
  <c r="P302" i="7" s="1"/>
  <c r="P343" i="7" s="1"/>
  <c r="P384" i="7" s="1"/>
  <c r="O130" i="7"/>
  <c r="O262" i="7" s="1"/>
  <c r="O302" i="7" s="1"/>
  <c r="O343" i="7" s="1"/>
  <c r="O384" i="7" s="1"/>
  <c r="W100" i="7"/>
  <c r="V204" i="1" l="1"/>
  <c r="U204" i="1"/>
  <c r="V173" i="1"/>
  <c r="U173" i="1"/>
  <c r="V149" i="1"/>
  <c r="U149" i="1"/>
  <c r="C149" i="1"/>
  <c r="C150" i="1" s="1"/>
  <c r="C151" i="1" s="1"/>
  <c r="V100" i="1"/>
  <c r="U100" i="1"/>
  <c r="W310" i="7" l="1"/>
  <c r="U310" i="7"/>
  <c r="W309" i="7"/>
  <c r="U309" i="7"/>
  <c r="W308" i="7"/>
  <c r="U308" i="7"/>
  <c r="W307" i="7"/>
  <c r="U307" i="7"/>
  <c r="W306" i="7"/>
  <c r="U306" i="7"/>
  <c r="W305" i="7"/>
  <c r="U305" i="7"/>
  <c r="W301" i="7"/>
  <c r="U301" i="7"/>
  <c r="W300" i="7"/>
  <c r="U300" i="7"/>
  <c r="W299" i="7"/>
  <c r="U299" i="7"/>
  <c r="W295" i="7"/>
  <c r="U295" i="7"/>
  <c r="W294" i="7"/>
  <c r="U294" i="7"/>
  <c r="W293" i="7"/>
  <c r="U293" i="7"/>
  <c r="W292" i="7"/>
  <c r="U292" i="7"/>
  <c r="W291" i="7"/>
  <c r="U291" i="7"/>
  <c r="W290" i="7"/>
  <c r="U290" i="7"/>
  <c r="W289" i="7"/>
  <c r="U289" i="7"/>
  <c r="W286" i="7"/>
  <c r="U286" i="7"/>
  <c r="W285" i="7"/>
  <c r="U285" i="7"/>
  <c r="W281" i="7"/>
  <c r="U281" i="7"/>
  <c r="W280" i="7"/>
  <c r="U280" i="7"/>
  <c r="W279" i="7"/>
  <c r="U279" i="7"/>
  <c r="W278" i="7"/>
  <c r="U278" i="7"/>
  <c r="W277" i="7"/>
  <c r="U277" i="7"/>
  <c r="W276" i="7"/>
  <c r="U276" i="7"/>
  <c r="W273" i="7"/>
  <c r="U273" i="7"/>
  <c r="D273" i="7"/>
  <c r="C273" i="7"/>
  <c r="W272" i="7"/>
  <c r="U272" i="7"/>
  <c r="V257" i="1"/>
  <c r="U257" i="1"/>
  <c r="V256" i="1"/>
  <c r="U256" i="1"/>
  <c r="V255" i="1"/>
  <c r="U255" i="1"/>
  <c r="V254" i="1"/>
  <c r="U254" i="1"/>
  <c r="V253" i="1"/>
  <c r="U253" i="1"/>
  <c r="V252" i="1"/>
  <c r="U252" i="1"/>
  <c r="V251" i="1"/>
  <c r="U251" i="1"/>
  <c r="V250" i="1"/>
  <c r="U250" i="1"/>
  <c r="V246" i="1"/>
  <c r="U246" i="1"/>
  <c r="V245" i="1"/>
  <c r="U245" i="1"/>
  <c r="V244" i="1"/>
  <c r="U244" i="1"/>
  <c r="V243" i="1"/>
  <c r="U243" i="1"/>
  <c r="V240" i="1"/>
  <c r="U240" i="1"/>
  <c r="V239" i="1"/>
  <c r="U239" i="1"/>
  <c r="V238" i="1"/>
  <c r="U238" i="1"/>
  <c r="V237" i="1"/>
  <c r="U237" i="1"/>
  <c r="V235" i="1"/>
  <c r="U235" i="1"/>
  <c r="V234" i="1"/>
  <c r="U234" i="1"/>
  <c r="V233" i="1"/>
  <c r="U233" i="1"/>
  <c r="D233" i="1"/>
  <c r="D234" i="1" s="1"/>
  <c r="D235" i="1" s="1"/>
  <c r="D236" i="1" s="1"/>
  <c r="D237" i="1" s="1"/>
  <c r="C233" i="1"/>
  <c r="C234" i="1" s="1"/>
  <c r="C235" i="1" s="1"/>
  <c r="C236" i="1" s="1"/>
  <c r="C237" i="1" s="1"/>
  <c r="V232" i="1"/>
  <c r="U232" i="1"/>
  <c r="C274" i="7" l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D274" i="7"/>
  <c r="D275" i="7" s="1"/>
  <c r="D276" i="7" s="1"/>
  <c r="D277" i="7" s="1"/>
  <c r="D278" i="7" s="1"/>
  <c r="D279" i="7" s="1"/>
  <c r="D280" i="7" s="1"/>
  <c r="D281" i="7" s="1"/>
  <c r="D282" i="7" s="1"/>
  <c r="D283" i="7" s="1"/>
  <c r="D284" i="7" s="1"/>
  <c r="D285" i="7" s="1"/>
  <c r="D286" i="7" s="1"/>
  <c r="D287" i="7" s="1"/>
  <c r="D288" i="7" s="1"/>
  <c r="D289" i="7" s="1"/>
  <c r="D290" i="7" s="1"/>
  <c r="D291" i="7" s="1"/>
  <c r="D292" i="7" s="1"/>
  <c r="D293" i="7" s="1"/>
  <c r="D294" i="7" s="1"/>
  <c r="D295" i="7" s="1"/>
  <c r="D296" i="7" s="1"/>
  <c r="D297" i="7" s="1"/>
  <c r="D298" i="7" s="1"/>
  <c r="D299" i="7" s="1"/>
  <c r="D300" i="7" s="1"/>
  <c r="D301" i="7" s="1"/>
  <c r="D302" i="7" s="1"/>
  <c r="D303" i="7" s="1"/>
  <c r="D304" i="7" s="1"/>
  <c r="D305" i="7" s="1"/>
  <c r="D306" i="7" s="1"/>
  <c r="D238" i="1"/>
  <c r="D239" i="1" s="1"/>
  <c r="D240" i="1" s="1"/>
  <c r="C238" i="1"/>
  <c r="C239" i="1" s="1"/>
  <c r="C240" i="1" s="1"/>
  <c r="AB244" i="7"/>
  <c r="AB276" i="7" s="1"/>
  <c r="AB316" i="7" s="1"/>
  <c r="AB357" i="7" s="1"/>
  <c r="AB245" i="7"/>
  <c r="AB277" i="7" s="1"/>
  <c r="AB317" i="7" s="1"/>
  <c r="AB358" i="7" s="1"/>
  <c r="AB246" i="7"/>
  <c r="AB278" i="7" s="1"/>
  <c r="AB318" i="7" s="1"/>
  <c r="AB359" i="7" s="1"/>
  <c r="AB247" i="7"/>
  <c r="AB279" i="7" s="1"/>
  <c r="AB319" i="7" s="1"/>
  <c r="AB360" i="7" s="1"/>
  <c r="AB248" i="7"/>
  <c r="AB280" i="7" s="1"/>
  <c r="AB320" i="7" s="1"/>
  <c r="AB361" i="7" s="1"/>
  <c r="AB249" i="7"/>
  <c r="AB281" i="7" s="1"/>
  <c r="AB321" i="7" s="1"/>
  <c r="AB362" i="7" s="1"/>
  <c r="AB250" i="7"/>
  <c r="AB285" i="7" s="1"/>
  <c r="AB325" i="7" s="1"/>
  <c r="AB366" i="7" s="1"/>
  <c r="AB251" i="7"/>
  <c r="AB286" i="7" s="1"/>
  <c r="AB326" i="7" s="1"/>
  <c r="AB367" i="7" s="1"/>
  <c r="AB252" i="7"/>
  <c r="AB289" i="7" s="1"/>
  <c r="AB329" i="7" s="1"/>
  <c r="AB370" i="7" s="1"/>
  <c r="AB253" i="7"/>
  <c r="AB290" i="7" s="1"/>
  <c r="AB330" i="7" s="1"/>
  <c r="AB371" i="7" s="1"/>
  <c r="AB254" i="7"/>
  <c r="AB291" i="7" s="1"/>
  <c r="AB331" i="7" s="1"/>
  <c r="AB372" i="7" s="1"/>
  <c r="AB255" i="7"/>
  <c r="AB292" i="7" s="1"/>
  <c r="AB332" i="7" s="1"/>
  <c r="AB373" i="7" s="1"/>
  <c r="AB256" i="7"/>
  <c r="AB293" i="7" s="1"/>
  <c r="AB333" i="7" s="1"/>
  <c r="AB374" i="7" s="1"/>
  <c r="AB257" i="7"/>
  <c r="AB258" i="7"/>
  <c r="AB259" i="7"/>
  <c r="AB299" i="7" s="1"/>
  <c r="AB339" i="7" s="1"/>
  <c r="AB380" i="7" s="1"/>
  <c r="AB260" i="7"/>
  <c r="AB300" i="7" s="1"/>
  <c r="AB340" i="7" s="1"/>
  <c r="AB381" i="7" s="1"/>
  <c r="AB261" i="7"/>
  <c r="AB301" i="7" s="1"/>
  <c r="AB342" i="7" s="1"/>
  <c r="AB383" i="7" s="1"/>
  <c r="AB265" i="7"/>
  <c r="AB305" i="7" s="1"/>
  <c r="AB346" i="7" s="1"/>
  <c r="AB387" i="7" s="1"/>
  <c r="AB266" i="7"/>
  <c r="AB306" i="7" s="1"/>
  <c r="AB347" i="7" s="1"/>
  <c r="AB388" i="7" s="1"/>
  <c r="AB267" i="7"/>
  <c r="AB307" i="7" s="1"/>
  <c r="AB348" i="7" s="1"/>
  <c r="AB389" i="7" s="1"/>
  <c r="AB268" i="7"/>
  <c r="AB269" i="7"/>
  <c r="AB270" i="7"/>
  <c r="AA217" i="1"/>
  <c r="AA244" i="1" s="1"/>
  <c r="AA274" i="1" s="1"/>
  <c r="AA305" i="1" s="1"/>
  <c r="AA218" i="1"/>
  <c r="AA245" i="1" s="1"/>
  <c r="AA275" i="1" s="1"/>
  <c r="AA306" i="1" s="1"/>
  <c r="AA219" i="1"/>
  <c r="AA246" i="1" s="1"/>
  <c r="AA276" i="1" s="1"/>
  <c r="AA307" i="1" s="1"/>
  <c r="AA220" i="1"/>
  <c r="AA250" i="1" s="1"/>
  <c r="AA280" i="1" s="1"/>
  <c r="AA311" i="1" s="1"/>
  <c r="AA221" i="1"/>
  <c r="AA251" i="1" s="1"/>
  <c r="AA281" i="1" s="1"/>
  <c r="AA312" i="1" s="1"/>
  <c r="AA222" i="1"/>
  <c r="AA252" i="1" s="1"/>
  <c r="AA282" i="1" s="1"/>
  <c r="AA313" i="1" s="1"/>
  <c r="AA223" i="1"/>
  <c r="AA253" i="1" s="1"/>
  <c r="AA283" i="1" s="1"/>
  <c r="AA314" i="1" s="1"/>
  <c r="AA224" i="1"/>
  <c r="AA254" i="1" s="1"/>
  <c r="AA284" i="1" s="1"/>
  <c r="AA315" i="1" s="1"/>
  <c r="AA225" i="1"/>
  <c r="AA255" i="1" s="1"/>
  <c r="AA285" i="1" s="1"/>
  <c r="AA316" i="1" s="1"/>
  <c r="AA226" i="1"/>
  <c r="AA256" i="1" s="1"/>
  <c r="AA286" i="1" s="1"/>
  <c r="AA317" i="1" s="1"/>
  <c r="AA227" i="1"/>
  <c r="AA257" i="1" s="1"/>
  <c r="AA288" i="1" s="1"/>
  <c r="AA319" i="1" s="1"/>
  <c r="P126" i="7"/>
  <c r="D307" i="7" l="1"/>
  <c r="D308" i="7" s="1"/>
  <c r="D309" i="7" s="1"/>
  <c r="D310" i="7" s="1"/>
  <c r="C307" i="7"/>
  <c r="C308" i="7" s="1"/>
  <c r="C309" i="7" s="1"/>
  <c r="C310" i="7" s="1"/>
  <c r="AB295" i="7"/>
  <c r="AB335" i="7" s="1"/>
  <c r="AB376" i="7" s="1"/>
  <c r="AB294" i="7"/>
  <c r="AB334" i="7" s="1"/>
  <c r="AB375" i="7" s="1"/>
  <c r="AB310" i="7"/>
  <c r="AB351" i="7" s="1"/>
  <c r="AB392" i="7" s="1"/>
  <c r="AB309" i="7"/>
  <c r="AB350" i="7" s="1"/>
  <c r="AB391" i="7" s="1"/>
  <c r="AB308" i="7"/>
  <c r="AB349" i="7" s="1"/>
  <c r="AB390" i="7" s="1"/>
  <c r="C241" i="1"/>
  <c r="C242" i="1" s="1"/>
  <c r="C243" i="1" s="1"/>
  <c r="C244" i="1" s="1"/>
  <c r="C245" i="1" s="1"/>
  <c r="C246" i="1" s="1"/>
  <c r="D241" i="1"/>
  <c r="D242" i="1" s="1"/>
  <c r="D243" i="1" s="1"/>
  <c r="D244" i="1" s="1"/>
  <c r="D245" i="1" s="1"/>
  <c r="D246" i="1" s="1"/>
  <c r="AA113" i="1"/>
  <c r="AA114" i="1"/>
  <c r="AA115" i="1"/>
  <c r="AA116" i="1"/>
  <c r="AA117" i="1"/>
  <c r="AA118" i="1"/>
  <c r="AA119" i="1"/>
  <c r="AA120" i="1"/>
  <c r="AA121" i="1"/>
  <c r="AA122" i="1"/>
  <c r="AA123" i="1"/>
  <c r="C247" i="1" l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D247" i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U96" i="7"/>
  <c r="W96" i="7"/>
  <c r="U87" i="7"/>
  <c r="W87" i="7"/>
  <c r="U248" i="7" l="1"/>
  <c r="W248" i="7"/>
  <c r="U249" i="7"/>
  <c r="W249" i="7"/>
  <c r="U250" i="7"/>
  <c r="W250" i="7"/>
  <c r="U251" i="7"/>
  <c r="W251" i="7"/>
  <c r="U252" i="7"/>
  <c r="W252" i="7"/>
  <c r="U253" i="7"/>
  <c r="W253" i="7"/>
  <c r="U254" i="7"/>
  <c r="W254" i="7"/>
  <c r="U255" i="7"/>
  <c r="W255" i="7"/>
  <c r="U256" i="7"/>
  <c r="W256" i="7"/>
  <c r="U257" i="7"/>
  <c r="W257" i="7"/>
  <c r="U258" i="7"/>
  <c r="W258" i="7"/>
  <c r="U259" i="7"/>
  <c r="W259" i="7"/>
  <c r="U260" i="7"/>
  <c r="W260" i="7"/>
  <c r="U261" i="7"/>
  <c r="W261" i="7"/>
  <c r="U265" i="7"/>
  <c r="W265" i="7"/>
  <c r="U266" i="7"/>
  <c r="W266" i="7"/>
  <c r="U267" i="7"/>
  <c r="W267" i="7"/>
  <c r="U268" i="7"/>
  <c r="W268" i="7"/>
  <c r="U269" i="7"/>
  <c r="W269" i="7"/>
  <c r="U270" i="7"/>
  <c r="W270" i="7"/>
  <c r="U243" i="7"/>
  <c r="W243" i="7"/>
  <c r="AB243" i="7"/>
  <c r="AB273" i="7" s="1"/>
  <c r="AB313" i="7" s="1"/>
  <c r="AB354" i="7" s="1"/>
  <c r="U244" i="7"/>
  <c r="W244" i="7"/>
  <c r="U245" i="7"/>
  <c r="W245" i="7"/>
  <c r="U246" i="7"/>
  <c r="W246" i="7"/>
  <c r="U247" i="7"/>
  <c r="W247" i="7"/>
  <c r="D243" i="7"/>
  <c r="D244" i="7" s="1"/>
  <c r="D245" i="7" s="1"/>
  <c r="D246" i="7" s="1"/>
  <c r="D247" i="7" s="1"/>
  <c r="D248" i="7" s="1"/>
  <c r="D249" i="7" s="1"/>
  <c r="D250" i="7" s="1"/>
  <c r="D251" i="7" s="1"/>
  <c r="D252" i="7" s="1"/>
  <c r="D253" i="7" s="1"/>
  <c r="D254" i="7" s="1"/>
  <c r="D255" i="7" s="1"/>
  <c r="D256" i="7" s="1"/>
  <c r="D257" i="7" s="1"/>
  <c r="D258" i="7" s="1"/>
  <c r="D259" i="7" s="1"/>
  <c r="D260" i="7" s="1"/>
  <c r="D261" i="7" s="1"/>
  <c r="D262" i="7" s="1"/>
  <c r="D263" i="7" s="1"/>
  <c r="D264" i="7" s="1"/>
  <c r="D265" i="7" s="1"/>
  <c r="D266" i="7" s="1"/>
  <c r="C243" i="7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W224" i="7"/>
  <c r="U224" i="7"/>
  <c r="W223" i="7"/>
  <c r="U223" i="7"/>
  <c r="D202" i="7"/>
  <c r="C202" i="7"/>
  <c r="W210" i="7"/>
  <c r="U210" i="7"/>
  <c r="W209" i="7"/>
  <c r="U209" i="7"/>
  <c r="C172" i="7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W187" i="7"/>
  <c r="U187" i="7"/>
  <c r="W186" i="7"/>
  <c r="U186" i="7"/>
  <c r="W178" i="7"/>
  <c r="U178" i="7"/>
  <c r="W177" i="7"/>
  <c r="U177" i="7"/>
  <c r="W148" i="7"/>
  <c r="U148" i="7"/>
  <c r="W147" i="7"/>
  <c r="U147" i="7"/>
  <c r="W157" i="7"/>
  <c r="U157" i="7"/>
  <c r="W156" i="7"/>
  <c r="U156" i="7"/>
  <c r="C142" i="7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W137" i="7"/>
  <c r="W136" i="7"/>
  <c r="U136" i="7"/>
  <c r="W135" i="7"/>
  <c r="W134" i="7"/>
  <c r="W133" i="7"/>
  <c r="W129" i="7"/>
  <c r="W128" i="7"/>
  <c r="W127" i="7"/>
  <c r="W126" i="7"/>
  <c r="W125" i="7"/>
  <c r="W124" i="7"/>
  <c r="W123" i="7"/>
  <c r="W122" i="7"/>
  <c r="W121" i="7"/>
  <c r="W120" i="7"/>
  <c r="W119" i="7"/>
  <c r="W118" i="7"/>
  <c r="W117" i="7"/>
  <c r="W116" i="7"/>
  <c r="W115" i="7"/>
  <c r="W114" i="7"/>
  <c r="W113" i="7"/>
  <c r="W112" i="7"/>
  <c r="W111" i="7"/>
  <c r="W110" i="7"/>
  <c r="O115" i="7"/>
  <c r="O247" i="7" s="1"/>
  <c r="O279" i="7" s="1"/>
  <c r="O319" i="7" s="1"/>
  <c r="O360" i="7" s="1"/>
  <c r="P115" i="7"/>
  <c r="P247" i="7" s="1"/>
  <c r="P279" i="7" s="1"/>
  <c r="P319" i="7" s="1"/>
  <c r="P360" i="7" s="1"/>
  <c r="Q115" i="7"/>
  <c r="Q247" i="7" s="1"/>
  <c r="Q279" i="7" s="1"/>
  <c r="Q319" i="7" s="1"/>
  <c r="Q360" i="7" s="1"/>
  <c r="R115" i="7"/>
  <c r="R247" i="7" s="1"/>
  <c r="R279" i="7" s="1"/>
  <c r="R319" i="7" s="1"/>
  <c r="R360" i="7" s="1"/>
  <c r="S115" i="7"/>
  <c r="S247" i="7" s="1"/>
  <c r="S279" i="7" s="1"/>
  <c r="S319" i="7" s="1"/>
  <c r="S360" i="7" s="1"/>
  <c r="T115" i="7"/>
  <c r="T247" i="7" s="1"/>
  <c r="T279" i="7" s="1"/>
  <c r="T319" i="7" s="1"/>
  <c r="T360" i="7" s="1"/>
  <c r="AB115" i="7"/>
  <c r="O116" i="7"/>
  <c r="O248" i="7" s="1"/>
  <c r="O280" i="7" s="1"/>
  <c r="O320" i="7" s="1"/>
  <c r="O361" i="7" s="1"/>
  <c r="P116" i="7"/>
  <c r="P248" i="7" s="1"/>
  <c r="P280" i="7" s="1"/>
  <c r="P320" i="7" s="1"/>
  <c r="P361" i="7" s="1"/>
  <c r="Q116" i="7"/>
  <c r="Q248" i="7" s="1"/>
  <c r="Q280" i="7" s="1"/>
  <c r="Q320" i="7" s="1"/>
  <c r="Q361" i="7" s="1"/>
  <c r="R116" i="7"/>
  <c r="R248" i="7" s="1"/>
  <c r="R280" i="7" s="1"/>
  <c r="R320" i="7" s="1"/>
  <c r="R361" i="7" s="1"/>
  <c r="S116" i="7"/>
  <c r="S248" i="7" s="1"/>
  <c r="S280" i="7" s="1"/>
  <c r="S320" i="7" s="1"/>
  <c r="S361" i="7" s="1"/>
  <c r="T116" i="7"/>
  <c r="T248" i="7" s="1"/>
  <c r="T280" i="7" s="1"/>
  <c r="T320" i="7" s="1"/>
  <c r="T361" i="7" s="1"/>
  <c r="AB116" i="7"/>
  <c r="O117" i="7"/>
  <c r="O249" i="7" s="1"/>
  <c r="O281" i="7" s="1"/>
  <c r="O321" i="7" s="1"/>
  <c r="O362" i="7" s="1"/>
  <c r="P117" i="7"/>
  <c r="P249" i="7" s="1"/>
  <c r="P281" i="7" s="1"/>
  <c r="P321" i="7" s="1"/>
  <c r="P362" i="7" s="1"/>
  <c r="Q117" i="7"/>
  <c r="Q249" i="7" s="1"/>
  <c r="Q281" i="7" s="1"/>
  <c r="Q321" i="7" s="1"/>
  <c r="Q362" i="7" s="1"/>
  <c r="R117" i="7"/>
  <c r="R249" i="7" s="1"/>
  <c r="R281" i="7" s="1"/>
  <c r="R321" i="7" s="1"/>
  <c r="R362" i="7" s="1"/>
  <c r="S117" i="7"/>
  <c r="S249" i="7" s="1"/>
  <c r="S281" i="7" s="1"/>
  <c r="S321" i="7" s="1"/>
  <c r="S362" i="7" s="1"/>
  <c r="T117" i="7"/>
  <c r="T249" i="7" s="1"/>
  <c r="T281" i="7" s="1"/>
  <c r="T321" i="7" s="1"/>
  <c r="T362" i="7" s="1"/>
  <c r="AB117" i="7"/>
  <c r="O118" i="7"/>
  <c r="O250" i="7" s="1"/>
  <c r="O285" i="7" s="1"/>
  <c r="O325" i="7" s="1"/>
  <c r="O366" i="7" s="1"/>
  <c r="P118" i="7"/>
  <c r="P250" i="7" s="1"/>
  <c r="P285" i="7" s="1"/>
  <c r="P325" i="7" s="1"/>
  <c r="P366" i="7" s="1"/>
  <c r="Q118" i="7"/>
  <c r="Q250" i="7" s="1"/>
  <c r="Q285" i="7" s="1"/>
  <c r="Q325" i="7" s="1"/>
  <c r="Q366" i="7" s="1"/>
  <c r="R118" i="7"/>
  <c r="R250" i="7" s="1"/>
  <c r="R285" i="7" s="1"/>
  <c r="R325" i="7" s="1"/>
  <c r="R366" i="7" s="1"/>
  <c r="S118" i="7"/>
  <c r="S250" i="7" s="1"/>
  <c r="S285" i="7" s="1"/>
  <c r="S325" i="7" s="1"/>
  <c r="S366" i="7" s="1"/>
  <c r="T118" i="7"/>
  <c r="T250" i="7" s="1"/>
  <c r="T285" i="7" s="1"/>
  <c r="T325" i="7" s="1"/>
  <c r="T366" i="7" s="1"/>
  <c r="AB118" i="7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04" i="1"/>
  <c r="D111" i="7"/>
  <c r="D112" i="7" s="1"/>
  <c r="D113" i="7" s="1"/>
  <c r="D114" i="7" s="1"/>
  <c r="D115" i="7" s="1"/>
  <c r="D116" i="7" s="1"/>
  <c r="D117" i="7" s="1"/>
  <c r="C111" i="7"/>
  <c r="C112" i="7" s="1"/>
  <c r="C113" i="7" s="1"/>
  <c r="C114" i="7" s="1"/>
  <c r="C115" i="7" s="1"/>
  <c r="C116" i="7" s="1"/>
  <c r="C117" i="7" s="1"/>
  <c r="O111" i="7"/>
  <c r="O243" i="7" s="1"/>
  <c r="O273" i="7" s="1"/>
  <c r="O313" i="7" s="1"/>
  <c r="O354" i="7" s="1"/>
  <c r="P111" i="7"/>
  <c r="P243" i="7" s="1"/>
  <c r="P273" i="7" s="1"/>
  <c r="P313" i="7" s="1"/>
  <c r="P354" i="7" s="1"/>
  <c r="Q111" i="7"/>
  <c r="Q243" i="7" s="1"/>
  <c r="Q273" i="7" s="1"/>
  <c r="Q313" i="7" s="1"/>
  <c r="Q354" i="7" s="1"/>
  <c r="R111" i="7"/>
  <c r="R243" i="7" s="1"/>
  <c r="R273" i="7" s="1"/>
  <c r="R313" i="7" s="1"/>
  <c r="R354" i="7" s="1"/>
  <c r="S111" i="7"/>
  <c r="S243" i="7" s="1"/>
  <c r="S273" i="7" s="1"/>
  <c r="S313" i="7" s="1"/>
  <c r="S354" i="7" s="1"/>
  <c r="T111" i="7"/>
  <c r="T243" i="7" s="1"/>
  <c r="T273" i="7" s="1"/>
  <c r="T313" i="7" s="1"/>
  <c r="T354" i="7" s="1"/>
  <c r="AB111" i="7"/>
  <c r="O112" i="7"/>
  <c r="O244" i="7" s="1"/>
  <c r="O276" i="7" s="1"/>
  <c r="O316" i="7" s="1"/>
  <c r="O357" i="7" s="1"/>
  <c r="P112" i="7"/>
  <c r="P244" i="7" s="1"/>
  <c r="P276" i="7" s="1"/>
  <c r="P316" i="7" s="1"/>
  <c r="P357" i="7" s="1"/>
  <c r="Q112" i="7"/>
  <c r="Q244" i="7" s="1"/>
  <c r="Q276" i="7" s="1"/>
  <c r="Q316" i="7" s="1"/>
  <c r="Q357" i="7" s="1"/>
  <c r="R112" i="7"/>
  <c r="R244" i="7" s="1"/>
  <c r="R276" i="7" s="1"/>
  <c r="R316" i="7" s="1"/>
  <c r="R357" i="7" s="1"/>
  <c r="S112" i="7"/>
  <c r="S244" i="7" s="1"/>
  <c r="S276" i="7" s="1"/>
  <c r="S316" i="7" s="1"/>
  <c r="S357" i="7" s="1"/>
  <c r="T112" i="7"/>
  <c r="T244" i="7" s="1"/>
  <c r="T276" i="7" s="1"/>
  <c r="T316" i="7" s="1"/>
  <c r="T357" i="7" s="1"/>
  <c r="AB112" i="7"/>
  <c r="O113" i="7"/>
  <c r="O245" i="7" s="1"/>
  <c r="O277" i="7" s="1"/>
  <c r="O317" i="7" s="1"/>
  <c r="O358" i="7" s="1"/>
  <c r="P113" i="7"/>
  <c r="P245" i="7" s="1"/>
  <c r="P277" i="7" s="1"/>
  <c r="P317" i="7" s="1"/>
  <c r="P358" i="7" s="1"/>
  <c r="Q113" i="7"/>
  <c r="Q245" i="7" s="1"/>
  <c r="Q277" i="7" s="1"/>
  <c r="Q317" i="7" s="1"/>
  <c r="Q358" i="7" s="1"/>
  <c r="R113" i="7"/>
  <c r="R245" i="7" s="1"/>
  <c r="R277" i="7" s="1"/>
  <c r="R317" i="7" s="1"/>
  <c r="R358" i="7" s="1"/>
  <c r="S113" i="7"/>
  <c r="S245" i="7" s="1"/>
  <c r="S277" i="7" s="1"/>
  <c r="S317" i="7" s="1"/>
  <c r="S358" i="7" s="1"/>
  <c r="T113" i="7"/>
  <c r="T245" i="7" s="1"/>
  <c r="T277" i="7" s="1"/>
  <c r="T317" i="7" s="1"/>
  <c r="T358" i="7" s="1"/>
  <c r="AB113" i="7"/>
  <c r="O114" i="7"/>
  <c r="O246" i="7" s="1"/>
  <c r="O278" i="7" s="1"/>
  <c r="O318" i="7" s="1"/>
  <c r="O359" i="7" s="1"/>
  <c r="P114" i="7"/>
  <c r="P246" i="7" s="1"/>
  <c r="P278" i="7" s="1"/>
  <c r="P318" i="7" s="1"/>
  <c r="P359" i="7" s="1"/>
  <c r="Q114" i="7"/>
  <c r="Q246" i="7" s="1"/>
  <c r="Q278" i="7" s="1"/>
  <c r="Q318" i="7" s="1"/>
  <c r="Q359" i="7" s="1"/>
  <c r="R114" i="7"/>
  <c r="R246" i="7" s="1"/>
  <c r="R278" i="7" s="1"/>
  <c r="R318" i="7" s="1"/>
  <c r="R359" i="7" s="1"/>
  <c r="S114" i="7"/>
  <c r="S246" i="7" s="1"/>
  <c r="S278" i="7" s="1"/>
  <c r="S318" i="7" s="1"/>
  <c r="S359" i="7" s="1"/>
  <c r="T114" i="7"/>
  <c r="T246" i="7" s="1"/>
  <c r="T278" i="7" s="1"/>
  <c r="T318" i="7" s="1"/>
  <c r="T359" i="7" s="1"/>
  <c r="AB114" i="7"/>
  <c r="O119" i="7"/>
  <c r="O251" i="7" s="1"/>
  <c r="O286" i="7" s="1"/>
  <c r="O326" i="7" s="1"/>
  <c r="O367" i="7" s="1"/>
  <c r="P119" i="7"/>
  <c r="P251" i="7" s="1"/>
  <c r="P286" i="7" s="1"/>
  <c r="P326" i="7" s="1"/>
  <c r="P367" i="7" s="1"/>
  <c r="Q119" i="7"/>
  <c r="Q251" i="7" s="1"/>
  <c r="Q286" i="7" s="1"/>
  <c r="Q326" i="7" s="1"/>
  <c r="Q367" i="7" s="1"/>
  <c r="R119" i="7"/>
  <c r="R251" i="7" s="1"/>
  <c r="R286" i="7" s="1"/>
  <c r="R326" i="7" s="1"/>
  <c r="R367" i="7" s="1"/>
  <c r="S119" i="7"/>
  <c r="S251" i="7" s="1"/>
  <c r="S286" i="7" s="1"/>
  <c r="S326" i="7" s="1"/>
  <c r="S367" i="7" s="1"/>
  <c r="T119" i="7"/>
  <c r="T251" i="7" s="1"/>
  <c r="T286" i="7" s="1"/>
  <c r="T326" i="7" s="1"/>
  <c r="T367" i="7" s="1"/>
  <c r="AB119" i="7"/>
  <c r="O120" i="7"/>
  <c r="O252" i="7" s="1"/>
  <c r="O289" i="7" s="1"/>
  <c r="O329" i="7" s="1"/>
  <c r="O370" i="7" s="1"/>
  <c r="P120" i="7"/>
  <c r="P252" i="7" s="1"/>
  <c r="P289" i="7" s="1"/>
  <c r="P329" i="7" s="1"/>
  <c r="P370" i="7" s="1"/>
  <c r="Q120" i="7"/>
  <c r="Q252" i="7" s="1"/>
  <c r="Q289" i="7" s="1"/>
  <c r="Q329" i="7" s="1"/>
  <c r="Q370" i="7" s="1"/>
  <c r="R120" i="7"/>
  <c r="R252" i="7" s="1"/>
  <c r="R289" i="7" s="1"/>
  <c r="R329" i="7" s="1"/>
  <c r="R370" i="7" s="1"/>
  <c r="S120" i="7"/>
  <c r="S252" i="7" s="1"/>
  <c r="S289" i="7" s="1"/>
  <c r="S329" i="7" s="1"/>
  <c r="S370" i="7" s="1"/>
  <c r="T120" i="7"/>
  <c r="T252" i="7" s="1"/>
  <c r="T289" i="7" s="1"/>
  <c r="T329" i="7" s="1"/>
  <c r="T370" i="7" s="1"/>
  <c r="AB120" i="7"/>
  <c r="O121" i="7"/>
  <c r="O253" i="7" s="1"/>
  <c r="O290" i="7" s="1"/>
  <c r="O330" i="7" s="1"/>
  <c r="O371" i="7" s="1"/>
  <c r="P121" i="7"/>
  <c r="P253" i="7" s="1"/>
  <c r="P290" i="7" s="1"/>
  <c r="P330" i="7" s="1"/>
  <c r="P371" i="7" s="1"/>
  <c r="Q121" i="7"/>
  <c r="Q253" i="7" s="1"/>
  <c r="Q290" i="7" s="1"/>
  <c r="Q330" i="7" s="1"/>
  <c r="Q371" i="7" s="1"/>
  <c r="R121" i="7"/>
  <c r="R253" i="7" s="1"/>
  <c r="R290" i="7" s="1"/>
  <c r="R330" i="7" s="1"/>
  <c r="R371" i="7" s="1"/>
  <c r="S121" i="7"/>
  <c r="S253" i="7" s="1"/>
  <c r="S290" i="7" s="1"/>
  <c r="S330" i="7" s="1"/>
  <c r="S371" i="7" s="1"/>
  <c r="T121" i="7"/>
  <c r="T253" i="7" s="1"/>
  <c r="T290" i="7" s="1"/>
  <c r="T330" i="7" s="1"/>
  <c r="T371" i="7" s="1"/>
  <c r="AB121" i="7"/>
  <c r="O122" i="7"/>
  <c r="O254" i="7" s="1"/>
  <c r="O291" i="7" s="1"/>
  <c r="O331" i="7" s="1"/>
  <c r="O372" i="7" s="1"/>
  <c r="P122" i="7"/>
  <c r="P254" i="7" s="1"/>
  <c r="P291" i="7" s="1"/>
  <c r="P331" i="7" s="1"/>
  <c r="P372" i="7" s="1"/>
  <c r="Q122" i="7"/>
  <c r="Q254" i="7" s="1"/>
  <c r="Q291" i="7" s="1"/>
  <c r="Q331" i="7" s="1"/>
  <c r="Q372" i="7" s="1"/>
  <c r="R122" i="7"/>
  <c r="R254" i="7" s="1"/>
  <c r="R291" i="7" s="1"/>
  <c r="R331" i="7" s="1"/>
  <c r="R372" i="7" s="1"/>
  <c r="S122" i="7"/>
  <c r="S254" i="7" s="1"/>
  <c r="S291" i="7" s="1"/>
  <c r="S331" i="7" s="1"/>
  <c r="S372" i="7" s="1"/>
  <c r="T122" i="7"/>
  <c r="T254" i="7" s="1"/>
  <c r="T291" i="7" s="1"/>
  <c r="T331" i="7" s="1"/>
  <c r="T372" i="7" s="1"/>
  <c r="AB122" i="7"/>
  <c r="O123" i="7"/>
  <c r="O255" i="7" s="1"/>
  <c r="O292" i="7" s="1"/>
  <c r="O332" i="7" s="1"/>
  <c r="O373" i="7" s="1"/>
  <c r="P123" i="7"/>
  <c r="P255" i="7" s="1"/>
  <c r="P292" i="7" s="1"/>
  <c r="P332" i="7" s="1"/>
  <c r="P373" i="7" s="1"/>
  <c r="Q123" i="7"/>
  <c r="Q255" i="7" s="1"/>
  <c r="Q292" i="7" s="1"/>
  <c r="Q332" i="7" s="1"/>
  <c r="Q373" i="7" s="1"/>
  <c r="R123" i="7"/>
  <c r="R255" i="7" s="1"/>
  <c r="R292" i="7" s="1"/>
  <c r="R332" i="7" s="1"/>
  <c r="R373" i="7" s="1"/>
  <c r="S123" i="7"/>
  <c r="S255" i="7" s="1"/>
  <c r="S292" i="7" s="1"/>
  <c r="S332" i="7" s="1"/>
  <c r="S373" i="7" s="1"/>
  <c r="T123" i="7"/>
  <c r="T255" i="7" s="1"/>
  <c r="T292" i="7" s="1"/>
  <c r="T332" i="7" s="1"/>
  <c r="T373" i="7" s="1"/>
  <c r="AB123" i="7"/>
  <c r="O124" i="7"/>
  <c r="O256" i="7" s="1"/>
  <c r="O293" i="7" s="1"/>
  <c r="O333" i="7" s="1"/>
  <c r="O374" i="7" s="1"/>
  <c r="P124" i="7"/>
  <c r="P256" i="7" s="1"/>
  <c r="P293" i="7" s="1"/>
  <c r="P333" i="7" s="1"/>
  <c r="P374" i="7" s="1"/>
  <c r="Q124" i="7"/>
  <c r="Q256" i="7" s="1"/>
  <c r="Q293" i="7" s="1"/>
  <c r="Q333" i="7" s="1"/>
  <c r="Q374" i="7" s="1"/>
  <c r="R124" i="7"/>
  <c r="R256" i="7" s="1"/>
  <c r="R293" i="7" s="1"/>
  <c r="R333" i="7" s="1"/>
  <c r="R374" i="7" s="1"/>
  <c r="S124" i="7"/>
  <c r="S256" i="7" s="1"/>
  <c r="S293" i="7" s="1"/>
  <c r="S333" i="7" s="1"/>
  <c r="S374" i="7" s="1"/>
  <c r="T124" i="7"/>
  <c r="T256" i="7" s="1"/>
  <c r="T293" i="7" s="1"/>
  <c r="T333" i="7" s="1"/>
  <c r="T374" i="7" s="1"/>
  <c r="AB124" i="7"/>
  <c r="O125" i="7"/>
  <c r="O257" i="7" s="1"/>
  <c r="O294" i="7" s="1"/>
  <c r="O334" i="7" s="1"/>
  <c r="O375" i="7" s="1"/>
  <c r="P125" i="7"/>
  <c r="P257" i="7" s="1"/>
  <c r="P294" i="7" s="1"/>
  <c r="P334" i="7" s="1"/>
  <c r="P375" i="7" s="1"/>
  <c r="Q125" i="7"/>
  <c r="Q257" i="7" s="1"/>
  <c r="Q294" i="7" s="1"/>
  <c r="Q334" i="7" s="1"/>
  <c r="Q375" i="7" s="1"/>
  <c r="R125" i="7"/>
  <c r="R257" i="7" s="1"/>
  <c r="R294" i="7" s="1"/>
  <c r="R334" i="7" s="1"/>
  <c r="R375" i="7" s="1"/>
  <c r="S125" i="7"/>
  <c r="S257" i="7" s="1"/>
  <c r="S294" i="7" s="1"/>
  <c r="S334" i="7" s="1"/>
  <c r="S375" i="7" s="1"/>
  <c r="T125" i="7"/>
  <c r="T257" i="7" s="1"/>
  <c r="T294" i="7" s="1"/>
  <c r="T334" i="7" s="1"/>
  <c r="T375" i="7" s="1"/>
  <c r="AB125" i="7"/>
  <c r="O126" i="7"/>
  <c r="O258" i="7" s="1"/>
  <c r="O295" i="7" s="1"/>
  <c r="O335" i="7" s="1"/>
  <c r="O376" i="7" s="1"/>
  <c r="P258" i="7"/>
  <c r="P295" i="7" s="1"/>
  <c r="P335" i="7" s="1"/>
  <c r="P376" i="7" s="1"/>
  <c r="Q126" i="7"/>
  <c r="Q258" i="7" s="1"/>
  <c r="Q295" i="7" s="1"/>
  <c r="Q335" i="7" s="1"/>
  <c r="Q376" i="7" s="1"/>
  <c r="R126" i="7"/>
  <c r="R258" i="7" s="1"/>
  <c r="R295" i="7" s="1"/>
  <c r="R335" i="7" s="1"/>
  <c r="R376" i="7" s="1"/>
  <c r="S126" i="7"/>
  <c r="S258" i="7" s="1"/>
  <c r="S295" i="7" s="1"/>
  <c r="S335" i="7" s="1"/>
  <c r="S376" i="7" s="1"/>
  <c r="T126" i="7"/>
  <c r="T258" i="7" s="1"/>
  <c r="T295" i="7" s="1"/>
  <c r="T335" i="7" s="1"/>
  <c r="T376" i="7" s="1"/>
  <c r="AB126" i="7"/>
  <c r="O127" i="7"/>
  <c r="O259" i="7" s="1"/>
  <c r="O299" i="7" s="1"/>
  <c r="O339" i="7" s="1"/>
  <c r="O380" i="7" s="1"/>
  <c r="P127" i="7"/>
  <c r="P259" i="7" s="1"/>
  <c r="P299" i="7" s="1"/>
  <c r="P339" i="7" s="1"/>
  <c r="P380" i="7" s="1"/>
  <c r="Q127" i="7"/>
  <c r="Q259" i="7" s="1"/>
  <c r="Q299" i="7" s="1"/>
  <c r="Q339" i="7" s="1"/>
  <c r="Q380" i="7" s="1"/>
  <c r="R127" i="7"/>
  <c r="R259" i="7" s="1"/>
  <c r="R299" i="7" s="1"/>
  <c r="R339" i="7" s="1"/>
  <c r="R380" i="7" s="1"/>
  <c r="S127" i="7"/>
  <c r="S259" i="7" s="1"/>
  <c r="S299" i="7" s="1"/>
  <c r="S339" i="7" s="1"/>
  <c r="S380" i="7" s="1"/>
  <c r="T127" i="7"/>
  <c r="T259" i="7" s="1"/>
  <c r="T299" i="7" s="1"/>
  <c r="T339" i="7" s="1"/>
  <c r="T380" i="7" s="1"/>
  <c r="AB127" i="7"/>
  <c r="O128" i="7"/>
  <c r="O260" i="7" s="1"/>
  <c r="O300" i="7" s="1"/>
  <c r="O340" i="7" s="1"/>
  <c r="O381" i="7" s="1"/>
  <c r="P128" i="7"/>
  <c r="P260" i="7" s="1"/>
  <c r="P300" i="7" s="1"/>
  <c r="P340" i="7" s="1"/>
  <c r="P381" i="7" s="1"/>
  <c r="Q128" i="7"/>
  <c r="Q260" i="7" s="1"/>
  <c r="Q300" i="7" s="1"/>
  <c r="Q340" i="7" s="1"/>
  <c r="Q381" i="7" s="1"/>
  <c r="R128" i="7"/>
  <c r="R260" i="7" s="1"/>
  <c r="R300" i="7" s="1"/>
  <c r="R340" i="7" s="1"/>
  <c r="R381" i="7" s="1"/>
  <c r="S128" i="7"/>
  <c r="S260" i="7" s="1"/>
  <c r="S300" i="7" s="1"/>
  <c r="S381" i="7" s="1"/>
  <c r="T128" i="7"/>
  <c r="T260" i="7" s="1"/>
  <c r="T300" i="7" s="1"/>
  <c r="T340" i="7" s="1"/>
  <c r="T381" i="7" s="1"/>
  <c r="AB128" i="7"/>
  <c r="O129" i="7"/>
  <c r="O261" i="7" s="1"/>
  <c r="O301" i="7" s="1"/>
  <c r="O342" i="7" s="1"/>
  <c r="O383" i="7" s="1"/>
  <c r="P129" i="7"/>
  <c r="P261" i="7" s="1"/>
  <c r="P301" i="7" s="1"/>
  <c r="P342" i="7" s="1"/>
  <c r="P383" i="7" s="1"/>
  <c r="Q129" i="7"/>
  <c r="Q261" i="7" s="1"/>
  <c r="Q301" i="7" s="1"/>
  <c r="Q342" i="7" s="1"/>
  <c r="Q383" i="7" s="1"/>
  <c r="R129" i="7"/>
  <c r="R261" i="7" s="1"/>
  <c r="R301" i="7" s="1"/>
  <c r="R342" i="7" s="1"/>
  <c r="R383" i="7" s="1"/>
  <c r="S129" i="7"/>
  <c r="S261" i="7" s="1"/>
  <c r="S301" i="7" s="1"/>
  <c r="S342" i="7" s="1"/>
  <c r="S383" i="7" s="1"/>
  <c r="T129" i="7"/>
  <c r="T261" i="7" s="1"/>
  <c r="T301" i="7" s="1"/>
  <c r="T342" i="7" s="1"/>
  <c r="T383" i="7" s="1"/>
  <c r="AB129" i="7"/>
  <c r="O133" i="7"/>
  <c r="O265" i="7" s="1"/>
  <c r="O305" i="7" s="1"/>
  <c r="O346" i="7" s="1"/>
  <c r="O387" i="7" s="1"/>
  <c r="P133" i="7"/>
  <c r="P265" i="7" s="1"/>
  <c r="P305" i="7" s="1"/>
  <c r="P346" i="7" s="1"/>
  <c r="P387" i="7" s="1"/>
  <c r="Q133" i="7"/>
  <c r="Q265" i="7" s="1"/>
  <c r="Q305" i="7" s="1"/>
  <c r="Q346" i="7" s="1"/>
  <c r="Q387" i="7" s="1"/>
  <c r="R133" i="7"/>
  <c r="R265" i="7" s="1"/>
  <c r="R305" i="7" s="1"/>
  <c r="R346" i="7" s="1"/>
  <c r="R387" i="7" s="1"/>
  <c r="S133" i="7"/>
  <c r="S265" i="7" s="1"/>
  <c r="S305" i="7" s="1"/>
  <c r="S346" i="7" s="1"/>
  <c r="S387" i="7" s="1"/>
  <c r="T133" i="7"/>
  <c r="T265" i="7" s="1"/>
  <c r="T305" i="7" s="1"/>
  <c r="T346" i="7" s="1"/>
  <c r="T387" i="7" s="1"/>
  <c r="AB133" i="7"/>
  <c r="O134" i="7"/>
  <c r="O266" i="7" s="1"/>
  <c r="O306" i="7" s="1"/>
  <c r="O347" i="7" s="1"/>
  <c r="O388" i="7" s="1"/>
  <c r="P134" i="7"/>
  <c r="P266" i="7" s="1"/>
  <c r="P306" i="7" s="1"/>
  <c r="P347" i="7" s="1"/>
  <c r="P388" i="7" s="1"/>
  <c r="Q134" i="7"/>
  <c r="Q266" i="7" s="1"/>
  <c r="Q306" i="7" s="1"/>
  <c r="Q347" i="7" s="1"/>
  <c r="Q388" i="7" s="1"/>
  <c r="R134" i="7"/>
  <c r="R266" i="7" s="1"/>
  <c r="R306" i="7" s="1"/>
  <c r="R347" i="7" s="1"/>
  <c r="R388" i="7" s="1"/>
  <c r="S134" i="7"/>
  <c r="S266" i="7" s="1"/>
  <c r="S306" i="7" s="1"/>
  <c r="S347" i="7" s="1"/>
  <c r="S388" i="7" s="1"/>
  <c r="T134" i="7"/>
  <c r="T266" i="7" s="1"/>
  <c r="T306" i="7" s="1"/>
  <c r="T347" i="7" s="1"/>
  <c r="T388" i="7" s="1"/>
  <c r="AB134" i="7"/>
  <c r="O135" i="7"/>
  <c r="O267" i="7" s="1"/>
  <c r="O307" i="7" s="1"/>
  <c r="O348" i="7" s="1"/>
  <c r="O389" i="7" s="1"/>
  <c r="P135" i="7"/>
  <c r="P267" i="7" s="1"/>
  <c r="P307" i="7" s="1"/>
  <c r="P348" i="7" s="1"/>
  <c r="P389" i="7" s="1"/>
  <c r="Q135" i="7"/>
  <c r="Q267" i="7" s="1"/>
  <c r="Q307" i="7" s="1"/>
  <c r="Q348" i="7" s="1"/>
  <c r="Q389" i="7" s="1"/>
  <c r="R135" i="7"/>
  <c r="R267" i="7" s="1"/>
  <c r="R307" i="7" s="1"/>
  <c r="R348" i="7" s="1"/>
  <c r="R389" i="7" s="1"/>
  <c r="S135" i="7"/>
  <c r="S267" i="7" s="1"/>
  <c r="S307" i="7" s="1"/>
  <c r="S348" i="7" s="1"/>
  <c r="S389" i="7" s="1"/>
  <c r="T135" i="7"/>
  <c r="T267" i="7" s="1"/>
  <c r="T307" i="7" s="1"/>
  <c r="T348" i="7" s="1"/>
  <c r="T389" i="7" s="1"/>
  <c r="AB135" i="7"/>
  <c r="O136" i="7"/>
  <c r="O268" i="7" s="1"/>
  <c r="O308" i="7" s="1"/>
  <c r="O349" i="7" s="1"/>
  <c r="O390" i="7" s="1"/>
  <c r="P136" i="7"/>
  <c r="P268" i="7" s="1"/>
  <c r="P308" i="7" s="1"/>
  <c r="P349" i="7" s="1"/>
  <c r="P390" i="7" s="1"/>
  <c r="Q136" i="7"/>
  <c r="Q268" i="7" s="1"/>
  <c r="Q308" i="7" s="1"/>
  <c r="Q349" i="7" s="1"/>
  <c r="Q390" i="7" s="1"/>
  <c r="R136" i="7"/>
  <c r="R268" i="7" s="1"/>
  <c r="R308" i="7" s="1"/>
  <c r="R349" i="7" s="1"/>
  <c r="R390" i="7" s="1"/>
  <c r="S136" i="7"/>
  <c r="S268" i="7" s="1"/>
  <c r="S308" i="7" s="1"/>
  <c r="S349" i="7" s="1"/>
  <c r="S390" i="7" s="1"/>
  <c r="T136" i="7"/>
  <c r="T268" i="7" s="1"/>
  <c r="T308" i="7" s="1"/>
  <c r="T349" i="7" s="1"/>
  <c r="T390" i="7" s="1"/>
  <c r="AB136" i="7"/>
  <c r="O137" i="7"/>
  <c r="O269" i="7" s="1"/>
  <c r="O309" i="7" s="1"/>
  <c r="O350" i="7" s="1"/>
  <c r="O391" i="7" s="1"/>
  <c r="P137" i="7"/>
  <c r="P269" i="7" s="1"/>
  <c r="P309" i="7" s="1"/>
  <c r="P350" i="7" s="1"/>
  <c r="P391" i="7" s="1"/>
  <c r="Q137" i="7"/>
  <c r="Q269" i="7" s="1"/>
  <c r="Q309" i="7" s="1"/>
  <c r="Q350" i="7" s="1"/>
  <c r="Q391" i="7" s="1"/>
  <c r="R137" i="7"/>
  <c r="R269" i="7" s="1"/>
  <c r="R309" i="7" s="1"/>
  <c r="R350" i="7" s="1"/>
  <c r="R391" i="7" s="1"/>
  <c r="S137" i="7"/>
  <c r="S269" i="7" s="1"/>
  <c r="S309" i="7" s="1"/>
  <c r="S350" i="7" s="1"/>
  <c r="S391" i="7" s="1"/>
  <c r="T137" i="7"/>
  <c r="T269" i="7" s="1"/>
  <c r="T309" i="7" s="1"/>
  <c r="T350" i="7" s="1"/>
  <c r="T391" i="7" s="1"/>
  <c r="AB137" i="7"/>
  <c r="O138" i="7"/>
  <c r="O270" i="7" s="1"/>
  <c r="O310" i="7" s="1"/>
  <c r="O351" i="7" s="1"/>
  <c r="O392" i="7" s="1"/>
  <c r="P138" i="7"/>
  <c r="P270" i="7" s="1"/>
  <c r="P310" i="7" s="1"/>
  <c r="P351" i="7" s="1"/>
  <c r="P392" i="7" s="1"/>
  <c r="Q138" i="7"/>
  <c r="Q270" i="7" s="1"/>
  <c r="Q310" i="7" s="1"/>
  <c r="Q351" i="7" s="1"/>
  <c r="Q392" i="7" s="1"/>
  <c r="R138" i="7"/>
  <c r="R270" i="7" s="1"/>
  <c r="R310" i="7" s="1"/>
  <c r="R351" i="7" s="1"/>
  <c r="R392" i="7" s="1"/>
  <c r="S138" i="7"/>
  <c r="S270" i="7" s="1"/>
  <c r="S310" i="7" s="1"/>
  <c r="S351" i="7" s="1"/>
  <c r="S392" i="7" s="1"/>
  <c r="T138" i="7"/>
  <c r="T270" i="7" s="1"/>
  <c r="T310" i="7" s="1"/>
  <c r="T351" i="7" s="1"/>
  <c r="T392" i="7" s="1"/>
  <c r="AB138" i="7"/>
  <c r="U126" i="7"/>
  <c r="W95" i="7"/>
  <c r="U95" i="7"/>
  <c r="U125" i="7" s="1"/>
  <c r="C81" i="7"/>
  <c r="C82" i="7" s="1"/>
  <c r="C83" i="7" s="1"/>
  <c r="C84" i="7" s="1"/>
  <c r="C85" i="7" s="1"/>
  <c r="C86" i="7" s="1"/>
  <c r="U117" i="7"/>
  <c r="W86" i="7"/>
  <c r="U86" i="7"/>
  <c r="U116" i="7" s="1"/>
  <c r="U213" i="1"/>
  <c r="V213" i="1"/>
  <c r="AA213" i="1"/>
  <c r="AA238" i="1" s="1"/>
  <c r="AA268" i="1" s="1"/>
  <c r="AA299" i="1" s="1"/>
  <c r="U214" i="1"/>
  <c r="V214" i="1"/>
  <c r="AA214" i="1"/>
  <c r="AA239" i="1" s="1"/>
  <c r="AA269" i="1" s="1"/>
  <c r="AA300" i="1" s="1"/>
  <c r="U215" i="1"/>
  <c r="V215" i="1"/>
  <c r="AA215" i="1"/>
  <c r="AA240" i="1" s="1"/>
  <c r="AA270" i="1" s="1"/>
  <c r="AA301" i="1" s="1"/>
  <c r="U216" i="1"/>
  <c r="V216" i="1"/>
  <c r="AA216" i="1"/>
  <c r="AA243" i="1" s="1"/>
  <c r="AA273" i="1" s="1"/>
  <c r="AA304" i="1" s="1"/>
  <c r="U217" i="1"/>
  <c r="V217" i="1"/>
  <c r="V184" i="1"/>
  <c r="U184" i="1"/>
  <c r="V159" i="1"/>
  <c r="U159" i="1"/>
  <c r="V135" i="1"/>
  <c r="U135" i="1"/>
  <c r="AA110" i="1"/>
  <c r="K110" i="1"/>
  <c r="K214" i="1" s="1"/>
  <c r="K239" i="1" s="1"/>
  <c r="K269" i="1" s="1"/>
  <c r="K300" i="1" s="1"/>
  <c r="L110" i="1"/>
  <c r="L214" i="1" s="1"/>
  <c r="L239" i="1" s="1"/>
  <c r="L269" i="1" s="1"/>
  <c r="L300" i="1" s="1"/>
  <c r="M110" i="1"/>
  <c r="M214" i="1" s="1"/>
  <c r="M239" i="1" s="1"/>
  <c r="M269" i="1" s="1"/>
  <c r="M300" i="1" s="1"/>
  <c r="N110" i="1"/>
  <c r="N214" i="1" s="1"/>
  <c r="N239" i="1" s="1"/>
  <c r="N269" i="1" s="1"/>
  <c r="N300" i="1" s="1"/>
  <c r="O110" i="1"/>
  <c r="O214" i="1" s="1"/>
  <c r="O239" i="1" s="1"/>
  <c r="O269" i="1" s="1"/>
  <c r="O300" i="1" s="1"/>
  <c r="P110" i="1"/>
  <c r="P214" i="1" s="1"/>
  <c r="P239" i="1" s="1"/>
  <c r="P269" i="1" s="1"/>
  <c r="P300" i="1" s="1"/>
  <c r="Q110" i="1"/>
  <c r="Q214" i="1" s="1"/>
  <c r="Q239" i="1" s="1"/>
  <c r="Q269" i="1" s="1"/>
  <c r="Q300" i="1" s="1"/>
  <c r="R110" i="1"/>
  <c r="R214" i="1" s="1"/>
  <c r="R239" i="1" s="1"/>
  <c r="R269" i="1" s="1"/>
  <c r="R300" i="1" s="1"/>
  <c r="S110" i="1"/>
  <c r="S214" i="1" s="1"/>
  <c r="S239" i="1" s="1"/>
  <c r="S269" i="1" s="1"/>
  <c r="S300" i="1" s="1"/>
  <c r="T110" i="1"/>
  <c r="T214" i="1" s="1"/>
  <c r="T239" i="1" s="1"/>
  <c r="T269" i="1" s="1"/>
  <c r="T300" i="1" s="1"/>
  <c r="U110" i="1"/>
  <c r="V110" i="1"/>
  <c r="K111" i="1"/>
  <c r="K215" i="1" s="1"/>
  <c r="K240" i="1" s="1"/>
  <c r="K270" i="1" s="1"/>
  <c r="K301" i="1" s="1"/>
  <c r="L111" i="1"/>
  <c r="L215" i="1" s="1"/>
  <c r="L240" i="1" s="1"/>
  <c r="L270" i="1" s="1"/>
  <c r="L301" i="1" s="1"/>
  <c r="M111" i="1"/>
  <c r="M215" i="1" s="1"/>
  <c r="M240" i="1" s="1"/>
  <c r="M270" i="1" s="1"/>
  <c r="M301" i="1" s="1"/>
  <c r="N111" i="1"/>
  <c r="N215" i="1" s="1"/>
  <c r="N240" i="1" s="1"/>
  <c r="N270" i="1" s="1"/>
  <c r="N301" i="1" s="1"/>
  <c r="O111" i="1"/>
  <c r="O215" i="1" s="1"/>
  <c r="O240" i="1" s="1"/>
  <c r="O270" i="1" s="1"/>
  <c r="O301" i="1" s="1"/>
  <c r="P111" i="1"/>
  <c r="P215" i="1" s="1"/>
  <c r="P240" i="1" s="1"/>
  <c r="P270" i="1" s="1"/>
  <c r="P301" i="1" s="1"/>
  <c r="Q111" i="1"/>
  <c r="Q215" i="1" s="1"/>
  <c r="Q240" i="1" s="1"/>
  <c r="Q270" i="1" s="1"/>
  <c r="Q301" i="1" s="1"/>
  <c r="R111" i="1"/>
  <c r="R215" i="1" s="1"/>
  <c r="R240" i="1" s="1"/>
  <c r="R270" i="1" s="1"/>
  <c r="R301" i="1" s="1"/>
  <c r="S111" i="1"/>
  <c r="S215" i="1" s="1"/>
  <c r="S240" i="1" s="1"/>
  <c r="T111" i="1"/>
  <c r="T215" i="1" s="1"/>
  <c r="U111" i="1"/>
  <c r="V111" i="1"/>
  <c r="V86" i="1"/>
  <c r="U86" i="1"/>
  <c r="V123" i="1"/>
  <c r="U123" i="1"/>
  <c r="T123" i="1"/>
  <c r="T227" i="1" s="1"/>
  <c r="T257" i="1" s="1"/>
  <c r="T288" i="1" s="1"/>
  <c r="T319" i="1" s="1"/>
  <c r="S123" i="1"/>
  <c r="S227" i="1" s="1"/>
  <c r="S257" i="1" s="1"/>
  <c r="S288" i="1" s="1"/>
  <c r="S319" i="1" s="1"/>
  <c r="R123" i="1"/>
  <c r="R227" i="1" s="1"/>
  <c r="R257" i="1" s="1"/>
  <c r="R288" i="1" s="1"/>
  <c r="R319" i="1" s="1"/>
  <c r="Q123" i="1"/>
  <c r="Q227" i="1" s="1"/>
  <c r="Q257" i="1" s="1"/>
  <c r="Q288" i="1" s="1"/>
  <c r="Q319" i="1" s="1"/>
  <c r="P123" i="1"/>
  <c r="P227" i="1" s="1"/>
  <c r="P257" i="1" s="1"/>
  <c r="P288" i="1" s="1"/>
  <c r="P319" i="1" s="1"/>
  <c r="O123" i="1"/>
  <c r="O227" i="1" s="1"/>
  <c r="O257" i="1" s="1"/>
  <c r="O288" i="1" s="1"/>
  <c r="O319" i="1" s="1"/>
  <c r="N123" i="1"/>
  <c r="N227" i="1" s="1"/>
  <c r="N257" i="1" s="1"/>
  <c r="N288" i="1" s="1"/>
  <c r="N319" i="1" s="1"/>
  <c r="M123" i="1"/>
  <c r="M227" i="1" s="1"/>
  <c r="M257" i="1" s="1"/>
  <c r="M288" i="1" s="1"/>
  <c r="M319" i="1" s="1"/>
  <c r="L123" i="1"/>
  <c r="L227" i="1" s="1"/>
  <c r="L257" i="1" s="1"/>
  <c r="L288" i="1" s="1"/>
  <c r="L319" i="1" s="1"/>
  <c r="K123" i="1"/>
  <c r="K227" i="1" s="1"/>
  <c r="K257" i="1" s="1"/>
  <c r="K288" i="1" s="1"/>
  <c r="K319" i="1" s="1"/>
  <c r="V122" i="1"/>
  <c r="U122" i="1"/>
  <c r="T122" i="1"/>
  <c r="T226" i="1" s="1"/>
  <c r="T256" i="1" s="1"/>
  <c r="T286" i="1" s="1"/>
  <c r="T317" i="1" s="1"/>
  <c r="S122" i="1"/>
  <c r="S226" i="1" s="1"/>
  <c r="S256" i="1" s="1"/>
  <c r="S286" i="1" s="1"/>
  <c r="S317" i="1" s="1"/>
  <c r="R122" i="1"/>
  <c r="R226" i="1" s="1"/>
  <c r="R256" i="1" s="1"/>
  <c r="R286" i="1" s="1"/>
  <c r="R317" i="1" s="1"/>
  <c r="Q122" i="1"/>
  <c r="Q226" i="1" s="1"/>
  <c r="Q256" i="1" s="1"/>
  <c r="Q286" i="1" s="1"/>
  <c r="Q317" i="1" s="1"/>
  <c r="P122" i="1"/>
  <c r="P226" i="1" s="1"/>
  <c r="P256" i="1" s="1"/>
  <c r="P286" i="1" s="1"/>
  <c r="P317" i="1" s="1"/>
  <c r="O122" i="1"/>
  <c r="O226" i="1" s="1"/>
  <c r="O256" i="1" s="1"/>
  <c r="O286" i="1" s="1"/>
  <c r="O317" i="1" s="1"/>
  <c r="N122" i="1"/>
  <c r="N226" i="1" s="1"/>
  <c r="N256" i="1" s="1"/>
  <c r="N286" i="1" s="1"/>
  <c r="N317" i="1" s="1"/>
  <c r="M122" i="1"/>
  <c r="M226" i="1" s="1"/>
  <c r="M256" i="1" s="1"/>
  <c r="M286" i="1" s="1"/>
  <c r="M317" i="1" s="1"/>
  <c r="L122" i="1"/>
  <c r="L226" i="1" s="1"/>
  <c r="L256" i="1" s="1"/>
  <c r="L286" i="1" s="1"/>
  <c r="L317" i="1" s="1"/>
  <c r="K122" i="1"/>
  <c r="K226" i="1" s="1"/>
  <c r="K256" i="1" s="1"/>
  <c r="K286" i="1" s="1"/>
  <c r="K317" i="1" s="1"/>
  <c r="V121" i="1"/>
  <c r="U121" i="1"/>
  <c r="T121" i="1"/>
  <c r="T225" i="1" s="1"/>
  <c r="T255" i="1" s="1"/>
  <c r="T285" i="1" s="1"/>
  <c r="T316" i="1" s="1"/>
  <c r="S121" i="1"/>
  <c r="S225" i="1" s="1"/>
  <c r="S255" i="1" s="1"/>
  <c r="S285" i="1" s="1"/>
  <c r="S316" i="1" s="1"/>
  <c r="R121" i="1"/>
  <c r="R225" i="1" s="1"/>
  <c r="R255" i="1" s="1"/>
  <c r="R285" i="1" s="1"/>
  <c r="R316" i="1" s="1"/>
  <c r="Q121" i="1"/>
  <c r="Q225" i="1" s="1"/>
  <c r="Q255" i="1" s="1"/>
  <c r="Q285" i="1" s="1"/>
  <c r="Q316" i="1" s="1"/>
  <c r="P121" i="1"/>
  <c r="P225" i="1" s="1"/>
  <c r="P255" i="1" s="1"/>
  <c r="P285" i="1" s="1"/>
  <c r="P316" i="1" s="1"/>
  <c r="O121" i="1"/>
  <c r="O225" i="1" s="1"/>
  <c r="O255" i="1" s="1"/>
  <c r="O285" i="1" s="1"/>
  <c r="O316" i="1" s="1"/>
  <c r="N121" i="1"/>
  <c r="N225" i="1" s="1"/>
  <c r="N255" i="1" s="1"/>
  <c r="N285" i="1" s="1"/>
  <c r="N316" i="1" s="1"/>
  <c r="M121" i="1"/>
  <c r="M225" i="1" s="1"/>
  <c r="M255" i="1" s="1"/>
  <c r="M285" i="1" s="1"/>
  <c r="M316" i="1" s="1"/>
  <c r="L121" i="1"/>
  <c r="L225" i="1" s="1"/>
  <c r="L255" i="1" s="1"/>
  <c r="L285" i="1" s="1"/>
  <c r="L316" i="1" s="1"/>
  <c r="K121" i="1"/>
  <c r="K225" i="1" s="1"/>
  <c r="K255" i="1" s="1"/>
  <c r="K285" i="1" s="1"/>
  <c r="K316" i="1" s="1"/>
  <c r="V120" i="1"/>
  <c r="U120" i="1"/>
  <c r="T120" i="1"/>
  <c r="T224" i="1" s="1"/>
  <c r="T254" i="1" s="1"/>
  <c r="T284" i="1" s="1"/>
  <c r="T315" i="1" s="1"/>
  <c r="S120" i="1"/>
  <c r="S224" i="1" s="1"/>
  <c r="S254" i="1" s="1"/>
  <c r="S284" i="1" s="1"/>
  <c r="S315" i="1" s="1"/>
  <c r="R120" i="1"/>
  <c r="R224" i="1" s="1"/>
  <c r="R254" i="1" s="1"/>
  <c r="R284" i="1" s="1"/>
  <c r="R315" i="1" s="1"/>
  <c r="Q120" i="1"/>
  <c r="Q224" i="1" s="1"/>
  <c r="Q254" i="1" s="1"/>
  <c r="Q284" i="1" s="1"/>
  <c r="Q315" i="1" s="1"/>
  <c r="P120" i="1"/>
  <c r="P224" i="1" s="1"/>
  <c r="P254" i="1" s="1"/>
  <c r="P284" i="1" s="1"/>
  <c r="P315" i="1" s="1"/>
  <c r="O120" i="1"/>
  <c r="O224" i="1" s="1"/>
  <c r="O254" i="1" s="1"/>
  <c r="O284" i="1" s="1"/>
  <c r="O315" i="1" s="1"/>
  <c r="N120" i="1"/>
  <c r="N224" i="1" s="1"/>
  <c r="N254" i="1" s="1"/>
  <c r="N284" i="1" s="1"/>
  <c r="N315" i="1" s="1"/>
  <c r="M120" i="1"/>
  <c r="M224" i="1" s="1"/>
  <c r="M254" i="1" s="1"/>
  <c r="M284" i="1" s="1"/>
  <c r="M315" i="1" s="1"/>
  <c r="L120" i="1"/>
  <c r="L224" i="1" s="1"/>
  <c r="L254" i="1" s="1"/>
  <c r="L284" i="1" s="1"/>
  <c r="L315" i="1" s="1"/>
  <c r="K120" i="1"/>
  <c r="K224" i="1" s="1"/>
  <c r="K254" i="1" s="1"/>
  <c r="K284" i="1" s="1"/>
  <c r="K315" i="1" s="1"/>
  <c r="V119" i="1"/>
  <c r="U119" i="1"/>
  <c r="T119" i="1"/>
  <c r="T223" i="1" s="1"/>
  <c r="T253" i="1" s="1"/>
  <c r="T283" i="1" s="1"/>
  <c r="T314" i="1" s="1"/>
  <c r="S119" i="1"/>
  <c r="S223" i="1" s="1"/>
  <c r="S253" i="1" s="1"/>
  <c r="S283" i="1" s="1"/>
  <c r="S314" i="1" s="1"/>
  <c r="R119" i="1"/>
  <c r="R223" i="1" s="1"/>
  <c r="R253" i="1" s="1"/>
  <c r="R283" i="1" s="1"/>
  <c r="R314" i="1" s="1"/>
  <c r="Q119" i="1"/>
  <c r="Q223" i="1" s="1"/>
  <c r="Q253" i="1" s="1"/>
  <c r="Q283" i="1" s="1"/>
  <c r="Q314" i="1" s="1"/>
  <c r="P119" i="1"/>
  <c r="P223" i="1" s="1"/>
  <c r="P253" i="1" s="1"/>
  <c r="P283" i="1" s="1"/>
  <c r="P314" i="1" s="1"/>
  <c r="O119" i="1"/>
  <c r="O223" i="1" s="1"/>
  <c r="O253" i="1" s="1"/>
  <c r="O283" i="1" s="1"/>
  <c r="O314" i="1" s="1"/>
  <c r="N119" i="1"/>
  <c r="N223" i="1" s="1"/>
  <c r="N253" i="1" s="1"/>
  <c r="N283" i="1" s="1"/>
  <c r="N314" i="1" s="1"/>
  <c r="M119" i="1"/>
  <c r="M223" i="1" s="1"/>
  <c r="M253" i="1" s="1"/>
  <c r="M283" i="1" s="1"/>
  <c r="M314" i="1" s="1"/>
  <c r="L119" i="1"/>
  <c r="L223" i="1" s="1"/>
  <c r="L253" i="1" s="1"/>
  <c r="L283" i="1" s="1"/>
  <c r="L314" i="1" s="1"/>
  <c r="K119" i="1"/>
  <c r="K223" i="1" s="1"/>
  <c r="K253" i="1" s="1"/>
  <c r="K283" i="1" s="1"/>
  <c r="K314" i="1" s="1"/>
  <c r="V118" i="1"/>
  <c r="U118" i="1"/>
  <c r="T118" i="1"/>
  <c r="T222" i="1" s="1"/>
  <c r="T252" i="1" s="1"/>
  <c r="S118" i="1"/>
  <c r="S222" i="1" s="1"/>
  <c r="R118" i="1"/>
  <c r="R222" i="1" s="1"/>
  <c r="R252" i="1" s="1"/>
  <c r="R282" i="1" s="1"/>
  <c r="R313" i="1" s="1"/>
  <c r="Q118" i="1"/>
  <c r="Q222" i="1" s="1"/>
  <c r="Q252" i="1" s="1"/>
  <c r="Q282" i="1" s="1"/>
  <c r="Q313" i="1" s="1"/>
  <c r="P118" i="1"/>
  <c r="P222" i="1" s="1"/>
  <c r="P252" i="1" s="1"/>
  <c r="P282" i="1" s="1"/>
  <c r="P313" i="1" s="1"/>
  <c r="O118" i="1"/>
  <c r="O222" i="1" s="1"/>
  <c r="O252" i="1" s="1"/>
  <c r="O282" i="1" s="1"/>
  <c r="O313" i="1" s="1"/>
  <c r="N118" i="1"/>
  <c r="N222" i="1" s="1"/>
  <c r="N252" i="1" s="1"/>
  <c r="N282" i="1" s="1"/>
  <c r="N313" i="1" s="1"/>
  <c r="M118" i="1"/>
  <c r="M222" i="1" s="1"/>
  <c r="M252" i="1" s="1"/>
  <c r="M282" i="1" s="1"/>
  <c r="M313" i="1" s="1"/>
  <c r="L118" i="1"/>
  <c r="L222" i="1" s="1"/>
  <c r="L252" i="1" s="1"/>
  <c r="L282" i="1" s="1"/>
  <c r="L313" i="1" s="1"/>
  <c r="K118" i="1"/>
  <c r="K222" i="1" s="1"/>
  <c r="K252" i="1" s="1"/>
  <c r="K282" i="1" s="1"/>
  <c r="K313" i="1" s="1"/>
  <c r="V117" i="1"/>
  <c r="U117" i="1"/>
  <c r="T117" i="1"/>
  <c r="T221" i="1" s="1"/>
  <c r="S117" i="1"/>
  <c r="S221" i="1" s="1"/>
  <c r="S251" i="1" s="1"/>
  <c r="R117" i="1"/>
  <c r="R221" i="1" s="1"/>
  <c r="R251" i="1" s="1"/>
  <c r="R281" i="1" s="1"/>
  <c r="R312" i="1" s="1"/>
  <c r="Q117" i="1"/>
  <c r="Q221" i="1" s="1"/>
  <c r="Q251" i="1" s="1"/>
  <c r="Q281" i="1" s="1"/>
  <c r="Q312" i="1" s="1"/>
  <c r="P117" i="1"/>
  <c r="P221" i="1" s="1"/>
  <c r="P251" i="1" s="1"/>
  <c r="P281" i="1" s="1"/>
  <c r="P312" i="1" s="1"/>
  <c r="O117" i="1"/>
  <c r="O221" i="1" s="1"/>
  <c r="O251" i="1" s="1"/>
  <c r="O281" i="1" s="1"/>
  <c r="O312" i="1" s="1"/>
  <c r="N117" i="1"/>
  <c r="N221" i="1" s="1"/>
  <c r="N251" i="1" s="1"/>
  <c r="N281" i="1" s="1"/>
  <c r="N312" i="1" s="1"/>
  <c r="M117" i="1"/>
  <c r="M221" i="1" s="1"/>
  <c r="M251" i="1" s="1"/>
  <c r="M281" i="1" s="1"/>
  <c r="M312" i="1" s="1"/>
  <c r="L117" i="1"/>
  <c r="L221" i="1" s="1"/>
  <c r="L251" i="1" s="1"/>
  <c r="L281" i="1" s="1"/>
  <c r="L312" i="1" s="1"/>
  <c r="K117" i="1"/>
  <c r="K221" i="1" s="1"/>
  <c r="K251" i="1" s="1"/>
  <c r="K281" i="1" s="1"/>
  <c r="K312" i="1" s="1"/>
  <c r="V116" i="1"/>
  <c r="U116" i="1"/>
  <c r="T116" i="1"/>
  <c r="T220" i="1" s="1"/>
  <c r="S116" i="1"/>
  <c r="S220" i="1" s="1"/>
  <c r="S250" i="1" s="1"/>
  <c r="R116" i="1"/>
  <c r="R220" i="1" s="1"/>
  <c r="R250" i="1" s="1"/>
  <c r="R280" i="1" s="1"/>
  <c r="R311" i="1" s="1"/>
  <c r="Q116" i="1"/>
  <c r="Q220" i="1" s="1"/>
  <c r="Q250" i="1" s="1"/>
  <c r="Q280" i="1" s="1"/>
  <c r="Q311" i="1" s="1"/>
  <c r="P116" i="1"/>
  <c r="P220" i="1" s="1"/>
  <c r="P250" i="1" s="1"/>
  <c r="P280" i="1" s="1"/>
  <c r="P311" i="1" s="1"/>
  <c r="O116" i="1"/>
  <c r="O220" i="1" s="1"/>
  <c r="O250" i="1" s="1"/>
  <c r="O280" i="1" s="1"/>
  <c r="O311" i="1" s="1"/>
  <c r="N116" i="1"/>
  <c r="N220" i="1" s="1"/>
  <c r="N250" i="1" s="1"/>
  <c r="N280" i="1" s="1"/>
  <c r="N311" i="1" s="1"/>
  <c r="M116" i="1"/>
  <c r="M220" i="1" s="1"/>
  <c r="M250" i="1" s="1"/>
  <c r="M280" i="1" s="1"/>
  <c r="M311" i="1" s="1"/>
  <c r="L116" i="1"/>
  <c r="L220" i="1" s="1"/>
  <c r="L250" i="1" s="1"/>
  <c r="L280" i="1" s="1"/>
  <c r="L311" i="1" s="1"/>
  <c r="K116" i="1"/>
  <c r="K220" i="1" s="1"/>
  <c r="K250" i="1" s="1"/>
  <c r="K280" i="1" s="1"/>
  <c r="K311" i="1" s="1"/>
  <c r="V115" i="1"/>
  <c r="U115" i="1"/>
  <c r="T115" i="1"/>
  <c r="T219" i="1" s="1"/>
  <c r="T246" i="1" s="1"/>
  <c r="S115" i="1"/>
  <c r="S219" i="1" s="1"/>
  <c r="R115" i="1"/>
  <c r="R219" i="1" s="1"/>
  <c r="R246" i="1" s="1"/>
  <c r="R276" i="1" s="1"/>
  <c r="R307" i="1" s="1"/>
  <c r="Q115" i="1"/>
  <c r="Q219" i="1" s="1"/>
  <c r="Q246" i="1" s="1"/>
  <c r="Q276" i="1" s="1"/>
  <c r="Q307" i="1" s="1"/>
  <c r="P115" i="1"/>
  <c r="P219" i="1" s="1"/>
  <c r="P246" i="1" s="1"/>
  <c r="P276" i="1" s="1"/>
  <c r="P307" i="1" s="1"/>
  <c r="O115" i="1"/>
  <c r="O219" i="1" s="1"/>
  <c r="O246" i="1" s="1"/>
  <c r="O276" i="1" s="1"/>
  <c r="O307" i="1" s="1"/>
  <c r="N115" i="1"/>
  <c r="N219" i="1" s="1"/>
  <c r="N246" i="1" s="1"/>
  <c r="N276" i="1" s="1"/>
  <c r="N307" i="1" s="1"/>
  <c r="M115" i="1"/>
  <c r="M219" i="1" s="1"/>
  <c r="M246" i="1" s="1"/>
  <c r="M276" i="1" s="1"/>
  <c r="M307" i="1" s="1"/>
  <c r="L115" i="1"/>
  <c r="L219" i="1" s="1"/>
  <c r="L246" i="1" s="1"/>
  <c r="L276" i="1" s="1"/>
  <c r="L307" i="1" s="1"/>
  <c r="K115" i="1"/>
  <c r="K219" i="1" s="1"/>
  <c r="K246" i="1" s="1"/>
  <c r="K276" i="1" s="1"/>
  <c r="K307" i="1" s="1"/>
  <c r="V114" i="1"/>
  <c r="U114" i="1"/>
  <c r="T114" i="1"/>
  <c r="T218" i="1" s="1"/>
  <c r="T245" i="1" s="1"/>
  <c r="S114" i="1"/>
  <c r="S218" i="1" s="1"/>
  <c r="R114" i="1"/>
  <c r="R218" i="1" s="1"/>
  <c r="R245" i="1" s="1"/>
  <c r="R275" i="1" s="1"/>
  <c r="R306" i="1" s="1"/>
  <c r="Q114" i="1"/>
  <c r="Q218" i="1" s="1"/>
  <c r="Q245" i="1" s="1"/>
  <c r="Q275" i="1" s="1"/>
  <c r="Q306" i="1" s="1"/>
  <c r="P114" i="1"/>
  <c r="P218" i="1" s="1"/>
  <c r="P245" i="1" s="1"/>
  <c r="P275" i="1" s="1"/>
  <c r="P306" i="1" s="1"/>
  <c r="O114" i="1"/>
  <c r="O218" i="1" s="1"/>
  <c r="O245" i="1" s="1"/>
  <c r="O275" i="1" s="1"/>
  <c r="O306" i="1" s="1"/>
  <c r="N114" i="1"/>
  <c r="N218" i="1" s="1"/>
  <c r="N245" i="1" s="1"/>
  <c r="N275" i="1" s="1"/>
  <c r="N306" i="1" s="1"/>
  <c r="M114" i="1"/>
  <c r="M218" i="1" s="1"/>
  <c r="M245" i="1" s="1"/>
  <c r="M275" i="1" s="1"/>
  <c r="M306" i="1" s="1"/>
  <c r="L114" i="1"/>
  <c r="L218" i="1" s="1"/>
  <c r="L245" i="1" s="1"/>
  <c r="L275" i="1" s="1"/>
  <c r="L306" i="1" s="1"/>
  <c r="K114" i="1"/>
  <c r="K218" i="1" s="1"/>
  <c r="K245" i="1" s="1"/>
  <c r="K275" i="1" s="1"/>
  <c r="K306" i="1" s="1"/>
  <c r="V113" i="1"/>
  <c r="U113" i="1"/>
  <c r="T113" i="1"/>
  <c r="T217" i="1" s="1"/>
  <c r="T244" i="1" s="1"/>
  <c r="S113" i="1"/>
  <c r="S217" i="1" s="1"/>
  <c r="R113" i="1"/>
  <c r="R217" i="1" s="1"/>
  <c r="R244" i="1" s="1"/>
  <c r="R274" i="1" s="1"/>
  <c r="R305" i="1" s="1"/>
  <c r="Q113" i="1"/>
  <c r="Q217" i="1" s="1"/>
  <c r="Q244" i="1" s="1"/>
  <c r="Q274" i="1" s="1"/>
  <c r="Q305" i="1" s="1"/>
  <c r="P113" i="1"/>
  <c r="P217" i="1" s="1"/>
  <c r="P244" i="1" s="1"/>
  <c r="P274" i="1" s="1"/>
  <c r="P305" i="1" s="1"/>
  <c r="O113" i="1"/>
  <c r="O217" i="1" s="1"/>
  <c r="O244" i="1" s="1"/>
  <c r="O274" i="1" s="1"/>
  <c r="O305" i="1" s="1"/>
  <c r="N113" i="1"/>
  <c r="N217" i="1" s="1"/>
  <c r="N244" i="1" s="1"/>
  <c r="N274" i="1" s="1"/>
  <c r="N305" i="1" s="1"/>
  <c r="M113" i="1"/>
  <c r="M217" i="1" s="1"/>
  <c r="M244" i="1" s="1"/>
  <c r="M274" i="1" s="1"/>
  <c r="M305" i="1" s="1"/>
  <c r="L113" i="1"/>
  <c r="L217" i="1" s="1"/>
  <c r="L244" i="1" s="1"/>
  <c r="L274" i="1" s="1"/>
  <c r="L305" i="1" s="1"/>
  <c r="K113" i="1"/>
  <c r="K217" i="1" s="1"/>
  <c r="K244" i="1" s="1"/>
  <c r="K274" i="1" s="1"/>
  <c r="K305" i="1" s="1"/>
  <c r="V112" i="1"/>
  <c r="U112" i="1"/>
  <c r="T112" i="1"/>
  <c r="T216" i="1" s="1"/>
  <c r="S112" i="1"/>
  <c r="S216" i="1" s="1"/>
  <c r="S243" i="1" s="1"/>
  <c r="R112" i="1"/>
  <c r="R216" i="1" s="1"/>
  <c r="R243" i="1" s="1"/>
  <c r="R273" i="1" s="1"/>
  <c r="R304" i="1" s="1"/>
  <c r="Q112" i="1"/>
  <c r="Q216" i="1" s="1"/>
  <c r="Q243" i="1" s="1"/>
  <c r="Q273" i="1" s="1"/>
  <c r="Q304" i="1" s="1"/>
  <c r="P112" i="1"/>
  <c r="P216" i="1" s="1"/>
  <c r="P243" i="1" s="1"/>
  <c r="P273" i="1" s="1"/>
  <c r="P304" i="1" s="1"/>
  <c r="O112" i="1"/>
  <c r="O216" i="1" s="1"/>
  <c r="O243" i="1" s="1"/>
  <c r="O273" i="1" s="1"/>
  <c r="O304" i="1" s="1"/>
  <c r="N112" i="1"/>
  <c r="N216" i="1" s="1"/>
  <c r="N243" i="1" s="1"/>
  <c r="N273" i="1" s="1"/>
  <c r="N304" i="1" s="1"/>
  <c r="M112" i="1"/>
  <c r="M216" i="1" s="1"/>
  <c r="M243" i="1" s="1"/>
  <c r="M273" i="1" s="1"/>
  <c r="M304" i="1" s="1"/>
  <c r="L112" i="1"/>
  <c r="L216" i="1" s="1"/>
  <c r="L243" i="1" s="1"/>
  <c r="L273" i="1" s="1"/>
  <c r="L304" i="1" s="1"/>
  <c r="K112" i="1"/>
  <c r="K216" i="1" s="1"/>
  <c r="K243" i="1" s="1"/>
  <c r="K273" i="1" s="1"/>
  <c r="K304" i="1" s="1"/>
  <c r="V109" i="1"/>
  <c r="U109" i="1"/>
  <c r="T109" i="1"/>
  <c r="T213" i="1" s="1"/>
  <c r="T238" i="1" s="1"/>
  <c r="T268" i="1" s="1"/>
  <c r="T299" i="1" s="1"/>
  <c r="S109" i="1"/>
  <c r="S213" i="1" s="1"/>
  <c r="S238" i="1" s="1"/>
  <c r="S268" i="1" s="1"/>
  <c r="S299" i="1" s="1"/>
  <c r="R109" i="1"/>
  <c r="R213" i="1" s="1"/>
  <c r="R238" i="1" s="1"/>
  <c r="R268" i="1" s="1"/>
  <c r="R299" i="1" s="1"/>
  <c r="Q109" i="1"/>
  <c r="Q213" i="1" s="1"/>
  <c r="Q238" i="1" s="1"/>
  <c r="Q268" i="1" s="1"/>
  <c r="Q299" i="1" s="1"/>
  <c r="P109" i="1"/>
  <c r="P213" i="1" s="1"/>
  <c r="P238" i="1" s="1"/>
  <c r="P268" i="1" s="1"/>
  <c r="P299" i="1" s="1"/>
  <c r="O109" i="1"/>
  <c r="O213" i="1" s="1"/>
  <c r="O238" i="1" s="1"/>
  <c r="O268" i="1" s="1"/>
  <c r="O299" i="1" s="1"/>
  <c r="N109" i="1"/>
  <c r="N213" i="1" s="1"/>
  <c r="N238" i="1" s="1"/>
  <c r="N268" i="1" s="1"/>
  <c r="N299" i="1" s="1"/>
  <c r="M109" i="1"/>
  <c r="M213" i="1" s="1"/>
  <c r="M238" i="1" s="1"/>
  <c r="M268" i="1" s="1"/>
  <c r="M299" i="1" s="1"/>
  <c r="L109" i="1"/>
  <c r="L213" i="1" s="1"/>
  <c r="L238" i="1" s="1"/>
  <c r="L268" i="1" s="1"/>
  <c r="L299" i="1" s="1"/>
  <c r="K109" i="1"/>
  <c r="K213" i="1" s="1"/>
  <c r="K238" i="1" s="1"/>
  <c r="K268" i="1" s="1"/>
  <c r="K299" i="1" s="1"/>
  <c r="V108" i="1"/>
  <c r="U108" i="1"/>
  <c r="T108" i="1"/>
  <c r="T212" i="1" s="1"/>
  <c r="S108" i="1"/>
  <c r="S212" i="1" s="1"/>
  <c r="R108" i="1"/>
  <c r="R212" i="1" s="1"/>
  <c r="Q108" i="1"/>
  <c r="Q212" i="1" s="1"/>
  <c r="P108" i="1"/>
  <c r="P212" i="1" s="1"/>
  <c r="O108" i="1"/>
  <c r="O212" i="1" s="1"/>
  <c r="N108" i="1"/>
  <c r="N212" i="1" s="1"/>
  <c r="M108" i="1"/>
  <c r="M212" i="1" s="1"/>
  <c r="L108" i="1"/>
  <c r="L212" i="1" s="1"/>
  <c r="K108" i="1"/>
  <c r="K212" i="1" s="1"/>
  <c r="V107" i="1"/>
  <c r="U107" i="1"/>
  <c r="T107" i="1"/>
  <c r="T211" i="1" s="1"/>
  <c r="T235" i="1" s="1"/>
  <c r="S107" i="1"/>
  <c r="S211" i="1" s="1"/>
  <c r="R107" i="1"/>
  <c r="R211" i="1" s="1"/>
  <c r="R235" i="1" s="1"/>
  <c r="R265" i="1" s="1"/>
  <c r="R296" i="1" s="1"/>
  <c r="Q107" i="1"/>
  <c r="Q211" i="1" s="1"/>
  <c r="Q235" i="1" s="1"/>
  <c r="Q265" i="1" s="1"/>
  <c r="Q296" i="1" s="1"/>
  <c r="P107" i="1"/>
  <c r="P211" i="1" s="1"/>
  <c r="P235" i="1" s="1"/>
  <c r="P265" i="1" s="1"/>
  <c r="P296" i="1" s="1"/>
  <c r="O107" i="1"/>
  <c r="O211" i="1" s="1"/>
  <c r="O235" i="1" s="1"/>
  <c r="O265" i="1" s="1"/>
  <c r="O296" i="1" s="1"/>
  <c r="N107" i="1"/>
  <c r="N211" i="1" s="1"/>
  <c r="N235" i="1" s="1"/>
  <c r="N265" i="1" s="1"/>
  <c r="N296" i="1" s="1"/>
  <c r="M107" i="1"/>
  <c r="M211" i="1" s="1"/>
  <c r="M235" i="1" s="1"/>
  <c r="M265" i="1" s="1"/>
  <c r="M296" i="1" s="1"/>
  <c r="L107" i="1"/>
  <c r="L211" i="1" s="1"/>
  <c r="L235" i="1" s="1"/>
  <c r="L265" i="1" s="1"/>
  <c r="L296" i="1" s="1"/>
  <c r="K107" i="1"/>
  <c r="K211" i="1" s="1"/>
  <c r="K235" i="1" s="1"/>
  <c r="K265" i="1" s="1"/>
  <c r="K296" i="1" s="1"/>
  <c r="V106" i="1"/>
  <c r="U106" i="1"/>
  <c r="T106" i="1"/>
  <c r="T210" i="1" s="1"/>
  <c r="T234" i="1" s="1"/>
  <c r="S106" i="1"/>
  <c r="S210" i="1" s="1"/>
  <c r="R106" i="1"/>
  <c r="R210" i="1" s="1"/>
  <c r="R234" i="1" s="1"/>
  <c r="R264" i="1" s="1"/>
  <c r="R295" i="1" s="1"/>
  <c r="Q106" i="1"/>
  <c r="Q210" i="1" s="1"/>
  <c r="Q234" i="1" s="1"/>
  <c r="Q264" i="1" s="1"/>
  <c r="Q295" i="1" s="1"/>
  <c r="P106" i="1"/>
  <c r="P210" i="1" s="1"/>
  <c r="P234" i="1" s="1"/>
  <c r="P264" i="1" s="1"/>
  <c r="P295" i="1" s="1"/>
  <c r="O106" i="1"/>
  <c r="O210" i="1" s="1"/>
  <c r="O234" i="1" s="1"/>
  <c r="O264" i="1" s="1"/>
  <c r="O295" i="1" s="1"/>
  <c r="N106" i="1"/>
  <c r="N210" i="1" s="1"/>
  <c r="N234" i="1" s="1"/>
  <c r="N264" i="1" s="1"/>
  <c r="N295" i="1" s="1"/>
  <c r="M106" i="1"/>
  <c r="M210" i="1" s="1"/>
  <c r="M234" i="1" s="1"/>
  <c r="M264" i="1" s="1"/>
  <c r="M295" i="1" s="1"/>
  <c r="L106" i="1"/>
  <c r="L210" i="1" s="1"/>
  <c r="L234" i="1" s="1"/>
  <c r="L264" i="1" s="1"/>
  <c r="L295" i="1" s="1"/>
  <c r="K106" i="1"/>
  <c r="K210" i="1" s="1"/>
  <c r="K234" i="1" s="1"/>
  <c r="K264" i="1" s="1"/>
  <c r="K295" i="1" s="1"/>
  <c r="V105" i="1"/>
  <c r="U105" i="1"/>
  <c r="T105" i="1"/>
  <c r="T209" i="1" s="1"/>
  <c r="T233" i="1" s="1"/>
  <c r="S105" i="1"/>
  <c r="S209" i="1" s="1"/>
  <c r="R105" i="1"/>
  <c r="R209" i="1" s="1"/>
  <c r="R233" i="1" s="1"/>
  <c r="R263" i="1" s="1"/>
  <c r="R294" i="1" s="1"/>
  <c r="Q105" i="1"/>
  <c r="Q209" i="1" s="1"/>
  <c r="Q233" i="1" s="1"/>
  <c r="Q263" i="1" s="1"/>
  <c r="Q294" i="1" s="1"/>
  <c r="P105" i="1"/>
  <c r="P209" i="1" s="1"/>
  <c r="P233" i="1" s="1"/>
  <c r="P263" i="1" s="1"/>
  <c r="P294" i="1" s="1"/>
  <c r="O105" i="1"/>
  <c r="O209" i="1" s="1"/>
  <c r="O233" i="1" s="1"/>
  <c r="O263" i="1" s="1"/>
  <c r="O294" i="1" s="1"/>
  <c r="N105" i="1"/>
  <c r="N209" i="1" s="1"/>
  <c r="N233" i="1" s="1"/>
  <c r="N263" i="1" s="1"/>
  <c r="N294" i="1" s="1"/>
  <c r="M105" i="1"/>
  <c r="M209" i="1" s="1"/>
  <c r="M233" i="1" s="1"/>
  <c r="M263" i="1" s="1"/>
  <c r="M294" i="1" s="1"/>
  <c r="L105" i="1"/>
  <c r="L209" i="1" s="1"/>
  <c r="L233" i="1" s="1"/>
  <c r="L263" i="1" s="1"/>
  <c r="L294" i="1" s="1"/>
  <c r="K105" i="1"/>
  <c r="K209" i="1" s="1"/>
  <c r="K233" i="1" s="1"/>
  <c r="K263" i="1" s="1"/>
  <c r="K294" i="1" s="1"/>
  <c r="V227" i="1"/>
  <c r="U227" i="1"/>
  <c r="V226" i="1"/>
  <c r="U226" i="1"/>
  <c r="V225" i="1"/>
  <c r="U225" i="1"/>
  <c r="V224" i="1"/>
  <c r="U224" i="1"/>
  <c r="V223" i="1"/>
  <c r="U223" i="1"/>
  <c r="V222" i="1"/>
  <c r="U222" i="1"/>
  <c r="V221" i="1"/>
  <c r="U221" i="1"/>
  <c r="V220" i="1"/>
  <c r="U220" i="1"/>
  <c r="V219" i="1"/>
  <c r="U219" i="1"/>
  <c r="V218" i="1"/>
  <c r="U218" i="1"/>
  <c r="V212" i="1"/>
  <c r="U212" i="1"/>
  <c r="V211" i="1"/>
  <c r="U211" i="1"/>
  <c r="V210" i="1"/>
  <c r="U210" i="1"/>
  <c r="V209" i="1"/>
  <c r="U209" i="1"/>
  <c r="V191" i="1"/>
  <c r="U191" i="1"/>
  <c r="V190" i="1"/>
  <c r="U190" i="1"/>
  <c r="V164" i="1"/>
  <c r="U164" i="1"/>
  <c r="V163" i="1"/>
  <c r="U163" i="1"/>
  <c r="C209" i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178" i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54" i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05" i="1"/>
  <c r="C106" i="1" s="1"/>
  <c r="C107" i="1" s="1"/>
  <c r="C108" i="1" s="1"/>
  <c r="C109" i="1" s="1"/>
  <c r="C110" i="1" s="1"/>
  <c r="C111" i="1" s="1"/>
  <c r="C112" i="1" s="1"/>
  <c r="C113" i="1" s="1"/>
  <c r="C81" i="1"/>
  <c r="C82" i="1" s="1"/>
  <c r="C83" i="1" s="1"/>
  <c r="C84" i="1" s="1"/>
  <c r="C85" i="1" s="1"/>
  <c r="C86" i="1" s="1"/>
  <c r="C87" i="1" s="1"/>
  <c r="C88" i="1" s="1"/>
  <c r="C89" i="1" s="1"/>
  <c r="C90" i="1" s="1"/>
  <c r="C130" i="1"/>
  <c r="C131" i="1" s="1"/>
  <c r="C132" i="1" s="1"/>
  <c r="C133" i="1" s="1"/>
  <c r="C134" i="1" s="1"/>
  <c r="C135" i="1" s="1"/>
  <c r="C136" i="1" s="1"/>
  <c r="C137" i="1" s="1"/>
  <c r="C138" i="1" s="1"/>
  <c r="C139" i="1" s="1"/>
  <c r="V140" i="1"/>
  <c r="U140" i="1"/>
  <c r="V139" i="1"/>
  <c r="U139" i="1"/>
  <c r="S273" i="1" l="1"/>
  <c r="S304" i="1" s="1"/>
  <c r="T243" i="1"/>
  <c r="S280" i="1"/>
  <c r="S311" i="1" s="1"/>
  <c r="T250" i="1"/>
  <c r="T280" i="1" s="1"/>
  <c r="T311" i="1" s="1"/>
  <c r="D203" i="7"/>
  <c r="D204" i="7" s="1"/>
  <c r="D205" i="7" s="1"/>
  <c r="D206" i="7" s="1"/>
  <c r="D207" i="7" s="1"/>
  <c r="D208" i="7" s="1"/>
  <c r="D209" i="7" s="1"/>
  <c r="D210" i="7" s="1"/>
  <c r="D211" i="7" s="1"/>
  <c r="D212" i="7" s="1"/>
  <c r="D213" i="7" s="1"/>
  <c r="D214" i="7" s="1"/>
  <c r="D215" i="7" s="1"/>
  <c r="D216" i="7" s="1"/>
  <c r="D217" i="7" s="1"/>
  <c r="D218" i="7" s="1"/>
  <c r="D219" i="7" s="1"/>
  <c r="D220" i="7" s="1"/>
  <c r="D221" i="7" s="1"/>
  <c r="D222" i="7" s="1"/>
  <c r="D223" i="7" s="1"/>
  <c r="D224" i="7" s="1"/>
  <c r="D225" i="7" s="1"/>
  <c r="D226" i="7" s="1"/>
  <c r="D227" i="7" s="1"/>
  <c r="D228" i="7" s="1"/>
  <c r="D229" i="7" s="1"/>
  <c r="D230" i="7" s="1"/>
  <c r="D231" i="7" s="1"/>
  <c r="D232" i="7" s="1"/>
  <c r="D233" i="7" s="1"/>
  <c r="D234" i="7" s="1"/>
  <c r="D235" i="7" s="1"/>
  <c r="D236" i="7" s="1"/>
  <c r="T273" i="1"/>
  <c r="T304" i="1" s="1"/>
  <c r="T276" i="1"/>
  <c r="T307" i="1" s="1"/>
  <c r="S246" i="1"/>
  <c r="S276" i="1" s="1"/>
  <c r="S307" i="1" s="1"/>
  <c r="T263" i="1"/>
  <c r="T294" i="1" s="1"/>
  <c r="S233" i="1"/>
  <c r="S263" i="1" s="1"/>
  <c r="S294" i="1" s="1"/>
  <c r="T275" i="1"/>
  <c r="T306" i="1" s="1"/>
  <c r="S245" i="1"/>
  <c r="S275" i="1" s="1"/>
  <c r="S306" i="1" s="1"/>
  <c r="T282" i="1"/>
  <c r="T313" i="1" s="1"/>
  <c r="S252" i="1"/>
  <c r="S282" i="1" s="1"/>
  <c r="S313" i="1" s="1"/>
  <c r="C203" i="7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S281" i="1"/>
  <c r="S312" i="1" s="1"/>
  <c r="T251" i="1"/>
  <c r="T281" i="1" s="1"/>
  <c r="T312" i="1" s="1"/>
  <c r="T264" i="1"/>
  <c r="T295" i="1" s="1"/>
  <c r="S234" i="1"/>
  <c r="S264" i="1" s="1"/>
  <c r="S295" i="1" s="1"/>
  <c r="T265" i="1"/>
  <c r="T296" i="1" s="1"/>
  <c r="S235" i="1"/>
  <c r="S265" i="1" s="1"/>
  <c r="S296" i="1" s="1"/>
  <c r="T274" i="1"/>
  <c r="T305" i="1" s="1"/>
  <c r="S244" i="1"/>
  <c r="S274" i="1" s="1"/>
  <c r="S305" i="1" s="1"/>
  <c r="S270" i="1"/>
  <c r="S301" i="1" s="1"/>
  <c r="T240" i="1"/>
  <c r="T270" i="1" s="1"/>
  <c r="T301" i="1" s="1"/>
  <c r="R237" i="1"/>
  <c r="R267" i="1" s="1"/>
  <c r="R298" i="1" s="1"/>
  <c r="K237" i="1"/>
  <c r="K267" i="1" s="1"/>
  <c r="K298" i="1" s="1"/>
  <c r="L237" i="1"/>
  <c r="L267" i="1" s="1"/>
  <c r="L298" i="1" s="1"/>
  <c r="M237" i="1"/>
  <c r="M267" i="1" s="1"/>
  <c r="M298" i="1" s="1"/>
  <c r="N237" i="1"/>
  <c r="N267" i="1" s="1"/>
  <c r="N298" i="1" s="1"/>
  <c r="O237" i="1"/>
  <c r="O267" i="1" s="1"/>
  <c r="O298" i="1" s="1"/>
  <c r="Q237" i="1"/>
  <c r="Q267" i="1" s="1"/>
  <c r="Q298" i="1" s="1"/>
  <c r="P237" i="1"/>
  <c r="P267" i="1" s="1"/>
  <c r="P298" i="1" s="1"/>
  <c r="T237" i="1"/>
  <c r="C191" i="7"/>
  <c r="C192" i="7" s="1"/>
  <c r="C193" i="7" s="1"/>
  <c r="C194" i="7" s="1"/>
  <c r="C195" i="7" s="1"/>
  <c r="C87" i="7"/>
  <c r="C88" i="7" s="1"/>
  <c r="C89" i="7" s="1"/>
  <c r="C90" i="7" s="1"/>
  <c r="C91" i="7" s="1"/>
  <c r="C92" i="7" s="1"/>
  <c r="C93" i="7" s="1"/>
  <c r="C94" i="7" s="1"/>
  <c r="C95" i="7" s="1"/>
  <c r="D118" i="7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C118" i="7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97" i="1"/>
  <c r="C198" i="1" s="1"/>
  <c r="C199" i="1" s="1"/>
  <c r="C200" i="1" s="1"/>
  <c r="C201" i="1" s="1"/>
  <c r="C202" i="1" s="1"/>
  <c r="C203" i="1" s="1"/>
  <c r="C204" i="1" s="1"/>
  <c r="C172" i="1"/>
  <c r="C173" i="1" s="1"/>
  <c r="C174" i="1" s="1"/>
  <c r="C175" i="1" s="1"/>
  <c r="C140" i="1"/>
  <c r="C141" i="1" s="1"/>
  <c r="C142" i="1" s="1"/>
  <c r="C143" i="1" s="1"/>
  <c r="C144" i="1" s="1"/>
  <c r="C145" i="1" s="1"/>
  <c r="C146" i="1" s="1"/>
  <c r="C147" i="1" s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91" i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224" i="1"/>
  <c r="C225" i="1" s="1"/>
  <c r="C226" i="1" s="1"/>
  <c r="C227" i="1" s="1"/>
  <c r="C228" i="1" s="1"/>
  <c r="C229" i="1" s="1"/>
  <c r="C230" i="1" s="1"/>
  <c r="C205" i="1" l="1"/>
  <c r="C206" i="1" s="1"/>
  <c r="D267" i="7"/>
  <c r="D268" i="7" s="1"/>
  <c r="D269" i="7" s="1"/>
  <c r="D270" i="7" s="1"/>
  <c r="C267" i="7"/>
  <c r="C268" i="7" s="1"/>
  <c r="C269" i="7" s="1"/>
  <c r="C270" i="7" s="1"/>
  <c r="C196" i="7"/>
  <c r="C197" i="7" s="1"/>
  <c r="C198" i="7" s="1"/>
  <c r="C199" i="7" s="1"/>
  <c r="T267" i="1"/>
  <c r="T298" i="1" s="1"/>
  <c r="S237" i="1"/>
  <c r="S267" i="1" s="1"/>
  <c r="S298" i="1" s="1"/>
  <c r="C130" i="7"/>
  <c r="C131" i="7" s="1"/>
  <c r="C132" i="7" s="1"/>
  <c r="C133" i="7" s="1"/>
  <c r="C134" i="7" s="1"/>
  <c r="D130" i="7"/>
  <c r="D131" i="7" s="1"/>
  <c r="D132" i="7" s="1"/>
  <c r="D133" i="7" s="1"/>
  <c r="D134" i="7" s="1"/>
  <c r="C96" i="7"/>
  <c r="C97" i="7" s="1"/>
  <c r="C98" i="7" s="1"/>
  <c r="C99" i="7" s="1"/>
  <c r="C100" i="7" s="1"/>
  <c r="C101" i="7" s="1"/>
  <c r="C102" i="7" s="1"/>
  <c r="C103" i="7" s="1"/>
  <c r="C104" i="7" s="1"/>
  <c r="C160" i="7"/>
  <c r="D237" i="7" l="1"/>
  <c r="D238" i="7" s="1"/>
  <c r="D239" i="7" s="1"/>
  <c r="D240" i="7" s="1"/>
  <c r="C237" i="7"/>
  <c r="C238" i="7" s="1"/>
  <c r="C239" i="7" s="1"/>
  <c r="C240" i="7" s="1"/>
  <c r="D135" i="7"/>
  <c r="D136" i="7" s="1"/>
  <c r="D137" i="7" s="1"/>
  <c r="D138" i="7" s="1"/>
  <c r="C135" i="7"/>
  <c r="C136" i="7" s="1"/>
  <c r="C137" i="7" s="1"/>
  <c r="C138" i="7" s="1"/>
  <c r="C161" i="7"/>
  <c r="C162" i="7" s="1"/>
  <c r="C163" i="7" s="1"/>
  <c r="C164" i="7" s="1"/>
  <c r="C165" i="7" s="1"/>
  <c r="V91" i="1"/>
  <c r="U91" i="1"/>
  <c r="V90" i="1"/>
  <c r="U90" i="1"/>
  <c r="C166" i="7" l="1"/>
  <c r="C167" i="7" s="1"/>
  <c r="C168" i="7" s="1"/>
  <c r="C169" i="7" s="1"/>
  <c r="C105" i="7"/>
  <c r="C106" i="7" s="1"/>
  <c r="C107" i="7" s="1"/>
  <c r="C108" i="7" s="1"/>
  <c r="V203" i="1"/>
  <c r="U203" i="1"/>
  <c r="V201" i="1"/>
  <c r="U201" i="1"/>
  <c r="V200" i="1"/>
  <c r="U200" i="1"/>
  <c r="V199" i="1"/>
  <c r="U199" i="1"/>
  <c r="V198" i="1"/>
  <c r="U198" i="1"/>
  <c r="V197" i="1"/>
  <c r="U197" i="1"/>
  <c r="V196" i="1"/>
  <c r="U196" i="1"/>
  <c r="V195" i="1"/>
  <c r="U195" i="1"/>
  <c r="V189" i="1"/>
  <c r="U189" i="1"/>
  <c r="V188" i="1"/>
  <c r="U188" i="1"/>
  <c r="V185" i="1"/>
  <c r="U185" i="1"/>
  <c r="V183" i="1"/>
  <c r="U183" i="1"/>
  <c r="V182" i="1"/>
  <c r="U182" i="1"/>
  <c r="V180" i="1"/>
  <c r="U180" i="1"/>
  <c r="V179" i="1"/>
  <c r="U179" i="1"/>
  <c r="V178" i="1"/>
  <c r="U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V177" i="1"/>
  <c r="U177" i="1"/>
  <c r="W240" i="7"/>
  <c r="U240" i="7"/>
  <c r="W239" i="7"/>
  <c r="U239" i="7"/>
  <c r="W238" i="7"/>
  <c r="W237" i="7"/>
  <c r="U237" i="7"/>
  <c r="W236" i="7"/>
  <c r="U236" i="7"/>
  <c r="W235" i="7"/>
  <c r="U235" i="7"/>
  <c r="W231" i="7"/>
  <c r="U231" i="7"/>
  <c r="W229" i="7"/>
  <c r="U229" i="7"/>
  <c r="W228" i="7"/>
  <c r="U228" i="7"/>
  <c r="W222" i="7"/>
  <c r="U222" i="7"/>
  <c r="W221" i="7"/>
  <c r="U221" i="7"/>
  <c r="W220" i="7"/>
  <c r="U220" i="7"/>
  <c r="W219" i="7"/>
  <c r="U219" i="7"/>
  <c r="W218" i="7"/>
  <c r="U218" i="7"/>
  <c r="W215" i="7"/>
  <c r="U215" i="7"/>
  <c r="W214" i="7"/>
  <c r="U214" i="7"/>
  <c r="W208" i="7"/>
  <c r="U208" i="7"/>
  <c r="W207" i="7"/>
  <c r="U207" i="7"/>
  <c r="W206" i="7"/>
  <c r="U206" i="7"/>
  <c r="W205" i="7"/>
  <c r="U205" i="7"/>
  <c r="W202" i="7"/>
  <c r="U202" i="7"/>
  <c r="W201" i="7"/>
  <c r="U201" i="7"/>
  <c r="D197" i="1" l="1"/>
  <c r="D198" i="1" s="1"/>
  <c r="D199" i="1" s="1"/>
  <c r="D200" i="1" s="1"/>
  <c r="D201" i="1" s="1"/>
  <c r="D202" i="1" s="1"/>
  <c r="D203" i="1" s="1"/>
  <c r="D204" i="1" s="1"/>
  <c r="W184" i="7"/>
  <c r="U184" i="7"/>
  <c r="W175" i="7"/>
  <c r="U175" i="7"/>
  <c r="W154" i="7"/>
  <c r="U154" i="7"/>
  <c r="W145" i="7"/>
  <c r="U145" i="7"/>
  <c r="W93" i="7"/>
  <c r="U93" i="7"/>
  <c r="U123" i="7" s="1"/>
  <c r="W84" i="7"/>
  <c r="U84" i="7"/>
  <c r="U114" i="7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V161" i="1"/>
  <c r="U161" i="1"/>
  <c r="D130" i="1"/>
  <c r="D131" i="1" s="1"/>
  <c r="D132" i="1" s="1"/>
  <c r="D133" i="1" s="1"/>
  <c r="D134" i="1" s="1"/>
  <c r="V137" i="1"/>
  <c r="U137" i="1"/>
  <c r="AA112" i="1"/>
  <c r="V88" i="1"/>
  <c r="U88" i="1"/>
  <c r="D205" i="1" l="1"/>
  <c r="D206" i="1" s="1"/>
  <c r="D135" i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72" i="1"/>
  <c r="D173" i="1" s="1"/>
  <c r="D174" i="1" s="1"/>
  <c r="D175" i="1" s="1"/>
  <c r="V170" i="1"/>
  <c r="U170" i="1"/>
  <c r="V146" i="1"/>
  <c r="U146" i="1"/>
  <c r="V97" i="1"/>
  <c r="U97" i="1"/>
  <c r="D224" i="1" l="1"/>
  <c r="D225" i="1" s="1"/>
  <c r="D226" i="1" s="1"/>
  <c r="D227" i="1" s="1"/>
  <c r="D228" i="1" s="1"/>
  <c r="D229" i="1" s="1"/>
  <c r="D230" i="1" s="1"/>
  <c r="G25" i="12"/>
  <c r="G26" i="12" s="1"/>
  <c r="F25" i="12"/>
  <c r="F26" i="12" s="1"/>
  <c r="E25" i="12"/>
  <c r="E26" i="12" s="1"/>
  <c r="G22" i="12"/>
  <c r="G23" i="12" s="1"/>
  <c r="F22" i="12"/>
  <c r="F23" i="12" s="1"/>
  <c r="E22" i="12"/>
  <c r="E23" i="12" s="1"/>
  <c r="C40" i="3" l="1"/>
  <c r="D40" i="3"/>
  <c r="E40" i="3"/>
  <c r="F40" i="3"/>
  <c r="G40" i="3"/>
  <c r="H40" i="3"/>
  <c r="I40" i="3"/>
  <c r="J40" i="3"/>
  <c r="K40" i="3"/>
  <c r="B40" i="3"/>
  <c r="AA208" i="1"/>
  <c r="AA232" i="1" s="1"/>
  <c r="AA262" i="1" s="1"/>
  <c r="AA293" i="1" s="1"/>
  <c r="V208" i="1"/>
  <c r="U208" i="1"/>
  <c r="AB242" i="7"/>
  <c r="AB272" i="7" s="1"/>
  <c r="AB312" i="7" s="1"/>
  <c r="AB353" i="7" s="1"/>
  <c r="W242" i="7"/>
  <c r="U242" i="7"/>
  <c r="AA212" i="1"/>
  <c r="AA211" i="1"/>
  <c r="AA235" i="1" s="1"/>
  <c r="AA265" i="1" s="1"/>
  <c r="AA296" i="1" s="1"/>
  <c r="AA210" i="1"/>
  <c r="AA234" i="1" s="1"/>
  <c r="AA264" i="1" s="1"/>
  <c r="AA295" i="1" s="1"/>
  <c r="AA209" i="1"/>
  <c r="AA233" i="1" s="1"/>
  <c r="AA263" i="1" s="1"/>
  <c r="AA294" i="1" s="1"/>
  <c r="W199" i="7"/>
  <c r="U199" i="7"/>
  <c r="W198" i="7"/>
  <c r="U198" i="7"/>
  <c r="W197" i="7"/>
  <c r="W196" i="7"/>
  <c r="U196" i="7"/>
  <c r="W195" i="7"/>
  <c r="U195" i="7"/>
  <c r="W194" i="7"/>
  <c r="U194" i="7"/>
  <c r="W190" i="7"/>
  <c r="U190" i="7"/>
  <c r="W189" i="7"/>
  <c r="U189" i="7"/>
  <c r="W188" i="7"/>
  <c r="U188" i="7"/>
  <c r="W185" i="7"/>
  <c r="U185" i="7"/>
  <c r="W183" i="7"/>
  <c r="U183" i="7"/>
  <c r="W182" i="7"/>
  <c r="U182" i="7"/>
  <c r="W181" i="7"/>
  <c r="U181" i="7"/>
  <c r="W180" i="7"/>
  <c r="U180" i="7"/>
  <c r="W179" i="7"/>
  <c r="U179" i="7"/>
  <c r="W176" i="7"/>
  <c r="U176" i="7"/>
  <c r="W174" i="7"/>
  <c r="U174" i="7"/>
  <c r="W173" i="7"/>
  <c r="U173" i="7"/>
  <c r="W172" i="7"/>
  <c r="U172" i="7"/>
  <c r="D172" i="7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W171" i="7"/>
  <c r="U171" i="7"/>
  <c r="W169" i="7"/>
  <c r="U169" i="7"/>
  <c r="W168" i="7"/>
  <c r="U168" i="7"/>
  <c r="W167" i="7"/>
  <c r="W166" i="7"/>
  <c r="U166" i="7"/>
  <c r="W165" i="7"/>
  <c r="U165" i="7"/>
  <c r="W164" i="7"/>
  <c r="U164" i="7"/>
  <c r="W160" i="7"/>
  <c r="U160" i="7"/>
  <c r="W159" i="7"/>
  <c r="U159" i="7"/>
  <c r="W158" i="7"/>
  <c r="U158" i="7"/>
  <c r="W155" i="7"/>
  <c r="U155" i="7"/>
  <c r="W153" i="7"/>
  <c r="U153" i="7"/>
  <c r="W152" i="7"/>
  <c r="U152" i="7"/>
  <c r="W151" i="7"/>
  <c r="U151" i="7"/>
  <c r="W150" i="7"/>
  <c r="U150" i="7"/>
  <c r="W149" i="7"/>
  <c r="U149" i="7"/>
  <c r="W146" i="7"/>
  <c r="U146" i="7"/>
  <c r="W144" i="7"/>
  <c r="U144" i="7"/>
  <c r="W143" i="7"/>
  <c r="U143" i="7"/>
  <c r="W142" i="7"/>
  <c r="U142" i="7"/>
  <c r="D142" i="7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W141" i="7"/>
  <c r="U141" i="7"/>
  <c r="V172" i="1"/>
  <c r="U172" i="1"/>
  <c r="V171" i="1"/>
  <c r="U171" i="1"/>
  <c r="V169" i="1"/>
  <c r="U169" i="1"/>
  <c r="V168" i="1"/>
  <c r="U168" i="1"/>
  <c r="V167" i="1"/>
  <c r="U167" i="1"/>
  <c r="V166" i="1"/>
  <c r="U166" i="1"/>
  <c r="V165" i="1"/>
  <c r="U165" i="1"/>
  <c r="V162" i="1"/>
  <c r="U162" i="1"/>
  <c r="V160" i="1"/>
  <c r="U160" i="1"/>
  <c r="V158" i="1"/>
  <c r="U158" i="1"/>
  <c r="V157" i="1"/>
  <c r="U157" i="1"/>
  <c r="V156" i="1"/>
  <c r="U156" i="1"/>
  <c r="V155" i="1"/>
  <c r="U155" i="1"/>
  <c r="V154" i="1"/>
  <c r="U154" i="1"/>
  <c r="V153" i="1"/>
  <c r="U153" i="1"/>
  <c r="V148" i="1"/>
  <c r="U148" i="1"/>
  <c r="V147" i="1"/>
  <c r="U147" i="1"/>
  <c r="V145" i="1"/>
  <c r="U145" i="1"/>
  <c r="V144" i="1"/>
  <c r="U144" i="1"/>
  <c r="V143" i="1"/>
  <c r="U143" i="1"/>
  <c r="V142" i="1"/>
  <c r="U142" i="1"/>
  <c r="V141" i="1"/>
  <c r="U141" i="1"/>
  <c r="V138" i="1"/>
  <c r="U138" i="1"/>
  <c r="V136" i="1"/>
  <c r="U136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S43" i="4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AA237" i="1" l="1"/>
  <c r="AA267" i="1" s="1"/>
  <c r="AA298" i="1" s="1"/>
  <c r="D191" i="7"/>
  <c r="D192" i="7" s="1"/>
  <c r="D193" i="7" s="1"/>
  <c r="D194" i="7" s="1"/>
  <c r="D195" i="7" s="1"/>
  <c r="R43" i="4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U88" i="7"/>
  <c r="U118" i="7" s="1"/>
  <c r="R104" i="1"/>
  <c r="R208" i="1" s="1"/>
  <c r="R232" i="1" s="1"/>
  <c r="R262" i="1" s="1"/>
  <c r="R293" i="1" s="1"/>
  <c r="Q104" i="1"/>
  <c r="Q208" i="1" s="1"/>
  <c r="Q232" i="1" s="1"/>
  <c r="Q262" i="1" s="1"/>
  <c r="Q293" i="1" s="1"/>
  <c r="P104" i="1"/>
  <c r="P208" i="1" s="1"/>
  <c r="P232" i="1" s="1"/>
  <c r="P262" i="1" s="1"/>
  <c r="P293" i="1" s="1"/>
  <c r="O104" i="1"/>
  <c r="O208" i="1" s="1"/>
  <c r="O232" i="1" s="1"/>
  <c r="O262" i="1" s="1"/>
  <c r="O293" i="1" s="1"/>
  <c r="N104" i="1"/>
  <c r="N208" i="1" s="1"/>
  <c r="N232" i="1" s="1"/>
  <c r="N262" i="1" s="1"/>
  <c r="N293" i="1" s="1"/>
  <c r="M104" i="1"/>
  <c r="M208" i="1" s="1"/>
  <c r="M232" i="1" s="1"/>
  <c r="M262" i="1" s="1"/>
  <c r="M293" i="1" s="1"/>
  <c r="L104" i="1"/>
  <c r="L208" i="1" s="1"/>
  <c r="L232" i="1" s="1"/>
  <c r="L262" i="1" s="1"/>
  <c r="L293" i="1" s="1"/>
  <c r="AA108" i="1"/>
  <c r="AA107" i="1"/>
  <c r="AA106" i="1"/>
  <c r="V84" i="1"/>
  <c r="U84" i="1"/>
  <c r="V83" i="1"/>
  <c r="U83" i="1"/>
  <c r="V81" i="1"/>
  <c r="U81" i="1"/>
  <c r="U82" i="1"/>
  <c r="V82" i="1"/>
  <c r="W106" i="7"/>
  <c r="D196" i="7" l="1"/>
  <c r="D197" i="7" s="1"/>
  <c r="D198" i="7" s="1"/>
  <c r="D199" i="7" s="1"/>
  <c r="D160" i="7"/>
  <c r="U98" i="7"/>
  <c r="U128" i="7" s="1"/>
  <c r="D161" i="7" l="1"/>
  <c r="D162" i="7" s="1"/>
  <c r="D163" i="7" s="1"/>
  <c r="D164" i="7" s="1"/>
  <c r="D165" i="7" s="1"/>
  <c r="S110" i="7"/>
  <c r="S242" i="7" s="1"/>
  <c r="S272" i="7" s="1"/>
  <c r="S312" i="7" s="1"/>
  <c r="S353" i="7" s="1"/>
  <c r="D166" i="7" l="1"/>
  <c r="D167" i="7" s="1"/>
  <c r="D168" i="7" s="1"/>
  <c r="D169" i="7" s="1"/>
  <c r="W99" i="7"/>
  <c r="U99" i="7"/>
  <c r="U129" i="7" s="1"/>
  <c r="W98" i="7"/>
  <c r="V99" i="1" l="1"/>
  <c r="V98" i="1"/>
  <c r="U99" i="1"/>
  <c r="U98" i="1"/>
  <c r="C97" i="8" l="1"/>
  <c r="C85" i="8"/>
  <c r="C76" i="8"/>
  <c r="C67" i="8"/>
  <c r="G98" i="8"/>
  <c r="C98" i="8" s="1"/>
  <c r="G86" i="8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C96" i="8" s="1"/>
  <c r="G77" i="8"/>
  <c r="G78" i="8" s="1"/>
  <c r="G79" i="8" s="1"/>
  <c r="G80" i="8" s="1"/>
  <c r="G81" i="8" s="1"/>
  <c r="G82" i="8" s="1"/>
  <c r="G83" i="8" s="1"/>
  <c r="G84" i="8" s="1"/>
  <c r="C84" i="8" s="1"/>
  <c r="G68" i="8"/>
  <c r="G69" i="8" s="1"/>
  <c r="C68" i="8" l="1"/>
  <c r="C87" i="8"/>
  <c r="G70" i="8"/>
  <c r="C69" i="8"/>
  <c r="C77" i="8"/>
  <c r="C93" i="8"/>
  <c r="C78" i="8"/>
  <c r="C86" i="8"/>
  <c r="C94" i="8"/>
  <c r="C79" i="8"/>
  <c r="C95" i="8"/>
  <c r="C80" i="8"/>
  <c r="C88" i="8"/>
  <c r="C81" i="8"/>
  <c r="C89" i="8"/>
  <c r="G99" i="8"/>
  <c r="C82" i="8"/>
  <c r="C90" i="8"/>
  <c r="C83" i="8"/>
  <c r="C91" i="8"/>
  <c r="C92" i="8"/>
  <c r="V104" i="1"/>
  <c r="U104" i="1"/>
  <c r="V96" i="1"/>
  <c r="V95" i="1"/>
  <c r="V94" i="1"/>
  <c r="V93" i="1"/>
  <c r="V92" i="1"/>
  <c r="V89" i="1"/>
  <c r="V87" i="1"/>
  <c r="V85" i="1"/>
  <c r="V80" i="1"/>
  <c r="U96" i="1"/>
  <c r="U95" i="1"/>
  <c r="U94" i="1"/>
  <c r="U93" i="1"/>
  <c r="U92" i="1"/>
  <c r="U89" i="1"/>
  <c r="U87" i="1"/>
  <c r="U85" i="1"/>
  <c r="U80" i="1"/>
  <c r="U80" i="7"/>
  <c r="U110" i="7" s="1"/>
  <c r="G100" i="8" l="1"/>
  <c r="C99" i="8"/>
  <c r="G71" i="8"/>
  <c r="C70" i="8"/>
  <c r="W108" i="7"/>
  <c r="W107" i="7"/>
  <c r="W105" i="7"/>
  <c r="W104" i="7"/>
  <c r="W103" i="7"/>
  <c r="W97" i="7"/>
  <c r="W94" i="7"/>
  <c r="W92" i="7"/>
  <c r="W91" i="7"/>
  <c r="W90" i="7"/>
  <c r="W89" i="7"/>
  <c r="W88" i="7"/>
  <c r="W85" i="7"/>
  <c r="W83" i="7"/>
  <c r="W82" i="7"/>
  <c r="W81" i="7"/>
  <c r="W80" i="7"/>
  <c r="U108" i="7"/>
  <c r="U138" i="7" s="1"/>
  <c r="U107" i="7"/>
  <c r="U137" i="7" s="1"/>
  <c r="U105" i="7"/>
  <c r="U135" i="7" s="1"/>
  <c r="U104" i="7"/>
  <c r="U134" i="7" s="1"/>
  <c r="U103" i="7"/>
  <c r="U133" i="7" s="1"/>
  <c r="U97" i="7"/>
  <c r="U127" i="7" s="1"/>
  <c r="U94" i="7"/>
  <c r="U124" i="7" s="1"/>
  <c r="U92" i="7"/>
  <c r="U122" i="7" s="1"/>
  <c r="U91" i="7"/>
  <c r="U121" i="7" s="1"/>
  <c r="U90" i="7"/>
  <c r="U120" i="7" s="1"/>
  <c r="U89" i="7"/>
  <c r="U119" i="7" s="1"/>
  <c r="U85" i="7"/>
  <c r="U115" i="7" s="1"/>
  <c r="U83" i="7"/>
  <c r="U113" i="7" s="1"/>
  <c r="U82" i="7"/>
  <c r="U112" i="7" s="1"/>
  <c r="U81" i="7"/>
  <c r="U111" i="7" s="1"/>
  <c r="G72" i="8" l="1"/>
  <c r="C71" i="8"/>
  <c r="G101" i="8"/>
  <c r="C100" i="8"/>
  <c r="C23" i="5"/>
  <c r="G73" i="8" l="1"/>
  <c r="C72" i="8"/>
  <c r="G102" i="8"/>
  <c r="C101" i="8"/>
  <c r="R110" i="7"/>
  <c r="R242" i="7" s="1"/>
  <c r="R272" i="7" s="1"/>
  <c r="R312" i="7" s="1"/>
  <c r="R353" i="7" s="1"/>
  <c r="G103" i="8" l="1"/>
  <c r="C102" i="8"/>
  <c r="G74" i="8"/>
  <c r="C73" i="8"/>
  <c r="T110" i="7"/>
  <c r="T242" i="7" s="1"/>
  <c r="T272" i="7" s="1"/>
  <c r="T312" i="7" s="1"/>
  <c r="T353" i="7" s="1"/>
  <c r="G75" i="8" l="1"/>
  <c r="C75" i="8" s="1"/>
  <c r="C74" i="8"/>
  <c r="G104" i="8"/>
  <c r="C103" i="8"/>
  <c r="G105" i="8" l="1"/>
  <c r="C104" i="8"/>
  <c r="G106" i="8" l="1"/>
  <c r="C105" i="8"/>
  <c r="AB110" i="7"/>
  <c r="Q110" i="7"/>
  <c r="Q242" i="7" s="1"/>
  <c r="Q272" i="7" s="1"/>
  <c r="Q312" i="7" s="1"/>
  <c r="Q353" i="7" s="1"/>
  <c r="P110" i="7"/>
  <c r="P242" i="7" s="1"/>
  <c r="P272" i="7" s="1"/>
  <c r="P312" i="7" s="1"/>
  <c r="P353" i="7" s="1"/>
  <c r="O110" i="7"/>
  <c r="O242" i="7" s="1"/>
  <c r="O272" i="7" s="1"/>
  <c r="O312" i="7" s="1"/>
  <c r="O353" i="7" s="1"/>
  <c r="G107" i="8" l="1"/>
  <c r="C106" i="8"/>
  <c r="D81" i="7"/>
  <c r="D82" i="7" s="1"/>
  <c r="D83" i="7" s="1"/>
  <c r="D84" i="7" s="1"/>
  <c r="D85" i="7" s="1"/>
  <c r="D86" i="7" s="1"/>
  <c r="M76" i="7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D87" i="7" l="1"/>
  <c r="D88" i="7" s="1"/>
  <c r="D89" i="7" s="1"/>
  <c r="D90" i="7" s="1"/>
  <c r="D91" i="7" s="1"/>
  <c r="D92" i="7" s="1"/>
  <c r="D93" i="7" s="1"/>
  <c r="D94" i="7" s="1"/>
  <c r="D95" i="7" s="1"/>
  <c r="G108" i="8"/>
  <c r="C108" i="8" s="1"/>
  <c r="C107" i="8"/>
  <c r="AA111" i="1"/>
  <c r="AA109" i="1"/>
  <c r="AA105" i="1"/>
  <c r="AA104" i="1"/>
  <c r="D96" i="7" l="1"/>
  <c r="D97" i="7" s="1"/>
  <c r="D98" i="7" s="1"/>
  <c r="D99" i="7" s="1"/>
  <c r="D100" i="7" s="1"/>
  <c r="D101" i="7" s="1"/>
  <c r="D102" i="7" s="1"/>
  <c r="D103" i="7" s="1"/>
  <c r="D104" i="7" s="1"/>
  <c r="G76" i="1"/>
  <c r="H76" i="1" l="1"/>
  <c r="T104" i="1"/>
  <c r="T208" i="1" s="1"/>
  <c r="S104" i="1"/>
  <c r="S208" i="1" s="1"/>
  <c r="S232" i="1" s="1"/>
  <c r="K104" i="1"/>
  <c r="K208" i="1" s="1"/>
  <c r="K232" i="1" s="1"/>
  <c r="K262" i="1" s="1"/>
  <c r="K293" i="1" s="1"/>
  <c r="D105" i="1"/>
  <c r="D106" i="1" s="1"/>
  <c r="D107" i="1" s="1"/>
  <c r="D108" i="1" s="1"/>
  <c r="D109" i="1" s="1"/>
  <c r="I76" i="1" l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D105" i="7"/>
  <c r="D106" i="7" s="1"/>
  <c r="D107" i="7" s="1"/>
  <c r="D108" i="7" s="1"/>
  <c r="S262" i="1"/>
  <c r="S293" i="1" s="1"/>
  <c r="T232" i="1"/>
  <c r="T262" i="1" s="1"/>
  <c r="T293" i="1" s="1"/>
  <c r="D110" i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C15" i="3"/>
  <c r="C16" i="3" s="1"/>
  <c r="C17" i="3" s="1"/>
  <c r="C18" i="3" s="1"/>
  <c r="C19" i="3" s="1"/>
  <c r="C20" i="3" s="1"/>
  <c r="C21" i="3" s="1"/>
  <c r="C22" i="3" s="1"/>
  <c r="C23" i="3" s="1"/>
  <c r="V76" i="1" l="1"/>
  <c r="W76" i="1" s="1"/>
  <c r="X76" i="1" s="1"/>
  <c r="Y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tchau110314</author>
  </authors>
  <commentList>
    <comment ref="O103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tchau110314:</t>
        </r>
        <r>
          <rPr>
            <sz val="8"/>
            <color indexed="81"/>
            <rFont val="Tahoma"/>
            <family val="2"/>
          </rPr>
          <t xml:space="preserve">
disabled. Not working correctly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</authors>
  <commentList>
    <comment ref="F20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SAC 6/22/17</t>
        </r>
        <r>
          <rPr>
            <sz val="9"/>
            <color indexed="81"/>
            <rFont val="Tahoma"/>
            <family val="2"/>
          </rPr>
          <t xml:space="preserve">
modified for consistency w/ fed stds (tic #629)</t>
        </r>
      </text>
    </comment>
  </commentList>
</comments>
</file>

<file path=xl/sharedStrings.xml><?xml version="1.0" encoding="utf-8"?>
<sst xmlns="http://schemas.openxmlformats.org/spreadsheetml/2006/main" count="6227" uniqueCount="797">
  <si>
    <t>;</t>
  </si>
  <si>
    <t>CEC Title-24 Residential Compliance Ruleset</t>
  </si>
  <si>
    <t>Heating Equipment Look-up Table</t>
  </si>
  <si>
    <t>Last modified:</t>
  </si>
  <si>
    <t>Mod history:</t>
  </si>
  <si>
    <t>1/2/2013 - SAC - created initial table</t>
  </si>
  <si>
    <t>Independents:</t>
  </si>
  <si>
    <t>Dependents:</t>
  </si>
  <si>
    <t>;  System</t>
  </si>
  <si>
    <t>;    Type</t>
  </si>
  <si>
    <t>AFUE</t>
  </si>
  <si>
    <t>HSPF</t>
  </si>
  <si>
    <t>ERROR - unrecognized heating equipment type</t>
  </si>
  <si>
    <t xml:space="preserve">CntrlFurnace - Fuel-fired central furnace                         </t>
  </si>
  <si>
    <t xml:space="preserve">Heater - Non-central fuel-fired space heater                      </t>
  </si>
  <si>
    <t xml:space="preserve">Boiler - Gas or oil boiler                                        </t>
  </si>
  <si>
    <t xml:space="preserve">SplitHeatPump - Heating side of central split heat pump           </t>
  </si>
  <si>
    <t xml:space="preserve">PkgHeatPump - Heating side of central packaged heat pump          </t>
  </si>
  <si>
    <t>LrgPkgHeatPump - Heating side of large (&gt;= 65 kBtuh) packaged unit</t>
  </si>
  <si>
    <t xml:space="preserve">RoomHeatPump - Heating side of non-central room A/C system        </t>
  </si>
  <si>
    <t xml:space="preserve">Electric - All electric heating systems other than heat pump      </t>
  </si>
  <si>
    <t xml:space="preserve">CombHydro - Water heating system can be storage gas/elec/ht pump  </t>
  </si>
  <si>
    <t>(ratio)</t>
  </si>
  <si>
    <t>(%)</t>
  </si>
  <si>
    <t>Source Data:</t>
  </si>
  <si>
    <t>Federal Register / Vol. 76, No. 123 / Monday, June 27, 2011 / Proposed Rules</t>
  </si>
  <si>
    <t>DEPARTMENT OF ENERGY / 10 CFR Part 430 / [Docket Number EERE–2011–BT–STD– 0011] / RIN 1904–AC06</t>
  </si>
  <si>
    <t>Energy Conservation Program: Energy Conservation Standards for Residential Furnaces and Residential Central Air Conditioners and Heat Pumps</t>
  </si>
  <si>
    <t>NAECA_Standards_-_Fed_Reg_June_27,_2011.pdf</t>
  </si>
  <si>
    <t>Other cell color coding:</t>
  </si>
  <si>
    <t>no performance standard/efficiency defined</t>
  </si>
  <si>
    <t>1/3/2013 - SAC - created initial table</t>
  </si>
  <si>
    <t>CA Climate Zone (1-16)</t>
  </si>
  <si>
    <t>(°F)</t>
  </si>
  <si>
    <t>reporting</t>
  </si>
  <si>
    <t>autosizing</t>
  </si>
  <si>
    <t>Heating</t>
  </si>
  <si>
    <t>Design</t>
  </si>
  <si>
    <t>Cooling</t>
  </si>
  <si>
    <t>DD1</t>
  </si>
  <si>
    <t>Month</t>
  </si>
  <si>
    <t>Coldest</t>
  </si>
  <si>
    <t>CD1</t>
  </si>
  <si>
    <t>Hottest</t>
  </si>
  <si>
    <t>HD1</t>
  </si>
  <si>
    <t xml:space="preserve"> (reporting)</t>
  </si>
  <si>
    <t xml:space="preserve"> (autosizing)</t>
  </si>
  <si>
    <t>Mo Da</t>
  </si>
  <si>
    <t>ClimateZone</t>
  </si>
  <si>
    <t>HtgDesign</t>
  </si>
  <si>
    <t>ENDTABLE</t>
  </si>
  <si>
    <t>Climate Zone-based Design Day (autosizing and hourly reports) defaults</t>
  </si>
  <si>
    <t xml:space="preserve"> Jul 01</t>
  </si>
  <si>
    <t>Bruce Wilcox - 1/4/2013</t>
  </si>
  <si>
    <t>1/4/2013 - BAW - added the data for the remaining zones</t>
  </si>
  <si>
    <t>Slab Edge Insulation coefficients</t>
  </si>
  <si>
    <t>1/6/13 - SAC</t>
  </si>
  <si>
    <t>Bruce Wilcox - 8/1/2012  (SlabFactV3.xls)</t>
  </si>
  <si>
    <t>1/6/2013 - SAC - created initial table</t>
  </si>
  <si>
    <t>Look-up value - integer value equivalent to ( (R-value * 1000) + (depth in inches) )</t>
  </si>
  <si>
    <t>Exposed - Perimeter - ???</t>
  </si>
  <si>
    <t>Exposed - Core - ???</t>
  </si>
  <si>
    <t>Carpeted - Perimeter - ???</t>
  </si>
  <si>
    <t>Carpeted - Core - ???</t>
  </si>
  <si>
    <t>CSE variable</t>
  </si>
  <si>
    <t>sfExCTGrnd</t>
  </si>
  <si>
    <t>sfExCTaDbAvgYr</t>
  </si>
  <si>
    <t>sfExCTaDbAvg14</t>
  </si>
  <si>
    <t xml:space="preserve">  Exposed</t>
  </si>
  <si>
    <t xml:space="preserve">  Perimeter</t>
  </si>
  <si>
    <t xml:space="preserve">  Core</t>
  </si>
  <si>
    <t xml:space="preserve">  Carpeted</t>
  </si>
  <si>
    <t>;  Rval * 1k</t>
  </si>
  <si>
    <t>;  + DepthIn.</t>
  </si>
  <si>
    <t>No slab edge insulation</t>
  </si>
  <si>
    <t xml:space="preserve">R-5, 8 inches  </t>
  </si>
  <si>
    <t xml:space="preserve">R-7, 8 inches  </t>
  </si>
  <si>
    <t xml:space="preserve">R-10, 8 inches </t>
  </si>
  <si>
    <t xml:space="preserve">R-5, 16 inches </t>
  </si>
  <si>
    <t xml:space="preserve">R-7, 16 inches </t>
  </si>
  <si>
    <t>R-10, 16 inches</t>
  </si>
  <si>
    <t xml:space="preserve">R-5, 2 feet    </t>
  </si>
  <si>
    <t xml:space="preserve">R-7, 2 feet    </t>
  </si>
  <si>
    <t xml:space="preserve">R-10, 2 feet   </t>
  </si>
  <si>
    <t xml:space="preserve">R-5, 4 feet    </t>
  </si>
  <si>
    <t xml:space="preserve">R-7, 4 feet    </t>
  </si>
  <si>
    <t xml:space="preserve">R-10, 4 feet   </t>
  </si>
  <si>
    <t xml:space="preserve">R-15, 4 feet   </t>
  </si>
  <si>
    <t xml:space="preserve">R-20, 4 feet   </t>
  </si>
  <si>
    <t>ERROR - invalid R-value &amp; depth combination</t>
  </si>
  <si>
    <t>…Grnd</t>
  </si>
  <si>
    <t>aDbAvgYr</t>
  </si>
  <si>
    <t>aDbAvg14</t>
  </si>
  <si>
    <t>1/9/2013 - SAC</t>
  </si>
  <si>
    <t>Duct</t>
  </si>
  <si>
    <t>Flag</t>
  </si>
  <si>
    <t>Distribution Systems Look-up Table</t>
  </si>
  <si>
    <t>1/9/2013 - SAC - created initial table</t>
  </si>
  <si>
    <t>Distribution System Type</t>
  </si>
  <si>
    <t>Duct Flag (1 =&gt; always ducted / 0 =&gt; ductless / -1 =&gt; may include ducts)</t>
  </si>
  <si>
    <t xml:space="preserve">DuctsAttic - Ducts located overhead in unconditioned attic                        </t>
  </si>
  <si>
    <t xml:space="preserve">DuctsCrawl - Ducts located underfloor in unconditioned crawl space                </t>
  </si>
  <si>
    <t xml:space="preserve">DuctsCVC - Ducts located underfloor in a controlled ventilation crawl space       </t>
  </si>
  <si>
    <t xml:space="preserve">DuctsGarage - Ducts located in an unconditioned garage                            </t>
  </si>
  <si>
    <t xml:space="preserve">DuctsBasemt - Ducts located in an unconditioned basement                          </t>
  </si>
  <si>
    <t xml:space="preserve">DuctsInEx12 - Ducts located within the conditioned space (except &lt; 12 lineal ft)  </t>
  </si>
  <si>
    <t xml:space="preserve">DuctsInAll - HVAC system(s) with all HVAC ducts located in conditioned space      </t>
  </si>
  <si>
    <t xml:space="preserve">DuctsNone - Air distribution systems without ducts                                </t>
  </si>
  <si>
    <t xml:space="preserve">DuctsOutdoor - Ducts located in exposed outdoor locations                         </t>
  </si>
  <si>
    <t xml:space="preserve">Ductless-Furnaces - Heating equipment such as wall and floor furnaces             </t>
  </si>
  <si>
    <t xml:space="preserve">Ductless-Radiant - Radiant electric panels or fanless systems                     </t>
  </si>
  <si>
    <t xml:space="preserve">LowLlCod - Verified low-leakage ducts in conditioned space                        </t>
  </si>
  <si>
    <t>LowLkAH - Low-leakage air handlers (certified by CEC as &lt;= 2% leakage @ 1-inch wg)</t>
  </si>
  <si>
    <t xml:space="preserve">Baseboard - Electric or hydronic baseboards                                       </t>
  </si>
  <si>
    <t>Cooling Equipment Look-up Table</t>
  </si>
  <si>
    <t xml:space="preserve">NoCooling - No cooling equipment                                    </t>
  </si>
  <si>
    <t xml:space="preserve">SplitAirCond - Split air conditioning system                        </t>
  </si>
  <si>
    <t xml:space="preserve">PkgAirCond - Central packaged A/C system (&lt; 65 kBtuh)               </t>
  </si>
  <si>
    <t xml:space="preserve">LrgPkgAirCond - Large packaged A/C system (&gt;= 65 kBtuh)             </t>
  </si>
  <si>
    <t xml:space="preserve">RoomAirCond - Non-central room A/C system                           </t>
  </si>
  <si>
    <t xml:space="preserve">SplitHeatPump - Split heat pump system                              </t>
  </si>
  <si>
    <t xml:space="preserve">PkgHeatPump - Central single-packaged heat pump system (&lt; 65 kBtuh) </t>
  </si>
  <si>
    <t xml:space="preserve">LrgPkgHeatPump - Large packaged heat pump system (&gt;= 65 kBtuh)      </t>
  </si>
  <si>
    <t xml:space="preserve">GasCooling - Gas absorption cooling                                 </t>
  </si>
  <si>
    <t xml:space="preserve">RoomHeatPump - Room (non-central) heat pump system                  </t>
  </si>
  <si>
    <t xml:space="preserve">EvapDirect - Direct evaporative cooling system                      </t>
  </si>
  <si>
    <t xml:space="preserve">EvapIndirDirect - Indirect-direct evaporative cooling system        </t>
  </si>
  <si>
    <t xml:space="preserve">EvapIndirect - Indirect evaporative cooling system                  </t>
  </si>
  <si>
    <t xml:space="preserve">Evap/CC - Evaporatively-cooled condensers                           </t>
  </si>
  <si>
    <t xml:space="preserve">IceSAC - Ice storage air conditioning system                        </t>
  </si>
  <si>
    <t>SEER</t>
  </si>
  <si>
    <t>EER</t>
  </si>
  <si>
    <t>COP95</t>
  </si>
  <si>
    <t>PPC</t>
  </si>
  <si>
    <t>(W)</t>
  </si>
  <si>
    <t>1/9/13 - SAC - added Duct Flag and Compatible Gas &amp; Electric System columns</t>
  </si>
  <si>
    <t>Compliance 2014</t>
  </si>
  <si>
    <t>Why no properties?</t>
  </si>
  <si>
    <t>Special modelling</t>
  </si>
  <si>
    <t>StdVer</t>
  </si>
  <si>
    <t>SysType</t>
  </si>
  <si>
    <t xml:space="preserve">CntrlFurnace   </t>
  </si>
  <si>
    <t xml:space="preserve">Boiler         </t>
  </si>
  <si>
    <t xml:space="preserve">SplitHeatPump  </t>
  </si>
  <si>
    <t xml:space="preserve">PkgHeatPump    </t>
  </si>
  <si>
    <t xml:space="preserve">LrgPkgHeatPump </t>
  </si>
  <si>
    <t xml:space="preserve">RoomHeatPump   </t>
  </si>
  <si>
    <t xml:space="preserve">Electric       </t>
  </si>
  <si>
    <t xml:space="preserve">CombHydro      </t>
  </si>
  <si>
    <t>UseElec</t>
  </si>
  <si>
    <t>UseGas</t>
  </si>
  <si>
    <t>SysAvail</t>
  </si>
  <si>
    <t>DuctFlag</t>
  </si>
  <si>
    <t>1/10/13 - BAW - efficiency &amp; compatible system table revisions + addition of 2015 standard version</t>
  </si>
  <si>
    <t>Warning1</t>
  </si>
  <si>
    <t>Warning2</t>
  </si>
  <si>
    <t>AFUE is not a supported performance characteristic for this system type</t>
  </si>
  <si>
    <t>HSPF is not a supported performance characteristic for this system type</t>
  </si>
  <si>
    <t>SysAvail - (0/1) flag whether or not the system type is currently implemented in the compliance software</t>
  </si>
  <si>
    <t>DuctFlag - 1 =&gt; requires ducts / 0 =&gt; ductless / -1 =&gt; may use ducts</t>
  </si>
  <si>
    <t>UseElec - (0/1) flag whether heating system's primary fuel source is electricity</t>
  </si>
  <si>
    <t>UseGas - (0/1) flag whether heating system's primary fuel source is natural gas (or other fuel)</t>
  </si>
  <si>
    <t xml:space="preserve">StdVer - Standards Version: </t>
  </si>
  <si>
    <t>Compliance 2014:  valid through December 2014 (with current Federal Air Conditioning efficiency requirements</t>
  </si>
  <si>
    <t>Compliance 2015:  any time (with 2015 Federal Air Conditioning Requirements)  and solar credit</t>
  </si>
  <si>
    <t>SysType - Heating System Type</t>
  </si>
  <si>
    <t>AFUE - Minimum AFUE (%)</t>
  </si>
  <si>
    <t>HSPF - Minimum HSPF (ratio)</t>
  </si>
  <si>
    <t>&lt;add next data source here&gt;</t>
  </si>
  <si>
    <t>no performance standard or default efficiency defined</t>
  </si>
  <si>
    <t>IsHP</t>
  </si>
  <si>
    <t>IsHP - (0/1) flag indicating whether or not this system type is modeled as a heat pump</t>
  </si>
  <si>
    <t>1/10/13 - SAC - reformat table to new syntax, combine standard versions into single table and add SysAvail &amp; IsHP flags</t>
  </si>
  <si>
    <t xml:space="preserve">NoCooling        </t>
  </si>
  <si>
    <t xml:space="preserve">SplitAirCond     </t>
  </si>
  <si>
    <t xml:space="preserve">PkgAirCond       </t>
  </si>
  <si>
    <t xml:space="preserve">LrgPkgAirCond    </t>
  </si>
  <si>
    <t xml:space="preserve">RoomAirCond      </t>
  </si>
  <si>
    <t xml:space="preserve">SplitHeatPump    </t>
  </si>
  <si>
    <t xml:space="preserve">PkgHeatPump      </t>
  </si>
  <si>
    <t xml:space="preserve">LrgPkgHeatPump   </t>
  </si>
  <si>
    <t xml:space="preserve">GasCooling       </t>
  </si>
  <si>
    <t xml:space="preserve">RoomHeatPump     </t>
  </si>
  <si>
    <t xml:space="preserve">EvapDirect       </t>
  </si>
  <si>
    <t xml:space="preserve">EvapIndirDirect  </t>
  </si>
  <si>
    <t xml:space="preserve">EvapIndirect     </t>
  </si>
  <si>
    <t xml:space="preserve">Evap/CC          </t>
  </si>
  <si>
    <t xml:space="preserve">IceSAC           </t>
  </si>
  <si>
    <t>Warning3</t>
  </si>
  <si>
    <t>Warning4</t>
  </si>
  <si>
    <t>SEER is not a supported performance characteristic for this system type</t>
  </si>
  <si>
    <t>EER is not a supported performance characteristic for this system type</t>
  </si>
  <si>
    <t>COP95 is not a supported performance characteristic for this system type</t>
  </si>
  <si>
    <t>PPC is not a supported performance characteristic for this system type</t>
  </si>
  <si>
    <t>SEER - Cooling Efficiency</t>
  </si>
  <si>
    <t>EER - Cooling Efficiency</t>
  </si>
  <si>
    <t>COP95 - Gas Cooling Efficiency (rated COP for the gas portion)</t>
  </si>
  <si>
    <t>PPC - Gas Cooling parasitic electric energy at rated conditions (in Watts)</t>
  </si>
  <si>
    <t>SysType - Cooling System Type</t>
  </si>
  <si>
    <t>standard design</t>
  </si>
  <si>
    <t>HtgDesign - Heating Design Temperature (°F)</t>
  </si>
  <si>
    <t>DD1 - Cooling DD1 Month &amp; Day</t>
  </si>
  <si>
    <t>CD1 - Coldest Day CD1 Month &amp; Day</t>
  </si>
  <si>
    <t>HD1 - Hottest Day HD1 Month &amp; Day</t>
  </si>
  <si>
    <t>WHFan - (0/1) whole house fans required in standard design</t>
  </si>
  <si>
    <t>WHFan</t>
  </si>
  <si>
    <t>photovoltaic credit</t>
  </si>
  <si>
    <t>PVMax - Maximum percent cooling energy credit for PV</t>
  </si>
  <si>
    <t>(0 value indicates CZ's w/ NO available PV credit)</t>
  </si>
  <si>
    <t>PVRate</t>
  </si>
  <si>
    <t>PVRate - kTDV/kWdc credit for photovoltaic systems</t>
  </si>
  <si>
    <t xml:space="preserve"> (photovoltaic)</t>
  </si>
  <si>
    <t>PV Gen</t>
  </si>
  <si>
    <t>Rate</t>
  </si>
  <si>
    <t>(kTDV/kWdc)</t>
  </si>
  <si>
    <t>Max PV</t>
  </si>
  <si>
    <t>Credit</t>
  </si>
  <si>
    <t>(% clg)</t>
  </si>
  <si>
    <t>PVMax</t>
  </si>
  <si>
    <t>(source:  section 2.2.8 of 2013 Res ACM)</t>
  </si>
  <si>
    <t>2/4/13 - SAC - Revised furnace AFUE efficiency from 80 to 78 (per BAW conference call 2/4/13)</t>
  </si>
  <si>
    <t>ConstHtgSetpt</t>
  </si>
  <si>
    <t>ConstHtgSetpt - constant heating thermostat setpoint (typically only defined for Heat Pump systems / -1 =&gt; Not Used)</t>
  </si>
  <si>
    <t>5/13/13 - SAC - Toggled on 'Electric' system type and added ConstHtgSetpt column</t>
  </si>
  <si>
    <t>5/20/13 - SAC - Integrated mods from Bruce - added DuctlessHeatPump and re-defined dependents 9-10 to refer to std design for ducted &amp; ductless systems</t>
  </si>
  <si>
    <t>DuctedStdSys</t>
  </si>
  <si>
    <t>DuctlessStdSys</t>
  </si>
  <si>
    <t>N/A</t>
  </si>
  <si>
    <t>DuctedStdSys - standard design system if proposed system is ducted</t>
  </si>
  <si>
    <t>DuctlessStdSys - standard design system if proposed system is NOT ducted</t>
  </si>
  <si>
    <t>5/20/13 - BAW -added ductless systems, Standard Design column</t>
  </si>
  <si>
    <t>StdSystem</t>
  </si>
  <si>
    <t>StdSystem - system type used to model the standard design</t>
  </si>
  <si>
    <t>Whether or not (1/0) multi-speed compressor is an option</t>
  </si>
  <si>
    <t>Need Std Design system col (especially for no cooling)</t>
  </si>
  <si>
    <t>8/6/13 - SAC - added Show Multi-Speed Compressor column</t>
  </si>
  <si>
    <t>ShowMultSpd</t>
  </si>
  <si>
    <t>Show</t>
  </si>
  <si>
    <t>IsZonal</t>
  </si>
  <si>
    <t>8/6/13 - SAC - added Show IsZonal column</t>
  </si>
  <si>
    <t>Flag determining whether or not the IsZonal checkbox should be displayed in the UI</t>
  </si>
  <si>
    <t>9/3/2013 - MJB turned on more SysAvail options</t>
  </si>
  <si>
    <t>9/8/13 - SAC - Integrated mods from Martha - toggling on various heating system types</t>
  </si>
  <si>
    <t>SEERValid</t>
  </si>
  <si>
    <t>SEERValid - (0/1) flag indicating whether or not the SEER data is valid for the corresponding system type</t>
  </si>
  <si>
    <t>EERValid</t>
  </si>
  <si>
    <t>EERValid - (0/1) flag indicating whether or not the EER data is valid for the corresponding system type</t>
  </si>
  <si>
    <t>12/6/2013 - SAC - added SEERValid &amp; EERValid columns</t>
  </si>
  <si>
    <t>12/9/13 - MJB - efficiency updates for Electric system</t>
  </si>
  <si>
    <t>12/9/13 - specification of standard systems for Evap systems</t>
  </si>
  <si>
    <t>AFUEValid</t>
  </si>
  <si>
    <t>HSPFValid</t>
  </si>
  <si>
    <t>AFUEValid - (0/1) flag indicating whether or not the AFUE data is valid for the corresponding system type</t>
  </si>
  <si>
    <t>HSPFValid - (0/1) flag indicating whether or not the HSPF data is valid for the corresponding system type</t>
  </si>
  <si>
    <t>12/11/2013 - SAC - added AFUEValid &amp; HSPFValid columns</t>
  </si>
  <si>
    <t>AltUfactor - Max Window Ufactor for Alterations</t>
  </si>
  <si>
    <t>AltSHGC - Max Window SHGC for Alterations</t>
  </si>
  <si>
    <t>AltUfactor</t>
  </si>
  <si>
    <t>AltSHGC</t>
  </si>
  <si>
    <t>1/18/2014 - mjb - added Ufactor and SHGC for Alteration Std Design</t>
  </si>
  <si>
    <t>LayerSymVal</t>
  </si>
  <si>
    <t>Material Library look-up table</t>
  </si>
  <si>
    <t>Bruce Wilcox - 2/12 | 2/28/14 | 3/7/14 … (and noted below)</t>
  </si>
  <si>
    <t>LayerSymVal - numeric value that maps to Mat library entries</t>
  </si>
  <si>
    <t>MatName</t>
  </si>
  <si>
    <t>R1 Sheathing</t>
  </si>
  <si>
    <t>R2 Sheathing</t>
  </si>
  <si>
    <t>R3 Sheathing</t>
  </si>
  <si>
    <t>R4 Sheathing</t>
  </si>
  <si>
    <t>R5 Sheathing</t>
  </si>
  <si>
    <t>R6 Sheathing</t>
  </si>
  <si>
    <t>R7 Sheathing</t>
  </si>
  <si>
    <t>R8 Sheathing</t>
  </si>
  <si>
    <t>R9 Sheathing</t>
  </si>
  <si>
    <t>R10 Sheathing</t>
  </si>
  <si>
    <t>R11 Sheathing</t>
  </si>
  <si>
    <t>R12 Sheathing</t>
  </si>
  <si>
    <t>Gypsum Board</t>
  </si>
  <si>
    <t>Wood layer</t>
  </si>
  <si>
    <t>R4 Synth Stucco</t>
  </si>
  <si>
    <t>3 Coat Stucco</t>
  </si>
  <si>
    <t>Carpet</t>
  </si>
  <si>
    <t>SoftWood</t>
  </si>
  <si>
    <t>Concrete</t>
  </si>
  <si>
    <t>Hardwood</t>
  </si>
  <si>
    <t>FloorTile</t>
  </si>
  <si>
    <t>FloorVinyl</t>
  </si>
  <si>
    <t>Brick</t>
  </si>
  <si>
    <t>Light Roof</t>
  </si>
  <si>
    <t>5 PSF Roof</t>
  </si>
  <si>
    <t>10 PSF Roof</t>
  </si>
  <si>
    <t>15 PSF Roof</t>
  </si>
  <si>
    <t>25 PSF Roof</t>
  </si>
  <si>
    <t>TileGap</t>
  </si>
  <si>
    <t>SlabOnGrade</t>
  </si>
  <si>
    <t>Earth</t>
  </si>
  <si>
    <t>Crawl</t>
  </si>
  <si>
    <t>VertWallCavity</t>
  </si>
  <si>
    <t>12 in LW CMU Solid Grout</t>
  </si>
  <si>
    <t>12 in MW CMU Solid Grout</t>
  </si>
  <si>
    <t>12 in NW CMU Solid Grout</t>
  </si>
  <si>
    <t>12 in LW CMU Empty</t>
  </si>
  <si>
    <t>12 in MW CMU Empty</t>
  </si>
  <si>
    <t>12 in NW CMU Empty</t>
  </si>
  <si>
    <t>12 in LW CMU Insulated</t>
  </si>
  <si>
    <t>12 in MW CMU Insulated</t>
  </si>
  <si>
    <t>12 in NW CMU Insulated</t>
  </si>
  <si>
    <t>10 in LW CMU Solid Grout</t>
  </si>
  <si>
    <t>10 in MW CMU Solid Grout</t>
  </si>
  <si>
    <t>10 in NW CMU Solid Grout</t>
  </si>
  <si>
    <t>10 in LW CMU Empty</t>
  </si>
  <si>
    <t>10 in MW CMU Empty</t>
  </si>
  <si>
    <t>10 in NW CMU Empty</t>
  </si>
  <si>
    <t>10 in LW CMU Insulated</t>
  </si>
  <si>
    <t>10 in MW CMU Insulated</t>
  </si>
  <si>
    <t>10 in NW CMU Insulated</t>
  </si>
  <si>
    <t>8 in LW CMU Solid Grout</t>
  </si>
  <si>
    <t>8 in MW CMU Solid Grout</t>
  </si>
  <si>
    <t>8 in NW CMU Solid Grout</t>
  </si>
  <si>
    <t>8 in Clay Unit Solid Grout</t>
  </si>
  <si>
    <t>8 in LW CMU Empty</t>
  </si>
  <si>
    <t>8 in MW CMU Empty</t>
  </si>
  <si>
    <t>8 in NW CMU Empty</t>
  </si>
  <si>
    <t>8 in Clay Unit Empty</t>
  </si>
  <si>
    <t>8 in LW CMU Insulated</t>
  </si>
  <si>
    <t>8 in MW CMU Insulated</t>
  </si>
  <si>
    <t>8 in NW CMU Insulated</t>
  </si>
  <si>
    <t>8 in Clay Unit Insulated</t>
  </si>
  <si>
    <t>6 in LW CMU Solid Grout</t>
  </si>
  <si>
    <t>6 in MW CMU Solid Grout</t>
  </si>
  <si>
    <t>6 in NW CMU Solid Grout</t>
  </si>
  <si>
    <t>6 in Clay Unit Solid Grout</t>
  </si>
  <si>
    <t>6 in LW CMU Empty</t>
  </si>
  <si>
    <t>6 in MW CMU Empty</t>
  </si>
  <si>
    <t>6 in NW CMU Empty</t>
  </si>
  <si>
    <t>6 in Clay Unit Empty</t>
  </si>
  <si>
    <t>6 in LW CMU Insulated</t>
  </si>
  <si>
    <t>6 in MW CMU Insulated</t>
  </si>
  <si>
    <t>6 in NW CMU Insulated</t>
  </si>
  <si>
    <t>6 in Clay Unit Insulated</t>
  </si>
  <si>
    <t>LW CMU Solid Grout</t>
  </si>
  <si>
    <t>MW CMU Solid Grout</t>
  </si>
  <si>
    <t>NW CMU Solid Grout</t>
  </si>
  <si>
    <t>LW CMU Empty</t>
  </si>
  <si>
    <t>MW CMU Empty</t>
  </si>
  <si>
    <t>NW CMU Empty</t>
  </si>
  <si>
    <t>LW CMU Insulated</t>
  </si>
  <si>
    <t>MW CMU Insulated</t>
  </si>
  <si>
    <t>NW CMU Insulated</t>
  </si>
  <si>
    <t>Clay Unit Solid Grout</t>
  </si>
  <si>
    <t>Clay Unit Empty</t>
  </si>
  <si>
    <t>Clay Unit Insulated</t>
  </si>
  <si>
    <t>HaveEntry</t>
  </si>
  <si>
    <t>*</t>
  </si>
  <si>
    <t>no entry</t>
  </si>
  <si>
    <t>HaveEntry - 0/1 boolean indicating a valid Mat library entry</t>
  </si>
  <si>
    <t>MatName - name of Mat library item to be used in simulations</t>
  </si>
  <si>
    <t>Adobe</t>
  </si>
  <si>
    <t>Logs</t>
  </si>
  <si>
    <t>16 in. StrawBale</t>
  </si>
  <si>
    <t>SIPSskin</t>
  </si>
  <si>
    <t>PropEqStd</t>
  </si>
  <si>
    <t>PropEqStd - flag indicating that the proposed design system is to be setup/modeled the same as its corresponding standard design system</t>
  </si>
  <si>
    <t>SAC 4/20/14 - removed from selectable options</t>
  </si>
  <si>
    <t>CanDHW</t>
  </si>
  <si>
    <t>CanDHW - (0/1) flag indicating that this equipment CAN serve as a DHW heater</t>
  </si>
  <si>
    <t>GroundSourceHeatPump</t>
  </si>
  <si>
    <t>AirToWaterHeatPump</t>
  </si>
  <si>
    <t>AirToWaterHeatPump - Air to water heat pump (able to heat DHW)</t>
  </si>
  <si>
    <t>GroundSourceHeatPump - Ground source heat pump (able to heat DHW)</t>
  </si>
  <si>
    <t>4/20/14 - SAC - added CanDHW &amp; PropEqStd columns and also the new AirToWaterHeatPump &amp; GroundSourceHeatPump equipment types</t>
  </si>
  <si>
    <t>4/22/14 - SAC - added PropEqStd column and also the new AirToWaterHeatPump &amp; GroundSourceHeatPump equipment types</t>
  </si>
  <si>
    <t>4/30/14 - SAC - modified rules to create sheating layers dynamically (as opposed to via library imports)</t>
  </si>
  <si>
    <t>3/12/2014 - SAC - created initial table - ported from rule switch statements to table w/ addition of hollow masonry unit selections</t>
  </si>
  <si>
    <t>7/11/2014 - mjb - added Skylt Ufactor and SHGC for Alteration Std Design</t>
  </si>
  <si>
    <t>AltSkyUfactor - Max Skylight Ufactor for Alterations</t>
  </si>
  <si>
    <t>AltSkySHGC - Max Skylight SHGC for Alterations</t>
  </si>
  <si>
    <t>AltSkyUfactor</t>
  </si>
  <si>
    <t>AltSkySHGC</t>
  </si>
  <si>
    <t xml:space="preserve">EvapCondenser    </t>
  </si>
  <si>
    <t>EvapCondenser - Evaporatively-cooled condenser for split AC systems</t>
  </si>
  <si>
    <t>MJB 7/28/14 - added option</t>
  </si>
  <si>
    <t xml:space="preserve">7/28/14 - MJB - added EvapCondenser option </t>
  </si>
  <si>
    <t>FloorFurnace</t>
  </si>
  <si>
    <t>RoomHeater</t>
  </si>
  <si>
    <t>WallFurnaceFan</t>
  </si>
  <si>
    <t>WallFurnaceGravity</t>
  </si>
  <si>
    <t>11/17/14 - mjb - added Ceiling and Floor Std Design Insulation Rval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</si>
  <si>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</si>
  <si>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</si>
  <si>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</si>
  <si>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CeilIns</t>
  </si>
  <si>
    <t>FloorIns</t>
  </si>
  <si>
    <t>ConcFloorIns</t>
  </si>
  <si>
    <t xml:space="preserve"> Jul 27</t>
  </si>
  <si>
    <t xml:space="preserve"> Jun 30</t>
  </si>
  <si>
    <t xml:space="preserve"> Sep 23</t>
  </si>
  <si>
    <t xml:space="preserve"> Jul 31</t>
  </si>
  <si>
    <t xml:space="preserve"> Oct 06</t>
  </si>
  <si>
    <t xml:space="preserve"> Jul 15</t>
  </si>
  <si>
    <t xml:space="preserve"> Sep 22</t>
  </si>
  <si>
    <t xml:space="preserve"> Sep 02</t>
  </si>
  <si>
    <t xml:space="preserve"> Aug 07</t>
  </si>
  <si>
    <t xml:space="preserve"> Sep 24</t>
  </si>
  <si>
    <t xml:space="preserve"> Jul 23</t>
  </si>
  <si>
    <t xml:space="preserve"> Aug 11</t>
  </si>
  <si>
    <t xml:space="preserve"> Aug 27</t>
  </si>
  <si>
    <t xml:space="preserve"> Sep 18</t>
  </si>
  <si>
    <t xml:space="preserve"> Feb 09</t>
  </si>
  <si>
    <t xml:space="preserve"> Jul 07</t>
  </si>
  <si>
    <t xml:space="preserve"> Dec 04</t>
  </si>
  <si>
    <t xml:space="preserve"> Jul 09</t>
  </si>
  <si>
    <t xml:space="preserve"> Jan 04</t>
  </si>
  <si>
    <t xml:space="preserve"> Nov 29</t>
  </si>
  <si>
    <t xml:space="preserve"> Oct 05</t>
  </si>
  <si>
    <t xml:space="preserve"> Dec 03</t>
  </si>
  <si>
    <t xml:space="preserve"> Sep 01</t>
  </si>
  <si>
    <t xml:space="preserve"> Nov 30</t>
  </si>
  <si>
    <t xml:space="preserve"> Dec 01</t>
  </si>
  <si>
    <t xml:space="preserve"> Jul 10</t>
  </si>
  <si>
    <t xml:space="preserve"> Jan 03</t>
  </si>
  <si>
    <t xml:space="preserve"> Jul 12</t>
  </si>
  <si>
    <t>StdMassExtWallCons</t>
  </si>
  <si>
    <t>T24-2013 ExtWall 6in Conc R13</t>
  </si>
  <si>
    <t>T24-2013 ExtWall 6in Conc R17</t>
  </si>
  <si>
    <t>11/22/2014 - SAC</t>
  </si>
  <si>
    <t>StdMassUndWallCons</t>
  </si>
  <si>
    <t>T24-2013 UndWall 6in Conc R13</t>
  </si>
  <si>
    <t>T24-2013 UndWall 6in Conc R15</t>
  </si>
  <si>
    <t>StdMassUndWallCons - construction used to model std design underground mass walls</t>
  </si>
  <si>
    <t>StdMassExtWallCons - construction used to model std design exterior mass walls</t>
  </si>
  <si>
    <t>11/22/14 - SAC - added StdMassExtWallCons &amp; StdMassUndWallCons</t>
  </si>
  <si>
    <t>1/13/15 - mjb - removed dependents no longer used here - see CAClimateZoneCodeBaselines</t>
  </si>
  <si>
    <t>CodeBase</t>
  </si>
  <si>
    <t>; 2008 Title-24</t>
  </si>
  <si>
    <t>; 2006 IECC</t>
  </si>
  <si>
    <t>1/26/15 - MJB added rows for other Standards - e.g. 2008 Title-24 and 2006 IECC</t>
  </si>
  <si>
    <t>CodeBase - Standard or Code that should be used in the Std Design baseline</t>
  </si>
  <si>
    <t>; 2016 Title 24</t>
  </si>
  <si>
    <t>2/2/2015 - mjb - added 15024 by TREND of other 2 feet values</t>
  </si>
  <si>
    <t>R-15, 2 feet</t>
  </si>
  <si>
    <t>GHR</t>
  </si>
  <si>
    <t>ENSOPRO</t>
  </si>
  <si>
    <t>ENSOPRO PLUS</t>
  </si>
  <si>
    <t>Climate Zone-based Inlet Mains Temperature data</t>
  </si>
  <si>
    <t>7/17/15 - SAC</t>
  </si>
  <si>
    <t>Chip Barnaby - 7/17/15</t>
  </si>
  <si>
    <t>7/17/15 - SAC created table</t>
  </si>
  <si>
    <t>Inlet Mains Temperature (°F)</t>
  </si>
  <si>
    <t>Inlet</t>
  </si>
  <si>
    <t>Mains</t>
  </si>
  <si>
    <t>Temp</t>
  </si>
  <si>
    <t>InletTemp</t>
  </si>
  <si>
    <t>8/21/15 - SAC</t>
  </si>
  <si>
    <t>RACM, Appendix B, table B-6</t>
  </si>
  <si>
    <t>Climate Zone-based DHW heater air-source heat pump adjustment factors</t>
  </si>
  <si>
    <t>8/21/15 - SAC created table</t>
  </si>
  <si>
    <t>DHW air-source heat pump adjustment factors</t>
  </si>
  <si>
    <t>DHW</t>
  </si>
  <si>
    <t>ASHP</t>
  </si>
  <si>
    <t>Adj Fctr</t>
  </si>
  <si>
    <t>()</t>
  </si>
  <si>
    <t>HPAdj</t>
  </si>
  <si>
    <t>DHW tank surface area formula coefficients table</t>
  </si>
  <si>
    <t>RACM, Appendix B, table B-8</t>
  </si>
  <si>
    <t>DHW heater tank type</t>
  </si>
  <si>
    <t>Coeff E used to calculate DHW tank surface area from volume</t>
  </si>
  <si>
    <t>Coeff F used to calculate DHW tank surface area from volume</t>
  </si>
  <si>
    <t>Coeff G used to calculate DHW tank surface area from volume</t>
  </si>
  <si>
    <t>CoefE</t>
  </si>
  <si>
    <t>CoefF</t>
  </si>
  <si>
    <t>TankType</t>
  </si>
  <si>
    <t>CoefG</t>
  </si>
  <si>
    <t>boiler</t>
  </si>
  <si>
    <t xml:space="preserve">indirect           </t>
  </si>
  <si>
    <t>large storage</t>
  </si>
  <si>
    <t>Fuel</t>
  </si>
  <si>
    <t>DHW heater fuel (element type)</t>
  </si>
  <si>
    <t>Fuel (element type)</t>
  </si>
  <si>
    <t>Tank type</t>
  </si>
  <si>
    <t>Electric Resistance</t>
  </si>
  <si>
    <t>Air-Source Heat Pump</t>
  </si>
  <si>
    <t>Ground-Source Heat Pump</t>
  </si>
  <si>
    <t>(any)</t>
  </si>
  <si>
    <t>(nat gas, propane or oil)</t>
  </si>
  <si>
    <t>Storage Gas</t>
  </si>
  <si>
    <t>Large Storage Gas &amp; Indirect Gas</t>
  </si>
  <si>
    <t>Storage Electric and Heat Pumps</t>
  </si>
  <si>
    <t>Table columns</t>
  </si>
  <si>
    <t>TABLE DHWTankAreaCoefs</t>
  </si>
  <si>
    <t>Collection of DHW tables based on the Residential ACM</t>
  </si>
  <si>
    <t>Separate Tables based on topic (to minimize duplicate data)</t>
  </si>
  <si>
    <t>Created:</t>
  </si>
  <si>
    <t>10/22/15 - SAC</t>
  </si>
  <si>
    <t>Residential ACM (Alternative Calculation Method)</t>
  </si>
  <si>
    <t>(vary by individual table)</t>
  </si>
  <si>
    <t>CodeBase - year of energy standard (2013, 2016…)</t>
  </si>
  <si>
    <t>Nunit - Number of dwelling units served</t>
  </si>
  <si>
    <t>(other topic-specific properties)</t>
  </si>
  <si>
    <t>Nunit</t>
  </si>
  <si>
    <t>IsBranch</t>
  </si>
  <si>
    <t>PipeDiam</t>
  </si>
  <si>
    <t>No</t>
  </si>
  <si>
    <t>Yes</t>
  </si>
  <si>
    <t>Res ACM DHW, related to method WH_LOOPSZ, currently App B, table B-5 for SUPPLY loop sizes</t>
  </si>
  <si>
    <t>&lt;2</t>
  </si>
  <si>
    <t>&lt;8</t>
  </si>
  <si>
    <t>&lt;21</t>
  </si>
  <si>
    <t>&lt;42</t>
  </si>
  <si>
    <t>&lt;68</t>
  </si>
  <si>
    <t>&lt;101</t>
  </si>
  <si>
    <t>&lt;145</t>
  </si>
  <si>
    <t>&lt;198</t>
  </si>
  <si>
    <t>1/6/16 - SAC - added ElecCombHydro heating system type =&gt; Combined Hydronic w/ electric storage heat source</t>
  </si>
  <si>
    <t>ElecCombHydro</t>
  </si>
  <si>
    <t>SDHVSplitHeatPump</t>
  </si>
  <si>
    <t xml:space="preserve">SDHVSplitHeatPump - Small duct, high velocity, central split heat pump           </t>
  </si>
  <si>
    <t>1/7/16 - SAC - added SDHVSplitHeatPump heating system type (tic 598)</t>
  </si>
  <si>
    <t>1/7/16 - SAC - added rows for new SDHVSplitAirCond &amp; SDHVSplitHeatPump (small duct, high velocity) systems</t>
  </si>
  <si>
    <t>SDHVSplitAirCond</t>
  </si>
  <si>
    <t xml:space="preserve">SDHVSplitAirCond - Small duct, high velocity, split A/C system                        </t>
  </si>
  <si>
    <t xml:space="preserve">SDHVSplitHeatPump - Small duct, high velocity, central split heat pump                              </t>
  </si>
  <si>
    <t>SAC 1/7/16 - added</t>
  </si>
  <si>
    <t>; RESNET2014  (based on IECC 2006)</t>
  </si>
  <si>
    <t>DuctlessVRFHeatPump</t>
  </si>
  <si>
    <t>WoodHeat</t>
  </si>
  <si>
    <t>WoodHeat - Wood heat meeting exceptional method criteria</t>
  </si>
  <si>
    <t>DuctlessVRFAirCond</t>
  </si>
  <si>
    <t>DR 8/22/16 - added</t>
  </si>
  <si>
    <t>DR 8/29/16 - revised</t>
  </si>
  <si>
    <t>DuctlessMiniSplitAirCond</t>
  </si>
  <si>
    <t>DuctlessMultiSplitAirCond</t>
  </si>
  <si>
    <t>DuctlessMiniSplitAirCond – Ductless mini-split A/C system</t>
  </si>
  <si>
    <t>DuctlessMiniSplitHeatPump – Ductless mini-split heat pump system</t>
  </si>
  <si>
    <t>DuctlessMiniSplitHeatPump</t>
  </si>
  <si>
    <t>DuctlessMultiSplitHeatPump</t>
  </si>
  <si>
    <t>DuctlessMultiSplitHeatPump - Ductless multi-split heat pump system</t>
  </si>
  <si>
    <t>DuctlessMultiSplitAirCond - Ductless multi-split A/C system</t>
  </si>
  <si>
    <t>DR 8/29/16 - added</t>
  </si>
  <si>
    <t>DuctlessVRFHeatPump - Ductless variable refrigerant flow (VRF) heat pump system</t>
  </si>
  <si>
    <t>DuctlessVRFAirCond - Ductless variable refrigerant flow (VRF) A/C system</t>
  </si>
  <si>
    <t>; 2019 Title 24</t>
  </si>
  <si>
    <t>6/23/17 - SAC - updated furnace efficiency for 2016 &amp; 2019 code vintages from 78% to 80% (due to fed std change effective Nov-16) (tic #629)</t>
  </si>
  <si>
    <t>Synthetic Stucco</t>
  </si>
  <si>
    <t>6/26/17 - SAC - added 'Synthetic Stucco'</t>
  </si>
  <si>
    <t>TABLE T24RClimateZoneDesignDay</t>
  </si>
  <si>
    <t>TABLE T24RClimateZoneInletMainsTemp</t>
  </si>
  <si>
    <t>TABLE T24RClimateZoneDHWASHPAdj</t>
  </si>
  <si>
    <t>TABLE  T24RDHW_LoopPipeSize</t>
  </si>
  <si>
    <t>TABLE T24RMatLibrary</t>
  </si>
  <si>
    <t>TABLE T24RHeatingEquipment</t>
  </si>
  <si>
    <t>TABLE T24RCoolingEquipment</t>
  </si>
  <si>
    <t>11/2/18 - SAC - added records for new VCHP (variable capacity HP) equipment</t>
  </si>
  <si>
    <t>VCHP</t>
  </si>
  <si>
    <t>VCHP - Variable Capacity Heat Pump</t>
  </si>
  <si>
    <t>SAC 11/2/18 - added</t>
  </si>
  <si>
    <t>11/13/18 - SAC - revised VCHP records to accept SEER &amp; EER (for reporting only, since not used in simulation)</t>
  </si>
  <si>
    <t>11/13/18 - SAC - revised VCHP records to accept HSPF (for reporting only, since not used in simulation)</t>
  </si>
  <si>
    <t>Distribution Systems - Buried Ducts Look-up Tables</t>
  </si>
  <si>
    <t>2019 Res Compliance Manual, chapter 4</t>
  </si>
  <si>
    <t>2016 Res ACM, section 2.4</t>
  </si>
  <si>
    <t>4/5/19 - SAC - created initial tables</t>
  </si>
  <si>
    <t>TABLE  BuriedDuctEffectiveRValue</t>
  </si>
  <si>
    <t>Material</t>
  </si>
  <si>
    <t>Fiberglass</t>
  </si>
  <si>
    <t>DuctInsul</t>
  </si>
  <si>
    <t>R-8</t>
  </si>
  <si>
    <t>DuctDiam =</t>
  </si>
  <si>
    <t>EffR</t>
  </si>
  <si>
    <t>4 in</t>
  </si>
  <si>
    <t>5 in</t>
  </si>
  <si>
    <t>6 in</t>
  </si>
  <si>
    <t>7 in</t>
  </si>
  <si>
    <t>8 in</t>
  </si>
  <si>
    <t>10 in</t>
  </si>
  <si>
    <t>12 in</t>
  </si>
  <si>
    <t>14 in</t>
  </si>
  <si>
    <t>16 in</t>
  </si>
  <si>
    <t>18 in</t>
  </si>
  <si>
    <t>20 in</t>
  </si>
  <si>
    <t>AtticInsulR</t>
  </si>
  <si>
    <t>Cellulose</t>
  </si>
  <si>
    <t>R-6</t>
  </si>
  <si>
    <t>R-4.2</t>
  </si>
  <si>
    <t>TABLE  BuriedDuctLevel</t>
  </si>
  <si>
    <t>Level</t>
  </si>
  <si>
    <t>&gt;=26</t>
  </si>
  <si>
    <t>Deeply</t>
  </si>
  <si>
    <t>&gt;=18</t>
  </si>
  <si>
    <t>Fully</t>
  </si>
  <si>
    <t>Not</t>
  </si>
  <si>
    <t>&gt;=13</t>
  </si>
  <si>
    <t>Partially</t>
  </si>
  <si>
    <t>&gt;=11</t>
  </si>
  <si>
    <t>&gt;=15</t>
  </si>
  <si>
    <t>&gt;=24</t>
  </si>
  <si>
    <t>&gt;=22</t>
  </si>
  <si>
    <t>&gt;=9</t>
  </si>
  <si>
    <t>4/17/19 - SAC - column duplication to allow for more diameter selections: new3=4 / new9=10 / new22&amp;24=20 (tic #874)</t>
  </si>
  <si>
    <t>3 in</t>
  </si>
  <si>
    <t>22 in</t>
  </si>
  <si>
    <t>24 in</t>
  </si>
  <si>
    <t>9 in</t>
  </si>
  <si>
    <t>Climate Zone-based Weather File Name Mapping</t>
  </si>
  <si>
    <t>4/21/19 - SAC - created table</t>
  </si>
  <si>
    <t>SAC</t>
  </si>
  <si>
    <t>CTZ</t>
  </si>
  <si>
    <t>CTZ - two digit CTZ string (leading '0' for 1-9)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</si>
  <si>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</si>
  <si>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</si>
  <si>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</si>
  <si>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</si>
  <si>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</si>
  <si>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</si>
  <si>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</si>
  <si>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</si>
  <si>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</si>
  <si>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</si>
  <si>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</si>
  <si>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</si>
  <si>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</si>
  <si>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</si>
  <si>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</si>
  <si>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</si>
  <si>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ARCATA-AP_725945S</t>
  </si>
  <si>
    <t>BLUE-CANYON-AP_725845S</t>
  </si>
  <si>
    <t>BURBANK-GLNDLE-PASAD-AP_722880S</t>
  </si>
  <si>
    <t>FRESNO-YOSEMITE-IAP_723890S</t>
  </si>
  <si>
    <t>FULLERTON-MUNI-AP_722976S</t>
  </si>
  <si>
    <t>OAKLAND-METRO-AP_724930S</t>
  </si>
  <si>
    <t>PALM-SPRINGS-IAP_722868S</t>
  </si>
  <si>
    <t>PALMDALE-AP_723820S</t>
  </si>
  <si>
    <t>RED-BLUFF-MUNI-AP_725910S</t>
  </si>
  <si>
    <t>RIVERSIDE-MUNI_722869S</t>
  </si>
  <si>
    <t>SACRAMENTO-EXECUTIVE-AP_724830S</t>
  </si>
  <si>
    <t>SAN-DIEGO-LINDBERGH-FLD_722900S</t>
  </si>
  <si>
    <t>SAN-JOSE-REID-HILLV_724946S</t>
  </si>
  <si>
    <t>SANTA-MARIA-PUBLIC-AP_723940S</t>
  </si>
  <si>
    <t>SANTA-ROSA-AP_724957S</t>
  </si>
  <si>
    <t>TORRANCE-MUNI-AP_722955S</t>
  </si>
  <si>
    <t>WSta</t>
  </si>
  <si>
    <t>TABLE T24RCZWeatherMapping</t>
  </si>
  <si>
    <t>WSta - weather station string including city &amp; station number/ID</t>
  </si>
  <si>
    <t>4/24/19 - SAC - update recently added columns (Diameters 3, 9, 22 &amp; 24) with new data from CEC-RJW supplied 4/19 (tic #874)</t>
  </si>
  <si>
    <t>; 2022 Title 24</t>
  </si>
  <si>
    <t>6/7/19 - SAC - created 2022 codebase (2023 std ver) records - copied from 2019</t>
  </si>
  <si>
    <t>&gt;= 2019</t>
  </si>
  <si>
    <t>6/7/19 - SAC - update CodeBase from 2019 to &gt;=2019 to include 2022 code</t>
  </si>
  <si>
    <t>WeatherFileSet</t>
  </si>
  <si>
    <t>6/26/19 - SAC - added new first independent WeatherFileSet and incorporated 2022 STYP20 weather data from BAW</t>
  </si>
  <si>
    <t>Bruce Wilcox - 1/4/2013 &amp; 6/26/19</t>
  </si>
  <si>
    <t>WeatherFileSet:  2220 (2022 STYP20 TMY weather data) vs. default (from 2013-19 stds)</t>
  </si>
  <si>
    <t>based on 2022 code STYP20 TMY weather data (from BAW 6/26/19)</t>
  </si>
  <si>
    <t>Data used in 2013-19 code analysis</t>
  </si>
  <si>
    <t xml:space="preserve"> Sep 25</t>
  </si>
  <si>
    <t xml:space="preserve"> Aug 28</t>
  </si>
  <si>
    <t xml:space="preserve"> Jan 02</t>
  </si>
  <si>
    <t xml:space="preserve"> Jun 22</t>
  </si>
  <si>
    <t xml:space="preserve"> Jun 27</t>
  </si>
  <si>
    <t xml:space="preserve"> Oct 02</t>
  </si>
  <si>
    <t xml:space="preserve"> Aug 02</t>
  </si>
  <si>
    <t xml:space="preserve"> Dec 20</t>
  </si>
  <si>
    <t xml:space="preserve"> Aug 29</t>
  </si>
  <si>
    <t xml:space="preserve"> Oct 01</t>
  </si>
  <si>
    <t xml:space="preserve"> Jan 24</t>
  </si>
  <si>
    <t xml:space="preserve"> Oct 17</t>
  </si>
  <si>
    <t xml:space="preserve"> Dec 05</t>
  </si>
  <si>
    <t xml:space="preserve"> Feb 13</t>
  </si>
  <si>
    <t xml:space="preserve"> Jul 06</t>
  </si>
  <si>
    <t xml:space="preserve"> Aug 14</t>
  </si>
  <si>
    <t xml:space="preserve"> Feb 14</t>
  </si>
  <si>
    <t xml:space="preserve"> Jul 04</t>
  </si>
  <si>
    <t xml:space="preserve"> Jun 08</t>
  </si>
  <si>
    <t xml:space="preserve"> Dec 25</t>
  </si>
  <si>
    <t xml:space="preserve"> Aug 12</t>
  </si>
  <si>
    <t xml:space="preserve"> Dec 23</t>
  </si>
  <si>
    <t xml:space="preserve"> Jun 01</t>
  </si>
  <si>
    <t xml:space="preserve"> Jul 19</t>
  </si>
  <si>
    <t xml:space="preserve"> Jun 29</t>
  </si>
  <si>
    <t xml:space="preserve"> Aug 15</t>
  </si>
  <si>
    <t>; Invalid Type</t>
  </si>
  <si>
    <t>type unknown</t>
  </si>
  <si>
    <t>invalid type</t>
  </si>
  <si>
    <t>Invalid cooling equipment type</t>
  </si>
  <si>
    <t>SetbackTstatReqd</t>
  </si>
  <si>
    <t>SetbackTstatReqd - (0/1) flag indicating whether or not a setback thermostat is required (based on Res Std section 110.2c)</t>
  </si>
  <si>
    <t>8/8/19 - SAC - added SetbackTstatReqd return value for CF1R reporting</t>
  </si>
  <si>
    <t>COP47 is not a supported performance characteristic for this system type</t>
  </si>
  <si>
    <t>6/19/20 - SAC - added several new heating system types and the COP47 column for tickets 1225, 1226, 1227 &amp; 1229</t>
  </si>
  <si>
    <t>COP47 - Coefficient of Performance (ratio)</t>
  </si>
  <si>
    <t>COP47</t>
  </si>
  <si>
    <t>PkgGasFurnace</t>
  </si>
  <si>
    <t>COP47Valid - (0/1) flag indicating whether or not the COP47 data is valid for the corresponding system type</t>
  </si>
  <si>
    <t>COP47Valid</t>
  </si>
  <si>
    <t>PkgGasFurnace - Packaged gas furnace</t>
  </si>
  <si>
    <t>WallFurnaceFan - Ductless fan forced wall furnace</t>
  </si>
  <si>
    <t>WallFurnaceGravity - Ductless gravity flowed wall furnace</t>
  </si>
  <si>
    <t>FloorFurnace - Ductless floor heating system</t>
  </si>
  <si>
    <t>PkgTermHeatPump</t>
  </si>
  <si>
    <t>SglPkgVertHeatPump</t>
  </si>
  <si>
    <t>PkgTermHeatPump - Packaged terminal heat pump (PTHP)</t>
  </si>
  <si>
    <t>SglPkgVertHeatPump - Single package vertical heat pump</t>
  </si>
  <si>
    <t>DuctedMiniSplitHeatPump</t>
  </si>
  <si>
    <t>DuctedMultiSplitHeatPump</t>
  </si>
  <si>
    <t>Ducted+DuctlessMultiSplitHeatPump</t>
  </si>
  <si>
    <t>DuctedMiniSplitHeatPump - Ducted mini-split heat pump</t>
  </si>
  <si>
    <t>DuctedMultiSplitHeatPump - Ducted multi-split heat pump</t>
  </si>
  <si>
    <t>Ducted+DuctlessMultiSplitHeatPump - Ducted+ductless multi-split heat pump</t>
  </si>
  <si>
    <t>SAC 6/19/20 (tic #1229)</t>
  </si>
  <si>
    <t>SAC 6/19/20 (tic #1225)</t>
  </si>
  <si>
    <t>SAC 6/19/20 (tic #1226)</t>
  </si>
  <si>
    <t>SAC 6/19/20 (tic #1227)</t>
  </si>
  <si>
    <t>6/19/20 - SAC - added several new Cooling system types for 2019.2.0, tickets #1225, #1226, #1227 &amp; #1229</t>
  </si>
  <si>
    <t>PkgTermAirCond</t>
  </si>
  <si>
    <t>SglPkgVertAirCond</t>
  </si>
  <si>
    <t>DuctedMiniSplitAirCond</t>
  </si>
  <si>
    <t>DuctedMultiSplitAirCond</t>
  </si>
  <si>
    <t>Ducted+DuctlessMultiSplitAirCond</t>
  </si>
  <si>
    <t>PkgTermAirCond - Packaged terminal air conditioner (PTAC)</t>
  </si>
  <si>
    <t>SglPkgVertAirCond - Single package vertical A/C system</t>
  </si>
  <si>
    <t>SAC 6/20/20</t>
  </si>
  <si>
    <t>DuctedMiniSplitAirCond - Ducted mini-split A/C system</t>
  </si>
  <si>
    <t>DuctedMultiSplitAirCond - Ducted multi-split A/C system</t>
  </si>
  <si>
    <t>Ducted+DuctlessMultiSplitAirCond - Ducted+ductless multi-split A/C system</t>
  </si>
  <si>
    <t>8/18/20 - SAC - updated default efficiencies for PkgTerm &amp; SinglePkgTerm heat pumps (tic #1003)</t>
  </si>
  <si>
    <t>8/18/20 - SAC - updated default efficiencies for PkgTerm &amp; SinglePkgTerm ACs (tic #1003)</t>
  </si>
  <si>
    <t>CEER</t>
  </si>
  <si>
    <t>CEERValid</t>
  </si>
  <si>
    <t>Warning5</t>
  </si>
  <si>
    <t>CEER is not a supported performance characteristic for this system type</t>
  </si>
  <si>
    <t>CEER - Cooling Efficiency</t>
  </si>
  <si>
    <t>CEERValid - (0/1) flag indicating whether or not the CEER data is valid for the corresponding system type</t>
  </si>
  <si>
    <t>8/19-20/20 - SAC - added CEER as new efficiency metric associated w/ RoomHP &amp; RoomAC (tic #1003)</t>
  </si>
  <si>
    <t>8/23/20 - SAC - modified PkgGasFurn system to require ducts (tic #1227)</t>
  </si>
  <si>
    <t>CathClg RadBarrier</t>
  </si>
  <si>
    <t>SAC 8/24/20 (tic #72)</t>
  </si>
  <si>
    <t>8/24/20 - SAC - added 'CathClg RadBarrier' (tic #72)</t>
  </si>
  <si>
    <t>Other Siding</t>
  </si>
  <si>
    <t>8/25/20 - SAC - added 'Other Siding' (tic #1021)</t>
  </si>
  <si>
    <t>8/28/20 - SAC</t>
  </si>
  <si>
    <t>8/28/20 - SAC - added 'CathClg NoRadBarrier' (tic #72)</t>
  </si>
  <si>
    <t>CathClg NoRadBarrier</t>
  </si>
  <si>
    <t>SAC 8/28/20 (tic #72)</t>
  </si>
  <si>
    <t>11/01/20 - SAC - added VCHP2 option</t>
  </si>
  <si>
    <t>VCHP2</t>
  </si>
  <si>
    <t>VCHP2 - Variable Capacity Heat Pump</t>
  </si>
  <si>
    <t>11/01/20 - SAC - added VCHP2</t>
  </si>
  <si>
    <t>SEER2</t>
  </si>
  <si>
    <t>EER2</t>
  </si>
  <si>
    <t>Warning6</t>
  </si>
  <si>
    <t>Warning7</t>
  </si>
  <si>
    <t>SEER2 is not a supported performance characteristic for this system type and/or code vintage</t>
  </si>
  <si>
    <t>EER2 is not a supported performance characteristic for this system type and/or code vintage</t>
  </si>
  <si>
    <t>SEER2Valid</t>
  </si>
  <si>
    <t>EER2Valid</t>
  </si>
  <si>
    <t>08/26/22 - SAC - structural table changes to accommodate SEER2 &amp; EER2 (tic #1331)</t>
  </si>
  <si>
    <t>SEER2 - Cooling Efficiency</t>
  </si>
  <si>
    <t>EER2 - Cooling Efficiency</t>
  </si>
  <si>
    <t>SEER2Valid - (0/1) flag indicating whether or not the SEER2 data is valid for the corresponding system type</t>
  </si>
  <si>
    <t>EER2Valid - (0/1) flag indicating whether or not the EER2 data is valid for the corresponding system type</t>
  </si>
  <si>
    <t>08/27/22 - SAC - added HSPF2 column &amp; updated 2022 HSPF &amp; HSPF2 data for '22 stds</t>
  </si>
  <si>
    <t>HSPF2 - Minimum HSPF2 (ratio)</t>
  </si>
  <si>
    <t>HSPF2Valid - (0/1) flag indicating whether or not the HSPF2 data is valid for the corresponding system type</t>
  </si>
  <si>
    <t>HSPF2</t>
  </si>
  <si>
    <t>HSPF2 is not a supported performance characteristic for this system type and/or code vintage</t>
  </si>
  <si>
    <t>HSPF2Valid</t>
  </si>
  <si>
    <t>08/27/22 - SAC - updated old SEER/EER data and added new SEER2, EER2 and ratios (tic #1331)</t>
  </si>
  <si>
    <t>SEER2perSEER</t>
  </si>
  <si>
    <t>EER2perEER</t>
  </si>
  <si>
    <t>SEER2perSEER - Ratio of cooling efficiencies (SEER2/SEER)</t>
  </si>
  <si>
    <t>EER2perEER - Ratio of cooling efficiencies (EER2/EER)</t>
  </si>
  <si>
    <t>08/28/22 - SAC - added SEER2/SEER and EER2/EER efficiency ratios (tic #1331)</t>
  </si>
  <si>
    <t>08/28/22 - SAC - added HSPF2/HSPF efficiency ratio (tic #1331)</t>
  </si>
  <si>
    <t>HSPF2perHSPF - Ratio of efficiencies (HSPF2/HSPF) (ratio)</t>
  </si>
  <si>
    <t>HSPF2perHSPF</t>
  </si>
  <si>
    <t>09/19/22 - SAC - added HSPF2/HSPF efficiency ratio to 2019 code vintage (based on '22) plus HSPF2 using those ratios (tic #1331)</t>
  </si>
  <si>
    <t>09/19/22 - SAC - added SEER2/SEER and EER2/EER efficiency ratios to 2019 code vintage (based on '22) plus '19 SEER2 &amp; EER2 using those ratios (tic #1331)</t>
  </si>
  <si>
    <t>09/25/22 - SAC - fixed errors in 2022 default EER2s for most system types from 10.2 (EERb) to 11.7 (tic #1331)</t>
  </si>
  <si>
    <t>; 2025 Title 24</t>
  </si>
  <si>
    <t>10/24/22 - SAC - added 2025 code vintage rows (copied from 2022)</t>
  </si>
  <si>
    <t>09/20/24  - SAC</t>
  </si>
  <si>
    <t>09/20/24 - SAC - replaced HSPF2 values in 2019 vintage to be based on '23 standard (rather than calced via multiplier)</t>
  </si>
  <si>
    <t>09/20/24 - SAC - add heat efficiency defaults for AirToWaterHeatPump consistent w/ SplitHeatPump (Res tic #1318)</t>
  </si>
  <si>
    <t>09/20/24 - SAC - add new system type: HeatPumpDHWCombo - Combined Heating / DHW Heat Pump (tic #3629)</t>
  </si>
  <si>
    <t>09/20/24 - SAC - add new system type: VCHP3 (Res tic #1379)</t>
  </si>
  <si>
    <t>HeatPumpV3</t>
  </si>
  <si>
    <t>VCHP3</t>
  </si>
  <si>
    <t>HeatPumpDHWCombo</t>
  </si>
  <si>
    <t>HeatPumpDHWCombo - Combined Heating / DHW Heat Pump</t>
  </si>
  <si>
    <t>SAC 03/31/23 (tic #1349)</t>
  </si>
  <si>
    <t>09/20/24 - SAC</t>
  </si>
  <si>
    <t>09/20/24 - SAC - replaced SEER2/EER2 values in 2019 vintage to be based on '23 standard (rather than calced via multiplier)</t>
  </si>
  <si>
    <t>09/20/24 - SAC - switched PropEqStd flag from 1 to 0 for AirToWaterHeatPump for 2022 &amp; 25 vintages (tic #1318)</t>
  </si>
  <si>
    <t>09/20/24 - SAC - add new system type: HeatPumpDHWCombo - Combined Heating / DHW Heat Pump (tic #1349)</t>
  </si>
  <si>
    <t>09/20/24 - SAC - add new system type: VCHP3 (tic #1379)</t>
  </si>
  <si>
    <t>05/16/24 - SAC (tic #1379)</t>
  </si>
  <si>
    <t>SAC 04/02/23 (tic #1349)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</si>
</sst>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mmm\ dd;@"/>
    <numFmt numFmtId="166" formatCode="0.0000"/>
  </numFmts>
  <fonts count="2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auto="1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19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2" fillId="2" borderId="0" xfId="0" applyFont="1" applyFill="1"/>
    <xf numFmtId="0" fontId="0" fillId="0" borderId="5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0" borderId="0" xfId="0" applyFont="1"/>
    <xf numFmtId="0" fontId="0" fillId="0" borderId="3" xfId="0" applyBorder="1"/>
    <xf numFmtId="0" fontId="6" fillId="0" borderId="1" xfId="0" applyFont="1" applyBorder="1"/>
    <xf numFmtId="0" fontId="6" fillId="0" borderId="0" xfId="0" applyFont="1"/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2" borderId="0" xfId="0" applyFont="1" applyFill="1"/>
    <xf numFmtId="0" fontId="7" fillId="2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/>
    <xf numFmtId="0" fontId="0" fillId="0" borderId="13" xfId="0" applyBorder="1"/>
    <xf numFmtId="166" fontId="0" fillId="0" borderId="14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6" fillId="0" borderId="7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8" fillId="0" borderId="0" xfId="0" applyFont="1"/>
    <xf numFmtId="164" fontId="0" fillId="4" borderId="0" xfId="0" applyNumberFormat="1" applyFill="1" applyAlignment="1">
      <alignment horizontal="center"/>
    </xf>
    <xf numFmtId="0" fontId="0" fillId="0" borderId="16" xfId="0" applyBorder="1"/>
    <xf numFmtId="0" fontId="1" fillId="9" borderId="0" xfId="0" applyFont="1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8" fillId="4" borderId="1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13" fillId="10" borderId="0" xfId="1" applyFont="1" applyFill="1"/>
    <xf numFmtId="0" fontId="12" fillId="10" borderId="0" xfId="1" applyFont="1" applyFill="1" applyAlignment="1">
      <alignment horizontal="center" vertical="center"/>
    </xf>
    <xf numFmtId="0" fontId="12" fillId="10" borderId="1" xfId="1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6" xfId="0" applyBorder="1"/>
    <xf numFmtId="0" fontId="1" fillId="0" borderId="7" xfId="0" applyFont="1" applyBorder="1"/>
    <xf numFmtId="0" fontId="11" fillId="0" borderId="7" xfId="0" applyFont="1" applyBorder="1"/>
    <xf numFmtId="0" fontId="0" fillId="0" borderId="2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8" fillId="0" borderId="7" xfId="0" applyFont="1" applyBorder="1"/>
    <xf numFmtId="0" fontId="1" fillId="2" borderId="7" xfId="0" applyFont="1" applyFill="1" applyBorder="1"/>
    <xf numFmtId="1" fontId="8" fillId="2" borderId="7" xfId="0" applyNumberFormat="1" applyFont="1" applyFill="1" applyBorder="1"/>
    <xf numFmtId="0" fontId="8" fillId="2" borderId="7" xfId="0" applyFont="1" applyFill="1" applyBorder="1"/>
    <xf numFmtId="0" fontId="8" fillId="0" borderId="22" xfId="0" applyFont="1" applyBorder="1" applyAlignment="1">
      <alignment horizontal="center"/>
    </xf>
    <xf numFmtId="0" fontId="11" fillId="0" borderId="29" xfId="0" applyFont="1" applyBorder="1"/>
    <xf numFmtId="0" fontId="0" fillId="0" borderId="30" xfId="0" applyBorder="1"/>
    <xf numFmtId="0" fontId="11" fillId="0" borderId="31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11" xfId="0" applyFont="1" applyBorder="1"/>
    <xf numFmtId="0" fontId="11" fillId="0" borderId="27" xfId="0" applyFont="1" applyBorder="1" applyAlignment="1">
      <alignment horizontal="center"/>
    </xf>
    <xf numFmtId="0" fontId="5" fillId="0" borderId="30" xfId="0" applyFont="1" applyBorder="1"/>
    <xf numFmtId="0" fontId="5" fillId="0" borderId="0" xfId="0" applyFont="1"/>
    <xf numFmtId="0" fontId="5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1" fillId="0" borderId="9" xfId="0" applyFont="1" applyBorder="1"/>
    <xf numFmtId="0" fontId="15" fillId="2" borderId="0" xfId="0" applyFont="1" applyFill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6" fillId="2" borderId="0" xfId="0" applyFont="1" applyFill="1"/>
    <xf numFmtId="1" fontId="8" fillId="6" borderId="7" xfId="0" applyNumberFormat="1" applyFont="1" applyFill="1" applyBorder="1" applyAlignment="1">
      <alignment horizontal="center"/>
    </xf>
    <xf numFmtId="0" fontId="2" fillId="0" borderId="0" xfId="0" applyFont="1"/>
    <xf numFmtId="0" fontId="8" fillId="6" borderId="7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8" fillId="2" borderId="0" xfId="0" applyFont="1" applyFill="1"/>
    <xf numFmtId="0" fontId="17" fillId="0" borderId="0" xfId="0" applyFont="1"/>
    <xf numFmtId="0" fontId="0" fillId="11" borderId="0" xfId="0" applyFill="1"/>
    <xf numFmtId="0" fontId="0" fillId="11" borderId="3" xfId="0" applyFill="1" applyBorder="1"/>
    <xf numFmtId="0" fontId="11" fillId="0" borderId="22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0" borderId="9" xfId="0" applyFont="1" applyBorder="1"/>
    <xf numFmtId="0" fontId="1" fillId="0" borderId="11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21" fillId="0" borderId="0" xfId="0" applyFont="1"/>
    <xf numFmtId="0" fontId="21" fillId="0" borderId="9" xfId="0" applyFont="1" applyBorder="1"/>
    <xf numFmtId="0" fontId="20" fillId="0" borderId="7" xfId="0" applyFont="1" applyBorder="1"/>
    <xf numFmtId="0" fontId="20" fillId="0" borderId="11" xfId="0" applyFont="1" applyBorder="1"/>
    <xf numFmtId="0" fontId="22" fillId="0" borderId="0" xfId="0" applyFont="1"/>
    <xf numFmtId="0" fontId="22" fillId="0" borderId="9" xfId="0" applyFont="1" applyBorder="1"/>
    <xf numFmtId="0" fontId="22" fillId="0" borderId="29" xfId="0" applyFont="1" applyBorder="1"/>
    <xf numFmtId="0" fontId="22" fillId="0" borderId="7" xfId="0" applyFont="1" applyBorder="1"/>
    <xf numFmtId="0" fontId="22" fillId="0" borderId="11" xfId="0" applyFont="1" applyBorder="1"/>
    <xf numFmtId="0" fontId="20" fillId="0" borderId="0" xfId="0" applyFont="1"/>
    <xf numFmtId="0" fontId="6" fillId="0" borderId="32" xfId="0" applyFont="1" applyBorder="1"/>
    <xf numFmtId="0" fontId="0" fillId="0" borderId="32" xfId="0" applyBorder="1"/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0" fontId="4" fillId="1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3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5" fillId="4" borderId="3" xfId="0" applyFon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8" fillId="0" borderId="32" xfId="0" applyFont="1" applyBorder="1"/>
    <xf numFmtId="0" fontId="25" fillId="0" borderId="6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5" fillId="0" borderId="32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0" xfId="0" applyFont="1"/>
    <xf numFmtId="0" fontId="12" fillId="10" borderId="30" xfId="1" applyFont="1" applyFill="1" applyBorder="1" applyAlignment="1">
      <alignment horizontal="center" vertical="center"/>
    </xf>
    <xf numFmtId="0" fontId="13" fillId="10" borderId="30" xfId="1" applyFont="1" applyFill="1" applyBorder="1"/>
    <xf numFmtId="0" fontId="0" fillId="11" borderId="30" xfId="0" applyFill="1" applyBorder="1"/>
    <xf numFmtId="0" fontId="10" fillId="0" borderId="0" xfId="0" applyFont="1" applyAlignment="1">
      <alignment horizontal="center"/>
    </xf>
    <xf numFmtId="0" fontId="2" fillId="0" borderId="30" xfId="0" applyFont="1" applyBorder="1"/>
    <xf numFmtId="0" fontId="2" fillId="0" borderId="0" xfId="0" applyFont="1" applyAlignment="1">
      <alignment horizontal="center"/>
    </xf>
    <xf numFmtId="0" fontId="13" fillId="10" borderId="0" xfId="1" applyFont="1" applyFill="1" applyBorder="1"/>
    <xf numFmtId="0" fontId="0" fillId="8" borderId="0" xfId="0" applyFill="1"/>
    <xf numFmtId="0" fontId="8" fillId="13" borderId="0" xfId="0" applyFont="1" applyFill="1" applyAlignment="1">
      <alignment horizontal="center"/>
    </xf>
    <xf numFmtId="0" fontId="8" fillId="0" borderId="23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2" fontId="1" fillId="14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2" fontId="8" fillId="14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"/>
  <sheetViews>
    <sheetView topLeftCell="A28" zoomScale="110" zoomScaleNormal="110" workbookViewId="0">
      <selection activeCell="E33" sqref="E33"/>
    </sheetView>
  </sheetViews>
  <sheetFormatPr defaultRowHeight="15" x14ac:dyDescent="0.25"/>
  <cols>
    <col min="1" max="1" width="2.5703125" customWidth="1"/>
    <col min="2" max="2" width="4.42578125" customWidth="1"/>
    <col min="3" max="3" width="14.7109375" customWidth="1"/>
    <col min="4" max="4" width="12.140625" customWidth="1"/>
    <col min="5" max="5" width="10.7109375" customWidth="1"/>
    <col min="6" max="6" width="11.140625" customWidth="1"/>
    <col min="9" max="9" width="3.85546875" customWidth="1"/>
    <col min="10" max="10" width="9"/>
    <col min="18" max="18" width="11.28515625" customWidth="1"/>
    <col min="19" max="19" width="29.140625" customWidth="1"/>
    <col min="20" max="20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51</v>
      </c>
    </row>
    <row r="3" spans="1:5" x14ac:dyDescent="0.25">
      <c r="A3" t="s">
        <v>0</v>
      </c>
      <c r="B3" t="s">
        <v>3</v>
      </c>
      <c r="E3" t="s">
        <v>649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E5" t="s">
        <v>650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E7" t="s">
        <v>31</v>
      </c>
    </row>
    <row r="8" spans="1:5" x14ac:dyDescent="0.25">
      <c r="A8" t="s">
        <v>0</v>
      </c>
      <c r="E8" t="s">
        <v>54</v>
      </c>
    </row>
    <row r="9" spans="1:5" x14ac:dyDescent="0.25">
      <c r="A9" t="s">
        <v>0</v>
      </c>
      <c r="E9" t="s">
        <v>259</v>
      </c>
    </row>
    <row r="10" spans="1:5" x14ac:dyDescent="0.25">
      <c r="A10" t="s">
        <v>0</v>
      </c>
      <c r="E10" t="s">
        <v>374</v>
      </c>
    </row>
    <row r="11" spans="1:5" x14ac:dyDescent="0.25">
      <c r="A11" t="s">
        <v>0</v>
      </c>
      <c r="E11" t="s">
        <v>387</v>
      </c>
    </row>
    <row r="12" spans="1:5" x14ac:dyDescent="0.25">
      <c r="A12" t="s">
        <v>0</v>
      </c>
      <c r="E12" t="s">
        <v>431</v>
      </c>
    </row>
    <row r="13" spans="1:5" x14ac:dyDescent="0.25">
      <c r="A13" t="s">
        <v>0</v>
      </c>
      <c r="E13" t="s">
        <v>432</v>
      </c>
    </row>
    <row r="14" spans="1:5" x14ac:dyDescent="0.25">
      <c r="A14" t="s">
        <v>0</v>
      </c>
    </row>
    <row r="15" spans="1:5" x14ac:dyDescent="0.25">
      <c r="A15" t="s">
        <v>0</v>
      </c>
      <c r="B15" t="s">
        <v>6</v>
      </c>
    </row>
    <row r="16" spans="1:5" x14ac:dyDescent="0.25">
      <c r="A16" t="s">
        <v>0</v>
      </c>
      <c r="D16" s="1">
        <v>1</v>
      </c>
      <c r="E16" t="s">
        <v>651</v>
      </c>
    </row>
    <row r="17" spans="1:20" x14ac:dyDescent="0.25">
      <c r="A17" t="s">
        <v>0</v>
      </c>
      <c r="D17" s="1">
        <v>2</v>
      </c>
      <c r="E17" t="s">
        <v>32</v>
      </c>
    </row>
    <row r="18" spans="1:20" x14ac:dyDescent="0.25">
      <c r="A18" t="s">
        <v>0</v>
      </c>
      <c r="D18" s="1"/>
    </row>
    <row r="19" spans="1:20" x14ac:dyDescent="0.25">
      <c r="A19" t="s">
        <v>0</v>
      </c>
      <c r="B19" t="s">
        <v>7</v>
      </c>
      <c r="D19" s="1"/>
    </row>
    <row r="20" spans="1:20" x14ac:dyDescent="0.25">
      <c r="A20" t="s">
        <v>0</v>
      </c>
      <c r="D20" s="1">
        <v>1</v>
      </c>
      <c r="E20" t="s">
        <v>200</v>
      </c>
      <c r="K20" t="s">
        <v>35</v>
      </c>
    </row>
    <row r="21" spans="1:20" x14ac:dyDescent="0.25">
      <c r="A21" t="s">
        <v>0</v>
      </c>
      <c r="D21" s="1">
        <v>2</v>
      </c>
      <c r="E21" t="s">
        <v>201</v>
      </c>
      <c r="K21" t="s">
        <v>35</v>
      </c>
    </row>
    <row r="22" spans="1:20" x14ac:dyDescent="0.25">
      <c r="A22" t="s">
        <v>0</v>
      </c>
      <c r="D22" s="1">
        <v>3</v>
      </c>
      <c r="E22" t="s">
        <v>202</v>
      </c>
      <c r="K22" t="s">
        <v>34</v>
      </c>
    </row>
    <row r="23" spans="1:20" x14ac:dyDescent="0.25">
      <c r="A23" t="s">
        <v>0</v>
      </c>
      <c r="D23" s="1">
        <v>4</v>
      </c>
      <c r="E23" t="s">
        <v>203</v>
      </c>
      <c r="K23" t="s">
        <v>34</v>
      </c>
    </row>
    <row r="24" spans="1:20" x14ac:dyDescent="0.25">
      <c r="A24" t="s">
        <v>0</v>
      </c>
      <c r="D24" s="1"/>
    </row>
    <row r="25" spans="1:20" x14ac:dyDescent="0.25">
      <c r="A25" t="s">
        <v>0</v>
      </c>
      <c r="E25" t="s">
        <v>46</v>
      </c>
      <c r="F25" s="1"/>
      <c r="G25" s="15" t="s">
        <v>45</v>
      </c>
    </row>
    <row r="26" spans="1:20" x14ac:dyDescent="0.25">
      <c r="A26" t="s">
        <v>0</v>
      </c>
      <c r="B26" s="1"/>
      <c r="C26" s="1"/>
      <c r="E26" s="2" t="s">
        <v>36</v>
      </c>
      <c r="F26" s="16" t="s">
        <v>38</v>
      </c>
      <c r="G26" s="2" t="s">
        <v>41</v>
      </c>
      <c r="H26" s="16" t="s">
        <v>43</v>
      </c>
      <c r="K26" s="1"/>
    </row>
    <row r="27" spans="1:20" x14ac:dyDescent="0.25">
      <c r="A27" t="s">
        <v>0</v>
      </c>
      <c r="B27" s="1"/>
      <c r="C27" s="1"/>
      <c r="E27" s="2" t="s">
        <v>37</v>
      </c>
      <c r="F27" s="16" t="s">
        <v>39</v>
      </c>
      <c r="G27" s="2" t="s">
        <v>42</v>
      </c>
      <c r="H27" s="16" t="s">
        <v>44</v>
      </c>
      <c r="K27" s="1"/>
    </row>
    <row r="28" spans="1:20" x14ac:dyDescent="0.25">
      <c r="A28" t="s">
        <v>0</v>
      </c>
      <c r="B28" s="1"/>
      <c r="C28" s="1"/>
      <c r="D28" s="18"/>
      <c r="E28" s="3" t="s">
        <v>33</v>
      </c>
      <c r="F28" s="17" t="s">
        <v>47</v>
      </c>
      <c r="G28" s="3" t="s">
        <v>47</v>
      </c>
      <c r="H28" s="17" t="s">
        <v>40</v>
      </c>
      <c r="J28" s="169"/>
      <c r="K28" s="1"/>
    </row>
    <row r="29" spans="1:20" x14ac:dyDescent="0.25">
      <c r="B29" t="s">
        <v>545</v>
      </c>
      <c r="E29" s="2"/>
      <c r="F29" s="16"/>
      <c r="G29" s="83"/>
      <c r="H29" s="16"/>
    </row>
    <row r="30" spans="1:20" x14ac:dyDescent="0.25">
      <c r="C30" s="4" t="s">
        <v>648</v>
      </c>
      <c r="D30" s="168" t="s">
        <v>48</v>
      </c>
      <c r="E30" s="20" t="s">
        <v>49</v>
      </c>
      <c r="F30" s="21" t="s">
        <v>39</v>
      </c>
      <c r="G30" s="21" t="s">
        <v>42</v>
      </c>
      <c r="H30" s="21" t="s">
        <v>44</v>
      </c>
      <c r="I30" s="1"/>
      <c r="K30" s="1"/>
      <c r="L30" s="1"/>
      <c r="M30" s="90"/>
      <c r="N30" s="90"/>
      <c r="O30" s="90"/>
      <c r="P30" s="22"/>
      <c r="Q30" s="22"/>
      <c r="R30" s="22"/>
      <c r="S30" s="22"/>
      <c r="T30" s="22"/>
    </row>
    <row r="31" spans="1:20" ht="15.75" x14ac:dyDescent="0.25">
      <c r="C31" s="1">
        <v>2220</v>
      </c>
      <c r="D31" s="1">
        <v>1</v>
      </c>
      <c r="E31" s="81">
        <v>30.7</v>
      </c>
      <c r="F31" s="23" t="s">
        <v>654</v>
      </c>
      <c r="G31" s="84" t="s">
        <v>655</v>
      </c>
      <c r="H31" s="23" t="s">
        <v>656</v>
      </c>
      <c r="I31" s="61" t="s">
        <v>0</v>
      </c>
      <c r="J31" s="54" t="s">
        <v>652</v>
      </c>
      <c r="K31" s="6"/>
      <c r="L31" s="1"/>
      <c r="M31" s="1"/>
      <c r="N31" s="1"/>
      <c r="O31" s="91"/>
      <c r="P31" s="1"/>
      <c r="Q31" s="1"/>
      <c r="R31" s="1"/>
    </row>
    <row r="32" spans="1:20" ht="15.75" x14ac:dyDescent="0.25">
      <c r="C32" s="61">
        <f>C31</f>
        <v>2220</v>
      </c>
      <c r="D32" s="1">
        <v>2</v>
      </c>
      <c r="E32" s="82">
        <v>28.9</v>
      </c>
      <c r="F32" s="23" t="s">
        <v>657</v>
      </c>
      <c r="G32" s="84" t="s">
        <v>655</v>
      </c>
      <c r="H32" s="23" t="s">
        <v>410</v>
      </c>
      <c r="I32" s="61" t="s">
        <v>0</v>
      </c>
      <c r="J32" s="24"/>
      <c r="K32" s="6"/>
      <c r="L32" s="1"/>
      <c r="M32" s="1"/>
      <c r="N32" s="1"/>
      <c r="O32" s="91"/>
      <c r="P32" s="1"/>
      <c r="Q32" s="1"/>
      <c r="R32" s="1"/>
      <c r="S32" s="24"/>
      <c r="T32" s="24"/>
    </row>
    <row r="33" spans="3:20" ht="15.75" x14ac:dyDescent="0.25">
      <c r="C33" s="61">
        <f t="shared" ref="C33:C62" si="0">C32</f>
        <v>2220</v>
      </c>
      <c r="D33" s="1">
        <v>3</v>
      </c>
      <c r="E33" s="82">
        <v>36.5</v>
      </c>
      <c r="F33" s="23" t="s">
        <v>658</v>
      </c>
      <c r="G33" s="84" t="s">
        <v>659</v>
      </c>
      <c r="H33" s="23" t="s">
        <v>412</v>
      </c>
      <c r="I33" s="61" t="s">
        <v>0</v>
      </c>
      <c r="J33" s="24"/>
      <c r="K33" s="6"/>
      <c r="L33" s="1"/>
      <c r="M33" s="1"/>
      <c r="N33" s="1"/>
      <c r="O33" s="91"/>
      <c r="P33" s="1"/>
      <c r="Q33" s="1"/>
      <c r="R33" s="1"/>
      <c r="S33" s="24"/>
      <c r="T33" s="24"/>
    </row>
    <row r="34" spans="3:20" ht="15.75" x14ac:dyDescent="0.25">
      <c r="C34" s="61">
        <f t="shared" si="0"/>
        <v>2220</v>
      </c>
      <c r="D34" s="1">
        <v>4</v>
      </c>
      <c r="E34" s="82">
        <v>35.200000000000003</v>
      </c>
      <c r="F34" s="23" t="s">
        <v>660</v>
      </c>
      <c r="G34" s="84" t="s">
        <v>655</v>
      </c>
      <c r="H34" s="23" t="s">
        <v>661</v>
      </c>
      <c r="I34" s="61" t="s">
        <v>0</v>
      </c>
      <c r="J34" s="24"/>
      <c r="K34" s="6"/>
      <c r="L34" s="1"/>
      <c r="M34" s="1"/>
      <c r="N34" s="1"/>
      <c r="O34" s="91"/>
      <c r="P34" s="1"/>
      <c r="Q34" s="1"/>
      <c r="R34" s="1"/>
      <c r="S34" s="24"/>
      <c r="T34" s="24"/>
    </row>
    <row r="35" spans="3:20" ht="15.75" x14ac:dyDescent="0.25">
      <c r="C35" s="61">
        <f t="shared" si="0"/>
        <v>2220</v>
      </c>
      <c r="D35" s="1">
        <v>5</v>
      </c>
      <c r="E35" s="82">
        <v>33.299999999999997</v>
      </c>
      <c r="F35" s="23" t="s">
        <v>662</v>
      </c>
      <c r="G35" s="84" t="s">
        <v>663</v>
      </c>
      <c r="H35" s="23" t="s">
        <v>664</v>
      </c>
      <c r="I35" s="61" t="s">
        <v>0</v>
      </c>
      <c r="J35" s="24"/>
      <c r="K35" s="6"/>
      <c r="L35" s="1"/>
      <c r="M35" s="1"/>
      <c r="N35" s="1"/>
      <c r="O35" s="91"/>
      <c r="P35" s="1"/>
      <c r="Q35" s="1"/>
      <c r="R35" s="1"/>
      <c r="S35" s="24"/>
      <c r="T35" s="24"/>
    </row>
    <row r="36" spans="3:20" ht="15.75" x14ac:dyDescent="0.25">
      <c r="C36" s="61">
        <f t="shared" si="0"/>
        <v>2220</v>
      </c>
      <c r="D36" s="1">
        <v>6</v>
      </c>
      <c r="E36" s="82">
        <v>41.5</v>
      </c>
      <c r="F36" s="23" t="s">
        <v>663</v>
      </c>
      <c r="G36" s="84" t="s">
        <v>665</v>
      </c>
      <c r="H36" s="23" t="s">
        <v>666</v>
      </c>
      <c r="I36" s="61" t="s">
        <v>0</v>
      </c>
      <c r="J36" s="24"/>
      <c r="K36" s="6"/>
      <c r="L36" s="1"/>
      <c r="M36" s="1"/>
      <c r="N36" s="1"/>
      <c r="O36" s="91"/>
      <c r="P36" s="1"/>
      <c r="Q36" s="1"/>
      <c r="R36" s="1"/>
      <c r="S36" s="24"/>
      <c r="T36" s="24"/>
    </row>
    <row r="37" spans="3:20" ht="15.75" x14ac:dyDescent="0.25">
      <c r="C37" s="61">
        <f t="shared" si="0"/>
        <v>2220</v>
      </c>
      <c r="D37" s="1">
        <v>7</v>
      </c>
      <c r="E37" s="82">
        <v>45</v>
      </c>
      <c r="F37" s="23" t="s">
        <v>409</v>
      </c>
      <c r="G37" s="84" t="s">
        <v>665</v>
      </c>
      <c r="H37" s="23" t="s">
        <v>667</v>
      </c>
      <c r="I37" s="61" t="s">
        <v>0</v>
      </c>
      <c r="J37" s="24"/>
      <c r="K37" s="6"/>
      <c r="L37" s="1"/>
      <c r="M37" s="1"/>
      <c r="N37" s="1"/>
      <c r="O37" s="91"/>
      <c r="P37" s="1"/>
      <c r="Q37" s="1"/>
      <c r="R37" s="1"/>
      <c r="S37" s="24"/>
      <c r="T37" s="24"/>
    </row>
    <row r="38" spans="3:20" ht="15.75" x14ac:dyDescent="0.25">
      <c r="C38" s="61">
        <f t="shared" si="0"/>
        <v>2220</v>
      </c>
      <c r="D38" s="1">
        <v>8</v>
      </c>
      <c r="E38" s="82">
        <v>39.700000000000003</v>
      </c>
      <c r="F38" s="23" t="s">
        <v>668</v>
      </c>
      <c r="G38" s="84" t="s">
        <v>663</v>
      </c>
      <c r="H38" s="23" t="s">
        <v>666</v>
      </c>
      <c r="I38" s="61" t="s">
        <v>0</v>
      </c>
      <c r="J38" s="24"/>
      <c r="K38" s="6"/>
      <c r="L38" s="1"/>
      <c r="M38" s="1"/>
      <c r="N38" s="1"/>
      <c r="O38" s="91"/>
      <c r="P38" s="1"/>
      <c r="Q38" s="1"/>
      <c r="R38" s="1"/>
      <c r="S38" s="24"/>
      <c r="T38" s="24"/>
    </row>
    <row r="39" spans="3:20" ht="15.75" x14ac:dyDescent="0.25">
      <c r="C39" s="61">
        <f t="shared" si="0"/>
        <v>2220</v>
      </c>
      <c r="D39" s="1">
        <v>9</v>
      </c>
      <c r="E39" s="82">
        <v>38.799999999999997</v>
      </c>
      <c r="F39" s="23" t="s">
        <v>669</v>
      </c>
      <c r="G39" s="84" t="s">
        <v>663</v>
      </c>
      <c r="H39" s="23" t="s">
        <v>666</v>
      </c>
      <c r="I39" s="61" t="s">
        <v>0</v>
      </c>
      <c r="K39" s="1"/>
      <c r="L39" s="1"/>
      <c r="M39" s="1"/>
      <c r="N39" s="1"/>
      <c r="O39" s="91"/>
      <c r="P39" s="1"/>
      <c r="Q39" s="1"/>
      <c r="R39" s="1"/>
      <c r="S39" s="24"/>
      <c r="T39" s="24"/>
    </row>
    <row r="40" spans="3:20" ht="15.75" x14ac:dyDescent="0.25">
      <c r="C40" s="61">
        <f t="shared" si="0"/>
        <v>2220</v>
      </c>
      <c r="D40" s="1">
        <v>10</v>
      </c>
      <c r="E40" s="82">
        <v>36.5</v>
      </c>
      <c r="F40" s="23" t="s">
        <v>668</v>
      </c>
      <c r="G40" s="84" t="s">
        <v>663</v>
      </c>
      <c r="H40" s="23" t="s">
        <v>670</v>
      </c>
      <c r="I40" s="61" t="s">
        <v>0</v>
      </c>
      <c r="K40" s="1"/>
      <c r="L40" s="1"/>
      <c r="M40" s="1"/>
      <c r="N40" s="1"/>
      <c r="O40" s="91"/>
      <c r="P40" s="1"/>
      <c r="Q40" s="1"/>
      <c r="R40" s="1"/>
      <c r="S40" s="24"/>
      <c r="T40" s="24"/>
    </row>
    <row r="41" spans="3:20" ht="15.75" x14ac:dyDescent="0.25">
      <c r="C41" s="61">
        <f t="shared" si="0"/>
        <v>2220</v>
      </c>
      <c r="D41" s="1">
        <v>11</v>
      </c>
      <c r="E41" s="82">
        <v>30</v>
      </c>
      <c r="F41" s="23" t="s">
        <v>671</v>
      </c>
      <c r="G41" s="84" t="s">
        <v>672</v>
      </c>
      <c r="H41" s="23" t="s">
        <v>673</v>
      </c>
      <c r="I41" s="61" t="s">
        <v>0</v>
      </c>
      <c r="K41" s="1"/>
      <c r="L41" s="1"/>
      <c r="M41" s="1"/>
      <c r="N41" s="1"/>
      <c r="O41" s="91"/>
      <c r="P41" s="1"/>
      <c r="Q41" s="1"/>
      <c r="R41" s="1"/>
      <c r="S41" s="24"/>
      <c r="T41" s="24"/>
    </row>
    <row r="42" spans="3:20" ht="15.75" x14ac:dyDescent="0.25">
      <c r="C42" s="61">
        <f t="shared" si="0"/>
        <v>2220</v>
      </c>
      <c r="D42" s="1">
        <v>12</v>
      </c>
      <c r="E42" s="82">
        <v>30.9</v>
      </c>
      <c r="F42" s="23" t="s">
        <v>658</v>
      </c>
      <c r="G42" s="84" t="s">
        <v>672</v>
      </c>
      <c r="H42" s="23" t="s">
        <v>673</v>
      </c>
      <c r="I42" s="61" t="s">
        <v>0</v>
      </c>
      <c r="K42" s="1"/>
      <c r="L42" s="1"/>
      <c r="M42" s="1"/>
      <c r="N42" s="1"/>
      <c r="O42" s="91"/>
      <c r="P42" s="1"/>
      <c r="Q42" s="1"/>
      <c r="R42" s="1"/>
      <c r="S42" s="24"/>
      <c r="T42" s="24"/>
    </row>
    <row r="43" spans="3:20" ht="15.75" x14ac:dyDescent="0.25">
      <c r="C43" s="61">
        <f t="shared" si="0"/>
        <v>2220</v>
      </c>
      <c r="D43" s="1">
        <v>13</v>
      </c>
      <c r="E43" s="82">
        <v>31.8</v>
      </c>
      <c r="F43" s="23" t="s">
        <v>674</v>
      </c>
      <c r="G43" s="84" t="s">
        <v>395</v>
      </c>
      <c r="H43" s="23" t="s">
        <v>675</v>
      </c>
      <c r="I43" s="61" t="s">
        <v>0</v>
      </c>
      <c r="K43" s="1"/>
      <c r="L43" s="1"/>
      <c r="M43" s="1"/>
      <c r="N43" s="1"/>
      <c r="O43" s="91"/>
      <c r="P43" s="1"/>
      <c r="Q43" s="1"/>
      <c r="R43" s="1"/>
      <c r="S43" s="24"/>
      <c r="T43" s="24"/>
    </row>
    <row r="44" spans="3:20" ht="15.75" x14ac:dyDescent="0.25">
      <c r="C44" s="61">
        <f t="shared" si="0"/>
        <v>2220</v>
      </c>
      <c r="D44" s="1">
        <v>14</v>
      </c>
      <c r="E44" s="82">
        <v>25.2</v>
      </c>
      <c r="F44" s="23" t="s">
        <v>676</v>
      </c>
      <c r="G44" s="84" t="s">
        <v>395</v>
      </c>
      <c r="H44" s="23" t="s">
        <v>420</v>
      </c>
      <c r="I44" s="61" t="s">
        <v>0</v>
      </c>
      <c r="K44" s="1"/>
      <c r="L44" s="1"/>
      <c r="M44" s="1"/>
      <c r="N44" s="1"/>
      <c r="O44" s="91"/>
      <c r="P44" s="1"/>
      <c r="Q44" s="1"/>
      <c r="R44" s="1"/>
      <c r="S44" s="24"/>
      <c r="T44" s="24"/>
    </row>
    <row r="45" spans="3:20" ht="15.75" x14ac:dyDescent="0.25">
      <c r="C45" s="61">
        <f t="shared" si="0"/>
        <v>2220</v>
      </c>
      <c r="D45" s="1">
        <v>15</v>
      </c>
      <c r="E45" s="82">
        <v>41.7</v>
      </c>
      <c r="F45" s="23" t="s">
        <v>677</v>
      </c>
      <c r="G45" s="84" t="s">
        <v>678</v>
      </c>
      <c r="H45" s="23" t="s">
        <v>666</v>
      </c>
      <c r="I45" s="61" t="s">
        <v>0</v>
      </c>
      <c r="K45" s="1"/>
      <c r="L45" s="1"/>
      <c r="M45" s="1"/>
      <c r="N45" s="1"/>
      <c r="O45" s="91"/>
      <c r="P45" s="1"/>
      <c r="Q45" s="1"/>
      <c r="R45" s="1"/>
      <c r="S45" s="24"/>
      <c r="T45" s="24"/>
    </row>
    <row r="46" spans="3:20" ht="15.75" x14ac:dyDescent="0.25">
      <c r="C46" s="61">
        <f t="shared" si="0"/>
        <v>2220</v>
      </c>
      <c r="D46" s="1">
        <v>16</v>
      </c>
      <c r="E46" s="82">
        <v>21.2</v>
      </c>
      <c r="F46" s="23" t="s">
        <v>405</v>
      </c>
      <c r="G46" s="84" t="s">
        <v>679</v>
      </c>
      <c r="H46" s="23" t="s">
        <v>420</v>
      </c>
      <c r="I46" s="61" t="s">
        <v>0</v>
      </c>
      <c r="J46" s="24"/>
      <c r="K46" s="6"/>
      <c r="L46" s="1"/>
      <c r="M46" s="1"/>
      <c r="N46" s="1"/>
      <c r="O46" s="91"/>
      <c r="P46" s="1"/>
      <c r="Q46" s="1"/>
      <c r="R46" s="1"/>
    </row>
    <row r="47" spans="3:20" ht="15.75" x14ac:dyDescent="0.25">
      <c r="C47" s="156" t="s">
        <v>353</v>
      </c>
      <c r="D47" s="156">
        <v>1</v>
      </c>
      <c r="E47" s="165">
        <v>33</v>
      </c>
      <c r="F47" s="166" t="s">
        <v>394</v>
      </c>
      <c r="G47" s="167" t="s">
        <v>407</v>
      </c>
      <c r="H47" s="166" t="s">
        <v>408</v>
      </c>
      <c r="I47" s="61" t="s">
        <v>0</v>
      </c>
      <c r="J47" s="24" t="s">
        <v>653</v>
      </c>
      <c r="K47" s="6"/>
      <c r="L47" s="1"/>
      <c r="M47" s="1"/>
      <c r="N47" s="1"/>
      <c r="O47" s="91"/>
      <c r="P47" s="1"/>
      <c r="Q47" s="1"/>
      <c r="R47" s="1"/>
    </row>
    <row r="48" spans="3:20" ht="15.75" x14ac:dyDescent="0.25">
      <c r="C48" s="61" t="str">
        <f t="shared" si="0"/>
        <v>*</v>
      </c>
      <c r="D48" s="1">
        <v>2</v>
      </c>
      <c r="E48" s="82">
        <v>29</v>
      </c>
      <c r="F48" s="23" t="s">
        <v>395</v>
      </c>
      <c r="G48" s="84" t="s">
        <v>409</v>
      </c>
      <c r="H48" s="23" t="s">
        <v>410</v>
      </c>
      <c r="I48" s="61" t="s">
        <v>0</v>
      </c>
      <c r="J48" s="24"/>
      <c r="K48" s="6"/>
      <c r="L48" s="1"/>
      <c r="M48" s="1"/>
      <c r="N48" s="1"/>
      <c r="O48" s="91"/>
      <c r="P48" s="1"/>
      <c r="Q48" s="1"/>
      <c r="R48" s="1"/>
      <c r="S48" s="24"/>
      <c r="T48" s="24"/>
    </row>
    <row r="49" spans="2:20" ht="15.75" x14ac:dyDescent="0.25">
      <c r="C49" s="61" t="str">
        <f t="shared" si="0"/>
        <v>*</v>
      </c>
      <c r="D49" s="1">
        <v>3</v>
      </c>
      <c r="E49" s="82">
        <v>37</v>
      </c>
      <c r="F49" s="23" t="s">
        <v>396</v>
      </c>
      <c r="G49" s="84" t="s">
        <v>411</v>
      </c>
      <c r="H49" s="23" t="s">
        <v>412</v>
      </c>
      <c r="I49" s="61" t="s">
        <v>0</v>
      </c>
      <c r="J49" s="24"/>
      <c r="K49" s="6"/>
      <c r="L49" s="1"/>
      <c r="M49" s="1"/>
      <c r="N49" s="1"/>
      <c r="O49" s="91"/>
      <c r="P49" s="1"/>
      <c r="Q49" s="1"/>
      <c r="R49" s="1"/>
      <c r="S49" s="24"/>
      <c r="T49" s="24"/>
    </row>
    <row r="50" spans="2:20" ht="15.75" x14ac:dyDescent="0.25">
      <c r="C50" s="61" t="str">
        <f t="shared" si="0"/>
        <v>*</v>
      </c>
      <c r="D50" s="1">
        <v>4</v>
      </c>
      <c r="E50" s="82">
        <v>36</v>
      </c>
      <c r="F50" s="23" t="s">
        <v>397</v>
      </c>
      <c r="G50" s="84" t="s">
        <v>401</v>
      </c>
      <c r="H50" s="23" t="s">
        <v>413</v>
      </c>
      <c r="I50" s="61" t="s">
        <v>0</v>
      </c>
      <c r="J50" s="24"/>
      <c r="K50" s="6"/>
      <c r="L50" s="1"/>
      <c r="M50" s="1"/>
      <c r="N50" s="1"/>
      <c r="O50" s="91"/>
      <c r="P50" s="1"/>
      <c r="Q50" s="1"/>
      <c r="R50" s="1"/>
      <c r="S50" s="24"/>
      <c r="T50" s="24"/>
    </row>
    <row r="51" spans="2:20" ht="15.75" x14ac:dyDescent="0.25">
      <c r="C51" s="61" t="str">
        <f t="shared" si="0"/>
        <v>*</v>
      </c>
      <c r="D51" s="1">
        <v>5</v>
      </c>
      <c r="E51" s="82">
        <v>33</v>
      </c>
      <c r="F51" s="23" t="s">
        <v>398</v>
      </c>
      <c r="G51" s="84" t="s">
        <v>414</v>
      </c>
      <c r="H51" s="23" t="s">
        <v>415</v>
      </c>
      <c r="I51" s="61" t="s">
        <v>0</v>
      </c>
      <c r="J51" s="24"/>
      <c r="K51" s="6"/>
      <c r="L51" s="1"/>
      <c r="M51" s="1"/>
      <c r="N51" s="1"/>
      <c r="O51" s="91"/>
      <c r="P51" s="1"/>
      <c r="Q51" s="1"/>
      <c r="R51" s="1"/>
      <c r="S51" s="24"/>
      <c r="T51" s="24"/>
    </row>
    <row r="52" spans="2:20" ht="15.75" x14ac:dyDescent="0.25">
      <c r="C52" s="61" t="str">
        <f t="shared" si="0"/>
        <v>*</v>
      </c>
      <c r="D52" s="1">
        <v>6</v>
      </c>
      <c r="E52" s="82">
        <v>39</v>
      </c>
      <c r="F52" s="23" t="s">
        <v>399</v>
      </c>
      <c r="G52" s="84" t="s">
        <v>416</v>
      </c>
      <c r="H52" s="23" t="s">
        <v>417</v>
      </c>
      <c r="I52" s="61" t="s">
        <v>0</v>
      </c>
      <c r="J52" s="24"/>
      <c r="K52" s="6"/>
      <c r="L52" s="1"/>
      <c r="M52" s="1"/>
      <c r="N52" s="1"/>
      <c r="O52" s="91"/>
      <c r="P52" s="1"/>
      <c r="Q52" s="1"/>
      <c r="R52" s="1"/>
      <c r="S52" s="24"/>
      <c r="T52" s="24"/>
    </row>
    <row r="53" spans="2:20" ht="15.75" x14ac:dyDescent="0.25">
      <c r="C53" s="61" t="str">
        <f t="shared" si="0"/>
        <v>*</v>
      </c>
      <c r="D53" s="1">
        <v>7</v>
      </c>
      <c r="E53" s="82">
        <v>44</v>
      </c>
      <c r="F53" s="23" t="s">
        <v>400</v>
      </c>
      <c r="G53" s="84" t="s">
        <v>416</v>
      </c>
      <c r="H53" s="23" t="s">
        <v>417</v>
      </c>
      <c r="I53" s="61" t="s">
        <v>0</v>
      </c>
      <c r="J53" s="24"/>
      <c r="K53" s="6"/>
      <c r="L53" s="1"/>
      <c r="M53" s="1"/>
      <c r="N53" s="1"/>
      <c r="O53" s="91"/>
      <c r="P53" s="1"/>
      <c r="Q53" s="1"/>
      <c r="R53" s="1"/>
      <c r="S53" s="24"/>
      <c r="T53" s="24"/>
    </row>
    <row r="54" spans="2:20" ht="15.75" x14ac:dyDescent="0.25">
      <c r="C54" s="61" t="str">
        <f t="shared" si="0"/>
        <v>*</v>
      </c>
      <c r="D54" s="1">
        <v>8</v>
      </c>
      <c r="E54" s="82">
        <v>37</v>
      </c>
      <c r="F54" s="23" t="s">
        <v>401</v>
      </c>
      <c r="G54" s="84" t="s">
        <v>416</v>
      </c>
      <c r="H54" s="23" t="s">
        <v>418</v>
      </c>
      <c r="I54" s="61" t="s">
        <v>0</v>
      </c>
      <c r="J54" s="24"/>
      <c r="K54" s="6"/>
      <c r="L54" s="1"/>
      <c r="M54" s="1"/>
      <c r="N54" s="1"/>
      <c r="O54" s="91"/>
      <c r="P54" s="1"/>
      <c r="Q54" s="1"/>
      <c r="R54" s="1"/>
      <c r="S54" s="24"/>
      <c r="T54" s="24"/>
    </row>
    <row r="55" spans="2:20" ht="15.75" x14ac:dyDescent="0.25">
      <c r="C55" s="61" t="str">
        <f t="shared" si="0"/>
        <v>*</v>
      </c>
      <c r="D55" s="1">
        <v>9</v>
      </c>
      <c r="E55" s="82">
        <v>36</v>
      </c>
      <c r="F55" s="23" t="s">
        <v>402</v>
      </c>
      <c r="G55" s="84" t="s">
        <v>416</v>
      </c>
      <c r="H55" s="23" t="s">
        <v>418</v>
      </c>
      <c r="I55" s="61" t="s">
        <v>0</v>
      </c>
      <c r="K55" s="1"/>
      <c r="L55" s="1"/>
      <c r="M55" s="1"/>
      <c r="N55" s="1"/>
      <c r="O55" s="91"/>
      <c r="P55" s="1"/>
      <c r="Q55" s="1"/>
      <c r="R55" s="1"/>
      <c r="S55" s="24"/>
      <c r="T55" s="24"/>
    </row>
    <row r="56" spans="2:20" ht="15.75" x14ac:dyDescent="0.25">
      <c r="C56" s="61" t="str">
        <f t="shared" si="0"/>
        <v>*</v>
      </c>
      <c r="D56" s="1">
        <v>10</v>
      </c>
      <c r="E56" s="82">
        <v>35</v>
      </c>
      <c r="F56" s="23" t="s">
        <v>403</v>
      </c>
      <c r="G56" s="84" t="s">
        <v>416</v>
      </c>
      <c r="H56" s="23" t="s">
        <v>417</v>
      </c>
      <c r="I56" s="61" t="s">
        <v>0</v>
      </c>
      <c r="K56" s="1"/>
      <c r="L56" s="1"/>
      <c r="M56" s="1"/>
      <c r="N56" s="1"/>
      <c r="O56" s="91"/>
      <c r="P56" s="1"/>
      <c r="Q56" s="1"/>
      <c r="R56" s="1"/>
      <c r="S56" s="24"/>
      <c r="T56" s="24"/>
    </row>
    <row r="57" spans="2:20" ht="15.75" x14ac:dyDescent="0.25">
      <c r="C57" s="61" t="str">
        <f t="shared" si="0"/>
        <v>*</v>
      </c>
      <c r="D57" s="1">
        <v>11</v>
      </c>
      <c r="E57" s="82">
        <v>21</v>
      </c>
      <c r="F57" s="23" t="s">
        <v>52</v>
      </c>
      <c r="G57" s="84" t="s">
        <v>419</v>
      </c>
      <c r="H57" s="23" t="s">
        <v>420</v>
      </c>
      <c r="I57" s="61" t="s">
        <v>0</v>
      </c>
      <c r="K57" s="1"/>
      <c r="L57" s="1"/>
      <c r="M57" s="1"/>
      <c r="N57" s="1"/>
      <c r="O57" s="91"/>
      <c r="P57" s="1"/>
      <c r="Q57" s="1"/>
      <c r="R57" s="1"/>
      <c r="S57" s="24"/>
      <c r="T57" s="24"/>
    </row>
    <row r="58" spans="2:20" ht="15.75" x14ac:dyDescent="0.25">
      <c r="C58" s="61" t="str">
        <f t="shared" si="0"/>
        <v>*</v>
      </c>
      <c r="D58" s="1">
        <v>12</v>
      </c>
      <c r="E58" s="82">
        <v>37</v>
      </c>
      <c r="F58" s="23" t="s">
        <v>395</v>
      </c>
      <c r="G58" s="84" t="s">
        <v>419</v>
      </c>
      <c r="H58" s="23" t="s">
        <v>415</v>
      </c>
      <c r="I58" s="61" t="s">
        <v>0</v>
      </c>
      <c r="K58" s="1"/>
      <c r="L58" s="1"/>
      <c r="M58" s="1"/>
      <c r="N58" s="1"/>
      <c r="O58" s="91"/>
      <c r="P58" s="1"/>
      <c r="Q58" s="1"/>
      <c r="R58" s="1"/>
      <c r="S58" s="24"/>
      <c r="T58" s="24"/>
    </row>
    <row r="59" spans="2:20" ht="15.75" x14ac:dyDescent="0.25">
      <c r="C59" s="61" t="str">
        <f t="shared" si="0"/>
        <v>*</v>
      </c>
      <c r="D59" s="1">
        <v>13</v>
      </c>
      <c r="E59" s="82">
        <v>30</v>
      </c>
      <c r="F59" s="23" t="s">
        <v>399</v>
      </c>
      <c r="G59" s="84" t="s">
        <v>419</v>
      </c>
      <c r="H59" s="23" t="s">
        <v>410</v>
      </c>
      <c r="I59" s="61" t="s">
        <v>0</v>
      </c>
      <c r="K59" s="1"/>
      <c r="L59" s="1"/>
      <c r="M59" s="1"/>
      <c r="N59" s="1"/>
      <c r="O59" s="91"/>
      <c r="P59" s="1"/>
      <c r="Q59" s="1"/>
      <c r="R59" s="1"/>
      <c r="S59" s="24"/>
      <c r="T59" s="24"/>
    </row>
    <row r="60" spans="2:20" ht="15.75" x14ac:dyDescent="0.25">
      <c r="C60" s="61" t="str">
        <f t="shared" si="0"/>
        <v>*</v>
      </c>
      <c r="D60" s="1">
        <v>14</v>
      </c>
      <c r="E60" s="82">
        <v>24</v>
      </c>
      <c r="F60" s="23" t="s">
        <v>404</v>
      </c>
      <c r="G60" s="84" t="s">
        <v>411</v>
      </c>
      <c r="H60" s="23" t="s">
        <v>418</v>
      </c>
      <c r="I60" s="61" t="s">
        <v>0</v>
      </c>
      <c r="K60" s="1"/>
      <c r="L60" s="1"/>
      <c r="M60" s="1"/>
      <c r="N60" s="1"/>
      <c r="O60" s="91"/>
      <c r="P60" s="1"/>
      <c r="Q60" s="1"/>
      <c r="R60" s="1"/>
      <c r="S60" s="24"/>
      <c r="T60" s="24"/>
    </row>
    <row r="61" spans="2:20" ht="15.75" x14ac:dyDescent="0.25">
      <c r="C61" s="61" t="str">
        <f t="shared" si="0"/>
        <v>*</v>
      </c>
      <c r="D61" s="1">
        <v>15</v>
      </c>
      <c r="E61" s="82">
        <v>34</v>
      </c>
      <c r="F61" s="23" t="s">
        <v>405</v>
      </c>
      <c r="G61" s="84" t="s">
        <v>421</v>
      </c>
      <c r="H61" s="23" t="s">
        <v>417</v>
      </c>
      <c r="I61" s="61" t="s">
        <v>0</v>
      </c>
      <c r="K61" s="1"/>
      <c r="L61" s="1"/>
      <c r="M61" s="1"/>
      <c r="N61" s="1"/>
      <c r="O61" s="91"/>
      <c r="P61" s="1"/>
      <c r="Q61" s="1"/>
      <c r="R61" s="1"/>
      <c r="S61" s="24"/>
      <c r="T61" s="24"/>
    </row>
    <row r="62" spans="2:20" ht="15.75" x14ac:dyDescent="0.25">
      <c r="C62" s="61" t="str">
        <f t="shared" si="0"/>
        <v>*</v>
      </c>
      <c r="D62" s="1">
        <v>16</v>
      </c>
      <c r="E62" s="82">
        <v>24</v>
      </c>
      <c r="F62" s="23" t="s">
        <v>406</v>
      </c>
      <c r="G62" s="84" t="s">
        <v>419</v>
      </c>
      <c r="H62" s="23" t="s">
        <v>420</v>
      </c>
      <c r="I62" s="61" t="s">
        <v>0</v>
      </c>
      <c r="J62" s="24"/>
      <c r="K62" s="6"/>
      <c r="L62" s="1"/>
      <c r="M62" s="1"/>
      <c r="N62" s="1"/>
      <c r="O62" s="91"/>
      <c r="P62" s="1"/>
      <c r="Q62" s="1"/>
      <c r="R62" s="1"/>
    </row>
    <row r="63" spans="2:20" x14ac:dyDescent="0.25">
      <c r="B63" t="s">
        <v>50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402"/>
  <sheetViews>
    <sheetView tabSelected="1" topLeftCell="A355" zoomScaleNormal="100" workbookViewId="0">
      <selection activeCell="D378" sqref="D378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.42578125" customWidth="1"/>
    <col min="8" max="8" width="13.42578125" customWidth="1"/>
    <col min="11" max="11" width="11.7109375" customWidth="1"/>
    <col min="13" max="13" width="10.28515625" customWidth="1"/>
    <col min="18" max="18" width="14.140625" customWidth="1"/>
    <col min="19" max="19" width="10.140625" bestFit="1" customWidth="1"/>
    <col min="20" max="20" width="15.140625" customWidth="1"/>
    <col min="21" max="21" width="9.5703125" customWidth="1"/>
    <col min="22" max="22" width="10.140625" customWidth="1"/>
    <col min="23" max="23" width="8.42578125" customWidth="1"/>
    <col min="24" max="24" width="9.85546875" customWidth="1"/>
    <col min="25" max="25" width="10.42578125" customWidth="1"/>
    <col min="26" max="26" width="15" bestFit="1" customWidth="1"/>
    <col min="27" max="27" width="3.140625" customWidth="1"/>
    <col min="28" max="28" width="45.5703125" customWidth="1"/>
    <col min="29" max="29" width="22.855468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114</v>
      </c>
    </row>
    <row r="3" spans="1:8" x14ac:dyDescent="0.25">
      <c r="A3" t="s">
        <v>0</v>
      </c>
      <c r="B3" t="s">
        <v>3</v>
      </c>
      <c r="E3" t="s">
        <v>790</v>
      </c>
    </row>
    <row r="4" spans="1:8" x14ac:dyDescent="0.25">
      <c r="A4" t="s">
        <v>0</v>
      </c>
    </row>
    <row r="5" spans="1:8" x14ac:dyDescent="0.25">
      <c r="A5" t="s">
        <v>0</v>
      </c>
      <c r="B5" t="s">
        <v>24</v>
      </c>
    </row>
    <row r="6" spans="1:8" x14ac:dyDescent="0.25">
      <c r="A6" t="s">
        <v>0</v>
      </c>
      <c r="D6" s="10">
        <v>1</v>
      </c>
      <c r="E6" s="54" t="s">
        <v>25</v>
      </c>
      <c r="F6" s="54"/>
      <c r="G6" s="54"/>
      <c r="H6" s="54"/>
    </row>
    <row r="7" spans="1:8" x14ac:dyDescent="0.25">
      <c r="A7" t="s">
        <v>0</v>
      </c>
      <c r="E7" s="54"/>
      <c r="F7" s="54" t="s">
        <v>26</v>
      </c>
      <c r="G7" s="54"/>
      <c r="H7" s="54"/>
    </row>
    <row r="8" spans="1:8" x14ac:dyDescent="0.25">
      <c r="A8" t="s">
        <v>0</v>
      </c>
      <c r="E8" s="54"/>
      <c r="F8" s="54" t="s">
        <v>27</v>
      </c>
      <c r="G8" s="54"/>
      <c r="H8" s="54"/>
    </row>
    <row r="9" spans="1:8" x14ac:dyDescent="0.25">
      <c r="A9" t="s">
        <v>0</v>
      </c>
      <c r="E9" s="54"/>
      <c r="F9" s="54" t="s">
        <v>28</v>
      </c>
      <c r="G9" s="54"/>
      <c r="H9" s="54"/>
    </row>
    <row r="10" spans="1:8" x14ac:dyDescent="0.25">
      <c r="A10" t="s">
        <v>0</v>
      </c>
      <c r="D10" s="14">
        <v>2</v>
      </c>
      <c r="E10" s="24" t="s">
        <v>168</v>
      </c>
    </row>
    <row r="11" spans="1:8" x14ac:dyDescent="0.25">
      <c r="A11" t="s">
        <v>0</v>
      </c>
    </row>
    <row r="12" spans="1:8" x14ac:dyDescent="0.25">
      <c r="A12" t="s">
        <v>0</v>
      </c>
    </row>
    <row r="13" spans="1:8" x14ac:dyDescent="0.25">
      <c r="A13" t="s">
        <v>0</v>
      </c>
      <c r="B13" t="s">
        <v>29</v>
      </c>
    </row>
    <row r="14" spans="1:8" x14ac:dyDescent="0.25">
      <c r="A14" t="s">
        <v>0</v>
      </c>
      <c r="D14" s="11">
        <v>0</v>
      </c>
      <c r="E14" t="s">
        <v>30</v>
      </c>
    </row>
    <row r="15" spans="1:8" x14ac:dyDescent="0.25">
      <c r="A15" t="s">
        <v>0</v>
      </c>
    </row>
    <row r="16" spans="1:8" x14ac:dyDescent="0.25">
      <c r="A16" t="s">
        <v>0</v>
      </c>
      <c r="B16" t="s">
        <v>4</v>
      </c>
      <c r="E16" t="s">
        <v>97</v>
      </c>
    </row>
    <row r="17" spans="1:30" x14ac:dyDescent="0.25">
      <c r="A17" t="s">
        <v>0</v>
      </c>
      <c r="E17" t="s">
        <v>153</v>
      </c>
    </row>
    <row r="18" spans="1:30" x14ac:dyDescent="0.25">
      <c r="A18" t="s">
        <v>0</v>
      </c>
      <c r="E18" t="s">
        <v>172</v>
      </c>
    </row>
    <row r="19" spans="1:30" x14ac:dyDescent="0.25">
      <c r="A19" t="s">
        <v>0</v>
      </c>
      <c r="E19" t="s">
        <v>230</v>
      </c>
    </row>
    <row r="20" spans="1:30" x14ac:dyDescent="0.25">
      <c r="A20" t="s">
        <v>0</v>
      </c>
      <c r="E20" t="s">
        <v>235</v>
      </c>
      <c r="AD20" t="s">
        <v>136</v>
      </c>
    </row>
    <row r="21" spans="1:30" x14ac:dyDescent="0.25">
      <c r="A21" t="s">
        <v>0</v>
      </c>
      <c r="E21" t="s">
        <v>241</v>
      </c>
      <c r="AD21" t="s">
        <v>234</v>
      </c>
    </row>
    <row r="22" spans="1:30" x14ac:dyDescent="0.25">
      <c r="A22" t="s">
        <v>0</v>
      </c>
      <c r="E22" t="s">
        <v>247</v>
      </c>
    </row>
    <row r="23" spans="1:30" x14ac:dyDescent="0.25">
      <c r="A23" t="s">
        <v>0</v>
      </c>
      <c r="E23" t="s">
        <v>249</v>
      </c>
    </row>
    <row r="24" spans="1:30" x14ac:dyDescent="0.25">
      <c r="A24" t="s">
        <v>0</v>
      </c>
      <c r="E24" t="s">
        <v>371</v>
      </c>
    </row>
    <row r="25" spans="1:30" x14ac:dyDescent="0.25">
      <c r="A25" t="s">
        <v>0</v>
      </c>
      <c r="E25" t="s">
        <v>382</v>
      </c>
    </row>
    <row r="26" spans="1:30" x14ac:dyDescent="0.25">
      <c r="A26" t="s">
        <v>0</v>
      </c>
      <c r="E26" t="s">
        <v>436</v>
      </c>
    </row>
    <row r="27" spans="1:30" x14ac:dyDescent="0.25">
      <c r="A27" t="s">
        <v>0</v>
      </c>
      <c r="E27" t="s">
        <v>518</v>
      </c>
    </row>
    <row r="28" spans="1:30" x14ac:dyDescent="0.25">
      <c r="A28" t="s">
        <v>0</v>
      </c>
      <c r="E28" t="s">
        <v>552</v>
      </c>
    </row>
    <row r="29" spans="1:30" x14ac:dyDescent="0.25">
      <c r="A29" t="s">
        <v>0</v>
      </c>
      <c r="E29" t="s">
        <v>556</v>
      </c>
    </row>
    <row r="30" spans="1:30" x14ac:dyDescent="0.25">
      <c r="A30" t="s">
        <v>0</v>
      </c>
      <c r="E30" t="s">
        <v>645</v>
      </c>
    </row>
    <row r="31" spans="1:30" x14ac:dyDescent="0.25">
      <c r="A31" t="s">
        <v>0</v>
      </c>
      <c r="E31" t="s">
        <v>686</v>
      </c>
    </row>
    <row r="32" spans="1:30" x14ac:dyDescent="0.25">
      <c r="A32" t="s">
        <v>0</v>
      </c>
      <c r="E32" t="s">
        <v>712</v>
      </c>
    </row>
    <row r="33" spans="1:5" x14ac:dyDescent="0.25">
      <c r="A33" t="s">
        <v>0</v>
      </c>
      <c r="E33" t="s">
        <v>725</v>
      </c>
    </row>
    <row r="34" spans="1:5" x14ac:dyDescent="0.25">
      <c r="A34" t="s">
        <v>0</v>
      </c>
      <c r="E34" t="s">
        <v>732</v>
      </c>
    </row>
    <row r="35" spans="1:5" x14ac:dyDescent="0.25">
      <c r="A35" t="s">
        <v>0</v>
      </c>
      <c r="E35" t="s">
        <v>746</v>
      </c>
    </row>
    <row r="36" spans="1:5" x14ac:dyDescent="0.25">
      <c r="A36" t="s">
        <v>0</v>
      </c>
      <c r="E36" t="s">
        <v>755</v>
      </c>
    </row>
    <row r="37" spans="1:5" x14ac:dyDescent="0.25">
      <c r="A37" t="s">
        <v>0</v>
      </c>
      <c r="E37" t="s">
        <v>766</v>
      </c>
    </row>
    <row r="38" spans="1:5" x14ac:dyDescent="0.25">
      <c r="A38" t="s">
        <v>0</v>
      </c>
      <c r="E38" t="s">
        <v>771</v>
      </c>
    </row>
    <row r="39" spans="1:5" x14ac:dyDescent="0.25">
      <c r="A39" t="s">
        <v>0</v>
      </c>
      <c r="E39" t="s">
        <v>776</v>
      </c>
    </row>
    <row r="40" spans="1:5" x14ac:dyDescent="0.25">
      <c r="A40" t="s">
        <v>0</v>
      </c>
      <c r="E40" t="s">
        <v>777</v>
      </c>
    </row>
    <row r="41" spans="1:5" x14ac:dyDescent="0.25">
      <c r="A41" t="s">
        <v>0</v>
      </c>
      <c r="E41" t="s">
        <v>779</v>
      </c>
    </row>
    <row r="42" spans="1:5" x14ac:dyDescent="0.25">
      <c r="A42" t="s">
        <v>0</v>
      </c>
      <c r="E42" t="s">
        <v>791</v>
      </c>
    </row>
    <row r="43" spans="1:5" x14ac:dyDescent="0.25">
      <c r="A43" t="s">
        <v>0</v>
      </c>
      <c r="E43" t="s">
        <v>792</v>
      </c>
    </row>
    <row r="44" spans="1:5" x14ac:dyDescent="0.25">
      <c r="A44" t="s">
        <v>0</v>
      </c>
      <c r="E44" t="s">
        <v>793</v>
      </c>
    </row>
    <row r="45" spans="1:5" x14ac:dyDescent="0.25">
      <c r="A45" t="s">
        <v>0</v>
      </c>
      <c r="E45" t="s">
        <v>794</v>
      </c>
    </row>
    <row r="46" spans="1:5" x14ac:dyDescent="0.25">
      <c r="A46" t="s">
        <v>0</v>
      </c>
    </row>
    <row r="47" spans="1:5" x14ac:dyDescent="0.25">
      <c r="A47" t="s">
        <v>0</v>
      </c>
      <c r="B47" t="s">
        <v>6</v>
      </c>
    </row>
    <row r="48" spans="1:5" x14ac:dyDescent="0.25">
      <c r="A48" t="s">
        <v>0</v>
      </c>
      <c r="D48" s="1">
        <v>1</v>
      </c>
      <c r="E48" t="s">
        <v>437</v>
      </c>
    </row>
    <row r="49" spans="1:9" x14ac:dyDescent="0.25">
      <c r="A49" t="s">
        <v>0</v>
      </c>
      <c r="D49" s="1">
        <v>2</v>
      </c>
      <c r="E49" t="s">
        <v>162</v>
      </c>
      <c r="G49" s="1">
        <v>2014</v>
      </c>
      <c r="H49" s="1"/>
      <c r="I49" t="s">
        <v>163</v>
      </c>
    </row>
    <row r="50" spans="1:9" x14ac:dyDescent="0.25">
      <c r="A50" t="s">
        <v>0</v>
      </c>
      <c r="D50" s="1"/>
      <c r="G50" s="1">
        <v>2015</v>
      </c>
      <c r="H50" s="1"/>
      <c r="I50" t="s">
        <v>164</v>
      </c>
    </row>
    <row r="51" spans="1:9" x14ac:dyDescent="0.25">
      <c r="A51" t="s">
        <v>0</v>
      </c>
      <c r="D51" s="1">
        <v>3</v>
      </c>
      <c r="E51" t="s">
        <v>198</v>
      </c>
    </row>
    <row r="52" spans="1:9" x14ac:dyDescent="0.25">
      <c r="A52" t="s">
        <v>0</v>
      </c>
      <c r="D52" s="1"/>
    </row>
    <row r="53" spans="1:9" x14ac:dyDescent="0.25">
      <c r="A53" t="s">
        <v>0</v>
      </c>
      <c r="B53" t="s">
        <v>7</v>
      </c>
      <c r="D53" s="1"/>
    </row>
    <row r="54" spans="1:9" x14ac:dyDescent="0.25">
      <c r="A54" t="s">
        <v>0</v>
      </c>
      <c r="D54" s="1">
        <v>1</v>
      </c>
      <c r="E54" t="s">
        <v>194</v>
      </c>
    </row>
    <row r="55" spans="1:9" x14ac:dyDescent="0.25">
      <c r="A55" t="s">
        <v>0</v>
      </c>
      <c r="D55" s="1">
        <v>2</v>
      </c>
      <c r="E55" t="s">
        <v>756</v>
      </c>
    </row>
    <row r="56" spans="1:9" x14ac:dyDescent="0.25">
      <c r="A56" t="s">
        <v>0</v>
      </c>
      <c r="D56" s="1">
        <v>3</v>
      </c>
      <c r="E56" t="s">
        <v>769</v>
      </c>
    </row>
    <row r="57" spans="1:9" x14ac:dyDescent="0.25">
      <c r="A57" t="s">
        <v>0</v>
      </c>
      <c r="D57" s="1">
        <v>4</v>
      </c>
      <c r="E57" t="s">
        <v>195</v>
      </c>
    </row>
    <row r="58" spans="1:9" x14ac:dyDescent="0.25">
      <c r="A58" t="s">
        <v>0</v>
      </c>
      <c r="D58" s="1">
        <v>5</v>
      </c>
      <c r="E58" t="s">
        <v>757</v>
      </c>
    </row>
    <row r="59" spans="1:9" x14ac:dyDescent="0.25">
      <c r="A59" t="s">
        <v>0</v>
      </c>
      <c r="D59" s="1">
        <v>6</v>
      </c>
      <c r="E59" t="s">
        <v>770</v>
      </c>
    </row>
    <row r="60" spans="1:9" x14ac:dyDescent="0.25">
      <c r="A60" t="s">
        <v>0</v>
      </c>
      <c r="D60" s="1">
        <v>7</v>
      </c>
      <c r="E60" t="s">
        <v>730</v>
      </c>
    </row>
    <row r="61" spans="1:9" x14ac:dyDescent="0.25">
      <c r="A61" t="s">
        <v>0</v>
      </c>
      <c r="D61" s="1">
        <v>8</v>
      </c>
      <c r="E61" t="s">
        <v>196</v>
      </c>
    </row>
    <row r="62" spans="1:9" x14ac:dyDescent="0.25">
      <c r="A62" t="s">
        <v>0</v>
      </c>
      <c r="D62" s="1">
        <v>9</v>
      </c>
      <c r="E62" t="s">
        <v>197</v>
      </c>
    </row>
    <row r="63" spans="1:9" x14ac:dyDescent="0.25">
      <c r="A63" t="s">
        <v>0</v>
      </c>
      <c r="D63" s="1">
        <v>10</v>
      </c>
      <c r="E63" t="s">
        <v>158</v>
      </c>
    </row>
    <row r="64" spans="1:9" x14ac:dyDescent="0.25">
      <c r="A64" t="s">
        <v>0</v>
      </c>
      <c r="D64" s="1">
        <v>11</v>
      </c>
      <c r="E64" t="s">
        <v>159</v>
      </c>
    </row>
    <row r="65" spans="1:28" x14ac:dyDescent="0.25">
      <c r="A65" t="s">
        <v>0</v>
      </c>
      <c r="D65" s="1">
        <v>12</v>
      </c>
      <c r="E65" t="s">
        <v>171</v>
      </c>
    </row>
    <row r="66" spans="1:28" x14ac:dyDescent="0.25">
      <c r="A66" t="s">
        <v>0</v>
      </c>
      <c r="D66" s="1">
        <v>13</v>
      </c>
      <c r="E66" t="s">
        <v>233</v>
      </c>
    </row>
    <row r="67" spans="1:28" x14ac:dyDescent="0.25">
      <c r="A67" t="s">
        <v>0</v>
      </c>
      <c r="D67" s="1">
        <v>14</v>
      </c>
      <c r="E67" t="s">
        <v>362</v>
      </c>
    </row>
    <row r="68" spans="1:28" x14ac:dyDescent="0.25">
      <c r="A68" t="s">
        <v>0</v>
      </c>
      <c r="D68" s="1">
        <v>15</v>
      </c>
      <c r="E68" t="s">
        <v>232</v>
      </c>
    </row>
    <row r="69" spans="1:28" x14ac:dyDescent="0.25">
      <c r="A69" t="s">
        <v>0</v>
      </c>
      <c r="D69" s="1">
        <v>16</v>
      </c>
      <c r="E69" t="s">
        <v>244</v>
      </c>
    </row>
    <row r="70" spans="1:28" x14ac:dyDescent="0.25">
      <c r="A70" t="s">
        <v>0</v>
      </c>
      <c r="D70" s="1">
        <v>17</v>
      </c>
      <c r="E70" t="s">
        <v>758</v>
      </c>
    </row>
    <row r="71" spans="1:28" x14ac:dyDescent="0.25">
      <c r="A71" t="s">
        <v>0</v>
      </c>
      <c r="D71" s="1">
        <v>18</v>
      </c>
      <c r="E71" t="s">
        <v>246</v>
      </c>
    </row>
    <row r="72" spans="1:28" x14ac:dyDescent="0.25">
      <c r="A72" t="s">
        <v>0</v>
      </c>
      <c r="D72" s="1">
        <v>19</v>
      </c>
      <c r="E72" t="s">
        <v>759</v>
      </c>
    </row>
    <row r="73" spans="1:28" x14ac:dyDescent="0.25">
      <c r="A73" t="s">
        <v>0</v>
      </c>
      <c r="D73" s="1">
        <v>20</v>
      </c>
      <c r="E73" t="s">
        <v>731</v>
      </c>
    </row>
    <row r="74" spans="1:28" x14ac:dyDescent="0.25">
      <c r="A74" t="s">
        <v>0</v>
      </c>
      <c r="D74" s="1">
        <v>21</v>
      </c>
      <c r="E74" t="s">
        <v>685</v>
      </c>
    </row>
    <row r="75" spans="1:28" x14ac:dyDescent="0.25">
      <c r="A75" t="s">
        <v>0</v>
      </c>
    </row>
    <row r="76" spans="1:28" x14ac:dyDescent="0.25">
      <c r="A76" t="s">
        <v>0</v>
      </c>
      <c r="D76" s="1"/>
      <c r="F76" s="6">
        <v>1</v>
      </c>
      <c r="G76" s="6">
        <f t="shared" ref="G76" si="0">F76+1</f>
        <v>2</v>
      </c>
      <c r="H76" s="6">
        <f t="shared" ref="H76" si="1">G76+1</f>
        <v>3</v>
      </c>
      <c r="I76" s="6">
        <f t="shared" ref="I76" si="2">H76+1</f>
        <v>4</v>
      </c>
      <c r="J76" s="6">
        <f t="shared" ref="J76" si="3">I76+1</f>
        <v>5</v>
      </c>
      <c r="K76" s="6">
        <f t="shared" ref="K76" si="4">J76+1</f>
        <v>6</v>
      </c>
      <c r="L76" s="6">
        <f t="shared" ref="L76" si="5">K76+1</f>
        <v>7</v>
      </c>
      <c r="M76" s="6">
        <f t="shared" ref="M76:T76" si="6">L76+1</f>
        <v>8</v>
      </c>
      <c r="N76" s="6">
        <f t="shared" si="6"/>
        <v>9</v>
      </c>
      <c r="O76" s="6">
        <f t="shared" si="6"/>
        <v>10</v>
      </c>
      <c r="P76" s="6">
        <f t="shared" si="6"/>
        <v>11</v>
      </c>
      <c r="Q76" s="6">
        <f t="shared" si="6"/>
        <v>12</v>
      </c>
      <c r="R76" s="6">
        <f t="shared" si="6"/>
        <v>13</v>
      </c>
      <c r="S76" s="6">
        <f t="shared" si="6"/>
        <v>14</v>
      </c>
      <c r="T76" s="6">
        <f t="shared" si="6"/>
        <v>15</v>
      </c>
      <c r="U76" s="6">
        <f t="shared" ref="U76" si="7">T76+1</f>
        <v>16</v>
      </c>
      <c r="V76" s="6">
        <f t="shared" ref="V76" si="8">U76+1</f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ref="Y76" si="11">X76+1</f>
        <v>20</v>
      </c>
      <c r="Z76" s="6">
        <f t="shared" ref="Z76" si="12">Y76+1</f>
        <v>21</v>
      </c>
    </row>
    <row r="77" spans="1:28" x14ac:dyDescent="0.25">
      <c r="A77" t="s">
        <v>0</v>
      </c>
      <c r="F77" s="16"/>
      <c r="G77" s="1"/>
      <c r="H77" s="1"/>
      <c r="I77" s="1"/>
      <c r="J77" s="1"/>
      <c r="K77" s="1"/>
      <c r="L77" s="1"/>
      <c r="N77" s="1" t="s">
        <v>134</v>
      </c>
    </row>
    <row r="78" spans="1:28" x14ac:dyDescent="0.25">
      <c r="B78" s="27" t="s">
        <v>551</v>
      </c>
      <c r="C78" s="150"/>
      <c r="E78" s="2"/>
      <c r="F78" s="16"/>
      <c r="G78" s="1"/>
      <c r="H78" s="1"/>
      <c r="I78" s="1"/>
      <c r="J78" s="1"/>
      <c r="K78" s="1"/>
      <c r="L78" s="1"/>
      <c r="M78" s="1"/>
    </row>
    <row r="79" spans="1:28" x14ac:dyDescent="0.25">
      <c r="C79" s="4" t="s">
        <v>433</v>
      </c>
      <c r="D79" s="4" t="s">
        <v>139</v>
      </c>
      <c r="E79" s="56" t="s">
        <v>140</v>
      </c>
      <c r="F79" s="17" t="s">
        <v>130</v>
      </c>
      <c r="G79" s="4" t="s">
        <v>747</v>
      </c>
      <c r="H79" s="4" t="s">
        <v>767</v>
      </c>
      <c r="I79" s="4" t="s">
        <v>131</v>
      </c>
      <c r="J79" s="4" t="s">
        <v>748</v>
      </c>
      <c r="K79" s="4" t="s">
        <v>768</v>
      </c>
      <c r="L79" s="4" t="s">
        <v>726</v>
      </c>
      <c r="M79" s="4" t="s">
        <v>132</v>
      </c>
      <c r="N79" s="4" t="s">
        <v>133</v>
      </c>
      <c r="O79" s="17" t="s">
        <v>151</v>
      </c>
      <c r="P79" s="4" t="s">
        <v>152</v>
      </c>
      <c r="Q79" s="4" t="s">
        <v>170</v>
      </c>
      <c r="R79" s="4" t="s">
        <v>236</v>
      </c>
      <c r="S79" s="17" t="s">
        <v>361</v>
      </c>
      <c r="T79" s="73" t="s">
        <v>231</v>
      </c>
      <c r="U79" s="17" t="s">
        <v>243</v>
      </c>
      <c r="V79" s="4" t="s">
        <v>753</v>
      </c>
      <c r="W79" s="4" t="s">
        <v>245</v>
      </c>
      <c r="X79" s="4" t="s">
        <v>754</v>
      </c>
      <c r="Y79" s="4" t="s">
        <v>727</v>
      </c>
      <c r="Z79" s="4" t="s">
        <v>684</v>
      </c>
      <c r="AA79" s="61"/>
    </row>
    <row r="80" spans="1:28" x14ac:dyDescent="0.25">
      <c r="C80" s="60">
        <v>2013</v>
      </c>
      <c r="D80" s="60">
        <v>2014</v>
      </c>
      <c r="E80" t="s">
        <v>173</v>
      </c>
      <c r="F80" s="68" t="s">
        <v>154</v>
      </c>
      <c r="G80" s="66" t="s">
        <v>749</v>
      </c>
      <c r="H80" s="66" t="s">
        <v>749</v>
      </c>
      <c r="I80" s="66" t="s">
        <v>155</v>
      </c>
      <c r="J80" s="66" t="s">
        <v>750</v>
      </c>
      <c r="K80" s="66" t="s">
        <v>750</v>
      </c>
      <c r="L80" s="66" t="s">
        <v>728</v>
      </c>
      <c r="M80" s="66" t="s">
        <v>188</v>
      </c>
      <c r="N80" s="66" t="s">
        <v>189</v>
      </c>
      <c r="O80" s="70">
        <v>1</v>
      </c>
      <c r="P80" s="48">
        <v>-1</v>
      </c>
      <c r="Q80" s="48">
        <v>0</v>
      </c>
      <c r="R80" s="48">
        <v>0</v>
      </c>
      <c r="S80" s="92">
        <v>0</v>
      </c>
      <c r="T80" s="97" t="s">
        <v>174</v>
      </c>
      <c r="U80" s="70">
        <f>IF(AND(ISNUMBER(F80), F80&gt;0), 1, 0)</f>
        <v>0</v>
      </c>
      <c r="V80" s="48">
        <f>IF(AND(ISNUMBER(G80), G80&gt;0), 1, 0)</f>
        <v>0</v>
      </c>
      <c r="W80" s="48">
        <f>IF(AND(ISNUMBER(I80), I80&gt;0), 1, 0)</f>
        <v>0</v>
      </c>
      <c r="X80" s="48">
        <f>IF(AND(ISNUMBER(J80), J80&gt;0), 1, 0)</f>
        <v>0</v>
      </c>
      <c r="Y80" s="48">
        <f t="shared" ref="Y80:Y97" si="13">IF(AND(ISNUMBER(L80), L80&gt;0), 1, 0)</f>
        <v>0</v>
      </c>
      <c r="Z80" s="61">
        <v>-1</v>
      </c>
      <c r="AA80" s="61" t="s">
        <v>0</v>
      </c>
      <c r="AB80" t="s">
        <v>115</v>
      </c>
    </row>
    <row r="81" spans="1:30" x14ac:dyDescent="0.25">
      <c r="C81" s="61">
        <f>C80</f>
        <v>2013</v>
      </c>
      <c r="D81" s="6">
        <f>D80</f>
        <v>2014</v>
      </c>
      <c r="E81" t="s">
        <v>174</v>
      </c>
      <c r="F81" s="51">
        <v>13</v>
      </c>
      <c r="G81" s="66" t="s">
        <v>749</v>
      </c>
      <c r="H81" s="66" t="s">
        <v>749</v>
      </c>
      <c r="I81" s="11">
        <v>11.3</v>
      </c>
      <c r="J81" s="66" t="s">
        <v>750</v>
      </c>
      <c r="K81" s="66" t="s">
        <v>750</v>
      </c>
      <c r="L81" s="66" t="s">
        <v>728</v>
      </c>
      <c r="M81" s="66" t="s">
        <v>188</v>
      </c>
      <c r="N81" s="66" t="s">
        <v>189</v>
      </c>
      <c r="O81" s="70">
        <v>1</v>
      </c>
      <c r="P81" s="48">
        <v>1</v>
      </c>
      <c r="Q81" s="48">
        <v>0</v>
      </c>
      <c r="R81" s="48">
        <v>1</v>
      </c>
      <c r="S81" s="92">
        <v>0</v>
      </c>
      <c r="T81" s="97" t="s">
        <v>174</v>
      </c>
      <c r="U81" s="70">
        <f t="shared" ref="U81:U97" si="14">IF(AND(ISNUMBER(F81), F81&gt;0), 1, 0)</f>
        <v>1</v>
      </c>
      <c r="V81" s="48">
        <f t="shared" ref="V81:V108" si="15">IF(AND(ISNUMBER(G81), G81&gt;0), 1, 0)</f>
        <v>0</v>
      </c>
      <c r="W81" s="48">
        <f t="shared" ref="W81:W83" si="16">IF(AND(ISNUMBER(I81), I81&gt;0), 1, 0)</f>
        <v>1</v>
      </c>
      <c r="X81" s="48">
        <f t="shared" ref="X81:X108" si="17">IF(AND(ISNUMBER(J81), J81&gt;0), 1, 0)</f>
        <v>0</v>
      </c>
      <c r="Y81" s="48">
        <f t="shared" si="13"/>
        <v>0</v>
      </c>
      <c r="Z81" s="61">
        <v>-1</v>
      </c>
      <c r="AA81" s="61" t="s">
        <v>0</v>
      </c>
      <c r="AB81" t="s">
        <v>116</v>
      </c>
    </row>
    <row r="82" spans="1:30" x14ac:dyDescent="0.25">
      <c r="C82" s="61">
        <f t="shared" ref="C82:C108" si="18">C81</f>
        <v>2013</v>
      </c>
      <c r="D82" s="6">
        <f t="shared" ref="D82:D108" si="19">D81</f>
        <v>2014</v>
      </c>
      <c r="E82" t="s">
        <v>175</v>
      </c>
      <c r="F82" s="51">
        <v>13</v>
      </c>
      <c r="G82" s="66" t="s">
        <v>749</v>
      </c>
      <c r="H82" s="66" t="s">
        <v>749</v>
      </c>
      <c r="I82" s="11">
        <v>11.3</v>
      </c>
      <c r="J82" s="66" t="s">
        <v>750</v>
      </c>
      <c r="K82" s="66" t="s">
        <v>750</v>
      </c>
      <c r="L82" s="66" t="s">
        <v>728</v>
      </c>
      <c r="M82" s="66" t="s">
        <v>188</v>
      </c>
      <c r="N82" s="66" t="s">
        <v>189</v>
      </c>
      <c r="O82" s="70">
        <v>1</v>
      </c>
      <c r="P82" s="48">
        <v>1</v>
      </c>
      <c r="Q82" s="48">
        <v>0</v>
      </c>
      <c r="R82" s="48">
        <v>1</v>
      </c>
      <c r="S82" s="92">
        <v>0</v>
      </c>
      <c r="T82" s="97" t="s">
        <v>174</v>
      </c>
      <c r="U82" s="70">
        <f t="shared" si="14"/>
        <v>1</v>
      </c>
      <c r="V82" s="48">
        <f t="shared" si="15"/>
        <v>0</v>
      </c>
      <c r="W82" s="48">
        <f t="shared" si="16"/>
        <v>1</v>
      </c>
      <c r="X82" s="48">
        <f t="shared" si="17"/>
        <v>0</v>
      </c>
      <c r="Y82" s="48">
        <f t="shared" si="13"/>
        <v>0</v>
      </c>
      <c r="Z82" s="61">
        <v>-1</v>
      </c>
      <c r="AA82" s="61" t="s">
        <v>0</v>
      </c>
      <c r="AB82" t="s">
        <v>117</v>
      </c>
    </row>
    <row r="83" spans="1:30" x14ac:dyDescent="0.25">
      <c r="C83" s="61">
        <f t="shared" si="18"/>
        <v>2013</v>
      </c>
      <c r="D83" s="6">
        <f t="shared" si="19"/>
        <v>2014</v>
      </c>
      <c r="E83" t="s">
        <v>176</v>
      </c>
      <c r="F83" s="51">
        <v>13</v>
      </c>
      <c r="G83" s="66" t="s">
        <v>749</v>
      </c>
      <c r="H83" s="66" t="s">
        <v>749</v>
      </c>
      <c r="I83" s="11">
        <v>11.3</v>
      </c>
      <c r="J83" s="66" t="s">
        <v>750</v>
      </c>
      <c r="K83" s="66" t="s">
        <v>750</v>
      </c>
      <c r="L83" s="66" t="s">
        <v>728</v>
      </c>
      <c r="M83" s="66" t="s">
        <v>188</v>
      </c>
      <c r="N83" s="66" t="s">
        <v>189</v>
      </c>
      <c r="O83" s="70">
        <v>0</v>
      </c>
      <c r="P83" s="48">
        <v>1</v>
      </c>
      <c r="Q83" s="48">
        <v>0</v>
      </c>
      <c r="R83" s="48">
        <v>1</v>
      </c>
      <c r="S83" s="92">
        <v>0</v>
      </c>
      <c r="T83" s="97" t="s">
        <v>174</v>
      </c>
      <c r="U83" s="70">
        <f t="shared" si="14"/>
        <v>1</v>
      </c>
      <c r="V83" s="48">
        <f t="shared" si="15"/>
        <v>0</v>
      </c>
      <c r="W83" s="48">
        <f t="shared" si="16"/>
        <v>1</v>
      </c>
      <c r="X83" s="48">
        <f t="shared" si="17"/>
        <v>0</v>
      </c>
      <c r="Y83" s="48">
        <f t="shared" si="13"/>
        <v>0</v>
      </c>
      <c r="Z83" s="61">
        <v>-1</v>
      </c>
      <c r="AA83" s="61" t="s">
        <v>0</v>
      </c>
      <c r="AB83" t="s">
        <v>118</v>
      </c>
    </row>
    <row r="84" spans="1:30" x14ac:dyDescent="0.25">
      <c r="C84" s="61">
        <f t="shared" si="18"/>
        <v>2013</v>
      </c>
      <c r="D84" s="6">
        <f t="shared" si="19"/>
        <v>2014</v>
      </c>
      <c r="E84" t="s">
        <v>519</v>
      </c>
      <c r="F84" s="51">
        <v>12</v>
      </c>
      <c r="G84" s="66" t="s">
        <v>749</v>
      </c>
      <c r="H84" s="66" t="s">
        <v>749</v>
      </c>
      <c r="I84" s="149">
        <v>10</v>
      </c>
      <c r="J84" s="66" t="s">
        <v>750</v>
      </c>
      <c r="K84" s="66" t="s">
        <v>750</v>
      </c>
      <c r="L84" s="66" t="s">
        <v>728</v>
      </c>
      <c r="M84" s="66" t="s">
        <v>188</v>
      </c>
      <c r="N84" s="66" t="s">
        <v>189</v>
      </c>
      <c r="O84" s="70">
        <v>1</v>
      </c>
      <c r="P84" s="48">
        <v>1</v>
      </c>
      <c r="Q84" s="48">
        <v>0</v>
      </c>
      <c r="R84" s="48">
        <v>1</v>
      </c>
      <c r="S84" s="92">
        <v>0</v>
      </c>
      <c r="T84" s="97" t="s">
        <v>174</v>
      </c>
      <c r="U84" s="70">
        <f t="shared" ref="U84" si="20">IF(AND(ISNUMBER(F84), F84&gt;0), 1, 0)</f>
        <v>1</v>
      </c>
      <c r="V84" s="48">
        <f t="shared" si="15"/>
        <v>0</v>
      </c>
      <c r="W84" s="48">
        <f t="shared" ref="W84" si="21">IF(AND(ISNUMBER(I84), I84&gt;0), 1, 0)</f>
        <v>1</v>
      </c>
      <c r="X84" s="48">
        <f t="shared" si="17"/>
        <v>0</v>
      </c>
      <c r="Y84" s="48">
        <f t="shared" si="13"/>
        <v>0</v>
      </c>
      <c r="Z84" s="61">
        <v>-1</v>
      </c>
      <c r="AA84" s="61" t="s">
        <v>0</v>
      </c>
      <c r="AB84" t="s">
        <v>520</v>
      </c>
      <c r="AD84" s="119" t="s">
        <v>522</v>
      </c>
    </row>
    <row r="85" spans="1:30" x14ac:dyDescent="0.25">
      <c r="C85" s="61">
        <f t="shared" si="18"/>
        <v>2013</v>
      </c>
      <c r="D85" s="6">
        <f t="shared" si="19"/>
        <v>2014</v>
      </c>
      <c r="E85" t="s">
        <v>530</v>
      </c>
      <c r="F85" s="51">
        <v>13</v>
      </c>
      <c r="G85" s="66" t="s">
        <v>749</v>
      </c>
      <c r="H85" s="66" t="s">
        <v>749</v>
      </c>
      <c r="I85" s="11">
        <v>11.3</v>
      </c>
      <c r="J85" s="66" t="s">
        <v>750</v>
      </c>
      <c r="K85" s="66" t="s">
        <v>750</v>
      </c>
      <c r="L85" s="66" t="s">
        <v>728</v>
      </c>
      <c r="M85" s="66" t="s">
        <v>188</v>
      </c>
      <c r="N85" s="66" t="s">
        <v>189</v>
      </c>
      <c r="O85" s="70">
        <v>1</v>
      </c>
      <c r="P85" s="48">
        <v>0</v>
      </c>
      <c r="Q85" s="48">
        <v>0</v>
      </c>
      <c r="R85" s="48">
        <v>1</v>
      </c>
      <c r="S85" s="120">
        <v>1</v>
      </c>
      <c r="T85" s="100" t="s">
        <v>174</v>
      </c>
      <c r="U85" s="70">
        <f t="shared" si="14"/>
        <v>1</v>
      </c>
      <c r="V85" s="48">
        <f t="shared" si="15"/>
        <v>0</v>
      </c>
      <c r="W85" s="48">
        <f>IF(AND(ISNUMBER(I85), I85&gt;0), 1, 0)</f>
        <v>1</v>
      </c>
      <c r="X85" s="48">
        <f t="shared" si="17"/>
        <v>0</v>
      </c>
      <c r="Y85" s="48">
        <f t="shared" si="13"/>
        <v>0</v>
      </c>
      <c r="Z85" s="61">
        <v>-1</v>
      </c>
      <c r="AA85" s="61" t="s">
        <v>0</v>
      </c>
      <c r="AB85" t="s">
        <v>532</v>
      </c>
      <c r="AD85" t="s">
        <v>529</v>
      </c>
    </row>
    <row r="86" spans="1:30" x14ac:dyDescent="0.25">
      <c r="C86" s="61">
        <f t="shared" si="18"/>
        <v>2013</v>
      </c>
      <c r="D86" s="6">
        <f t="shared" si="19"/>
        <v>2014</v>
      </c>
      <c r="E86" t="s">
        <v>531</v>
      </c>
      <c r="F86" s="51">
        <v>13</v>
      </c>
      <c r="G86" s="66" t="s">
        <v>749</v>
      </c>
      <c r="H86" s="66" t="s">
        <v>749</v>
      </c>
      <c r="I86" s="11">
        <v>11.3</v>
      </c>
      <c r="J86" s="66" t="s">
        <v>750</v>
      </c>
      <c r="K86" s="66" t="s">
        <v>750</v>
      </c>
      <c r="L86" s="66" t="s">
        <v>728</v>
      </c>
      <c r="M86" s="66" t="s">
        <v>188</v>
      </c>
      <c r="N86" s="66" t="s">
        <v>189</v>
      </c>
      <c r="O86" s="70">
        <v>1</v>
      </c>
      <c r="P86" s="48">
        <v>0</v>
      </c>
      <c r="Q86" s="48">
        <v>0</v>
      </c>
      <c r="R86" s="48">
        <v>1</v>
      </c>
      <c r="S86" s="120">
        <v>1</v>
      </c>
      <c r="T86" s="100" t="s">
        <v>174</v>
      </c>
      <c r="U86" s="70">
        <f t="shared" ref="U86:U87" si="22">IF(AND(ISNUMBER(F86), F86&gt;0), 1, 0)</f>
        <v>1</v>
      </c>
      <c r="V86" s="48">
        <f t="shared" si="15"/>
        <v>0</v>
      </c>
      <c r="W86" s="48">
        <f t="shared" ref="W86:W87" si="23">IF(AND(ISNUMBER(I86), I86&gt;0), 1, 0)</f>
        <v>1</v>
      </c>
      <c r="X86" s="48">
        <f t="shared" si="17"/>
        <v>0</v>
      </c>
      <c r="Y86" s="48">
        <f t="shared" si="13"/>
        <v>0</v>
      </c>
      <c r="Z86" s="61">
        <v>-1</v>
      </c>
      <c r="AA86" s="61" t="s">
        <v>0</v>
      </c>
      <c r="AB86" t="s">
        <v>537</v>
      </c>
      <c r="AD86" t="s">
        <v>538</v>
      </c>
    </row>
    <row r="87" spans="1:30" x14ac:dyDescent="0.25">
      <c r="C87" s="61">
        <f t="shared" si="18"/>
        <v>2013</v>
      </c>
      <c r="D87" s="6">
        <f t="shared" si="19"/>
        <v>2014</v>
      </c>
      <c r="E87" t="s">
        <v>527</v>
      </c>
      <c r="F87" s="51">
        <v>13</v>
      </c>
      <c r="G87" s="66" t="s">
        <v>749</v>
      </c>
      <c r="H87" s="66" t="s">
        <v>749</v>
      </c>
      <c r="I87" s="11">
        <v>11.3</v>
      </c>
      <c r="J87" s="66" t="s">
        <v>750</v>
      </c>
      <c r="K87" s="66" t="s">
        <v>750</v>
      </c>
      <c r="L87" s="66" t="s">
        <v>728</v>
      </c>
      <c r="M87" s="66" t="s">
        <v>188</v>
      </c>
      <c r="N87" s="66" t="s">
        <v>189</v>
      </c>
      <c r="O87" s="70">
        <v>1</v>
      </c>
      <c r="P87" s="48">
        <v>0</v>
      </c>
      <c r="Q87" s="48">
        <v>0</v>
      </c>
      <c r="R87" s="48">
        <v>1</v>
      </c>
      <c r="S87" s="120">
        <v>1</v>
      </c>
      <c r="T87" s="100" t="s">
        <v>174</v>
      </c>
      <c r="U87" s="70">
        <f t="shared" si="22"/>
        <v>1</v>
      </c>
      <c r="V87" s="48">
        <f t="shared" si="15"/>
        <v>0</v>
      </c>
      <c r="W87" s="48">
        <f t="shared" si="23"/>
        <v>1</v>
      </c>
      <c r="X87" s="48">
        <f t="shared" si="17"/>
        <v>0</v>
      </c>
      <c r="Y87" s="48">
        <f t="shared" si="13"/>
        <v>0</v>
      </c>
      <c r="Z87" s="61">
        <v>-1</v>
      </c>
      <c r="AA87" s="61" t="s">
        <v>0</v>
      </c>
      <c r="AB87" t="s">
        <v>540</v>
      </c>
      <c r="AD87" t="s">
        <v>538</v>
      </c>
    </row>
    <row r="88" spans="1:30" x14ac:dyDescent="0.25">
      <c r="C88" s="61">
        <f>C87</f>
        <v>2013</v>
      </c>
      <c r="D88" s="6">
        <f>D87</f>
        <v>2014</v>
      </c>
      <c r="E88" t="s">
        <v>177</v>
      </c>
      <c r="F88" s="67" t="s">
        <v>154</v>
      </c>
      <c r="G88" s="66" t="s">
        <v>749</v>
      </c>
      <c r="H88" s="66" t="s">
        <v>749</v>
      </c>
      <c r="I88" s="11">
        <v>8.5</v>
      </c>
      <c r="J88" s="66" t="s">
        <v>750</v>
      </c>
      <c r="K88" s="66" t="s">
        <v>750</v>
      </c>
      <c r="L88" s="66" t="s">
        <v>728</v>
      </c>
      <c r="M88" s="66" t="s">
        <v>188</v>
      </c>
      <c r="N88" s="66" t="s">
        <v>189</v>
      </c>
      <c r="O88" s="71">
        <v>1</v>
      </c>
      <c r="P88" s="49">
        <v>0</v>
      </c>
      <c r="Q88" s="49">
        <v>0</v>
      </c>
      <c r="R88" s="49">
        <v>0</v>
      </c>
      <c r="S88" s="120">
        <v>1</v>
      </c>
      <c r="T88" s="99" t="s">
        <v>174</v>
      </c>
      <c r="U88" s="70">
        <f t="shared" si="14"/>
        <v>0</v>
      </c>
      <c r="V88" s="48">
        <f t="shared" si="15"/>
        <v>0</v>
      </c>
      <c r="W88" s="48">
        <f t="shared" ref="W88:W92" si="24">IF(AND(ISNUMBER(I88), I88&gt;0), 1, 0)</f>
        <v>1</v>
      </c>
      <c r="X88" s="48">
        <f t="shared" si="17"/>
        <v>0</v>
      </c>
      <c r="Y88" s="48">
        <f t="shared" si="13"/>
        <v>0</v>
      </c>
      <c r="Z88" s="61">
        <v>-1</v>
      </c>
      <c r="AA88" s="61" t="s">
        <v>0</v>
      </c>
      <c r="AB88" t="s">
        <v>119</v>
      </c>
    </row>
    <row r="89" spans="1:30" x14ac:dyDescent="0.25">
      <c r="C89" s="61">
        <f t="shared" si="18"/>
        <v>2013</v>
      </c>
      <c r="D89" s="6">
        <f t="shared" si="19"/>
        <v>2014</v>
      </c>
      <c r="E89" t="s">
        <v>178</v>
      </c>
      <c r="F89" s="51">
        <v>13</v>
      </c>
      <c r="G89" s="66" t="s">
        <v>749</v>
      </c>
      <c r="H89" s="66" t="s">
        <v>749</v>
      </c>
      <c r="I89" s="11">
        <v>11.3</v>
      </c>
      <c r="J89" s="66" t="s">
        <v>750</v>
      </c>
      <c r="K89" s="66" t="s">
        <v>750</v>
      </c>
      <c r="L89" s="66" t="s">
        <v>728</v>
      </c>
      <c r="M89" s="66" t="s">
        <v>188</v>
      </c>
      <c r="N89" s="66" t="s">
        <v>189</v>
      </c>
      <c r="O89" s="70">
        <v>1</v>
      </c>
      <c r="P89" s="48">
        <v>1</v>
      </c>
      <c r="Q89" s="48">
        <v>1</v>
      </c>
      <c r="R89" s="48">
        <v>1</v>
      </c>
      <c r="S89" s="92">
        <v>0</v>
      </c>
      <c r="T89" s="97" t="s">
        <v>178</v>
      </c>
      <c r="U89" s="70">
        <f t="shared" si="14"/>
        <v>1</v>
      </c>
      <c r="V89" s="48">
        <f t="shared" si="15"/>
        <v>0</v>
      </c>
      <c r="W89" s="48">
        <f t="shared" si="24"/>
        <v>1</v>
      </c>
      <c r="X89" s="48">
        <f t="shared" si="17"/>
        <v>0</v>
      </c>
      <c r="Y89" s="48">
        <f t="shared" si="13"/>
        <v>0</v>
      </c>
      <c r="Z89" s="61">
        <v>-1</v>
      </c>
      <c r="AA89" s="61" t="s">
        <v>0</v>
      </c>
      <c r="AB89" t="s">
        <v>120</v>
      </c>
    </row>
    <row r="90" spans="1:30" x14ac:dyDescent="0.25">
      <c r="C90" s="61">
        <f t="shared" si="18"/>
        <v>2013</v>
      </c>
      <c r="D90" s="6">
        <f t="shared" si="19"/>
        <v>2014</v>
      </c>
      <c r="E90" t="s">
        <v>179</v>
      </c>
      <c r="F90" s="51">
        <v>13</v>
      </c>
      <c r="G90" s="66" t="s">
        <v>749</v>
      </c>
      <c r="H90" s="66" t="s">
        <v>749</v>
      </c>
      <c r="I90" s="66" t="s">
        <v>155</v>
      </c>
      <c r="J90" s="66" t="s">
        <v>750</v>
      </c>
      <c r="K90" s="66" t="s">
        <v>750</v>
      </c>
      <c r="L90" s="66" t="s">
        <v>728</v>
      </c>
      <c r="M90" s="66" t="s">
        <v>188</v>
      </c>
      <c r="N90" s="66" t="s">
        <v>189</v>
      </c>
      <c r="O90" s="71">
        <v>1</v>
      </c>
      <c r="P90" s="48">
        <v>1</v>
      </c>
      <c r="Q90" s="48">
        <v>1</v>
      </c>
      <c r="R90" s="48">
        <v>1</v>
      </c>
      <c r="S90" s="92">
        <v>0</v>
      </c>
      <c r="T90" s="97" t="s">
        <v>178</v>
      </c>
      <c r="U90" s="70">
        <f t="shared" si="14"/>
        <v>1</v>
      </c>
      <c r="V90" s="48">
        <f t="shared" si="15"/>
        <v>0</v>
      </c>
      <c r="W90" s="48">
        <f t="shared" si="24"/>
        <v>0</v>
      </c>
      <c r="X90" s="48">
        <f t="shared" si="17"/>
        <v>0</v>
      </c>
      <c r="Y90" s="48">
        <f t="shared" si="13"/>
        <v>0</v>
      </c>
      <c r="Z90" s="61">
        <v>-1</v>
      </c>
      <c r="AA90" s="61" t="s">
        <v>0</v>
      </c>
      <c r="AB90" t="s">
        <v>121</v>
      </c>
    </row>
    <row r="91" spans="1:30" x14ac:dyDescent="0.25">
      <c r="C91" s="61">
        <f t="shared" si="18"/>
        <v>2013</v>
      </c>
      <c r="D91" s="6">
        <f t="shared" si="19"/>
        <v>2014</v>
      </c>
      <c r="E91" t="s">
        <v>180</v>
      </c>
      <c r="F91" s="67" t="s">
        <v>154</v>
      </c>
      <c r="G91" s="66" t="s">
        <v>749</v>
      </c>
      <c r="H91" s="66" t="s">
        <v>749</v>
      </c>
      <c r="I91" s="11">
        <v>0</v>
      </c>
      <c r="J91" s="66" t="s">
        <v>750</v>
      </c>
      <c r="K91" s="66" t="s">
        <v>750</v>
      </c>
      <c r="L91" s="66" t="s">
        <v>728</v>
      </c>
      <c r="M91" s="66" t="s">
        <v>188</v>
      </c>
      <c r="N91" s="66" t="s">
        <v>189</v>
      </c>
      <c r="O91" s="71">
        <v>0</v>
      </c>
      <c r="P91" s="48">
        <v>1</v>
      </c>
      <c r="Q91" s="48">
        <v>1</v>
      </c>
      <c r="R91" s="48">
        <v>1</v>
      </c>
      <c r="S91" s="92">
        <v>0</v>
      </c>
      <c r="T91" s="97" t="s">
        <v>178</v>
      </c>
      <c r="U91" s="70">
        <f t="shared" si="14"/>
        <v>0</v>
      </c>
      <c r="V91" s="48">
        <f t="shared" si="15"/>
        <v>0</v>
      </c>
      <c r="W91" s="48">
        <f t="shared" si="24"/>
        <v>0</v>
      </c>
      <c r="X91" s="48">
        <f t="shared" si="17"/>
        <v>0</v>
      </c>
      <c r="Y91" s="48">
        <f t="shared" si="13"/>
        <v>0</v>
      </c>
      <c r="Z91" s="61">
        <v>-1</v>
      </c>
      <c r="AA91" s="61" t="s">
        <v>0</v>
      </c>
      <c r="AB91" t="s">
        <v>122</v>
      </c>
    </row>
    <row r="92" spans="1:30" x14ac:dyDescent="0.25">
      <c r="A92" t="s">
        <v>0</v>
      </c>
      <c r="C92" s="61">
        <f t="shared" si="18"/>
        <v>2013</v>
      </c>
      <c r="D92" s="6">
        <f t="shared" si="19"/>
        <v>2014</v>
      </c>
      <c r="E92" s="24" t="s">
        <v>181</v>
      </c>
      <c r="F92" s="67" t="s">
        <v>154</v>
      </c>
      <c r="G92" s="66" t="s">
        <v>749</v>
      </c>
      <c r="H92" s="66" t="s">
        <v>749</v>
      </c>
      <c r="I92" s="66" t="s">
        <v>155</v>
      </c>
      <c r="J92" s="66" t="s">
        <v>750</v>
      </c>
      <c r="K92" s="66" t="s">
        <v>750</v>
      </c>
      <c r="L92" s="66" t="s">
        <v>728</v>
      </c>
      <c r="M92" s="11">
        <v>0</v>
      </c>
      <c r="N92" s="11">
        <v>0</v>
      </c>
      <c r="O92" s="71">
        <v>0</v>
      </c>
      <c r="P92" s="53">
        <v>1</v>
      </c>
      <c r="Q92" s="48">
        <v>0</v>
      </c>
      <c r="R92" s="48">
        <v>1</v>
      </c>
      <c r="S92" s="92">
        <v>0</v>
      </c>
      <c r="T92" s="98" t="s">
        <v>227</v>
      </c>
      <c r="U92" s="70">
        <f t="shared" si="14"/>
        <v>0</v>
      </c>
      <c r="V92" s="48">
        <f t="shared" si="15"/>
        <v>0</v>
      </c>
      <c r="W92" s="48">
        <f t="shared" si="24"/>
        <v>0</v>
      </c>
      <c r="X92" s="48">
        <f t="shared" si="17"/>
        <v>0</v>
      </c>
      <c r="Y92" s="48">
        <f t="shared" si="13"/>
        <v>0</v>
      </c>
      <c r="Z92" s="61">
        <v>-1</v>
      </c>
      <c r="AA92" s="61" t="s">
        <v>0</v>
      </c>
      <c r="AB92" t="s">
        <v>123</v>
      </c>
      <c r="AD92" s="119" t="s">
        <v>363</v>
      </c>
    </row>
    <row r="93" spans="1:30" x14ac:dyDescent="0.25">
      <c r="C93" s="61">
        <f t="shared" si="18"/>
        <v>2013</v>
      </c>
      <c r="D93" s="6">
        <f t="shared" si="19"/>
        <v>2014</v>
      </c>
      <c r="E93" t="s">
        <v>515</v>
      </c>
      <c r="F93" s="51">
        <v>12</v>
      </c>
      <c r="G93" s="66" t="s">
        <v>749</v>
      </c>
      <c r="H93" s="66" t="s">
        <v>749</v>
      </c>
      <c r="I93" s="149">
        <v>10</v>
      </c>
      <c r="J93" s="66" t="s">
        <v>750</v>
      </c>
      <c r="K93" s="66" t="s">
        <v>750</v>
      </c>
      <c r="L93" s="66" t="s">
        <v>728</v>
      </c>
      <c r="M93" s="66" t="s">
        <v>188</v>
      </c>
      <c r="N93" s="66" t="s">
        <v>189</v>
      </c>
      <c r="O93" s="70">
        <v>1</v>
      </c>
      <c r="P93" s="48">
        <v>1</v>
      </c>
      <c r="Q93" s="48">
        <v>1</v>
      </c>
      <c r="R93" s="48">
        <v>1</v>
      </c>
      <c r="S93" s="92">
        <v>0</v>
      </c>
      <c r="T93" s="97" t="s">
        <v>178</v>
      </c>
      <c r="U93" s="70">
        <f t="shared" ref="U93" si="25">IF(AND(ISNUMBER(F93), F93&gt;0), 1, 0)</f>
        <v>1</v>
      </c>
      <c r="V93" s="48">
        <f t="shared" si="15"/>
        <v>0</v>
      </c>
      <c r="W93" s="48">
        <f t="shared" ref="W93" si="26">IF(AND(ISNUMBER(I93), I93&gt;0), 1, 0)</f>
        <v>1</v>
      </c>
      <c r="X93" s="48">
        <f t="shared" si="17"/>
        <v>0</v>
      </c>
      <c r="Y93" s="48">
        <f t="shared" si="13"/>
        <v>0</v>
      </c>
      <c r="Z93" s="61">
        <v>-1</v>
      </c>
      <c r="AA93" s="61" t="s">
        <v>0</v>
      </c>
      <c r="AB93" t="s">
        <v>521</v>
      </c>
      <c r="AD93" s="119" t="s">
        <v>522</v>
      </c>
    </row>
    <row r="94" spans="1:30" x14ac:dyDescent="0.25">
      <c r="C94" s="61">
        <f t="shared" si="18"/>
        <v>2013</v>
      </c>
      <c r="D94" s="6">
        <f t="shared" si="19"/>
        <v>2014</v>
      </c>
      <c r="E94" t="s">
        <v>534</v>
      </c>
      <c r="F94" s="63">
        <v>13</v>
      </c>
      <c r="G94" s="66" t="s">
        <v>749</v>
      </c>
      <c r="H94" s="66" t="s">
        <v>749</v>
      </c>
      <c r="I94" s="11">
        <v>11.3</v>
      </c>
      <c r="J94" s="66" t="s">
        <v>750</v>
      </c>
      <c r="K94" s="66" t="s">
        <v>750</v>
      </c>
      <c r="L94" s="66" t="s">
        <v>728</v>
      </c>
      <c r="M94" s="66" t="s">
        <v>188</v>
      </c>
      <c r="N94" s="66" t="s">
        <v>189</v>
      </c>
      <c r="O94" s="71">
        <v>1</v>
      </c>
      <c r="P94" s="48">
        <v>0</v>
      </c>
      <c r="Q94" s="48">
        <v>1</v>
      </c>
      <c r="R94" s="48">
        <v>1</v>
      </c>
      <c r="S94" s="120">
        <v>1</v>
      </c>
      <c r="T94" s="100" t="s">
        <v>178</v>
      </c>
      <c r="U94" s="70">
        <f t="shared" si="14"/>
        <v>1</v>
      </c>
      <c r="V94" s="48">
        <f t="shared" si="15"/>
        <v>0</v>
      </c>
      <c r="W94" s="48">
        <f>IF(AND(ISNUMBER(I94), I94&gt;0), 1, 0)</f>
        <v>1</v>
      </c>
      <c r="X94" s="48">
        <f t="shared" si="17"/>
        <v>0</v>
      </c>
      <c r="Y94" s="48">
        <f t="shared" si="13"/>
        <v>0</v>
      </c>
      <c r="Z94" s="61">
        <v>-1</v>
      </c>
      <c r="AA94" s="61" t="s">
        <v>0</v>
      </c>
      <c r="AB94" t="s">
        <v>533</v>
      </c>
      <c r="AD94" t="s">
        <v>529</v>
      </c>
    </row>
    <row r="95" spans="1:30" x14ac:dyDescent="0.25">
      <c r="C95" s="61">
        <f t="shared" ref="C95:C104" si="27">C94</f>
        <v>2013</v>
      </c>
      <c r="D95" s="6">
        <f t="shared" ref="D95:D104" si="28">D94</f>
        <v>2014</v>
      </c>
      <c r="E95" t="s">
        <v>535</v>
      </c>
      <c r="F95" s="63">
        <v>13</v>
      </c>
      <c r="G95" s="66" t="s">
        <v>749</v>
      </c>
      <c r="H95" s="66" t="s">
        <v>749</v>
      </c>
      <c r="I95" s="11">
        <v>11.3</v>
      </c>
      <c r="J95" s="66" t="s">
        <v>750</v>
      </c>
      <c r="K95" s="66" t="s">
        <v>750</v>
      </c>
      <c r="L95" s="66" t="s">
        <v>728</v>
      </c>
      <c r="M95" s="66" t="s">
        <v>188</v>
      </c>
      <c r="N95" s="66" t="s">
        <v>189</v>
      </c>
      <c r="O95" s="71">
        <v>1</v>
      </c>
      <c r="P95" s="48">
        <v>0</v>
      </c>
      <c r="Q95" s="48">
        <v>1</v>
      </c>
      <c r="R95" s="48">
        <v>1</v>
      </c>
      <c r="S95" s="120">
        <v>1</v>
      </c>
      <c r="T95" s="100" t="s">
        <v>178</v>
      </c>
      <c r="U95" s="70">
        <f t="shared" ref="U95:U96" si="29">IF(AND(ISNUMBER(F95), F95&gt;0), 1, 0)</f>
        <v>1</v>
      </c>
      <c r="V95" s="48">
        <f t="shared" si="15"/>
        <v>0</v>
      </c>
      <c r="W95" s="48">
        <f t="shared" ref="W95:W96" si="30">IF(AND(ISNUMBER(I95), I95&gt;0), 1, 0)</f>
        <v>1</v>
      </c>
      <c r="X95" s="48">
        <f t="shared" si="17"/>
        <v>0</v>
      </c>
      <c r="Y95" s="48">
        <f t="shared" si="13"/>
        <v>0</v>
      </c>
      <c r="Z95" s="61">
        <v>-1</v>
      </c>
      <c r="AA95" s="61" t="s">
        <v>0</v>
      </c>
      <c r="AB95" t="s">
        <v>536</v>
      </c>
      <c r="AD95" t="s">
        <v>538</v>
      </c>
    </row>
    <row r="96" spans="1:30" x14ac:dyDescent="0.25">
      <c r="C96" s="61">
        <f t="shared" si="27"/>
        <v>2013</v>
      </c>
      <c r="D96" s="6">
        <f t="shared" si="28"/>
        <v>2014</v>
      </c>
      <c r="E96" t="s">
        <v>524</v>
      </c>
      <c r="F96" s="63">
        <v>13</v>
      </c>
      <c r="G96" s="66" t="s">
        <v>749</v>
      </c>
      <c r="H96" s="66" t="s">
        <v>749</v>
      </c>
      <c r="I96" s="11">
        <v>11.3</v>
      </c>
      <c r="J96" s="66" t="s">
        <v>750</v>
      </c>
      <c r="K96" s="66" t="s">
        <v>750</v>
      </c>
      <c r="L96" s="66" t="s">
        <v>728</v>
      </c>
      <c r="M96" s="66" t="s">
        <v>188</v>
      </c>
      <c r="N96" s="66" t="s">
        <v>189</v>
      </c>
      <c r="O96" s="71">
        <v>1</v>
      </c>
      <c r="P96" s="48">
        <v>-1</v>
      </c>
      <c r="Q96" s="48">
        <v>1</v>
      </c>
      <c r="R96" s="48">
        <v>1</v>
      </c>
      <c r="S96" s="120">
        <v>1</v>
      </c>
      <c r="T96" s="100" t="s">
        <v>178</v>
      </c>
      <c r="U96" s="70">
        <f t="shared" si="29"/>
        <v>1</v>
      </c>
      <c r="V96" s="48">
        <f t="shared" si="15"/>
        <v>0</v>
      </c>
      <c r="W96" s="48">
        <f t="shared" si="30"/>
        <v>1</v>
      </c>
      <c r="X96" s="48">
        <f t="shared" si="17"/>
        <v>0</v>
      </c>
      <c r="Y96" s="48">
        <f t="shared" si="13"/>
        <v>0</v>
      </c>
      <c r="Z96" s="61">
        <v>-1</v>
      </c>
      <c r="AA96" s="61" t="s">
        <v>0</v>
      </c>
      <c r="AB96" t="s">
        <v>539</v>
      </c>
      <c r="AD96" t="s">
        <v>538</v>
      </c>
    </row>
    <row r="97" spans="1:33" x14ac:dyDescent="0.25">
      <c r="C97" s="61">
        <f>C96</f>
        <v>2013</v>
      </c>
      <c r="D97" s="6">
        <f>D96</f>
        <v>2014</v>
      </c>
      <c r="E97" t="s">
        <v>182</v>
      </c>
      <c r="F97" s="63">
        <v>12</v>
      </c>
      <c r="G97" s="66" t="s">
        <v>749</v>
      </c>
      <c r="H97" s="66" t="s">
        <v>749</v>
      </c>
      <c r="I97" s="11">
        <v>10</v>
      </c>
      <c r="J97" s="66" t="s">
        <v>750</v>
      </c>
      <c r="K97" s="66" t="s">
        <v>750</v>
      </c>
      <c r="L97" s="66" t="s">
        <v>728</v>
      </c>
      <c r="M97" s="66" t="s">
        <v>188</v>
      </c>
      <c r="N97" s="66" t="s">
        <v>189</v>
      </c>
      <c r="O97" s="71">
        <v>1</v>
      </c>
      <c r="P97" s="48">
        <v>0</v>
      </c>
      <c r="Q97" s="48">
        <v>1</v>
      </c>
      <c r="R97" s="48">
        <v>0</v>
      </c>
      <c r="S97" s="120">
        <v>1</v>
      </c>
      <c r="T97" s="100" t="s">
        <v>178</v>
      </c>
      <c r="U97" s="70">
        <f t="shared" si="14"/>
        <v>1</v>
      </c>
      <c r="V97" s="48">
        <f t="shared" si="15"/>
        <v>0</v>
      </c>
      <c r="W97" s="48">
        <f>IF(AND(ISNUMBER(I97), I97&gt;0), 1, 0)</f>
        <v>1</v>
      </c>
      <c r="X97" s="48">
        <f t="shared" si="17"/>
        <v>0</v>
      </c>
      <c r="Y97" s="48">
        <f t="shared" si="13"/>
        <v>0</v>
      </c>
      <c r="Z97" s="61">
        <v>-1</v>
      </c>
      <c r="AA97" s="61" t="s">
        <v>0</v>
      </c>
      <c r="AB97" t="s">
        <v>124</v>
      </c>
    </row>
    <row r="98" spans="1:33" x14ac:dyDescent="0.25">
      <c r="C98" s="61">
        <f t="shared" si="27"/>
        <v>2013</v>
      </c>
      <c r="D98" s="6">
        <f t="shared" si="28"/>
        <v>2014</v>
      </c>
      <c r="E98" t="s">
        <v>367</v>
      </c>
      <c r="F98" s="67" t="s">
        <v>154</v>
      </c>
      <c r="G98" s="66" t="s">
        <v>749</v>
      </c>
      <c r="H98" s="66" t="s">
        <v>749</v>
      </c>
      <c r="I98" s="11">
        <v>11.3</v>
      </c>
      <c r="J98" s="66" t="s">
        <v>750</v>
      </c>
      <c r="K98" s="66" t="s">
        <v>750</v>
      </c>
      <c r="L98" s="66" t="s">
        <v>728</v>
      </c>
      <c r="M98" s="66" t="s">
        <v>188</v>
      </c>
      <c r="N98" s="66" t="s">
        <v>189</v>
      </c>
      <c r="O98" s="70">
        <v>1</v>
      </c>
      <c r="P98" s="48">
        <v>-1</v>
      </c>
      <c r="Q98" s="48">
        <v>1</v>
      </c>
      <c r="R98" s="48">
        <v>1</v>
      </c>
      <c r="S98" s="120">
        <v>1</v>
      </c>
      <c r="T98" s="97" t="s">
        <v>178</v>
      </c>
      <c r="U98" s="70">
        <f t="shared" ref="U98:U99" si="31">IF(AND(ISNUMBER(F98), F98&gt;0), 1, 0)</f>
        <v>0</v>
      </c>
      <c r="V98" s="48">
        <f t="shared" si="15"/>
        <v>0</v>
      </c>
      <c r="W98" s="48">
        <f>IF(AND(ISNUMBER(I98), I98&gt;0), 1, 0)</f>
        <v>1</v>
      </c>
      <c r="X98" s="48">
        <f t="shared" si="17"/>
        <v>0</v>
      </c>
      <c r="Y98" s="48">
        <f t="shared" ref="Y98:Y108" si="32">IF(AND(ISNUMBER(L98), L98&gt;0), 1, 0)</f>
        <v>0</v>
      </c>
      <c r="Z98" s="61">
        <v>-1</v>
      </c>
      <c r="AA98" s="61" t="s">
        <v>0</v>
      </c>
      <c r="AB98" t="s">
        <v>368</v>
      </c>
    </row>
    <row r="99" spans="1:33" x14ac:dyDescent="0.25">
      <c r="C99" s="61">
        <f t="shared" si="27"/>
        <v>2013</v>
      </c>
      <c r="D99" s="6">
        <f t="shared" si="28"/>
        <v>2014</v>
      </c>
      <c r="E99" t="s">
        <v>366</v>
      </c>
      <c r="F99" s="67" t="s">
        <v>154</v>
      </c>
      <c r="G99" s="66" t="s">
        <v>749</v>
      </c>
      <c r="H99" s="66" t="s">
        <v>749</v>
      </c>
      <c r="I99" s="11">
        <v>11.3</v>
      </c>
      <c r="J99" s="66" t="s">
        <v>750</v>
      </c>
      <c r="K99" s="66" t="s">
        <v>750</v>
      </c>
      <c r="L99" s="66" t="s">
        <v>728</v>
      </c>
      <c r="M99" s="66" t="s">
        <v>188</v>
      </c>
      <c r="N99" s="66" t="s">
        <v>189</v>
      </c>
      <c r="O99" s="70">
        <v>1</v>
      </c>
      <c r="P99" s="48">
        <v>-1</v>
      </c>
      <c r="Q99" s="48">
        <v>1</v>
      </c>
      <c r="R99" s="48">
        <v>1</v>
      </c>
      <c r="S99" s="120">
        <v>1</v>
      </c>
      <c r="T99" s="97" t="s">
        <v>178</v>
      </c>
      <c r="U99" s="70">
        <f t="shared" si="31"/>
        <v>0</v>
      </c>
      <c r="V99" s="48">
        <f t="shared" si="15"/>
        <v>0</v>
      </c>
      <c r="W99" s="48">
        <f t="shared" ref="W99" si="33">IF(AND(ISNUMBER(I99), I99&gt;0), 1, 0)</f>
        <v>1</v>
      </c>
      <c r="X99" s="48">
        <f t="shared" si="17"/>
        <v>0</v>
      </c>
      <c r="Y99" s="48">
        <f t="shared" si="32"/>
        <v>0</v>
      </c>
      <c r="Z99" s="61">
        <v>-1</v>
      </c>
      <c r="AA99" s="61" t="s">
        <v>0</v>
      </c>
      <c r="AB99" t="s">
        <v>369</v>
      </c>
    </row>
    <row r="100" spans="1:33" x14ac:dyDescent="0.25">
      <c r="C100" s="61">
        <f t="shared" si="27"/>
        <v>2013</v>
      </c>
      <c r="D100" s="6">
        <f t="shared" si="28"/>
        <v>2014</v>
      </c>
      <c r="E100" t="s">
        <v>553</v>
      </c>
      <c r="F100" s="63">
        <v>13</v>
      </c>
      <c r="G100" s="66" t="s">
        <v>749</v>
      </c>
      <c r="H100" s="66" t="s">
        <v>749</v>
      </c>
      <c r="I100" s="11">
        <v>11.3</v>
      </c>
      <c r="J100" s="66" t="s">
        <v>750</v>
      </c>
      <c r="K100" s="66" t="s">
        <v>750</v>
      </c>
      <c r="L100" s="66" t="s">
        <v>728</v>
      </c>
      <c r="M100" s="66" t="s">
        <v>188</v>
      </c>
      <c r="N100" s="66" t="s">
        <v>189</v>
      </c>
      <c r="O100" s="70">
        <v>1</v>
      </c>
      <c r="P100" s="48">
        <v>-1</v>
      </c>
      <c r="Q100" s="48">
        <v>1</v>
      </c>
      <c r="R100" s="48">
        <v>0</v>
      </c>
      <c r="S100" s="92">
        <v>0</v>
      </c>
      <c r="T100" s="97" t="s">
        <v>178</v>
      </c>
      <c r="U100" s="70">
        <f t="shared" ref="U100" si="34">IF(AND(ISNUMBER(F100), F100&gt;0), 1, 0)</f>
        <v>1</v>
      </c>
      <c r="V100" s="48">
        <f t="shared" si="15"/>
        <v>0</v>
      </c>
      <c r="W100" s="48">
        <f t="shared" ref="W100" si="35">IF(AND(ISNUMBER(I100), I100&gt;0), 1, 0)</f>
        <v>1</v>
      </c>
      <c r="X100" s="48">
        <f t="shared" si="17"/>
        <v>0</v>
      </c>
      <c r="Y100" s="48">
        <f t="shared" si="32"/>
        <v>0</v>
      </c>
      <c r="Z100" s="61">
        <v>-1</v>
      </c>
      <c r="AA100" s="61" t="s">
        <v>0</v>
      </c>
      <c r="AB100" t="s">
        <v>554</v>
      </c>
      <c r="AD100" t="s">
        <v>555</v>
      </c>
    </row>
    <row r="101" spans="1:33" x14ac:dyDescent="0.25">
      <c r="C101" s="61">
        <f t="shared" si="27"/>
        <v>2013</v>
      </c>
      <c r="D101" s="6">
        <f t="shared" si="28"/>
        <v>2014</v>
      </c>
      <c r="E101" t="s">
        <v>744</v>
      </c>
      <c r="F101" s="63">
        <v>13</v>
      </c>
      <c r="G101" s="66" t="s">
        <v>749</v>
      </c>
      <c r="H101" s="66" t="s">
        <v>749</v>
      </c>
      <c r="I101" s="11">
        <v>11.3</v>
      </c>
      <c r="J101" s="66" t="s">
        <v>750</v>
      </c>
      <c r="K101" s="66" t="s">
        <v>750</v>
      </c>
      <c r="L101" s="66" t="s">
        <v>728</v>
      </c>
      <c r="M101" s="66" t="s">
        <v>188</v>
      </c>
      <c r="N101" s="66" t="s">
        <v>189</v>
      </c>
      <c r="O101" s="70">
        <v>1</v>
      </c>
      <c r="P101" s="48">
        <v>-1</v>
      </c>
      <c r="Q101" s="48">
        <v>1</v>
      </c>
      <c r="R101" s="48">
        <v>0</v>
      </c>
      <c r="S101" s="92">
        <v>0</v>
      </c>
      <c r="T101" s="97" t="s">
        <v>178</v>
      </c>
      <c r="U101" s="70">
        <f t="shared" ref="U101:U102" si="36">IF(AND(ISNUMBER(F101), F101&gt;0), 1, 0)</f>
        <v>1</v>
      </c>
      <c r="V101" s="48">
        <f t="shared" si="15"/>
        <v>0</v>
      </c>
      <c r="W101" s="48">
        <f t="shared" ref="W101:W102" si="37">IF(AND(ISNUMBER(I101), I101&gt;0), 1, 0)</f>
        <v>1</v>
      </c>
      <c r="X101" s="48">
        <f t="shared" si="17"/>
        <v>0</v>
      </c>
      <c r="Y101" s="48">
        <f t="shared" ref="Y101:Y102" si="38">IF(AND(ISNUMBER(L101), L101&gt;0), 1, 0)</f>
        <v>0</v>
      </c>
      <c r="Z101" s="61">
        <v>-1</v>
      </c>
      <c r="AA101" s="61" t="s">
        <v>0</v>
      </c>
      <c r="AB101" t="s">
        <v>745</v>
      </c>
      <c r="AD101" t="s">
        <v>555</v>
      </c>
    </row>
    <row r="102" spans="1:33" x14ac:dyDescent="0.25">
      <c r="C102" s="61">
        <f t="shared" si="27"/>
        <v>2013</v>
      </c>
      <c r="D102" s="6">
        <f t="shared" si="28"/>
        <v>2014</v>
      </c>
      <c r="E102" t="s">
        <v>785</v>
      </c>
      <c r="F102" s="63">
        <v>13</v>
      </c>
      <c r="G102" s="66" t="s">
        <v>749</v>
      </c>
      <c r="H102" s="66" t="s">
        <v>749</v>
      </c>
      <c r="I102" s="11">
        <v>11.3</v>
      </c>
      <c r="J102" s="66" t="s">
        <v>750</v>
      </c>
      <c r="K102" s="66" t="s">
        <v>750</v>
      </c>
      <c r="L102" s="66" t="s">
        <v>728</v>
      </c>
      <c r="M102" s="66" t="s">
        <v>188</v>
      </c>
      <c r="N102" s="66" t="s">
        <v>189</v>
      </c>
      <c r="O102" s="70">
        <v>1</v>
      </c>
      <c r="P102" s="48">
        <v>-1</v>
      </c>
      <c r="Q102" s="48">
        <v>1</v>
      </c>
      <c r="R102" s="48">
        <v>0</v>
      </c>
      <c r="S102" s="92">
        <v>0</v>
      </c>
      <c r="T102" s="97" t="s">
        <v>178</v>
      </c>
      <c r="U102" s="70">
        <f t="shared" si="36"/>
        <v>1</v>
      </c>
      <c r="V102" s="48">
        <f t="shared" si="15"/>
        <v>0</v>
      </c>
      <c r="W102" s="48">
        <f t="shared" si="37"/>
        <v>1</v>
      </c>
      <c r="X102" s="48">
        <f t="shared" si="17"/>
        <v>0</v>
      </c>
      <c r="Y102" s="48">
        <f t="shared" si="38"/>
        <v>0</v>
      </c>
      <c r="Z102" s="61">
        <v>-1</v>
      </c>
      <c r="AA102" s="61" t="s">
        <v>0</v>
      </c>
      <c r="AB102" t="s">
        <v>786</v>
      </c>
      <c r="AD102" t="s">
        <v>795</v>
      </c>
    </row>
    <row r="103" spans="1:33" x14ac:dyDescent="0.25">
      <c r="C103" s="61">
        <f t="shared" si="27"/>
        <v>2013</v>
      </c>
      <c r="D103" s="6">
        <f t="shared" si="28"/>
        <v>2014</v>
      </c>
      <c r="E103" t="s">
        <v>183</v>
      </c>
      <c r="F103" s="52">
        <v>0</v>
      </c>
      <c r="G103" s="66" t="s">
        <v>749</v>
      </c>
      <c r="H103" s="66" t="s">
        <v>749</v>
      </c>
      <c r="I103" s="66" t="s">
        <v>155</v>
      </c>
      <c r="J103" s="66" t="s">
        <v>750</v>
      </c>
      <c r="K103" s="66" t="s">
        <v>750</v>
      </c>
      <c r="L103" s="66" t="s">
        <v>728</v>
      </c>
      <c r="M103" s="66" t="s">
        <v>188</v>
      </c>
      <c r="N103" s="66" t="s">
        <v>189</v>
      </c>
      <c r="O103" s="118">
        <v>0</v>
      </c>
      <c r="P103" s="48">
        <v>1</v>
      </c>
      <c r="Q103" s="48">
        <v>0</v>
      </c>
      <c r="R103" s="48">
        <v>0</v>
      </c>
      <c r="S103" s="92">
        <v>0</v>
      </c>
      <c r="T103" s="97" t="s">
        <v>174</v>
      </c>
      <c r="U103" s="70">
        <f>IF(AND(ISNUMBER(F103), F103&gt;0), 1, 0)</f>
        <v>0</v>
      </c>
      <c r="V103" s="48">
        <f t="shared" si="15"/>
        <v>0</v>
      </c>
      <c r="W103" s="48">
        <f t="shared" ref="W103:W105" si="39">IF(AND(ISNUMBER(I103), I103&gt;0), 1, 0)</f>
        <v>0</v>
      </c>
      <c r="X103" s="48">
        <f t="shared" si="17"/>
        <v>0</v>
      </c>
      <c r="Y103" s="48">
        <f t="shared" si="32"/>
        <v>0</v>
      </c>
      <c r="Z103" s="61">
        <v>-1</v>
      </c>
      <c r="AA103" s="61" t="s">
        <v>0</v>
      </c>
      <c r="AB103" t="s">
        <v>125</v>
      </c>
    </row>
    <row r="104" spans="1:33" x14ac:dyDescent="0.25">
      <c r="C104" s="61">
        <f t="shared" si="27"/>
        <v>2013</v>
      </c>
      <c r="D104" s="6">
        <f t="shared" si="28"/>
        <v>2014</v>
      </c>
      <c r="E104" t="s">
        <v>184</v>
      </c>
      <c r="F104" s="67" t="s">
        <v>154</v>
      </c>
      <c r="G104" s="66" t="s">
        <v>749</v>
      </c>
      <c r="H104" s="66" t="s">
        <v>749</v>
      </c>
      <c r="I104" s="48">
        <v>13</v>
      </c>
      <c r="J104" s="66" t="s">
        <v>750</v>
      </c>
      <c r="K104" s="66" t="s">
        <v>750</v>
      </c>
      <c r="L104" s="66" t="s">
        <v>728</v>
      </c>
      <c r="M104" s="66" t="s">
        <v>188</v>
      </c>
      <c r="N104" s="66" t="s">
        <v>189</v>
      </c>
      <c r="O104" s="118">
        <v>0</v>
      </c>
      <c r="P104" s="53">
        <v>1</v>
      </c>
      <c r="Q104" s="48">
        <v>0</v>
      </c>
      <c r="R104" s="48">
        <v>0</v>
      </c>
      <c r="S104" s="92">
        <v>0</v>
      </c>
      <c r="T104" s="97" t="s">
        <v>174</v>
      </c>
      <c r="U104" s="70">
        <f>IF(AND(ISNUMBER(F104), F104&gt;0), 1, 0)</f>
        <v>0</v>
      </c>
      <c r="V104" s="48">
        <f t="shared" si="15"/>
        <v>0</v>
      </c>
      <c r="W104" s="48">
        <f t="shared" si="39"/>
        <v>1</v>
      </c>
      <c r="X104" s="48">
        <f t="shared" si="17"/>
        <v>0</v>
      </c>
      <c r="Y104" s="48">
        <f t="shared" si="32"/>
        <v>0</v>
      </c>
      <c r="Z104" s="61">
        <v>-1</v>
      </c>
      <c r="AA104" s="61" t="s">
        <v>0</v>
      </c>
      <c r="AB104" t="s">
        <v>126</v>
      </c>
      <c r="AG104" t="s">
        <v>138</v>
      </c>
    </row>
    <row r="105" spans="1:33" x14ac:dyDescent="0.25">
      <c r="C105" s="61">
        <f t="shared" si="18"/>
        <v>2013</v>
      </c>
      <c r="D105" s="6">
        <f t="shared" si="19"/>
        <v>2014</v>
      </c>
      <c r="E105" t="s">
        <v>185</v>
      </c>
      <c r="F105" s="67" t="s">
        <v>154</v>
      </c>
      <c r="G105" s="66" t="s">
        <v>749</v>
      </c>
      <c r="H105" s="66" t="s">
        <v>749</v>
      </c>
      <c r="I105" s="48">
        <v>13</v>
      </c>
      <c r="J105" s="66" t="s">
        <v>750</v>
      </c>
      <c r="K105" s="66" t="s">
        <v>750</v>
      </c>
      <c r="L105" s="66" t="s">
        <v>728</v>
      </c>
      <c r="M105" s="66" t="s">
        <v>188</v>
      </c>
      <c r="N105" s="66" t="s">
        <v>189</v>
      </c>
      <c r="O105" s="118">
        <v>0</v>
      </c>
      <c r="P105" s="48">
        <v>1</v>
      </c>
      <c r="Q105" s="48">
        <v>0</v>
      </c>
      <c r="R105" s="48">
        <v>0</v>
      </c>
      <c r="S105" s="92">
        <v>0</v>
      </c>
      <c r="T105" s="97" t="s">
        <v>174</v>
      </c>
      <c r="U105" s="70">
        <f>IF(AND(ISNUMBER(F105), F105&gt;0), 1, 0)</f>
        <v>0</v>
      </c>
      <c r="V105" s="48">
        <f t="shared" si="15"/>
        <v>0</v>
      </c>
      <c r="W105" s="48">
        <f t="shared" si="39"/>
        <v>1</v>
      </c>
      <c r="X105" s="48">
        <f t="shared" si="17"/>
        <v>0</v>
      </c>
      <c r="Y105" s="48">
        <f t="shared" si="32"/>
        <v>0</v>
      </c>
      <c r="Z105" s="61">
        <v>-1</v>
      </c>
      <c r="AA105" s="61" t="s">
        <v>0</v>
      </c>
      <c r="AB105" t="s">
        <v>127</v>
      </c>
      <c r="AG105" t="s">
        <v>138</v>
      </c>
    </row>
    <row r="106" spans="1:33" x14ac:dyDescent="0.25">
      <c r="C106" s="61">
        <f t="shared" si="18"/>
        <v>2013</v>
      </c>
      <c r="D106" s="6">
        <f t="shared" si="19"/>
        <v>2014</v>
      </c>
      <c r="E106" t="s">
        <v>379</v>
      </c>
      <c r="F106" s="51">
        <v>16</v>
      </c>
      <c r="G106" s="66" t="s">
        <v>749</v>
      </c>
      <c r="H106" s="66" t="s">
        <v>749</v>
      </c>
      <c r="I106" s="11">
        <v>14</v>
      </c>
      <c r="J106" s="66" t="s">
        <v>750</v>
      </c>
      <c r="K106" s="66" t="s">
        <v>750</v>
      </c>
      <c r="L106" s="66" t="s">
        <v>728</v>
      </c>
      <c r="M106" s="66" t="s">
        <v>188</v>
      </c>
      <c r="N106" s="66" t="s">
        <v>189</v>
      </c>
      <c r="O106" s="70">
        <v>1</v>
      </c>
      <c r="P106" s="48">
        <v>1</v>
      </c>
      <c r="Q106" s="48">
        <v>0</v>
      </c>
      <c r="R106" s="48">
        <v>1</v>
      </c>
      <c r="S106" s="92">
        <v>0</v>
      </c>
      <c r="T106" s="97" t="s">
        <v>174</v>
      </c>
      <c r="U106" s="131">
        <v>0</v>
      </c>
      <c r="V106" s="48">
        <f t="shared" si="15"/>
        <v>0</v>
      </c>
      <c r="W106" s="48">
        <f t="shared" ref="W106:W108" si="40">IF(AND(ISNUMBER(I106), I106&gt;0), 1, 0)</f>
        <v>1</v>
      </c>
      <c r="X106" s="48">
        <f t="shared" si="17"/>
        <v>0</v>
      </c>
      <c r="Y106" s="48">
        <f t="shared" si="32"/>
        <v>0</v>
      </c>
      <c r="Z106" s="61">
        <v>-1</v>
      </c>
      <c r="AA106" s="61" t="s">
        <v>0</v>
      </c>
      <c r="AB106" t="s">
        <v>380</v>
      </c>
      <c r="AD106" s="125" t="s">
        <v>381</v>
      </c>
    </row>
    <row r="107" spans="1:33" x14ac:dyDescent="0.25">
      <c r="A107" t="s">
        <v>0</v>
      </c>
      <c r="C107" s="61">
        <f t="shared" si="18"/>
        <v>2013</v>
      </c>
      <c r="D107" s="6">
        <f t="shared" si="19"/>
        <v>2014</v>
      </c>
      <c r="E107" s="24" t="s">
        <v>186</v>
      </c>
      <c r="F107" s="67" t="s">
        <v>154</v>
      </c>
      <c r="G107" s="66" t="s">
        <v>749</v>
      </c>
      <c r="H107" s="66" t="s">
        <v>749</v>
      </c>
      <c r="I107" s="11">
        <v>0</v>
      </c>
      <c r="J107" s="66" t="s">
        <v>750</v>
      </c>
      <c r="K107" s="66" t="s">
        <v>750</v>
      </c>
      <c r="L107" s="66" t="s">
        <v>728</v>
      </c>
      <c r="M107" s="66" t="s">
        <v>188</v>
      </c>
      <c r="N107" s="66" t="s">
        <v>189</v>
      </c>
      <c r="O107" s="71">
        <v>0</v>
      </c>
      <c r="P107" s="48">
        <v>1</v>
      </c>
      <c r="Q107" s="48">
        <v>0</v>
      </c>
      <c r="R107" s="48">
        <v>1</v>
      </c>
      <c r="S107" s="92">
        <v>0</v>
      </c>
      <c r="T107" s="98" t="s">
        <v>227</v>
      </c>
      <c r="U107" s="70">
        <f>IF(AND(ISNUMBER(F107), F107&gt;0), 1, 0)</f>
        <v>0</v>
      </c>
      <c r="V107" s="48">
        <f t="shared" si="15"/>
        <v>0</v>
      </c>
      <c r="W107" s="48">
        <f t="shared" si="40"/>
        <v>0</v>
      </c>
      <c r="X107" s="48">
        <f t="shared" si="17"/>
        <v>0</v>
      </c>
      <c r="Y107" s="48">
        <f t="shared" si="32"/>
        <v>0</v>
      </c>
      <c r="Z107" s="61">
        <v>-1</v>
      </c>
      <c r="AA107" s="61" t="s">
        <v>0</v>
      </c>
      <c r="AB107" t="s">
        <v>128</v>
      </c>
      <c r="AD107" s="119" t="s">
        <v>363</v>
      </c>
    </row>
    <row r="108" spans="1:33" x14ac:dyDescent="0.25">
      <c r="A108" t="s">
        <v>0</v>
      </c>
      <c r="C108" s="61">
        <f t="shared" si="18"/>
        <v>2013</v>
      </c>
      <c r="D108" s="6">
        <f t="shared" si="19"/>
        <v>2014</v>
      </c>
      <c r="E108" s="24" t="s">
        <v>187</v>
      </c>
      <c r="F108" s="52">
        <v>0</v>
      </c>
      <c r="G108" s="66" t="s">
        <v>749</v>
      </c>
      <c r="H108" s="66" t="s">
        <v>749</v>
      </c>
      <c r="I108" s="11">
        <v>0</v>
      </c>
      <c r="J108" s="66" t="s">
        <v>750</v>
      </c>
      <c r="K108" s="66" t="s">
        <v>750</v>
      </c>
      <c r="L108" s="66" t="s">
        <v>728</v>
      </c>
      <c r="M108" s="66" t="s">
        <v>188</v>
      </c>
      <c r="N108" s="66" t="s">
        <v>189</v>
      </c>
      <c r="O108" s="71">
        <v>0</v>
      </c>
      <c r="P108" s="53">
        <v>1</v>
      </c>
      <c r="Q108" s="48">
        <v>0</v>
      </c>
      <c r="R108" s="48">
        <v>1</v>
      </c>
      <c r="S108" s="92">
        <v>0</v>
      </c>
      <c r="T108" s="98" t="s">
        <v>227</v>
      </c>
      <c r="U108" s="70">
        <f>IF(AND(ISNUMBER(F108), F108&gt;0), 1, 0)</f>
        <v>0</v>
      </c>
      <c r="V108" s="48">
        <f t="shared" si="15"/>
        <v>0</v>
      </c>
      <c r="W108" s="48">
        <f t="shared" si="40"/>
        <v>0</v>
      </c>
      <c r="X108" s="48">
        <f t="shared" si="17"/>
        <v>0</v>
      </c>
      <c r="Y108" s="48">
        <f t="shared" si="32"/>
        <v>0</v>
      </c>
      <c r="Z108" s="61">
        <v>-1</v>
      </c>
      <c r="AA108" s="61" t="s">
        <v>0</v>
      </c>
      <c r="AB108" t="s">
        <v>129</v>
      </c>
      <c r="AD108" s="119" t="s">
        <v>363</v>
      </c>
    </row>
    <row r="109" spans="1:33" ht="6.75" customHeight="1" x14ac:dyDescent="0.25">
      <c r="A109" t="s">
        <v>0</v>
      </c>
      <c r="D109" s="57"/>
      <c r="E109" s="58"/>
      <c r="F109" s="57"/>
      <c r="G109" s="57"/>
      <c r="H109" s="57"/>
      <c r="I109" s="57"/>
      <c r="J109" s="57"/>
      <c r="K109" s="57"/>
      <c r="L109" s="57"/>
      <c r="M109" s="59"/>
      <c r="N109" s="59"/>
      <c r="O109" s="59"/>
      <c r="P109" s="59"/>
      <c r="Q109" s="59"/>
      <c r="R109" s="59"/>
      <c r="S109" s="59"/>
      <c r="T109" s="58"/>
      <c r="U109" s="58"/>
      <c r="V109" s="58"/>
      <c r="W109" s="58"/>
      <c r="X109" s="58"/>
      <c r="Y109" s="58"/>
      <c r="Z109" s="58"/>
      <c r="AC109" s="62"/>
    </row>
    <row r="110" spans="1:33" x14ac:dyDescent="0.25">
      <c r="C110" s="60">
        <v>2013</v>
      </c>
      <c r="D110" s="60">
        <v>2015</v>
      </c>
      <c r="E110" t="s">
        <v>173</v>
      </c>
      <c r="F110" s="67" t="s">
        <v>154</v>
      </c>
      <c r="G110" s="66" t="s">
        <v>749</v>
      </c>
      <c r="H110" s="66" t="s">
        <v>749</v>
      </c>
      <c r="I110" s="66" t="s">
        <v>155</v>
      </c>
      <c r="J110" s="66" t="s">
        <v>750</v>
      </c>
      <c r="K110" s="66" t="s">
        <v>750</v>
      </c>
      <c r="L110" s="66" t="s">
        <v>728</v>
      </c>
      <c r="M110" s="66" t="s">
        <v>188</v>
      </c>
      <c r="N110" s="66" t="s">
        <v>189</v>
      </c>
      <c r="O110" s="72">
        <f>O80</f>
        <v>1</v>
      </c>
      <c r="P110" s="61">
        <f>P80</f>
        <v>-1</v>
      </c>
      <c r="Q110" s="61">
        <f>Q80</f>
        <v>0</v>
      </c>
      <c r="R110" s="61">
        <f>R80</f>
        <v>0</v>
      </c>
      <c r="S110" s="92">
        <f>S80</f>
        <v>0</v>
      </c>
      <c r="T110" s="75" t="str">
        <f>T80</f>
        <v xml:space="preserve">SplitAirCond     </v>
      </c>
      <c r="U110" s="72">
        <f>U80</f>
        <v>0</v>
      </c>
      <c r="V110" s="61">
        <f t="shared" ref="V110:V130" si="41">IF(AND(ISNUMBER(G110), G110&gt;0), 1, 0)</f>
        <v>0</v>
      </c>
      <c r="W110" s="61">
        <f t="shared" ref="W110:W130" si="42">IF(AND(ISNUMBER(I110), I110&gt;0), 1, 0)</f>
        <v>0</v>
      </c>
      <c r="X110" s="61">
        <f t="shared" ref="X110:X138" si="43">IF(AND(ISNUMBER(J110), J110&gt;0), 1, 0)</f>
        <v>0</v>
      </c>
      <c r="Y110" s="61">
        <f t="shared" ref="Y110:Y125" si="44">IF(AND(ISNUMBER(L110), L110&gt;0), 1, 0)</f>
        <v>0</v>
      </c>
      <c r="Z110" s="61">
        <v>-1</v>
      </c>
      <c r="AA110" s="61" t="s">
        <v>0</v>
      </c>
      <c r="AB110" s="62" t="str">
        <f>AB80</f>
        <v xml:space="preserve">NoCooling - No cooling equipment                                    </v>
      </c>
    </row>
    <row r="111" spans="1:33" x14ac:dyDescent="0.25">
      <c r="C111" s="61">
        <f>C110</f>
        <v>2013</v>
      </c>
      <c r="D111" s="6">
        <f>D110</f>
        <v>2015</v>
      </c>
      <c r="E111" t="s">
        <v>174</v>
      </c>
      <c r="F111" s="63">
        <v>14</v>
      </c>
      <c r="G111" s="66" t="s">
        <v>749</v>
      </c>
      <c r="H111" s="66" t="s">
        <v>749</v>
      </c>
      <c r="I111" s="64">
        <v>11.7</v>
      </c>
      <c r="J111" s="66" t="s">
        <v>750</v>
      </c>
      <c r="K111" s="66" t="s">
        <v>750</v>
      </c>
      <c r="L111" s="66" t="s">
        <v>728</v>
      </c>
      <c r="M111" s="66" t="s">
        <v>188</v>
      </c>
      <c r="N111" s="66" t="s">
        <v>189</v>
      </c>
      <c r="O111" s="72">
        <f>O81</f>
        <v>1</v>
      </c>
      <c r="P111" s="61">
        <f>P81</f>
        <v>1</v>
      </c>
      <c r="Q111" s="61">
        <f>Q81</f>
        <v>0</v>
      </c>
      <c r="R111" s="61">
        <f>R81</f>
        <v>1</v>
      </c>
      <c r="S111" s="92">
        <f>S81</f>
        <v>0</v>
      </c>
      <c r="T111" s="75" t="str">
        <f>T81</f>
        <v xml:space="preserve">SplitAirCond     </v>
      </c>
      <c r="U111" s="72">
        <f>U81</f>
        <v>1</v>
      </c>
      <c r="V111" s="61">
        <f t="shared" si="41"/>
        <v>0</v>
      </c>
      <c r="W111" s="61">
        <f t="shared" si="42"/>
        <v>1</v>
      </c>
      <c r="X111" s="61">
        <f t="shared" si="43"/>
        <v>0</v>
      </c>
      <c r="Y111" s="61">
        <f t="shared" si="44"/>
        <v>0</v>
      </c>
      <c r="Z111" s="61">
        <v>-1</v>
      </c>
      <c r="AA111" s="61" t="s">
        <v>0</v>
      </c>
      <c r="AB111" s="62" t="str">
        <f>AB81</f>
        <v xml:space="preserve">SplitAirCond - Split air conditioning system                        </v>
      </c>
    </row>
    <row r="112" spans="1:33" x14ac:dyDescent="0.25">
      <c r="C112" s="61">
        <f t="shared" ref="C112:C138" si="45">C111</f>
        <v>2013</v>
      </c>
      <c r="D112" s="6">
        <f t="shared" ref="D112:D138" si="46">D111</f>
        <v>2015</v>
      </c>
      <c r="E112" t="s">
        <v>175</v>
      </c>
      <c r="F112" s="63">
        <v>14</v>
      </c>
      <c r="G112" s="66" t="s">
        <v>749</v>
      </c>
      <c r="H112" s="66" t="s">
        <v>749</v>
      </c>
      <c r="I112" s="64">
        <v>11</v>
      </c>
      <c r="J112" s="66" t="s">
        <v>750</v>
      </c>
      <c r="K112" s="66" t="s">
        <v>750</v>
      </c>
      <c r="L112" s="66" t="s">
        <v>728</v>
      </c>
      <c r="M112" s="66" t="s">
        <v>188</v>
      </c>
      <c r="N112" s="66" t="s">
        <v>189</v>
      </c>
      <c r="O112" s="72">
        <f>O82</f>
        <v>1</v>
      </c>
      <c r="P112" s="61">
        <f>P82</f>
        <v>1</v>
      </c>
      <c r="Q112" s="61">
        <f>Q82</f>
        <v>0</v>
      </c>
      <c r="R112" s="61">
        <f>R82</f>
        <v>1</v>
      </c>
      <c r="S112" s="92">
        <f>S82</f>
        <v>0</v>
      </c>
      <c r="T112" s="75" t="str">
        <f>T82</f>
        <v xml:space="preserve">SplitAirCond     </v>
      </c>
      <c r="U112" s="72">
        <f>U82</f>
        <v>1</v>
      </c>
      <c r="V112" s="61">
        <f t="shared" si="41"/>
        <v>0</v>
      </c>
      <c r="W112" s="61">
        <f t="shared" si="42"/>
        <v>1</v>
      </c>
      <c r="X112" s="61">
        <f t="shared" si="43"/>
        <v>0</v>
      </c>
      <c r="Y112" s="61">
        <f t="shared" si="44"/>
        <v>0</v>
      </c>
      <c r="Z112" s="61">
        <v>-1</v>
      </c>
      <c r="AA112" s="61" t="s">
        <v>0</v>
      </c>
      <c r="AB112" s="62" t="str">
        <f>AB82</f>
        <v xml:space="preserve">PkgAirCond - Central packaged A/C system (&lt; 65 kBtuh)               </v>
      </c>
    </row>
    <row r="113" spans="1:28" x14ac:dyDescent="0.25">
      <c r="C113" s="61">
        <f t="shared" si="45"/>
        <v>2013</v>
      </c>
      <c r="D113" s="6">
        <f t="shared" si="46"/>
        <v>2015</v>
      </c>
      <c r="E113" t="s">
        <v>176</v>
      </c>
      <c r="F113" s="51">
        <v>13</v>
      </c>
      <c r="G113" s="66" t="s">
        <v>749</v>
      </c>
      <c r="H113" s="66" t="s">
        <v>749</v>
      </c>
      <c r="I113" s="11">
        <v>0</v>
      </c>
      <c r="J113" s="66" t="s">
        <v>750</v>
      </c>
      <c r="K113" s="66" t="s">
        <v>750</v>
      </c>
      <c r="L113" s="66" t="s">
        <v>728</v>
      </c>
      <c r="M113" s="66" t="s">
        <v>188</v>
      </c>
      <c r="N113" s="66" t="s">
        <v>189</v>
      </c>
      <c r="O113" s="72">
        <f>O83</f>
        <v>0</v>
      </c>
      <c r="P113" s="61">
        <f>P83</f>
        <v>1</v>
      </c>
      <c r="Q113" s="61">
        <f>Q83</f>
        <v>0</v>
      </c>
      <c r="R113" s="61">
        <f>R83</f>
        <v>1</v>
      </c>
      <c r="S113" s="92">
        <f>S83</f>
        <v>0</v>
      </c>
      <c r="T113" s="75" t="str">
        <f>T83</f>
        <v xml:space="preserve">SplitAirCond     </v>
      </c>
      <c r="U113" s="72">
        <f>U83</f>
        <v>1</v>
      </c>
      <c r="V113" s="61">
        <f t="shared" si="41"/>
        <v>0</v>
      </c>
      <c r="W113" s="61">
        <f t="shared" si="42"/>
        <v>0</v>
      </c>
      <c r="X113" s="61">
        <f t="shared" si="43"/>
        <v>0</v>
      </c>
      <c r="Y113" s="61">
        <f t="shared" si="44"/>
        <v>0</v>
      </c>
      <c r="Z113" s="61">
        <v>-1</v>
      </c>
      <c r="AA113" s="61" t="s">
        <v>0</v>
      </c>
      <c r="AB113" s="62" t="str">
        <f>AB83</f>
        <v xml:space="preserve">LrgPkgAirCond - Large packaged A/C system (&gt;= 65 kBtuh)             </v>
      </c>
    </row>
    <row r="114" spans="1:28" x14ac:dyDescent="0.25">
      <c r="C114" s="61">
        <f t="shared" si="45"/>
        <v>2013</v>
      </c>
      <c r="D114" s="6">
        <f t="shared" si="46"/>
        <v>2015</v>
      </c>
      <c r="E114" t="s">
        <v>519</v>
      </c>
      <c r="F114" s="51">
        <v>12</v>
      </c>
      <c r="G114" s="66" t="s">
        <v>749</v>
      </c>
      <c r="H114" s="66" t="s">
        <v>749</v>
      </c>
      <c r="I114" s="149">
        <v>10</v>
      </c>
      <c r="J114" s="66" t="s">
        <v>750</v>
      </c>
      <c r="K114" s="66" t="s">
        <v>750</v>
      </c>
      <c r="L114" s="66" t="s">
        <v>728</v>
      </c>
      <c r="M114" s="66" t="s">
        <v>188</v>
      </c>
      <c r="N114" s="66" t="s">
        <v>189</v>
      </c>
      <c r="O114" s="72">
        <f>O84</f>
        <v>1</v>
      </c>
      <c r="P114" s="61">
        <f>P84</f>
        <v>1</v>
      </c>
      <c r="Q114" s="61">
        <f>Q84</f>
        <v>0</v>
      </c>
      <c r="R114" s="61">
        <f>R84</f>
        <v>1</v>
      </c>
      <c r="S114" s="92">
        <f>S84</f>
        <v>0</v>
      </c>
      <c r="T114" s="75" t="str">
        <f>T84</f>
        <v xml:space="preserve">SplitAirCond     </v>
      </c>
      <c r="U114" s="72">
        <f>U84</f>
        <v>1</v>
      </c>
      <c r="V114" s="61">
        <f t="shared" si="41"/>
        <v>0</v>
      </c>
      <c r="W114" s="61">
        <f t="shared" si="42"/>
        <v>1</v>
      </c>
      <c r="X114" s="61">
        <f t="shared" si="43"/>
        <v>0</v>
      </c>
      <c r="Y114" s="61">
        <f t="shared" si="44"/>
        <v>0</v>
      </c>
      <c r="Z114" s="61">
        <v>-1</v>
      </c>
      <c r="AA114" s="61" t="s">
        <v>0</v>
      </c>
      <c r="AB114" s="62" t="str">
        <f>AB84</f>
        <v xml:space="preserve">SDHVSplitAirCond - Small duct, high velocity, split A/C system                        </v>
      </c>
    </row>
    <row r="115" spans="1:28" x14ac:dyDescent="0.25">
      <c r="C115" s="61">
        <f t="shared" si="45"/>
        <v>2013</v>
      </c>
      <c r="D115" s="6">
        <f t="shared" si="46"/>
        <v>2015</v>
      </c>
      <c r="E115" t="s">
        <v>530</v>
      </c>
      <c r="F115" s="51">
        <v>14</v>
      </c>
      <c r="G115" s="66" t="s">
        <v>749</v>
      </c>
      <c r="H115" s="66" t="s">
        <v>749</v>
      </c>
      <c r="I115" s="11">
        <v>11.7</v>
      </c>
      <c r="J115" s="66" t="s">
        <v>750</v>
      </c>
      <c r="K115" s="66" t="s">
        <v>750</v>
      </c>
      <c r="L115" s="66" t="s">
        <v>728</v>
      </c>
      <c r="M115" s="66" t="s">
        <v>188</v>
      </c>
      <c r="N115" s="66" t="s">
        <v>189</v>
      </c>
      <c r="O115" s="72">
        <f>O85</f>
        <v>1</v>
      </c>
      <c r="P115" s="61">
        <f>P85</f>
        <v>0</v>
      </c>
      <c r="Q115" s="61">
        <f>Q85</f>
        <v>0</v>
      </c>
      <c r="R115" s="61">
        <f>R85</f>
        <v>1</v>
      </c>
      <c r="S115" s="92">
        <f>S85</f>
        <v>1</v>
      </c>
      <c r="T115" s="75" t="str">
        <f>T85</f>
        <v xml:space="preserve">SplitAirCond     </v>
      </c>
      <c r="U115" s="72">
        <f>U85</f>
        <v>1</v>
      </c>
      <c r="V115" s="61">
        <f t="shared" si="41"/>
        <v>0</v>
      </c>
      <c r="W115" s="61">
        <f t="shared" si="42"/>
        <v>1</v>
      </c>
      <c r="X115" s="61">
        <f t="shared" si="43"/>
        <v>0</v>
      </c>
      <c r="Y115" s="61">
        <f t="shared" si="44"/>
        <v>0</v>
      </c>
      <c r="Z115" s="61">
        <v>-1</v>
      </c>
      <c r="AA115" s="61" t="s">
        <v>0</v>
      </c>
      <c r="AB115" s="62" t="str">
        <f>AB85</f>
        <v>DuctlessMiniSplitAirCond – Ductless mini-split A/C system</v>
      </c>
    </row>
    <row r="116" spans="1:28" x14ac:dyDescent="0.25">
      <c r="C116" s="61">
        <f t="shared" si="45"/>
        <v>2013</v>
      </c>
      <c r="D116" s="6">
        <f t="shared" si="46"/>
        <v>2015</v>
      </c>
      <c r="E116" t="s">
        <v>531</v>
      </c>
      <c r="F116" s="51">
        <v>14</v>
      </c>
      <c r="G116" s="66" t="s">
        <v>749</v>
      </c>
      <c r="H116" s="66" t="s">
        <v>749</v>
      </c>
      <c r="I116" s="11">
        <v>11.7</v>
      </c>
      <c r="J116" s="66" t="s">
        <v>750</v>
      </c>
      <c r="K116" s="66" t="s">
        <v>750</v>
      </c>
      <c r="L116" s="66" t="s">
        <v>728</v>
      </c>
      <c r="M116" s="66" t="s">
        <v>188</v>
      </c>
      <c r="N116" s="66" t="s">
        <v>189</v>
      </c>
      <c r="O116" s="72">
        <f>O86</f>
        <v>1</v>
      </c>
      <c r="P116" s="61">
        <f>P86</f>
        <v>0</v>
      </c>
      <c r="Q116" s="61">
        <f>Q86</f>
        <v>0</v>
      </c>
      <c r="R116" s="61">
        <f>R86</f>
        <v>1</v>
      </c>
      <c r="S116" s="92">
        <f>S86</f>
        <v>1</v>
      </c>
      <c r="T116" s="75" t="str">
        <f>T86</f>
        <v xml:space="preserve">SplitAirCond     </v>
      </c>
      <c r="U116" s="72">
        <f>U86</f>
        <v>1</v>
      </c>
      <c r="V116" s="61">
        <f t="shared" si="41"/>
        <v>0</v>
      </c>
      <c r="W116" s="61">
        <f t="shared" si="42"/>
        <v>1</v>
      </c>
      <c r="X116" s="61">
        <f t="shared" si="43"/>
        <v>0</v>
      </c>
      <c r="Y116" s="61">
        <f t="shared" si="44"/>
        <v>0</v>
      </c>
      <c r="Z116" s="61">
        <v>-1</v>
      </c>
      <c r="AA116" s="61" t="s">
        <v>0</v>
      </c>
      <c r="AB116" s="62" t="str">
        <f>AB86</f>
        <v>DuctlessMultiSplitAirCond - Ductless multi-split A/C system</v>
      </c>
    </row>
    <row r="117" spans="1:28" x14ac:dyDescent="0.25">
      <c r="C117" s="61">
        <f t="shared" si="45"/>
        <v>2013</v>
      </c>
      <c r="D117" s="6">
        <f t="shared" si="46"/>
        <v>2015</v>
      </c>
      <c r="E117" t="s">
        <v>527</v>
      </c>
      <c r="F117" s="51">
        <v>13</v>
      </c>
      <c r="G117" s="66" t="s">
        <v>749</v>
      </c>
      <c r="H117" s="66" t="s">
        <v>749</v>
      </c>
      <c r="I117" s="11">
        <v>11.3</v>
      </c>
      <c r="J117" s="66" t="s">
        <v>750</v>
      </c>
      <c r="K117" s="66" t="s">
        <v>750</v>
      </c>
      <c r="L117" s="66" t="s">
        <v>728</v>
      </c>
      <c r="M117" s="66" t="s">
        <v>188</v>
      </c>
      <c r="N117" s="66" t="s">
        <v>189</v>
      </c>
      <c r="O117" s="72">
        <f>O87</f>
        <v>1</v>
      </c>
      <c r="P117" s="61">
        <f>P87</f>
        <v>0</v>
      </c>
      <c r="Q117" s="61">
        <f>Q87</f>
        <v>0</v>
      </c>
      <c r="R117" s="61">
        <f>R87</f>
        <v>1</v>
      </c>
      <c r="S117" s="92">
        <f>S87</f>
        <v>1</v>
      </c>
      <c r="T117" s="75" t="str">
        <f>T87</f>
        <v xml:space="preserve">SplitAirCond     </v>
      </c>
      <c r="U117" s="72">
        <f>U87</f>
        <v>1</v>
      </c>
      <c r="V117" s="61">
        <f t="shared" si="41"/>
        <v>0</v>
      </c>
      <c r="W117" s="61">
        <f t="shared" si="42"/>
        <v>1</v>
      </c>
      <c r="X117" s="61">
        <f t="shared" si="43"/>
        <v>0</v>
      </c>
      <c r="Y117" s="61">
        <f t="shared" si="44"/>
        <v>0</v>
      </c>
      <c r="Z117" s="61">
        <v>-1</v>
      </c>
      <c r="AA117" s="61" t="s">
        <v>0</v>
      </c>
      <c r="AB117" s="62" t="str">
        <f>AB87</f>
        <v>DuctlessVRFAirCond - Ductless variable refrigerant flow (VRF) A/C system</v>
      </c>
    </row>
    <row r="118" spans="1:28" x14ac:dyDescent="0.25">
      <c r="C118" s="61">
        <f t="shared" si="45"/>
        <v>2013</v>
      </c>
      <c r="D118" s="6">
        <f t="shared" si="46"/>
        <v>2015</v>
      </c>
      <c r="E118" t="s">
        <v>177</v>
      </c>
      <c r="F118" s="67" t="s">
        <v>154</v>
      </c>
      <c r="G118" s="66" t="s">
        <v>749</v>
      </c>
      <c r="H118" s="66" t="s">
        <v>749</v>
      </c>
      <c r="I118" s="11">
        <v>8.5</v>
      </c>
      <c r="J118" s="66" t="s">
        <v>750</v>
      </c>
      <c r="K118" s="66" t="s">
        <v>750</v>
      </c>
      <c r="L118" s="66" t="s">
        <v>728</v>
      </c>
      <c r="M118" s="66" t="s">
        <v>188</v>
      </c>
      <c r="N118" s="66" t="s">
        <v>189</v>
      </c>
      <c r="O118" s="72">
        <f>O88</f>
        <v>1</v>
      </c>
      <c r="P118" s="61">
        <f>P88</f>
        <v>0</v>
      </c>
      <c r="Q118" s="61">
        <f>Q88</f>
        <v>0</v>
      </c>
      <c r="R118" s="61">
        <f>R88</f>
        <v>0</v>
      </c>
      <c r="S118" s="92">
        <f>S88</f>
        <v>1</v>
      </c>
      <c r="T118" s="75" t="str">
        <f>T88</f>
        <v xml:space="preserve">SplitAirCond     </v>
      </c>
      <c r="U118" s="72">
        <f>U88</f>
        <v>0</v>
      </c>
      <c r="V118" s="61">
        <f t="shared" si="41"/>
        <v>0</v>
      </c>
      <c r="W118" s="61">
        <f t="shared" si="42"/>
        <v>1</v>
      </c>
      <c r="X118" s="61">
        <f t="shared" si="43"/>
        <v>0</v>
      </c>
      <c r="Y118" s="61">
        <f t="shared" si="44"/>
        <v>0</v>
      </c>
      <c r="Z118" s="61">
        <v>-1</v>
      </c>
      <c r="AA118" s="61" t="s">
        <v>0</v>
      </c>
      <c r="AB118" s="62" t="str">
        <f>AB88</f>
        <v xml:space="preserve">RoomAirCond - Non-central room A/C system                           </v>
      </c>
    </row>
    <row r="119" spans="1:28" x14ac:dyDescent="0.25">
      <c r="C119" s="61">
        <f t="shared" si="45"/>
        <v>2013</v>
      </c>
      <c r="D119" s="6">
        <f t="shared" si="46"/>
        <v>2015</v>
      </c>
      <c r="E119" t="s">
        <v>178</v>
      </c>
      <c r="F119" s="63">
        <v>14</v>
      </c>
      <c r="G119" s="66" t="s">
        <v>749</v>
      </c>
      <c r="H119" s="66" t="s">
        <v>749</v>
      </c>
      <c r="I119" s="10">
        <v>11.7</v>
      </c>
      <c r="J119" s="66" t="s">
        <v>750</v>
      </c>
      <c r="K119" s="66" t="s">
        <v>750</v>
      </c>
      <c r="L119" s="66" t="s">
        <v>728</v>
      </c>
      <c r="M119" s="66" t="s">
        <v>188</v>
      </c>
      <c r="N119" s="66" t="s">
        <v>189</v>
      </c>
      <c r="O119" s="72">
        <f>O89</f>
        <v>1</v>
      </c>
      <c r="P119" s="61">
        <f>P89</f>
        <v>1</v>
      </c>
      <c r="Q119" s="61">
        <f>Q89</f>
        <v>1</v>
      </c>
      <c r="R119" s="61">
        <f>R89</f>
        <v>1</v>
      </c>
      <c r="S119" s="92">
        <f>S89</f>
        <v>0</v>
      </c>
      <c r="T119" s="75" t="str">
        <f>T89</f>
        <v xml:space="preserve">SplitHeatPump    </v>
      </c>
      <c r="U119" s="72">
        <f>U89</f>
        <v>1</v>
      </c>
      <c r="V119" s="61">
        <f t="shared" si="41"/>
        <v>0</v>
      </c>
      <c r="W119" s="61">
        <f t="shared" si="42"/>
        <v>1</v>
      </c>
      <c r="X119" s="61">
        <f t="shared" si="43"/>
        <v>0</v>
      </c>
      <c r="Y119" s="61">
        <f t="shared" si="44"/>
        <v>0</v>
      </c>
      <c r="Z119" s="61">
        <v>-1</v>
      </c>
      <c r="AA119" s="61" t="s">
        <v>0</v>
      </c>
      <c r="AB119" s="62" t="str">
        <f>AB89</f>
        <v xml:space="preserve">SplitHeatPump - Split heat pump system                              </v>
      </c>
    </row>
    <row r="120" spans="1:28" x14ac:dyDescent="0.25">
      <c r="C120" s="61">
        <f t="shared" si="45"/>
        <v>2013</v>
      </c>
      <c r="D120" s="6">
        <f t="shared" si="46"/>
        <v>2015</v>
      </c>
      <c r="E120" t="s">
        <v>179</v>
      </c>
      <c r="F120" s="63">
        <v>14</v>
      </c>
      <c r="G120" s="66" t="s">
        <v>749</v>
      </c>
      <c r="H120" s="66" t="s">
        <v>749</v>
      </c>
      <c r="I120" s="10">
        <v>11.7</v>
      </c>
      <c r="J120" s="66" t="s">
        <v>750</v>
      </c>
      <c r="K120" s="66" t="s">
        <v>750</v>
      </c>
      <c r="L120" s="66" t="s">
        <v>728</v>
      </c>
      <c r="M120" s="66" t="s">
        <v>188</v>
      </c>
      <c r="N120" s="66" t="s">
        <v>189</v>
      </c>
      <c r="O120" s="72">
        <f>O90</f>
        <v>1</v>
      </c>
      <c r="P120" s="61">
        <f>P90</f>
        <v>1</v>
      </c>
      <c r="Q120" s="61">
        <f>Q90</f>
        <v>1</v>
      </c>
      <c r="R120" s="61">
        <f>R90</f>
        <v>1</v>
      </c>
      <c r="S120" s="92">
        <f>S90</f>
        <v>0</v>
      </c>
      <c r="T120" s="75" t="str">
        <f>T90</f>
        <v xml:space="preserve">SplitHeatPump    </v>
      </c>
      <c r="U120" s="72">
        <f>U90</f>
        <v>1</v>
      </c>
      <c r="V120" s="61">
        <f t="shared" si="41"/>
        <v>0</v>
      </c>
      <c r="W120" s="61">
        <f t="shared" si="42"/>
        <v>1</v>
      </c>
      <c r="X120" s="61">
        <f t="shared" si="43"/>
        <v>0</v>
      </c>
      <c r="Y120" s="61">
        <f t="shared" si="44"/>
        <v>0</v>
      </c>
      <c r="Z120" s="61">
        <v>-1</v>
      </c>
      <c r="AA120" s="61" t="s">
        <v>0</v>
      </c>
      <c r="AB120" s="62" t="str">
        <f>AB90</f>
        <v xml:space="preserve">PkgHeatPump - Central single-packaged heat pump system (&lt; 65 kBtuh) </v>
      </c>
    </row>
    <row r="121" spans="1:28" x14ac:dyDescent="0.25">
      <c r="C121" s="61">
        <f t="shared" si="45"/>
        <v>2013</v>
      </c>
      <c r="D121" s="6">
        <f t="shared" si="46"/>
        <v>2015</v>
      </c>
      <c r="E121" t="s">
        <v>180</v>
      </c>
      <c r="F121" s="67" t="s">
        <v>154</v>
      </c>
      <c r="G121" s="66" t="s">
        <v>749</v>
      </c>
      <c r="H121" s="66" t="s">
        <v>749</v>
      </c>
      <c r="I121" s="11">
        <v>0</v>
      </c>
      <c r="J121" s="66" t="s">
        <v>750</v>
      </c>
      <c r="K121" s="66" t="s">
        <v>750</v>
      </c>
      <c r="L121" s="66" t="s">
        <v>728</v>
      </c>
      <c r="M121" s="66" t="s">
        <v>188</v>
      </c>
      <c r="N121" s="66" t="s">
        <v>189</v>
      </c>
      <c r="O121" s="72">
        <f>O91</f>
        <v>0</v>
      </c>
      <c r="P121" s="61">
        <f>P91</f>
        <v>1</v>
      </c>
      <c r="Q121" s="61">
        <f>Q91</f>
        <v>1</v>
      </c>
      <c r="R121" s="61">
        <f>R91</f>
        <v>1</v>
      </c>
      <c r="S121" s="92">
        <f>S91</f>
        <v>0</v>
      </c>
      <c r="T121" s="75" t="str">
        <f>T91</f>
        <v xml:space="preserve">SplitHeatPump    </v>
      </c>
      <c r="U121" s="72">
        <f>U91</f>
        <v>0</v>
      </c>
      <c r="V121" s="61">
        <f t="shared" si="41"/>
        <v>0</v>
      </c>
      <c r="W121" s="61">
        <f t="shared" si="42"/>
        <v>0</v>
      </c>
      <c r="X121" s="61">
        <f t="shared" si="43"/>
        <v>0</v>
      </c>
      <c r="Y121" s="61">
        <f t="shared" si="44"/>
        <v>0</v>
      </c>
      <c r="Z121" s="61">
        <v>-1</v>
      </c>
      <c r="AA121" s="61" t="s">
        <v>0</v>
      </c>
      <c r="AB121" s="62" t="str">
        <f>AB91</f>
        <v xml:space="preserve">LrgPkgHeatPump - Large packaged heat pump system (&gt;= 65 kBtuh)      </v>
      </c>
    </row>
    <row r="122" spans="1:28" x14ac:dyDescent="0.25">
      <c r="A122" t="s">
        <v>0</v>
      </c>
      <c r="C122" s="61">
        <f t="shared" si="45"/>
        <v>2013</v>
      </c>
      <c r="D122" s="6">
        <f t="shared" si="46"/>
        <v>2015</v>
      </c>
      <c r="E122" s="24" t="s">
        <v>181</v>
      </c>
      <c r="F122" s="67" t="s">
        <v>154</v>
      </c>
      <c r="G122" s="66" t="s">
        <v>749</v>
      </c>
      <c r="H122" s="66" t="s">
        <v>749</v>
      </c>
      <c r="I122" s="66" t="s">
        <v>155</v>
      </c>
      <c r="J122" s="66" t="s">
        <v>750</v>
      </c>
      <c r="K122" s="66" t="s">
        <v>750</v>
      </c>
      <c r="L122" s="66" t="s">
        <v>728</v>
      </c>
      <c r="M122" s="11">
        <v>0</v>
      </c>
      <c r="N122" s="11">
        <v>0</v>
      </c>
      <c r="O122" s="72">
        <f>O92</f>
        <v>0</v>
      </c>
      <c r="P122" s="61">
        <f>P92</f>
        <v>1</v>
      </c>
      <c r="Q122" s="61">
        <f>Q92</f>
        <v>0</v>
      </c>
      <c r="R122" s="61">
        <f>R92</f>
        <v>1</v>
      </c>
      <c r="S122" s="92">
        <f>S92</f>
        <v>0</v>
      </c>
      <c r="T122" s="75" t="str">
        <f>T92</f>
        <v>N/A</v>
      </c>
      <c r="U122" s="72">
        <f>U92</f>
        <v>0</v>
      </c>
      <c r="V122" s="61">
        <f t="shared" si="41"/>
        <v>0</v>
      </c>
      <c r="W122" s="61">
        <f t="shared" si="42"/>
        <v>0</v>
      </c>
      <c r="X122" s="61">
        <f t="shared" si="43"/>
        <v>0</v>
      </c>
      <c r="Y122" s="61">
        <f t="shared" si="44"/>
        <v>0</v>
      </c>
      <c r="Z122" s="61">
        <v>-1</v>
      </c>
      <c r="AA122" s="61" t="s">
        <v>0</v>
      </c>
      <c r="AB122" s="62" t="str">
        <f>AB92</f>
        <v xml:space="preserve">GasCooling - Gas absorption cooling                                 </v>
      </c>
    </row>
    <row r="123" spans="1:28" x14ac:dyDescent="0.25">
      <c r="C123" s="61">
        <f t="shared" si="45"/>
        <v>2013</v>
      </c>
      <c r="D123" s="6">
        <f t="shared" si="46"/>
        <v>2015</v>
      </c>
      <c r="E123" t="s">
        <v>515</v>
      </c>
      <c r="F123" s="51">
        <v>12</v>
      </c>
      <c r="G123" s="66" t="s">
        <v>749</v>
      </c>
      <c r="H123" s="66" t="s">
        <v>749</v>
      </c>
      <c r="I123" s="149">
        <v>10</v>
      </c>
      <c r="J123" s="66" t="s">
        <v>750</v>
      </c>
      <c r="K123" s="66" t="s">
        <v>750</v>
      </c>
      <c r="L123" s="66" t="s">
        <v>728</v>
      </c>
      <c r="M123" s="66" t="s">
        <v>188</v>
      </c>
      <c r="N123" s="66" t="s">
        <v>189</v>
      </c>
      <c r="O123" s="72">
        <f>O93</f>
        <v>1</v>
      </c>
      <c r="P123" s="61">
        <f>P93</f>
        <v>1</v>
      </c>
      <c r="Q123" s="61">
        <f>Q93</f>
        <v>1</v>
      </c>
      <c r="R123" s="61">
        <f>R93</f>
        <v>1</v>
      </c>
      <c r="S123" s="92">
        <f>S93</f>
        <v>0</v>
      </c>
      <c r="T123" s="75" t="str">
        <f>T93</f>
        <v xml:space="preserve">SplitHeatPump    </v>
      </c>
      <c r="U123" s="72">
        <f>U93</f>
        <v>1</v>
      </c>
      <c r="V123" s="61">
        <f t="shared" si="41"/>
        <v>0</v>
      </c>
      <c r="W123" s="61">
        <f t="shared" si="42"/>
        <v>1</v>
      </c>
      <c r="X123" s="61">
        <f t="shared" si="43"/>
        <v>0</v>
      </c>
      <c r="Y123" s="61">
        <f t="shared" si="44"/>
        <v>0</v>
      </c>
      <c r="Z123" s="61">
        <v>-1</v>
      </c>
      <c r="AA123" s="61" t="s">
        <v>0</v>
      </c>
      <c r="AB123" s="62" t="str">
        <f>AB93</f>
        <v xml:space="preserve">SDHVSplitHeatPump - Small duct, high velocity, central split heat pump                              </v>
      </c>
    </row>
    <row r="124" spans="1:28" x14ac:dyDescent="0.25">
      <c r="C124" s="61">
        <f t="shared" si="45"/>
        <v>2013</v>
      </c>
      <c r="D124" s="6">
        <f t="shared" si="46"/>
        <v>2015</v>
      </c>
      <c r="E124" t="s">
        <v>534</v>
      </c>
      <c r="F124" s="51">
        <v>14</v>
      </c>
      <c r="G124" s="66" t="s">
        <v>749</v>
      </c>
      <c r="H124" s="66" t="s">
        <v>749</v>
      </c>
      <c r="I124" s="11">
        <v>11.7</v>
      </c>
      <c r="J124" s="66" t="s">
        <v>750</v>
      </c>
      <c r="K124" s="66" t="s">
        <v>750</v>
      </c>
      <c r="L124" s="66" t="s">
        <v>728</v>
      </c>
      <c r="M124" s="66" t="s">
        <v>188</v>
      </c>
      <c r="N124" s="66" t="s">
        <v>189</v>
      </c>
      <c r="O124" s="72">
        <f>O94</f>
        <v>1</v>
      </c>
      <c r="P124" s="61">
        <f>P94</f>
        <v>0</v>
      </c>
      <c r="Q124" s="61">
        <f>Q94</f>
        <v>1</v>
      </c>
      <c r="R124" s="61">
        <f>R94</f>
        <v>1</v>
      </c>
      <c r="S124" s="92">
        <f>S94</f>
        <v>1</v>
      </c>
      <c r="T124" s="75" t="str">
        <f>T94</f>
        <v xml:space="preserve">SplitHeatPump    </v>
      </c>
      <c r="U124" s="72">
        <f>U94</f>
        <v>1</v>
      </c>
      <c r="V124" s="61">
        <f t="shared" si="41"/>
        <v>0</v>
      </c>
      <c r="W124" s="61">
        <f t="shared" si="42"/>
        <v>1</v>
      </c>
      <c r="X124" s="61">
        <f t="shared" si="43"/>
        <v>0</v>
      </c>
      <c r="Y124" s="61">
        <f t="shared" si="44"/>
        <v>0</v>
      </c>
      <c r="Z124" s="61">
        <v>-1</v>
      </c>
      <c r="AA124" s="61" t="s">
        <v>0</v>
      </c>
      <c r="AB124" s="62" t="str">
        <f>AB94</f>
        <v>DuctlessMiniSplitHeatPump – Ductless mini-split heat pump system</v>
      </c>
    </row>
    <row r="125" spans="1:28" x14ac:dyDescent="0.25">
      <c r="C125" s="61">
        <f t="shared" si="45"/>
        <v>2013</v>
      </c>
      <c r="D125" s="6">
        <f t="shared" si="46"/>
        <v>2015</v>
      </c>
      <c r="E125" t="s">
        <v>535</v>
      </c>
      <c r="F125" s="51">
        <v>14</v>
      </c>
      <c r="G125" s="66" t="s">
        <v>749</v>
      </c>
      <c r="H125" s="66" t="s">
        <v>749</v>
      </c>
      <c r="I125" s="11">
        <v>11.7</v>
      </c>
      <c r="J125" s="66" t="s">
        <v>750</v>
      </c>
      <c r="K125" s="66" t="s">
        <v>750</v>
      </c>
      <c r="L125" s="66" t="s">
        <v>728</v>
      </c>
      <c r="M125" s="66" t="s">
        <v>188</v>
      </c>
      <c r="N125" s="66" t="s">
        <v>189</v>
      </c>
      <c r="O125" s="72">
        <f>O95</f>
        <v>1</v>
      </c>
      <c r="P125" s="61">
        <f>P95</f>
        <v>0</v>
      </c>
      <c r="Q125" s="61">
        <f>Q95</f>
        <v>1</v>
      </c>
      <c r="R125" s="61">
        <f>R95</f>
        <v>1</v>
      </c>
      <c r="S125" s="92">
        <f>S95</f>
        <v>1</v>
      </c>
      <c r="T125" s="75" t="str">
        <f>T95</f>
        <v xml:space="preserve">SplitHeatPump    </v>
      </c>
      <c r="U125" s="72">
        <f>U95</f>
        <v>1</v>
      </c>
      <c r="V125" s="61">
        <f t="shared" si="41"/>
        <v>0</v>
      </c>
      <c r="W125" s="61">
        <f t="shared" si="42"/>
        <v>1</v>
      </c>
      <c r="X125" s="61">
        <f t="shared" si="43"/>
        <v>0</v>
      </c>
      <c r="Y125" s="61">
        <f t="shared" si="44"/>
        <v>0</v>
      </c>
      <c r="Z125" s="61">
        <v>-1</v>
      </c>
      <c r="AA125" s="61" t="s">
        <v>0</v>
      </c>
      <c r="AB125" s="62" t="str">
        <f>AB95</f>
        <v>DuctlessMultiSplitHeatPump - Ductless multi-split heat pump system</v>
      </c>
    </row>
    <row r="126" spans="1:28" x14ac:dyDescent="0.25">
      <c r="C126" s="61">
        <f t="shared" si="45"/>
        <v>2013</v>
      </c>
      <c r="D126" s="6">
        <f t="shared" si="46"/>
        <v>2015</v>
      </c>
      <c r="E126" t="s">
        <v>524</v>
      </c>
      <c r="F126" s="51">
        <v>13</v>
      </c>
      <c r="G126" s="66" t="s">
        <v>749</v>
      </c>
      <c r="H126" s="66" t="s">
        <v>749</v>
      </c>
      <c r="I126" s="11">
        <v>11.3</v>
      </c>
      <c r="J126" s="66" t="s">
        <v>750</v>
      </c>
      <c r="K126" s="66" t="s">
        <v>750</v>
      </c>
      <c r="L126" s="66" t="s">
        <v>728</v>
      </c>
      <c r="M126" s="66" t="s">
        <v>188</v>
      </c>
      <c r="N126" s="66" t="s">
        <v>189</v>
      </c>
      <c r="O126" s="72">
        <f>O96</f>
        <v>1</v>
      </c>
      <c r="P126" s="61">
        <f>P96</f>
        <v>-1</v>
      </c>
      <c r="Q126" s="61">
        <f>Q96</f>
        <v>1</v>
      </c>
      <c r="R126" s="61">
        <f>R96</f>
        <v>1</v>
      </c>
      <c r="S126" s="92">
        <f>S96</f>
        <v>1</v>
      </c>
      <c r="T126" s="75" t="str">
        <f>T96</f>
        <v xml:space="preserve">SplitHeatPump    </v>
      </c>
      <c r="U126" s="72">
        <f>U96</f>
        <v>1</v>
      </c>
      <c r="V126" s="61">
        <f t="shared" si="41"/>
        <v>0</v>
      </c>
      <c r="W126" s="61">
        <f t="shared" si="42"/>
        <v>1</v>
      </c>
      <c r="X126" s="61">
        <f t="shared" si="43"/>
        <v>0</v>
      </c>
      <c r="Y126" s="61">
        <f t="shared" ref="Y126:Y138" si="47">IF(AND(ISNUMBER(L126), L126&gt;0), 1, 0)</f>
        <v>0</v>
      </c>
      <c r="Z126" s="61">
        <v>-1</v>
      </c>
      <c r="AA126" s="61" t="s">
        <v>0</v>
      </c>
      <c r="AB126" s="62" t="str">
        <f>AB96</f>
        <v>DuctlessVRFHeatPump - Ductless variable refrigerant flow (VRF) heat pump system</v>
      </c>
    </row>
    <row r="127" spans="1:28" x14ac:dyDescent="0.25">
      <c r="C127" s="61">
        <f t="shared" si="45"/>
        <v>2013</v>
      </c>
      <c r="D127" s="6">
        <f t="shared" si="46"/>
        <v>2015</v>
      </c>
      <c r="E127" t="s">
        <v>182</v>
      </c>
      <c r="F127" s="63">
        <v>12</v>
      </c>
      <c r="G127" s="66" t="s">
        <v>749</v>
      </c>
      <c r="H127" s="66" t="s">
        <v>749</v>
      </c>
      <c r="I127" s="10">
        <v>10</v>
      </c>
      <c r="J127" s="66" t="s">
        <v>750</v>
      </c>
      <c r="K127" s="66" t="s">
        <v>750</v>
      </c>
      <c r="L127" s="66" t="s">
        <v>728</v>
      </c>
      <c r="M127" s="66" t="s">
        <v>188</v>
      </c>
      <c r="N127" s="66" t="s">
        <v>189</v>
      </c>
      <c r="O127" s="72">
        <f t="shared" ref="O127:Q127" si="48">O97</f>
        <v>1</v>
      </c>
      <c r="P127" s="61">
        <f t="shared" si="48"/>
        <v>0</v>
      </c>
      <c r="Q127" s="61">
        <f t="shared" si="48"/>
        <v>1</v>
      </c>
      <c r="R127" s="61">
        <f>R97</f>
        <v>0</v>
      </c>
      <c r="S127" s="92">
        <f>S97</f>
        <v>1</v>
      </c>
      <c r="T127" s="75" t="str">
        <f>T97</f>
        <v xml:space="preserve">SplitHeatPump    </v>
      </c>
      <c r="U127" s="72">
        <f>U97</f>
        <v>1</v>
      </c>
      <c r="V127" s="61">
        <f t="shared" si="41"/>
        <v>0</v>
      </c>
      <c r="W127" s="61">
        <f t="shared" si="42"/>
        <v>1</v>
      </c>
      <c r="X127" s="61">
        <f t="shared" si="43"/>
        <v>0</v>
      </c>
      <c r="Y127" s="61">
        <f t="shared" si="47"/>
        <v>0</v>
      </c>
      <c r="Z127" s="61">
        <v>-1</v>
      </c>
      <c r="AA127" s="61" t="s">
        <v>0</v>
      </c>
      <c r="AB127" s="62" t="str">
        <f t="shared" ref="AB127" si="49">AB97</f>
        <v xml:space="preserve">RoomHeatPump - Room (non-central) heat pump system                  </v>
      </c>
    </row>
    <row r="128" spans="1:28" x14ac:dyDescent="0.25">
      <c r="C128" s="61">
        <f t="shared" si="45"/>
        <v>2013</v>
      </c>
      <c r="D128" s="6">
        <f t="shared" si="46"/>
        <v>2015</v>
      </c>
      <c r="E128" t="s">
        <v>367</v>
      </c>
      <c r="F128" s="63">
        <v>14</v>
      </c>
      <c r="G128" s="66" t="s">
        <v>749</v>
      </c>
      <c r="H128" s="66" t="s">
        <v>749</v>
      </c>
      <c r="I128" s="10">
        <v>11.7</v>
      </c>
      <c r="J128" s="66" t="s">
        <v>750</v>
      </c>
      <c r="K128" s="66" t="s">
        <v>750</v>
      </c>
      <c r="L128" s="66" t="s">
        <v>728</v>
      </c>
      <c r="M128" s="66" t="s">
        <v>188</v>
      </c>
      <c r="N128" s="66" t="s">
        <v>189</v>
      </c>
      <c r="O128" s="72">
        <f t="shared" ref="O128:Q128" si="50">O98</f>
        <v>1</v>
      </c>
      <c r="P128" s="61">
        <f t="shared" si="50"/>
        <v>-1</v>
      </c>
      <c r="Q128" s="61">
        <f t="shared" si="50"/>
        <v>1</v>
      </c>
      <c r="R128" s="61">
        <f>R98</f>
        <v>1</v>
      </c>
      <c r="S128" s="92">
        <f>S98</f>
        <v>1</v>
      </c>
      <c r="T128" s="75" t="str">
        <f>T98</f>
        <v xml:space="preserve">SplitHeatPump    </v>
      </c>
      <c r="U128" s="72">
        <f>U98</f>
        <v>0</v>
      </c>
      <c r="V128" s="61">
        <f t="shared" si="41"/>
        <v>0</v>
      </c>
      <c r="W128" s="61">
        <f t="shared" si="42"/>
        <v>1</v>
      </c>
      <c r="X128" s="61">
        <f t="shared" si="43"/>
        <v>0</v>
      </c>
      <c r="Y128" s="61">
        <f t="shared" si="47"/>
        <v>0</v>
      </c>
      <c r="Z128" s="61">
        <v>-1</v>
      </c>
      <c r="AA128" s="61" t="s">
        <v>0</v>
      </c>
      <c r="AB128" s="62" t="str">
        <f t="shared" ref="AB128" si="51">AB98</f>
        <v>AirToWaterHeatPump - Air to water heat pump (able to heat DHW)</v>
      </c>
    </row>
    <row r="129" spans="1:30" x14ac:dyDescent="0.25">
      <c r="C129" s="61">
        <f t="shared" si="45"/>
        <v>2013</v>
      </c>
      <c r="D129" s="6">
        <f t="shared" si="46"/>
        <v>2015</v>
      </c>
      <c r="E129" t="s">
        <v>366</v>
      </c>
      <c r="F129" s="63">
        <v>14</v>
      </c>
      <c r="G129" s="66" t="s">
        <v>749</v>
      </c>
      <c r="H129" s="66" t="s">
        <v>749</v>
      </c>
      <c r="I129" s="10">
        <v>11.7</v>
      </c>
      <c r="J129" s="66" t="s">
        <v>750</v>
      </c>
      <c r="K129" s="66" t="s">
        <v>750</v>
      </c>
      <c r="L129" s="66" t="s">
        <v>728</v>
      </c>
      <c r="M129" s="66" t="s">
        <v>188</v>
      </c>
      <c r="N129" s="66" t="s">
        <v>189</v>
      </c>
      <c r="O129" s="72">
        <f>O99</f>
        <v>1</v>
      </c>
      <c r="P129" s="61">
        <f>P99</f>
        <v>-1</v>
      </c>
      <c r="Q129" s="61">
        <f>Q99</f>
        <v>1</v>
      </c>
      <c r="R129" s="61">
        <f>R99</f>
        <v>1</v>
      </c>
      <c r="S129" s="92">
        <f>S99</f>
        <v>1</v>
      </c>
      <c r="T129" s="75" t="str">
        <f>T99</f>
        <v xml:space="preserve">SplitHeatPump    </v>
      </c>
      <c r="U129" s="72">
        <f>U99</f>
        <v>0</v>
      </c>
      <c r="V129" s="61">
        <f t="shared" si="41"/>
        <v>0</v>
      </c>
      <c r="W129" s="61">
        <f t="shared" si="42"/>
        <v>1</v>
      </c>
      <c r="X129" s="61">
        <f t="shared" si="43"/>
        <v>0</v>
      </c>
      <c r="Y129" s="61">
        <f t="shared" si="47"/>
        <v>0</v>
      </c>
      <c r="Z129" s="61">
        <v>-1</v>
      </c>
      <c r="AA129" s="61" t="s">
        <v>0</v>
      </c>
      <c r="AB129" s="62" t="str">
        <f>AB99</f>
        <v>GroundSourceHeatPump - Ground source heat pump (able to heat DHW)</v>
      </c>
    </row>
    <row r="130" spans="1:30" x14ac:dyDescent="0.25">
      <c r="C130" s="61">
        <f t="shared" si="45"/>
        <v>2013</v>
      </c>
      <c r="D130" s="6">
        <f t="shared" si="46"/>
        <v>2015</v>
      </c>
      <c r="E130" t="s">
        <v>553</v>
      </c>
      <c r="F130" s="51">
        <v>14</v>
      </c>
      <c r="G130" s="66" t="s">
        <v>749</v>
      </c>
      <c r="H130" s="66" t="s">
        <v>749</v>
      </c>
      <c r="I130" s="11">
        <v>11.7</v>
      </c>
      <c r="J130" s="66" t="s">
        <v>750</v>
      </c>
      <c r="K130" s="66" t="s">
        <v>750</v>
      </c>
      <c r="L130" s="66" t="s">
        <v>728</v>
      </c>
      <c r="M130" s="66" t="s">
        <v>188</v>
      </c>
      <c r="N130" s="66" t="s">
        <v>189</v>
      </c>
      <c r="O130" s="72">
        <f>O100</f>
        <v>1</v>
      </c>
      <c r="P130" s="61">
        <f>P100</f>
        <v>-1</v>
      </c>
      <c r="Q130" s="61">
        <f>Q100</f>
        <v>1</v>
      </c>
      <c r="R130" s="61">
        <f>R100</f>
        <v>0</v>
      </c>
      <c r="S130" s="92">
        <f>S100</f>
        <v>0</v>
      </c>
      <c r="T130" s="75" t="str">
        <f>T100</f>
        <v xml:space="preserve">SplitHeatPump    </v>
      </c>
      <c r="U130" s="72">
        <f>U100</f>
        <v>1</v>
      </c>
      <c r="V130" s="61">
        <f t="shared" si="41"/>
        <v>0</v>
      </c>
      <c r="W130" s="61">
        <f t="shared" si="42"/>
        <v>1</v>
      </c>
      <c r="X130" s="61">
        <f t="shared" si="43"/>
        <v>0</v>
      </c>
      <c r="Y130" s="61">
        <f t="shared" si="47"/>
        <v>0</v>
      </c>
      <c r="Z130" s="61">
        <v>-1</v>
      </c>
      <c r="AA130" s="61" t="s">
        <v>0</v>
      </c>
      <c r="AB130" s="62" t="str">
        <f>AB100</f>
        <v>VCHP - Variable Capacity Heat Pump</v>
      </c>
    </row>
    <row r="131" spans="1:30" x14ac:dyDescent="0.25">
      <c r="C131" s="61">
        <f t="shared" si="45"/>
        <v>2013</v>
      </c>
      <c r="D131" s="6">
        <f t="shared" si="46"/>
        <v>2015</v>
      </c>
      <c r="E131" t="s">
        <v>744</v>
      </c>
      <c r="F131" s="51">
        <v>14</v>
      </c>
      <c r="G131" s="66" t="s">
        <v>749</v>
      </c>
      <c r="H131" s="66" t="s">
        <v>749</v>
      </c>
      <c r="I131" s="11">
        <v>11.7</v>
      </c>
      <c r="J131" s="66" t="s">
        <v>750</v>
      </c>
      <c r="K131" s="66" t="s">
        <v>750</v>
      </c>
      <c r="L131" s="66" t="s">
        <v>728</v>
      </c>
      <c r="M131" s="66" t="s">
        <v>188</v>
      </c>
      <c r="N131" s="66" t="s">
        <v>189</v>
      </c>
      <c r="O131" s="72">
        <f>O101</f>
        <v>1</v>
      </c>
      <c r="P131" s="61">
        <f>P101</f>
        <v>-1</v>
      </c>
      <c r="Q131" s="61">
        <f>Q101</f>
        <v>1</v>
      </c>
      <c r="R131" s="61">
        <f>R101</f>
        <v>0</v>
      </c>
      <c r="S131" s="92">
        <f>S101</f>
        <v>0</v>
      </c>
      <c r="T131" s="75" t="str">
        <f>T101</f>
        <v xml:space="preserve">SplitHeatPump    </v>
      </c>
      <c r="U131" s="72">
        <f>U101</f>
        <v>1</v>
      </c>
      <c r="V131" s="61">
        <f t="shared" ref="V131:V138" si="52">IF(AND(ISNUMBER(G131), G131&gt;0), 1, 0)</f>
        <v>0</v>
      </c>
      <c r="W131" s="61">
        <f t="shared" ref="W131:W132" si="53">IF(AND(ISNUMBER(I131), I131&gt;0), 1, 0)</f>
        <v>1</v>
      </c>
      <c r="X131" s="61">
        <f t="shared" si="43"/>
        <v>0</v>
      </c>
      <c r="Y131" s="61">
        <f t="shared" ref="Y131:Y132" si="54">IF(AND(ISNUMBER(L131), L131&gt;0), 1, 0)</f>
        <v>0</v>
      </c>
      <c r="Z131" s="61">
        <v>-1</v>
      </c>
      <c r="AA131" s="61" t="s">
        <v>0</v>
      </c>
      <c r="AB131" s="62" t="str">
        <f>AB101</f>
        <v>VCHP2 - Variable Capacity Heat Pump</v>
      </c>
    </row>
    <row r="132" spans="1:30" x14ac:dyDescent="0.25">
      <c r="C132" s="61">
        <f t="shared" si="45"/>
        <v>2013</v>
      </c>
      <c r="D132" s="6">
        <f t="shared" si="46"/>
        <v>2015</v>
      </c>
      <c r="E132" t="s">
        <v>785</v>
      </c>
      <c r="F132" s="51">
        <v>14</v>
      </c>
      <c r="G132" s="66" t="s">
        <v>749</v>
      </c>
      <c r="H132" s="66" t="s">
        <v>749</v>
      </c>
      <c r="I132" s="11">
        <v>11.7</v>
      </c>
      <c r="J132" s="66" t="s">
        <v>750</v>
      </c>
      <c r="K132" s="66" t="s">
        <v>750</v>
      </c>
      <c r="L132" s="66" t="s">
        <v>728</v>
      </c>
      <c r="M132" s="66" t="s">
        <v>188</v>
      </c>
      <c r="N132" s="66" t="s">
        <v>189</v>
      </c>
      <c r="O132" s="72">
        <f t="shared" ref="O132:U132" si="55">O102</f>
        <v>1</v>
      </c>
      <c r="P132" s="61">
        <f t="shared" si="55"/>
        <v>-1</v>
      </c>
      <c r="Q132" s="61">
        <f t="shared" si="55"/>
        <v>1</v>
      </c>
      <c r="R132" s="61">
        <f t="shared" si="55"/>
        <v>0</v>
      </c>
      <c r="S132" s="92">
        <f t="shared" si="55"/>
        <v>0</v>
      </c>
      <c r="T132" s="75" t="str">
        <f t="shared" si="55"/>
        <v xml:space="preserve">SplitHeatPump    </v>
      </c>
      <c r="U132" s="72">
        <f t="shared" si="55"/>
        <v>1</v>
      </c>
      <c r="V132" s="61">
        <f t="shared" si="52"/>
        <v>0</v>
      </c>
      <c r="W132" s="61">
        <f t="shared" si="53"/>
        <v>1</v>
      </c>
      <c r="X132" s="61">
        <f t="shared" si="43"/>
        <v>0</v>
      </c>
      <c r="Y132" s="61">
        <f t="shared" si="54"/>
        <v>0</v>
      </c>
      <c r="Z132" s="61">
        <v>-1</v>
      </c>
      <c r="AA132" s="61" t="s">
        <v>0</v>
      </c>
      <c r="AB132" s="62" t="str">
        <f>AB102</f>
        <v>VCHP3</v>
      </c>
    </row>
    <row r="133" spans="1:30" x14ac:dyDescent="0.25">
      <c r="C133" s="61">
        <f t="shared" si="45"/>
        <v>2013</v>
      </c>
      <c r="D133" s="6">
        <f t="shared" si="46"/>
        <v>2015</v>
      </c>
      <c r="E133" t="s">
        <v>183</v>
      </c>
      <c r="F133" s="52">
        <v>0</v>
      </c>
      <c r="G133" s="66" t="s">
        <v>749</v>
      </c>
      <c r="H133" s="66" t="s">
        <v>749</v>
      </c>
      <c r="I133" s="66" t="s">
        <v>155</v>
      </c>
      <c r="J133" s="66" t="s">
        <v>750</v>
      </c>
      <c r="K133" s="66" t="s">
        <v>750</v>
      </c>
      <c r="L133" s="66" t="s">
        <v>728</v>
      </c>
      <c r="M133" s="66" t="s">
        <v>188</v>
      </c>
      <c r="N133" s="66" t="s">
        <v>189</v>
      </c>
      <c r="O133" s="72">
        <f t="shared" ref="O133:Q133" si="56">O103</f>
        <v>0</v>
      </c>
      <c r="P133" s="61">
        <f t="shared" si="56"/>
        <v>1</v>
      </c>
      <c r="Q133" s="61">
        <f t="shared" si="56"/>
        <v>0</v>
      </c>
      <c r="R133" s="61">
        <f>R103</f>
        <v>0</v>
      </c>
      <c r="S133" s="92">
        <f>S103</f>
        <v>0</v>
      </c>
      <c r="T133" s="75" t="str">
        <f>T103</f>
        <v xml:space="preserve">SplitAirCond     </v>
      </c>
      <c r="U133" s="72">
        <f>U103</f>
        <v>0</v>
      </c>
      <c r="V133" s="61">
        <f t="shared" si="52"/>
        <v>0</v>
      </c>
      <c r="W133" s="61">
        <f t="shared" ref="W133:W138" si="57">IF(AND(ISNUMBER(I133), I133&gt;0), 1, 0)</f>
        <v>0</v>
      </c>
      <c r="X133" s="61">
        <f t="shared" si="43"/>
        <v>0</v>
      </c>
      <c r="Y133" s="61">
        <f t="shared" si="47"/>
        <v>0</v>
      </c>
      <c r="Z133" s="61">
        <v>-1</v>
      </c>
      <c r="AA133" s="61" t="s">
        <v>0</v>
      </c>
      <c r="AB133" s="62" t="str">
        <f t="shared" ref="AB133" si="58">AB103</f>
        <v xml:space="preserve">EvapDirect - Direct evaporative cooling system                      </v>
      </c>
    </row>
    <row r="134" spans="1:30" x14ac:dyDescent="0.25">
      <c r="C134" s="61">
        <f t="shared" si="45"/>
        <v>2013</v>
      </c>
      <c r="D134" s="6">
        <f t="shared" si="46"/>
        <v>2015</v>
      </c>
      <c r="E134" t="s">
        <v>184</v>
      </c>
      <c r="F134" s="67" t="s">
        <v>154</v>
      </c>
      <c r="G134" s="66" t="s">
        <v>749</v>
      </c>
      <c r="H134" s="66" t="s">
        <v>749</v>
      </c>
      <c r="I134" s="48">
        <v>13</v>
      </c>
      <c r="J134" s="66" t="s">
        <v>750</v>
      </c>
      <c r="K134" s="66" t="s">
        <v>750</v>
      </c>
      <c r="L134" s="66" t="s">
        <v>728</v>
      </c>
      <c r="M134" s="66" t="s">
        <v>188</v>
      </c>
      <c r="N134" s="66" t="s">
        <v>189</v>
      </c>
      <c r="O134" s="72">
        <f t="shared" ref="O134:Q134" si="59">O104</f>
        <v>0</v>
      </c>
      <c r="P134" s="61">
        <f t="shared" si="59"/>
        <v>1</v>
      </c>
      <c r="Q134" s="61">
        <f t="shared" si="59"/>
        <v>0</v>
      </c>
      <c r="R134" s="61">
        <f>R104</f>
        <v>0</v>
      </c>
      <c r="S134" s="92">
        <f>S104</f>
        <v>0</v>
      </c>
      <c r="T134" s="75" t="str">
        <f>T104</f>
        <v xml:space="preserve">SplitAirCond     </v>
      </c>
      <c r="U134" s="72">
        <f>U104</f>
        <v>0</v>
      </c>
      <c r="V134" s="61">
        <f t="shared" si="52"/>
        <v>0</v>
      </c>
      <c r="W134" s="61">
        <f t="shared" si="57"/>
        <v>1</v>
      </c>
      <c r="X134" s="61">
        <f t="shared" si="43"/>
        <v>0</v>
      </c>
      <c r="Y134" s="61">
        <f t="shared" si="47"/>
        <v>0</v>
      </c>
      <c r="Z134" s="61">
        <v>-1</v>
      </c>
      <c r="AA134" s="61" t="s">
        <v>0</v>
      </c>
      <c r="AB134" s="62" t="str">
        <f t="shared" ref="AB134" si="60">AB104</f>
        <v xml:space="preserve">EvapIndirDirect - Indirect-direct evaporative cooling system        </v>
      </c>
    </row>
    <row r="135" spans="1:30" x14ac:dyDescent="0.25">
      <c r="C135" s="61">
        <f t="shared" si="45"/>
        <v>2013</v>
      </c>
      <c r="D135" s="6">
        <f t="shared" si="46"/>
        <v>2015</v>
      </c>
      <c r="E135" t="s">
        <v>185</v>
      </c>
      <c r="F135" s="67" t="s">
        <v>154</v>
      </c>
      <c r="G135" s="66" t="s">
        <v>749</v>
      </c>
      <c r="H135" s="66" t="s">
        <v>749</v>
      </c>
      <c r="I135" s="48">
        <v>13</v>
      </c>
      <c r="J135" s="66" t="s">
        <v>750</v>
      </c>
      <c r="K135" s="66" t="s">
        <v>750</v>
      </c>
      <c r="L135" s="66" t="s">
        <v>728</v>
      </c>
      <c r="M135" s="66" t="s">
        <v>188</v>
      </c>
      <c r="N135" s="66" t="s">
        <v>189</v>
      </c>
      <c r="O135" s="72">
        <f t="shared" ref="O135:Q135" si="61">O105</f>
        <v>0</v>
      </c>
      <c r="P135" s="61">
        <f t="shared" si="61"/>
        <v>1</v>
      </c>
      <c r="Q135" s="61">
        <f t="shared" si="61"/>
        <v>0</v>
      </c>
      <c r="R135" s="61">
        <f>R105</f>
        <v>0</v>
      </c>
      <c r="S135" s="92">
        <f>S105</f>
        <v>0</v>
      </c>
      <c r="T135" s="75" t="str">
        <f>T105</f>
        <v xml:space="preserve">SplitAirCond     </v>
      </c>
      <c r="U135" s="72">
        <f>U105</f>
        <v>0</v>
      </c>
      <c r="V135" s="61">
        <f t="shared" si="52"/>
        <v>0</v>
      </c>
      <c r="W135" s="61">
        <f t="shared" si="57"/>
        <v>1</v>
      </c>
      <c r="X135" s="61">
        <f t="shared" si="43"/>
        <v>0</v>
      </c>
      <c r="Y135" s="61">
        <f t="shared" si="47"/>
        <v>0</v>
      </c>
      <c r="Z135" s="61">
        <v>-1</v>
      </c>
      <c r="AA135" s="61" t="s">
        <v>0</v>
      </c>
      <c r="AB135" s="62" t="str">
        <f t="shared" ref="AB135" si="62">AB105</f>
        <v xml:space="preserve">EvapIndirect - Indirect evaporative cooling system                  </v>
      </c>
    </row>
    <row r="136" spans="1:30" x14ac:dyDescent="0.25">
      <c r="C136" s="61">
        <f t="shared" si="45"/>
        <v>2013</v>
      </c>
      <c r="D136" s="6">
        <f t="shared" si="46"/>
        <v>2015</v>
      </c>
      <c r="E136" t="s">
        <v>379</v>
      </c>
      <c r="F136" s="51">
        <v>16</v>
      </c>
      <c r="G136" s="66" t="s">
        <v>749</v>
      </c>
      <c r="H136" s="66" t="s">
        <v>749</v>
      </c>
      <c r="I136" s="11">
        <v>14</v>
      </c>
      <c r="J136" s="66" t="s">
        <v>750</v>
      </c>
      <c r="K136" s="66" t="s">
        <v>750</v>
      </c>
      <c r="L136" s="66" t="s">
        <v>728</v>
      </c>
      <c r="M136" s="66" t="s">
        <v>188</v>
      </c>
      <c r="N136" s="66" t="s">
        <v>189</v>
      </c>
      <c r="O136" s="72">
        <f t="shared" ref="O136:Q136" si="63">O106</f>
        <v>1</v>
      </c>
      <c r="P136" s="61">
        <f t="shared" si="63"/>
        <v>1</v>
      </c>
      <c r="Q136" s="61">
        <f t="shared" si="63"/>
        <v>0</v>
      </c>
      <c r="R136" s="61">
        <f>R106</f>
        <v>1</v>
      </c>
      <c r="S136" s="92">
        <f>S106</f>
        <v>0</v>
      </c>
      <c r="T136" s="75" t="str">
        <f>T106</f>
        <v xml:space="preserve">SplitAirCond     </v>
      </c>
      <c r="U136" s="72">
        <f>U106</f>
        <v>0</v>
      </c>
      <c r="V136" s="61">
        <f t="shared" si="52"/>
        <v>0</v>
      </c>
      <c r="W136" s="61">
        <f t="shared" si="57"/>
        <v>1</v>
      </c>
      <c r="X136" s="61">
        <f t="shared" si="43"/>
        <v>0</v>
      </c>
      <c r="Y136" s="61">
        <f t="shared" si="47"/>
        <v>0</v>
      </c>
      <c r="Z136" s="61">
        <v>-1</v>
      </c>
      <c r="AA136" s="61" t="s">
        <v>0</v>
      </c>
      <c r="AB136" s="62" t="str">
        <f t="shared" ref="AB136" si="64">AB106</f>
        <v>EvapCondenser - Evaporatively-cooled condenser for split AC systems</v>
      </c>
      <c r="AD136" s="125"/>
    </row>
    <row r="137" spans="1:30" x14ac:dyDescent="0.25">
      <c r="A137" t="s">
        <v>0</v>
      </c>
      <c r="C137" s="61">
        <f t="shared" si="45"/>
        <v>2013</v>
      </c>
      <c r="D137" s="6">
        <f t="shared" si="46"/>
        <v>2015</v>
      </c>
      <c r="E137" s="24" t="s">
        <v>186</v>
      </c>
      <c r="F137" s="67" t="s">
        <v>154</v>
      </c>
      <c r="G137" s="66" t="s">
        <v>749</v>
      </c>
      <c r="H137" s="66" t="s">
        <v>749</v>
      </c>
      <c r="I137" s="11">
        <v>0</v>
      </c>
      <c r="J137" s="66" t="s">
        <v>750</v>
      </c>
      <c r="K137" s="66" t="s">
        <v>750</v>
      </c>
      <c r="L137" s="66" t="s">
        <v>728</v>
      </c>
      <c r="M137" s="66" t="s">
        <v>188</v>
      </c>
      <c r="N137" s="66" t="s">
        <v>189</v>
      </c>
      <c r="O137" s="72">
        <f t="shared" ref="O137:Q137" si="65">O107</f>
        <v>0</v>
      </c>
      <c r="P137" s="61">
        <f t="shared" si="65"/>
        <v>1</v>
      </c>
      <c r="Q137" s="61">
        <f t="shared" si="65"/>
        <v>0</v>
      </c>
      <c r="R137" s="61">
        <f>R107</f>
        <v>1</v>
      </c>
      <c r="S137" s="92">
        <f>S107</f>
        <v>0</v>
      </c>
      <c r="T137" s="75" t="str">
        <f>T107</f>
        <v>N/A</v>
      </c>
      <c r="U137" s="72">
        <f>U107</f>
        <v>0</v>
      </c>
      <c r="V137" s="61">
        <f t="shared" si="52"/>
        <v>0</v>
      </c>
      <c r="W137" s="61">
        <f t="shared" si="57"/>
        <v>0</v>
      </c>
      <c r="X137" s="61">
        <f t="shared" si="43"/>
        <v>0</v>
      </c>
      <c r="Y137" s="61">
        <f t="shared" si="47"/>
        <v>0</v>
      </c>
      <c r="Z137" s="61">
        <v>-1</v>
      </c>
      <c r="AA137" s="61" t="s">
        <v>0</v>
      </c>
      <c r="AB137" s="62" t="str">
        <f t="shared" ref="AB137" si="66">AB107</f>
        <v xml:space="preserve">Evap/CC - Evaporatively-cooled condensers                           </v>
      </c>
    </row>
    <row r="138" spans="1:30" x14ac:dyDescent="0.25">
      <c r="A138" t="s">
        <v>0</v>
      </c>
      <c r="C138" s="61">
        <f t="shared" si="45"/>
        <v>2013</v>
      </c>
      <c r="D138" s="6">
        <f t="shared" si="46"/>
        <v>2015</v>
      </c>
      <c r="E138" s="24" t="s">
        <v>187</v>
      </c>
      <c r="F138" s="52">
        <v>0</v>
      </c>
      <c r="G138" s="66" t="s">
        <v>749</v>
      </c>
      <c r="H138" s="66" t="s">
        <v>749</v>
      </c>
      <c r="I138" s="11">
        <v>0</v>
      </c>
      <c r="J138" s="66" t="s">
        <v>750</v>
      </c>
      <c r="K138" s="66" t="s">
        <v>750</v>
      </c>
      <c r="L138" s="66" t="s">
        <v>728</v>
      </c>
      <c r="M138" s="66" t="s">
        <v>188</v>
      </c>
      <c r="N138" s="66" t="s">
        <v>189</v>
      </c>
      <c r="O138" s="72">
        <f t="shared" ref="O138:Q138" si="67">O108</f>
        <v>0</v>
      </c>
      <c r="P138" s="61">
        <f t="shared" si="67"/>
        <v>1</v>
      </c>
      <c r="Q138" s="61">
        <f t="shared" si="67"/>
        <v>0</v>
      </c>
      <c r="R138" s="61">
        <f>R108</f>
        <v>1</v>
      </c>
      <c r="S138" s="92">
        <f>S108</f>
        <v>0</v>
      </c>
      <c r="T138" s="75" t="str">
        <f>T108</f>
        <v>N/A</v>
      </c>
      <c r="U138" s="72">
        <f>U108</f>
        <v>0</v>
      </c>
      <c r="V138" s="61">
        <f t="shared" si="52"/>
        <v>0</v>
      </c>
      <c r="W138" s="61">
        <f t="shared" si="57"/>
        <v>0</v>
      </c>
      <c r="X138" s="61">
        <f t="shared" si="43"/>
        <v>0</v>
      </c>
      <c r="Y138" s="61">
        <f t="shared" si="47"/>
        <v>0</v>
      </c>
      <c r="Z138" s="61">
        <v>-1</v>
      </c>
      <c r="AA138" s="61" t="s">
        <v>0</v>
      </c>
      <c r="AB138" s="62" t="str">
        <f t="shared" ref="AB138" si="68">AB108</f>
        <v xml:space="preserve">IceSAC - Ice storage air conditioning system                        </v>
      </c>
    </row>
    <row r="139" spans="1:30" ht="6.75" customHeight="1" x14ac:dyDescent="0.25">
      <c r="A139" t="s">
        <v>0</v>
      </c>
      <c r="D139" s="57"/>
      <c r="E139" s="58"/>
      <c r="F139" s="57"/>
      <c r="G139" s="57"/>
      <c r="H139" s="57"/>
      <c r="I139" s="57"/>
      <c r="J139" s="57"/>
      <c r="K139" s="57"/>
      <c r="L139" s="57"/>
      <c r="M139" s="59"/>
      <c r="N139" s="59"/>
      <c r="O139" s="59"/>
      <c r="P139" s="59"/>
      <c r="Q139" s="59"/>
      <c r="R139" s="59"/>
      <c r="S139" s="59"/>
      <c r="T139" s="58"/>
      <c r="U139" s="58"/>
      <c r="V139" s="58"/>
      <c r="W139" s="58"/>
      <c r="X139" s="58"/>
      <c r="Y139" s="58"/>
      <c r="Z139" s="58"/>
    </row>
    <row r="140" spans="1:30" x14ac:dyDescent="0.25">
      <c r="A140" t="s">
        <v>434</v>
      </c>
      <c r="E140" s="126"/>
      <c r="F140" s="126"/>
      <c r="G140" s="126"/>
      <c r="H140" s="126"/>
      <c r="I140" s="126"/>
      <c r="J140" s="126"/>
      <c r="K140" s="126"/>
      <c r="L140" s="126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</row>
    <row r="141" spans="1:30" x14ac:dyDescent="0.25">
      <c r="C141" s="60">
        <v>2008</v>
      </c>
      <c r="D141" s="60">
        <v>2010</v>
      </c>
      <c r="E141" t="s">
        <v>173</v>
      </c>
      <c r="F141" s="68" t="s">
        <v>154</v>
      </c>
      <c r="G141" s="66" t="s">
        <v>749</v>
      </c>
      <c r="H141" s="66" t="s">
        <v>749</v>
      </c>
      <c r="I141" s="66" t="s">
        <v>155</v>
      </c>
      <c r="J141" s="66" t="s">
        <v>750</v>
      </c>
      <c r="K141" s="66" t="s">
        <v>750</v>
      </c>
      <c r="L141" s="66" t="s">
        <v>728</v>
      </c>
      <c r="M141" s="66" t="s">
        <v>188</v>
      </c>
      <c r="N141" s="66" t="s">
        <v>189</v>
      </c>
      <c r="O141" s="70">
        <v>1</v>
      </c>
      <c r="P141" s="48">
        <v>-1</v>
      </c>
      <c r="Q141" s="48">
        <v>0</v>
      </c>
      <c r="R141" s="48">
        <v>0</v>
      </c>
      <c r="S141" s="92">
        <v>0</v>
      </c>
      <c r="T141" s="97" t="s">
        <v>174</v>
      </c>
      <c r="U141" s="70">
        <f>IF(AND(ISNUMBER(F141), F141&gt;0), 1, 0)</f>
        <v>0</v>
      </c>
      <c r="V141" s="48">
        <f>IF(AND(ISNUMBER(G141), G141&gt;0), 1, 0)</f>
        <v>0</v>
      </c>
      <c r="W141" s="48">
        <f>IF(AND(ISNUMBER(I141), I141&gt;0), 1, 0)</f>
        <v>0</v>
      </c>
      <c r="X141" s="61">
        <f>IF(AND(ISNUMBER(J141), J141&gt;0), 1, 0)</f>
        <v>0</v>
      </c>
      <c r="Y141" s="61">
        <f t="shared" ref="Y141:Y169" si="69">IF(AND(ISNUMBER(L141), L141&gt;0), 1, 0)</f>
        <v>0</v>
      </c>
      <c r="Z141" s="61">
        <v>-1</v>
      </c>
      <c r="AA141" s="61" t="s">
        <v>0</v>
      </c>
      <c r="AB141" t="s">
        <v>115</v>
      </c>
    </row>
    <row r="142" spans="1:30" x14ac:dyDescent="0.25">
      <c r="C142" s="61">
        <f>C141</f>
        <v>2008</v>
      </c>
      <c r="D142" s="6">
        <f>D141</f>
        <v>2010</v>
      </c>
      <c r="E142" t="s">
        <v>174</v>
      </c>
      <c r="F142" s="51">
        <v>13</v>
      </c>
      <c r="G142" s="66" t="s">
        <v>749</v>
      </c>
      <c r="H142" s="66" t="s">
        <v>749</v>
      </c>
      <c r="I142" s="11">
        <v>11.3</v>
      </c>
      <c r="J142" s="66" t="s">
        <v>750</v>
      </c>
      <c r="K142" s="66" t="s">
        <v>750</v>
      </c>
      <c r="L142" s="66" t="s">
        <v>728</v>
      </c>
      <c r="M142" s="66" t="s">
        <v>188</v>
      </c>
      <c r="N142" s="66" t="s">
        <v>189</v>
      </c>
      <c r="O142" s="70">
        <v>1</v>
      </c>
      <c r="P142" s="48">
        <v>1</v>
      </c>
      <c r="Q142" s="48">
        <v>0</v>
      </c>
      <c r="R142" s="48">
        <v>1</v>
      </c>
      <c r="S142" s="92">
        <v>0</v>
      </c>
      <c r="T142" s="97" t="s">
        <v>174</v>
      </c>
      <c r="U142" s="70">
        <f t="shared" ref="U142:U166" si="70">IF(AND(ISNUMBER(F142), F142&gt;0), 1, 0)</f>
        <v>1</v>
      </c>
      <c r="V142" s="48">
        <f t="shared" ref="V142:V169" si="71">IF(AND(ISNUMBER(G142), G142&gt;0), 1, 0)</f>
        <v>0</v>
      </c>
      <c r="W142" s="48">
        <f t="shared" ref="W142:W144" si="72">IF(AND(ISNUMBER(I142), I142&gt;0), 1, 0)</f>
        <v>1</v>
      </c>
      <c r="X142" s="61">
        <f t="shared" ref="X142:X169" si="73">IF(AND(ISNUMBER(J142), J142&gt;0), 1, 0)</f>
        <v>0</v>
      </c>
      <c r="Y142" s="61">
        <f t="shared" si="69"/>
        <v>0</v>
      </c>
      <c r="Z142" s="61">
        <v>-1</v>
      </c>
      <c r="AA142" s="61" t="s">
        <v>0</v>
      </c>
      <c r="AB142" t="s">
        <v>116</v>
      </c>
    </row>
    <row r="143" spans="1:30" x14ac:dyDescent="0.25">
      <c r="C143" s="61">
        <f t="shared" ref="C143:C169" si="74">C142</f>
        <v>2008</v>
      </c>
      <c r="D143" s="6">
        <f t="shared" ref="D143:D169" si="75">D142</f>
        <v>2010</v>
      </c>
      <c r="E143" t="s">
        <v>175</v>
      </c>
      <c r="F143" s="51">
        <v>13</v>
      </c>
      <c r="G143" s="66" t="s">
        <v>749</v>
      </c>
      <c r="H143" s="66" t="s">
        <v>749</v>
      </c>
      <c r="I143" s="11">
        <v>11.3</v>
      </c>
      <c r="J143" s="66" t="s">
        <v>750</v>
      </c>
      <c r="K143" s="66" t="s">
        <v>750</v>
      </c>
      <c r="L143" s="66" t="s">
        <v>728</v>
      </c>
      <c r="M143" s="66" t="s">
        <v>188</v>
      </c>
      <c r="N143" s="66" t="s">
        <v>189</v>
      </c>
      <c r="O143" s="70">
        <v>1</v>
      </c>
      <c r="P143" s="48">
        <v>1</v>
      </c>
      <c r="Q143" s="48">
        <v>0</v>
      </c>
      <c r="R143" s="48">
        <v>1</v>
      </c>
      <c r="S143" s="92">
        <v>0</v>
      </c>
      <c r="T143" s="97" t="s">
        <v>174</v>
      </c>
      <c r="U143" s="70">
        <f t="shared" si="70"/>
        <v>1</v>
      </c>
      <c r="V143" s="48">
        <f t="shared" si="71"/>
        <v>0</v>
      </c>
      <c r="W143" s="48">
        <f t="shared" si="72"/>
        <v>1</v>
      </c>
      <c r="X143" s="61">
        <f t="shared" si="73"/>
        <v>0</v>
      </c>
      <c r="Y143" s="61">
        <f t="shared" si="69"/>
        <v>0</v>
      </c>
      <c r="Z143" s="61">
        <v>-1</v>
      </c>
      <c r="AA143" s="61" t="s">
        <v>0</v>
      </c>
      <c r="AB143" t="s">
        <v>117</v>
      </c>
    </row>
    <row r="144" spans="1:30" x14ac:dyDescent="0.25">
      <c r="C144" s="61">
        <f t="shared" si="74"/>
        <v>2008</v>
      </c>
      <c r="D144" s="6">
        <f t="shared" si="75"/>
        <v>2010</v>
      </c>
      <c r="E144" t="s">
        <v>176</v>
      </c>
      <c r="F144" s="51">
        <v>13</v>
      </c>
      <c r="G144" s="66" t="s">
        <v>749</v>
      </c>
      <c r="H144" s="66" t="s">
        <v>749</v>
      </c>
      <c r="I144" s="11">
        <v>11.3</v>
      </c>
      <c r="J144" s="66" t="s">
        <v>750</v>
      </c>
      <c r="K144" s="66" t="s">
        <v>750</v>
      </c>
      <c r="L144" s="66" t="s">
        <v>728</v>
      </c>
      <c r="M144" s="66" t="s">
        <v>188</v>
      </c>
      <c r="N144" s="66" t="s">
        <v>189</v>
      </c>
      <c r="O144" s="70">
        <v>0</v>
      </c>
      <c r="P144" s="48">
        <v>1</v>
      </c>
      <c r="Q144" s="48">
        <v>0</v>
      </c>
      <c r="R144" s="48">
        <v>1</v>
      </c>
      <c r="S144" s="92">
        <v>0</v>
      </c>
      <c r="T144" s="97" t="s">
        <v>174</v>
      </c>
      <c r="U144" s="70">
        <f t="shared" si="70"/>
        <v>1</v>
      </c>
      <c r="V144" s="48">
        <f t="shared" si="71"/>
        <v>0</v>
      </c>
      <c r="W144" s="48">
        <f t="shared" si="72"/>
        <v>1</v>
      </c>
      <c r="X144" s="61">
        <f t="shared" si="73"/>
        <v>0</v>
      </c>
      <c r="Y144" s="61">
        <f t="shared" si="69"/>
        <v>0</v>
      </c>
      <c r="Z144" s="61">
        <v>-1</v>
      </c>
      <c r="AA144" s="61" t="s">
        <v>0</v>
      </c>
      <c r="AB144" t="s">
        <v>118</v>
      </c>
    </row>
    <row r="145" spans="1:30" x14ac:dyDescent="0.25">
      <c r="C145" s="61">
        <f t="shared" si="74"/>
        <v>2008</v>
      </c>
      <c r="D145" s="6">
        <f t="shared" si="75"/>
        <v>2010</v>
      </c>
      <c r="E145" t="s">
        <v>519</v>
      </c>
      <c r="F145" s="51">
        <v>13</v>
      </c>
      <c r="G145" s="66" t="s">
        <v>749</v>
      </c>
      <c r="H145" s="66" t="s">
        <v>749</v>
      </c>
      <c r="I145" s="11">
        <v>11.3</v>
      </c>
      <c r="J145" s="66" t="s">
        <v>750</v>
      </c>
      <c r="K145" s="66" t="s">
        <v>750</v>
      </c>
      <c r="L145" s="66" t="s">
        <v>728</v>
      </c>
      <c r="M145" s="66" t="s">
        <v>188</v>
      </c>
      <c r="N145" s="66" t="s">
        <v>189</v>
      </c>
      <c r="O145" s="70">
        <v>1</v>
      </c>
      <c r="P145" s="48">
        <v>1</v>
      </c>
      <c r="Q145" s="48">
        <v>0</v>
      </c>
      <c r="R145" s="48">
        <v>1</v>
      </c>
      <c r="S145" s="92">
        <v>0</v>
      </c>
      <c r="T145" s="97" t="s">
        <v>174</v>
      </c>
      <c r="U145" s="70">
        <f t="shared" ref="U145" si="76">IF(AND(ISNUMBER(F145), F145&gt;0), 1, 0)</f>
        <v>1</v>
      </c>
      <c r="V145" s="48">
        <f t="shared" si="71"/>
        <v>0</v>
      </c>
      <c r="W145" s="48">
        <f t="shared" ref="W145" si="77">IF(AND(ISNUMBER(I145), I145&gt;0), 1, 0)</f>
        <v>1</v>
      </c>
      <c r="X145" s="61">
        <f t="shared" si="73"/>
        <v>0</v>
      </c>
      <c r="Y145" s="61">
        <f t="shared" si="69"/>
        <v>0</v>
      </c>
      <c r="Z145" s="61">
        <v>-1</v>
      </c>
      <c r="AA145" s="61" t="s">
        <v>0</v>
      </c>
      <c r="AB145" t="s">
        <v>520</v>
      </c>
    </row>
    <row r="146" spans="1:30" x14ac:dyDescent="0.25">
      <c r="C146" s="61">
        <f t="shared" ref="C146:C159" si="78">C145</f>
        <v>2008</v>
      </c>
      <c r="D146" s="6">
        <f t="shared" si="75"/>
        <v>2010</v>
      </c>
      <c r="E146" t="s">
        <v>530</v>
      </c>
      <c r="F146" s="51">
        <v>13</v>
      </c>
      <c r="G146" s="66" t="s">
        <v>749</v>
      </c>
      <c r="H146" s="66" t="s">
        <v>749</v>
      </c>
      <c r="I146" s="11">
        <v>11.3</v>
      </c>
      <c r="J146" s="66" t="s">
        <v>750</v>
      </c>
      <c r="K146" s="66" t="s">
        <v>750</v>
      </c>
      <c r="L146" s="66" t="s">
        <v>728</v>
      </c>
      <c r="M146" s="66" t="s">
        <v>188</v>
      </c>
      <c r="N146" s="66" t="s">
        <v>189</v>
      </c>
      <c r="O146" s="70">
        <v>1</v>
      </c>
      <c r="P146" s="48">
        <v>0</v>
      </c>
      <c r="Q146" s="48">
        <v>0</v>
      </c>
      <c r="R146" s="48">
        <v>1</v>
      </c>
      <c r="S146" s="120">
        <v>1</v>
      </c>
      <c r="T146" s="100" t="s">
        <v>174</v>
      </c>
      <c r="U146" s="70">
        <f t="shared" si="70"/>
        <v>1</v>
      </c>
      <c r="V146" s="48">
        <f t="shared" si="71"/>
        <v>0</v>
      </c>
      <c r="W146" s="48">
        <f t="shared" ref="W146:W153" si="79">IF(AND(ISNUMBER(I146), I146&gt;0), 1, 0)</f>
        <v>1</v>
      </c>
      <c r="X146" s="61">
        <f t="shared" si="73"/>
        <v>0</v>
      </c>
      <c r="Y146" s="61">
        <f t="shared" si="69"/>
        <v>0</v>
      </c>
      <c r="Z146" s="61">
        <v>-1</v>
      </c>
      <c r="AA146" s="61" t="s">
        <v>0</v>
      </c>
      <c r="AB146" t="s">
        <v>532</v>
      </c>
      <c r="AD146" t="s">
        <v>529</v>
      </c>
    </row>
    <row r="147" spans="1:30" x14ac:dyDescent="0.25">
      <c r="C147" s="61">
        <f t="shared" si="78"/>
        <v>2008</v>
      </c>
      <c r="D147" s="6">
        <f t="shared" si="75"/>
        <v>2010</v>
      </c>
      <c r="E147" t="s">
        <v>531</v>
      </c>
      <c r="F147" s="51">
        <v>13</v>
      </c>
      <c r="G147" s="66" t="s">
        <v>749</v>
      </c>
      <c r="H147" s="66" t="s">
        <v>749</v>
      </c>
      <c r="I147" s="11">
        <v>11.3</v>
      </c>
      <c r="J147" s="66" t="s">
        <v>750</v>
      </c>
      <c r="K147" s="66" t="s">
        <v>750</v>
      </c>
      <c r="L147" s="66" t="s">
        <v>728</v>
      </c>
      <c r="M147" s="66" t="s">
        <v>188</v>
      </c>
      <c r="N147" s="66" t="s">
        <v>189</v>
      </c>
      <c r="O147" s="70">
        <v>1</v>
      </c>
      <c r="P147" s="48">
        <v>0</v>
      </c>
      <c r="Q147" s="48">
        <v>0</v>
      </c>
      <c r="R147" s="48">
        <v>1</v>
      </c>
      <c r="S147" s="120">
        <v>1</v>
      </c>
      <c r="T147" s="100" t="s">
        <v>174</v>
      </c>
      <c r="U147" s="70">
        <f t="shared" si="70"/>
        <v>1</v>
      </c>
      <c r="V147" s="48">
        <f t="shared" si="71"/>
        <v>0</v>
      </c>
      <c r="W147" s="48">
        <f t="shared" si="79"/>
        <v>1</v>
      </c>
      <c r="X147" s="61">
        <f t="shared" si="73"/>
        <v>0</v>
      </c>
      <c r="Y147" s="61">
        <f t="shared" si="69"/>
        <v>0</v>
      </c>
      <c r="Z147" s="61">
        <v>-1</v>
      </c>
      <c r="AA147" s="61" t="s">
        <v>0</v>
      </c>
      <c r="AB147" t="s">
        <v>537</v>
      </c>
      <c r="AD147" t="s">
        <v>538</v>
      </c>
    </row>
    <row r="148" spans="1:30" x14ac:dyDescent="0.25">
      <c r="C148" s="61">
        <f t="shared" si="78"/>
        <v>2008</v>
      </c>
      <c r="D148" s="6">
        <f t="shared" si="75"/>
        <v>2010</v>
      </c>
      <c r="E148" t="s">
        <v>527</v>
      </c>
      <c r="F148" s="51">
        <v>13</v>
      </c>
      <c r="G148" s="66" t="s">
        <v>749</v>
      </c>
      <c r="H148" s="66" t="s">
        <v>749</v>
      </c>
      <c r="I148" s="11">
        <v>11.3</v>
      </c>
      <c r="J148" s="66" t="s">
        <v>750</v>
      </c>
      <c r="K148" s="66" t="s">
        <v>750</v>
      </c>
      <c r="L148" s="66" t="s">
        <v>728</v>
      </c>
      <c r="M148" s="66" t="s">
        <v>188</v>
      </c>
      <c r="N148" s="66" t="s">
        <v>189</v>
      </c>
      <c r="O148" s="70">
        <v>1</v>
      </c>
      <c r="P148" s="48">
        <v>0</v>
      </c>
      <c r="Q148" s="48">
        <v>0</v>
      </c>
      <c r="R148" s="48">
        <v>1</v>
      </c>
      <c r="S148" s="120">
        <v>1</v>
      </c>
      <c r="T148" s="100" t="s">
        <v>174</v>
      </c>
      <c r="U148" s="70">
        <f t="shared" si="70"/>
        <v>1</v>
      </c>
      <c r="V148" s="48">
        <f t="shared" si="71"/>
        <v>0</v>
      </c>
      <c r="W148" s="48">
        <f t="shared" si="79"/>
        <v>1</v>
      </c>
      <c r="X148" s="61">
        <f t="shared" si="73"/>
        <v>0</v>
      </c>
      <c r="Y148" s="61">
        <f t="shared" si="69"/>
        <v>0</v>
      </c>
      <c r="Z148" s="61">
        <v>-1</v>
      </c>
      <c r="AA148" s="61" t="s">
        <v>0</v>
      </c>
      <c r="AB148" t="s">
        <v>540</v>
      </c>
      <c r="AD148" t="s">
        <v>538</v>
      </c>
    </row>
    <row r="149" spans="1:30" x14ac:dyDescent="0.25">
      <c r="C149" s="61">
        <f t="shared" si="78"/>
        <v>2008</v>
      </c>
      <c r="D149" s="6">
        <f t="shared" si="75"/>
        <v>2010</v>
      </c>
      <c r="E149" t="s">
        <v>177</v>
      </c>
      <c r="F149" s="67" t="s">
        <v>154</v>
      </c>
      <c r="G149" s="66" t="s">
        <v>749</v>
      </c>
      <c r="H149" s="66" t="s">
        <v>749</v>
      </c>
      <c r="I149" s="11">
        <v>8.5</v>
      </c>
      <c r="J149" s="66" t="s">
        <v>750</v>
      </c>
      <c r="K149" s="66" t="s">
        <v>750</v>
      </c>
      <c r="L149" s="66" t="s">
        <v>728</v>
      </c>
      <c r="M149" s="66" t="s">
        <v>188</v>
      </c>
      <c r="N149" s="66" t="s">
        <v>189</v>
      </c>
      <c r="O149" s="71">
        <v>1</v>
      </c>
      <c r="P149" s="49">
        <v>0</v>
      </c>
      <c r="Q149" s="49">
        <v>0</v>
      </c>
      <c r="R149" s="49">
        <v>0</v>
      </c>
      <c r="S149" s="120">
        <v>1</v>
      </c>
      <c r="T149" s="99" t="s">
        <v>174</v>
      </c>
      <c r="U149" s="70">
        <f t="shared" si="70"/>
        <v>0</v>
      </c>
      <c r="V149" s="48">
        <f t="shared" si="71"/>
        <v>0</v>
      </c>
      <c r="W149" s="48">
        <f t="shared" si="79"/>
        <v>1</v>
      </c>
      <c r="X149" s="61">
        <f t="shared" si="73"/>
        <v>0</v>
      </c>
      <c r="Y149" s="61">
        <f t="shared" si="69"/>
        <v>0</v>
      </c>
      <c r="Z149" s="61">
        <v>-1</v>
      </c>
      <c r="AA149" s="61" t="s">
        <v>0</v>
      </c>
      <c r="AB149" t="s">
        <v>119</v>
      </c>
    </row>
    <row r="150" spans="1:30" x14ac:dyDescent="0.25">
      <c r="C150" s="61">
        <f t="shared" si="78"/>
        <v>2008</v>
      </c>
      <c r="D150" s="6">
        <f t="shared" si="75"/>
        <v>2010</v>
      </c>
      <c r="E150" t="s">
        <v>178</v>
      </c>
      <c r="F150" s="51">
        <v>13</v>
      </c>
      <c r="G150" s="66" t="s">
        <v>749</v>
      </c>
      <c r="H150" s="66" t="s">
        <v>749</v>
      </c>
      <c r="I150" s="11">
        <v>11.3</v>
      </c>
      <c r="J150" s="66" t="s">
        <v>750</v>
      </c>
      <c r="K150" s="66" t="s">
        <v>750</v>
      </c>
      <c r="L150" s="66" t="s">
        <v>728</v>
      </c>
      <c r="M150" s="66" t="s">
        <v>188</v>
      </c>
      <c r="N150" s="66" t="s">
        <v>189</v>
      </c>
      <c r="O150" s="70">
        <v>1</v>
      </c>
      <c r="P150" s="48">
        <v>1</v>
      </c>
      <c r="Q150" s="48">
        <v>1</v>
      </c>
      <c r="R150" s="48">
        <v>1</v>
      </c>
      <c r="S150" s="92">
        <v>0</v>
      </c>
      <c r="T150" s="97" t="s">
        <v>178</v>
      </c>
      <c r="U150" s="70">
        <f t="shared" si="70"/>
        <v>1</v>
      </c>
      <c r="V150" s="48">
        <f t="shared" si="71"/>
        <v>0</v>
      </c>
      <c r="W150" s="48">
        <f t="shared" si="79"/>
        <v>1</v>
      </c>
      <c r="X150" s="61">
        <f t="shared" si="73"/>
        <v>0</v>
      </c>
      <c r="Y150" s="61">
        <f t="shared" si="69"/>
        <v>0</v>
      </c>
      <c r="Z150" s="61">
        <v>-1</v>
      </c>
      <c r="AA150" s="61" t="s">
        <v>0</v>
      </c>
      <c r="AB150" t="s">
        <v>120</v>
      </c>
    </row>
    <row r="151" spans="1:30" x14ac:dyDescent="0.25">
      <c r="C151" s="61">
        <f t="shared" si="78"/>
        <v>2008</v>
      </c>
      <c r="D151" s="6">
        <f t="shared" si="75"/>
        <v>2010</v>
      </c>
      <c r="E151" t="s">
        <v>179</v>
      </c>
      <c r="F151" s="51">
        <v>13</v>
      </c>
      <c r="G151" s="66" t="s">
        <v>749</v>
      </c>
      <c r="H151" s="66" t="s">
        <v>749</v>
      </c>
      <c r="I151" s="66" t="s">
        <v>155</v>
      </c>
      <c r="J151" s="66" t="s">
        <v>750</v>
      </c>
      <c r="K151" s="66" t="s">
        <v>750</v>
      </c>
      <c r="L151" s="66" t="s">
        <v>728</v>
      </c>
      <c r="M151" s="66" t="s">
        <v>188</v>
      </c>
      <c r="N151" s="66" t="s">
        <v>189</v>
      </c>
      <c r="O151" s="71">
        <v>1</v>
      </c>
      <c r="P151" s="48">
        <v>1</v>
      </c>
      <c r="Q151" s="48">
        <v>1</v>
      </c>
      <c r="R151" s="48">
        <v>1</v>
      </c>
      <c r="S151" s="92">
        <v>0</v>
      </c>
      <c r="T151" s="97" t="s">
        <v>178</v>
      </c>
      <c r="U151" s="70">
        <f t="shared" si="70"/>
        <v>1</v>
      </c>
      <c r="V151" s="48">
        <f t="shared" si="71"/>
        <v>0</v>
      </c>
      <c r="W151" s="48">
        <f t="shared" si="79"/>
        <v>0</v>
      </c>
      <c r="X151" s="61">
        <f t="shared" si="73"/>
        <v>0</v>
      </c>
      <c r="Y151" s="61">
        <f t="shared" si="69"/>
        <v>0</v>
      </c>
      <c r="Z151" s="61">
        <v>-1</v>
      </c>
      <c r="AA151" s="61" t="s">
        <v>0</v>
      </c>
      <c r="AB151" t="s">
        <v>121</v>
      </c>
    </row>
    <row r="152" spans="1:30" x14ac:dyDescent="0.25">
      <c r="C152" s="61">
        <f t="shared" si="78"/>
        <v>2008</v>
      </c>
      <c r="D152" s="6">
        <f t="shared" si="75"/>
        <v>2010</v>
      </c>
      <c r="E152" t="s">
        <v>180</v>
      </c>
      <c r="F152" s="67" t="s">
        <v>154</v>
      </c>
      <c r="G152" s="66" t="s">
        <v>749</v>
      </c>
      <c r="H152" s="66" t="s">
        <v>749</v>
      </c>
      <c r="I152" s="11">
        <v>0</v>
      </c>
      <c r="J152" s="66" t="s">
        <v>750</v>
      </c>
      <c r="K152" s="66" t="s">
        <v>750</v>
      </c>
      <c r="L152" s="66" t="s">
        <v>728</v>
      </c>
      <c r="M152" s="66" t="s">
        <v>188</v>
      </c>
      <c r="N152" s="66" t="s">
        <v>189</v>
      </c>
      <c r="O152" s="71">
        <v>0</v>
      </c>
      <c r="P152" s="48">
        <v>1</v>
      </c>
      <c r="Q152" s="48">
        <v>1</v>
      </c>
      <c r="R152" s="48">
        <v>1</v>
      </c>
      <c r="S152" s="92">
        <v>0</v>
      </c>
      <c r="T152" s="97" t="s">
        <v>178</v>
      </c>
      <c r="U152" s="70">
        <f t="shared" si="70"/>
        <v>0</v>
      </c>
      <c r="V152" s="48">
        <f t="shared" si="71"/>
        <v>0</v>
      </c>
      <c r="W152" s="48">
        <f t="shared" si="79"/>
        <v>0</v>
      </c>
      <c r="X152" s="61">
        <f t="shared" si="73"/>
        <v>0</v>
      </c>
      <c r="Y152" s="61">
        <f t="shared" si="69"/>
        <v>0</v>
      </c>
      <c r="Z152" s="61">
        <v>-1</v>
      </c>
      <c r="AA152" s="61" t="s">
        <v>0</v>
      </c>
      <c r="AB152" t="s">
        <v>122</v>
      </c>
    </row>
    <row r="153" spans="1:30" x14ac:dyDescent="0.25">
      <c r="A153" t="s">
        <v>0</v>
      </c>
      <c r="C153" s="61">
        <f t="shared" si="78"/>
        <v>2008</v>
      </c>
      <c r="D153" s="6">
        <f t="shared" si="75"/>
        <v>2010</v>
      </c>
      <c r="E153" s="24" t="s">
        <v>181</v>
      </c>
      <c r="F153" s="67" t="s">
        <v>154</v>
      </c>
      <c r="G153" s="66" t="s">
        <v>749</v>
      </c>
      <c r="H153" s="66" t="s">
        <v>749</v>
      </c>
      <c r="I153" s="66" t="s">
        <v>155</v>
      </c>
      <c r="J153" s="66" t="s">
        <v>750</v>
      </c>
      <c r="K153" s="66" t="s">
        <v>750</v>
      </c>
      <c r="L153" s="66" t="s">
        <v>728</v>
      </c>
      <c r="M153" s="11">
        <v>0</v>
      </c>
      <c r="N153" s="11">
        <v>0</v>
      </c>
      <c r="O153" s="71">
        <v>0</v>
      </c>
      <c r="P153" s="53">
        <v>1</v>
      </c>
      <c r="Q153" s="48">
        <v>0</v>
      </c>
      <c r="R153" s="48">
        <v>1</v>
      </c>
      <c r="S153" s="92">
        <v>0</v>
      </c>
      <c r="T153" s="98" t="s">
        <v>227</v>
      </c>
      <c r="U153" s="70">
        <f t="shared" si="70"/>
        <v>0</v>
      </c>
      <c r="V153" s="48">
        <f t="shared" si="71"/>
        <v>0</v>
      </c>
      <c r="W153" s="48">
        <f t="shared" si="79"/>
        <v>0</v>
      </c>
      <c r="X153" s="61">
        <f t="shared" si="73"/>
        <v>0</v>
      </c>
      <c r="Y153" s="61">
        <f t="shared" si="69"/>
        <v>0</v>
      </c>
      <c r="Z153" s="61">
        <v>-1</v>
      </c>
      <c r="AA153" s="61" t="s">
        <v>0</v>
      </c>
      <c r="AB153" t="s">
        <v>123</v>
      </c>
      <c r="AD153" s="119" t="s">
        <v>363</v>
      </c>
    </row>
    <row r="154" spans="1:30" x14ac:dyDescent="0.25">
      <c r="C154" s="61">
        <f t="shared" si="78"/>
        <v>2008</v>
      </c>
      <c r="D154" s="6">
        <f t="shared" si="75"/>
        <v>2010</v>
      </c>
      <c r="E154" t="s">
        <v>515</v>
      </c>
      <c r="F154" s="51">
        <v>13</v>
      </c>
      <c r="G154" s="66" t="s">
        <v>749</v>
      </c>
      <c r="H154" s="66" t="s">
        <v>749</v>
      </c>
      <c r="I154" s="11">
        <v>11.3</v>
      </c>
      <c r="J154" s="66" t="s">
        <v>750</v>
      </c>
      <c r="K154" s="66" t="s">
        <v>750</v>
      </c>
      <c r="L154" s="66" t="s">
        <v>728</v>
      </c>
      <c r="M154" s="66" t="s">
        <v>188</v>
      </c>
      <c r="N154" s="66" t="s">
        <v>189</v>
      </c>
      <c r="O154" s="70">
        <v>1</v>
      </c>
      <c r="P154" s="48">
        <v>1</v>
      </c>
      <c r="Q154" s="48">
        <v>1</v>
      </c>
      <c r="R154" s="48">
        <v>1</v>
      </c>
      <c r="S154" s="92">
        <v>0</v>
      </c>
      <c r="T154" s="97" t="s">
        <v>178</v>
      </c>
      <c r="U154" s="70">
        <f t="shared" ref="U154" si="80">IF(AND(ISNUMBER(F154), F154&gt;0), 1, 0)</f>
        <v>1</v>
      </c>
      <c r="V154" s="48">
        <f t="shared" si="71"/>
        <v>0</v>
      </c>
      <c r="W154" s="48">
        <f t="shared" ref="W154" si="81">IF(AND(ISNUMBER(I154), I154&gt;0), 1, 0)</f>
        <v>1</v>
      </c>
      <c r="X154" s="61">
        <f t="shared" si="73"/>
        <v>0</v>
      </c>
      <c r="Y154" s="61">
        <f t="shared" si="69"/>
        <v>0</v>
      </c>
      <c r="Z154" s="61">
        <v>-1</v>
      </c>
      <c r="AA154" s="61" t="s">
        <v>0</v>
      </c>
      <c r="AB154" t="s">
        <v>521</v>
      </c>
    </row>
    <row r="155" spans="1:30" x14ac:dyDescent="0.25">
      <c r="C155" s="61">
        <f t="shared" si="78"/>
        <v>2008</v>
      </c>
      <c r="D155" s="6">
        <f t="shared" si="75"/>
        <v>2010</v>
      </c>
      <c r="E155" t="s">
        <v>534</v>
      </c>
      <c r="F155" s="63">
        <v>13</v>
      </c>
      <c r="G155" s="66" t="s">
        <v>749</v>
      </c>
      <c r="H155" s="66" t="s">
        <v>749</v>
      </c>
      <c r="I155" s="11">
        <v>11.3</v>
      </c>
      <c r="J155" s="66" t="s">
        <v>750</v>
      </c>
      <c r="K155" s="66" t="s">
        <v>750</v>
      </c>
      <c r="L155" s="66" t="s">
        <v>728</v>
      </c>
      <c r="M155" s="66" t="s">
        <v>188</v>
      </c>
      <c r="N155" s="66" t="s">
        <v>189</v>
      </c>
      <c r="O155" s="71">
        <v>1</v>
      </c>
      <c r="P155" s="48">
        <v>0</v>
      </c>
      <c r="Q155" s="48">
        <v>1</v>
      </c>
      <c r="R155" s="48">
        <v>1</v>
      </c>
      <c r="S155" s="120">
        <v>1</v>
      </c>
      <c r="T155" s="100" t="s">
        <v>178</v>
      </c>
      <c r="U155" s="70">
        <f t="shared" si="70"/>
        <v>1</v>
      </c>
      <c r="V155" s="48">
        <f t="shared" si="71"/>
        <v>0</v>
      </c>
      <c r="W155" s="48">
        <f t="shared" ref="W155:W161" si="82">IF(AND(ISNUMBER(I155), I155&gt;0), 1, 0)</f>
        <v>1</v>
      </c>
      <c r="X155" s="61">
        <f t="shared" si="73"/>
        <v>0</v>
      </c>
      <c r="Y155" s="61">
        <f t="shared" si="69"/>
        <v>0</v>
      </c>
      <c r="Z155" s="61">
        <v>-1</v>
      </c>
      <c r="AA155" s="61" t="s">
        <v>0</v>
      </c>
      <c r="AB155" t="s">
        <v>533</v>
      </c>
      <c r="AD155" t="s">
        <v>529</v>
      </c>
    </row>
    <row r="156" spans="1:30" x14ac:dyDescent="0.25">
      <c r="C156" s="61">
        <f t="shared" si="78"/>
        <v>2008</v>
      </c>
      <c r="D156" s="6">
        <f t="shared" si="75"/>
        <v>2010</v>
      </c>
      <c r="E156" t="s">
        <v>535</v>
      </c>
      <c r="F156" s="63">
        <v>13</v>
      </c>
      <c r="G156" s="66" t="s">
        <v>749</v>
      </c>
      <c r="H156" s="66" t="s">
        <v>749</v>
      </c>
      <c r="I156" s="11">
        <v>11.3</v>
      </c>
      <c r="J156" s="66" t="s">
        <v>750</v>
      </c>
      <c r="K156" s="66" t="s">
        <v>750</v>
      </c>
      <c r="L156" s="66" t="s">
        <v>728</v>
      </c>
      <c r="M156" s="66" t="s">
        <v>188</v>
      </c>
      <c r="N156" s="66" t="s">
        <v>189</v>
      </c>
      <c r="O156" s="71">
        <v>1</v>
      </c>
      <c r="P156" s="48">
        <v>0</v>
      </c>
      <c r="Q156" s="48">
        <v>1</v>
      </c>
      <c r="R156" s="48">
        <v>1</v>
      </c>
      <c r="S156" s="120">
        <v>1</v>
      </c>
      <c r="T156" s="100" t="s">
        <v>178</v>
      </c>
      <c r="U156" s="70">
        <f t="shared" si="70"/>
        <v>1</v>
      </c>
      <c r="V156" s="48">
        <f t="shared" si="71"/>
        <v>0</v>
      </c>
      <c r="W156" s="48">
        <f t="shared" si="82"/>
        <v>1</v>
      </c>
      <c r="X156" s="61">
        <f t="shared" si="73"/>
        <v>0</v>
      </c>
      <c r="Y156" s="61">
        <f t="shared" si="69"/>
        <v>0</v>
      </c>
      <c r="Z156" s="61">
        <v>-1</v>
      </c>
      <c r="AA156" s="61" t="s">
        <v>0</v>
      </c>
      <c r="AB156" t="s">
        <v>536</v>
      </c>
      <c r="AD156" t="s">
        <v>538</v>
      </c>
    </row>
    <row r="157" spans="1:30" x14ac:dyDescent="0.25">
      <c r="C157" s="61">
        <f t="shared" si="78"/>
        <v>2008</v>
      </c>
      <c r="D157" s="6">
        <f t="shared" si="75"/>
        <v>2010</v>
      </c>
      <c r="E157" t="s">
        <v>524</v>
      </c>
      <c r="F157" s="63">
        <v>13</v>
      </c>
      <c r="G157" s="66" t="s">
        <v>749</v>
      </c>
      <c r="H157" s="66" t="s">
        <v>749</v>
      </c>
      <c r="I157" s="11">
        <v>11.3</v>
      </c>
      <c r="J157" s="66" t="s">
        <v>750</v>
      </c>
      <c r="K157" s="66" t="s">
        <v>750</v>
      </c>
      <c r="L157" s="66" t="s">
        <v>728</v>
      </c>
      <c r="M157" s="66" t="s">
        <v>188</v>
      </c>
      <c r="N157" s="66" t="s">
        <v>189</v>
      </c>
      <c r="O157" s="71">
        <v>1</v>
      </c>
      <c r="P157" s="48">
        <v>0</v>
      </c>
      <c r="Q157" s="48">
        <v>1</v>
      </c>
      <c r="R157" s="48">
        <v>1</v>
      </c>
      <c r="S157" s="120">
        <v>1</v>
      </c>
      <c r="T157" s="100" t="s">
        <v>178</v>
      </c>
      <c r="U157" s="70">
        <f t="shared" si="70"/>
        <v>1</v>
      </c>
      <c r="V157" s="48">
        <f t="shared" si="71"/>
        <v>0</v>
      </c>
      <c r="W157" s="48">
        <f t="shared" si="82"/>
        <v>1</v>
      </c>
      <c r="X157" s="61">
        <f t="shared" si="73"/>
        <v>0</v>
      </c>
      <c r="Y157" s="61">
        <f t="shared" si="69"/>
        <v>0</v>
      </c>
      <c r="Z157" s="61">
        <v>-1</v>
      </c>
      <c r="AA157" s="61" t="s">
        <v>0</v>
      </c>
      <c r="AB157" t="s">
        <v>539</v>
      </c>
      <c r="AD157" t="s">
        <v>538</v>
      </c>
    </row>
    <row r="158" spans="1:30" x14ac:dyDescent="0.25">
      <c r="C158" s="61">
        <f t="shared" si="78"/>
        <v>2008</v>
      </c>
      <c r="D158" s="6">
        <f t="shared" si="75"/>
        <v>2010</v>
      </c>
      <c r="E158" t="s">
        <v>182</v>
      </c>
      <c r="F158" s="63">
        <v>12</v>
      </c>
      <c r="G158" s="66" t="s">
        <v>749</v>
      </c>
      <c r="H158" s="66" t="s">
        <v>749</v>
      </c>
      <c r="I158" s="11">
        <v>10</v>
      </c>
      <c r="J158" s="66" t="s">
        <v>750</v>
      </c>
      <c r="K158" s="66" t="s">
        <v>750</v>
      </c>
      <c r="L158" s="66" t="s">
        <v>728</v>
      </c>
      <c r="M158" s="66" t="s">
        <v>188</v>
      </c>
      <c r="N158" s="66" t="s">
        <v>189</v>
      </c>
      <c r="O158" s="71">
        <v>1</v>
      </c>
      <c r="P158" s="48">
        <v>0</v>
      </c>
      <c r="Q158" s="48">
        <v>1</v>
      </c>
      <c r="R158" s="48">
        <v>0</v>
      </c>
      <c r="S158" s="120">
        <v>1</v>
      </c>
      <c r="T158" s="100" t="s">
        <v>178</v>
      </c>
      <c r="U158" s="70">
        <f t="shared" si="70"/>
        <v>1</v>
      </c>
      <c r="V158" s="48">
        <f t="shared" si="71"/>
        <v>0</v>
      </c>
      <c r="W158" s="48">
        <f t="shared" si="82"/>
        <v>1</v>
      </c>
      <c r="X158" s="61">
        <f t="shared" si="73"/>
        <v>0</v>
      </c>
      <c r="Y158" s="61">
        <f t="shared" si="69"/>
        <v>0</v>
      </c>
      <c r="Z158" s="61">
        <v>-1</v>
      </c>
      <c r="AA158" s="61" t="s">
        <v>0</v>
      </c>
      <c r="AB158" t="s">
        <v>124</v>
      </c>
    </row>
    <row r="159" spans="1:30" x14ac:dyDescent="0.25">
      <c r="C159" s="61">
        <f t="shared" si="78"/>
        <v>2008</v>
      </c>
      <c r="D159" s="6">
        <f t="shared" si="75"/>
        <v>2010</v>
      </c>
      <c r="E159" t="s">
        <v>367</v>
      </c>
      <c r="F159" s="67" t="s">
        <v>154</v>
      </c>
      <c r="G159" s="66" t="s">
        <v>749</v>
      </c>
      <c r="H159" s="66" t="s">
        <v>749</v>
      </c>
      <c r="I159" s="11">
        <v>11.3</v>
      </c>
      <c r="J159" s="66" t="s">
        <v>750</v>
      </c>
      <c r="K159" s="66" t="s">
        <v>750</v>
      </c>
      <c r="L159" s="66" t="s">
        <v>728</v>
      </c>
      <c r="M159" s="66" t="s">
        <v>188</v>
      </c>
      <c r="N159" s="66" t="s">
        <v>189</v>
      </c>
      <c r="O159" s="70">
        <v>1</v>
      </c>
      <c r="P159" s="48">
        <v>-1</v>
      </c>
      <c r="Q159" s="48">
        <v>1</v>
      </c>
      <c r="R159" s="48">
        <v>1</v>
      </c>
      <c r="S159" s="120">
        <v>1</v>
      </c>
      <c r="T159" s="97" t="s">
        <v>178</v>
      </c>
      <c r="U159" s="70">
        <f t="shared" si="70"/>
        <v>0</v>
      </c>
      <c r="V159" s="48">
        <f t="shared" si="71"/>
        <v>0</v>
      </c>
      <c r="W159" s="48">
        <f t="shared" si="82"/>
        <v>1</v>
      </c>
      <c r="X159" s="61">
        <f t="shared" si="73"/>
        <v>0</v>
      </c>
      <c r="Y159" s="61">
        <f t="shared" si="69"/>
        <v>0</v>
      </c>
      <c r="Z159" s="61">
        <v>-1</v>
      </c>
      <c r="AA159" s="61" t="s">
        <v>0</v>
      </c>
      <c r="AB159" t="s">
        <v>368</v>
      </c>
    </row>
    <row r="160" spans="1:30" x14ac:dyDescent="0.25">
      <c r="C160" s="61">
        <f t="shared" si="74"/>
        <v>2008</v>
      </c>
      <c r="D160" s="6">
        <f t="shared" si="75"/>
        <v>2010</v>
      </c>
      <c r="E160" t="s">
        <v>366</v>
      </c>
      <c r="F160" s="67" t="s">
        <v>154</v>
      </c>
      <c r="G160" s="66" t="s">
        <v>749</v>
      </c>
      <c r="H160" s="66" t="s">
        <v>749</v>
      </c>
      <c r="I160" s="11">
        <v>11.3</v>
      </c>
      <c r="J160" s="66" t="s">
        <v>750</v>
      </c>
      <c r="K160" s="66" t="s">
        <v>750</v>
      </c>
      <c r="L160" s="66" t="s">
        <v>728</v>
      </c>
      <c r="M160" s="66" t="s">
        <v>188</v>
      </c>
      <c r="N160" s="66" t="s">
        <v>189</v>
      </c>
      <c r="O160" s="70">
        <v>1</v>
      </c>
      <c r="P160" s="48">
        <v>-1</v>
      </c>
      <c r="Q160" s="48">
        <v>1</v>
      </c>
      <c r="R160" s="48">
        <v>1</v>
      </c>
      <c r="S160" s="120">
        <v>1</v>
      </c>
      <c r="T160" s="97" t="s">
        <v>178</v>
      </c>
      <c r="U160" s="70">
        <f t="shared" si="70"/>
        <v>0</v>
      </c>
      <c r="V160" s="48">
        <f t="shared" si="71"/>
        <v>0</v>
      </c>
      <c r="W160" s="48">
        <f t="shared" si="82"/>
        <v>1</v>
      </c>
      <c r="X160" s="61">
        <f t="shared" si="73"/>
        <v>0</v>
      </c>
      <c r="Y160" s="61">
        <f t="shared" si="69"/>
        <v>0</v>
      </c>
      <c r="Z160" s="61">
        <v>-1</v>
      </c>
      <c r="AA160" s="61" t="s">
        <v>0</v>
      </c>
      <c r="AB160" t="s">
        <v>369</v>
      </c>
    </row>
    <row r="161" spans="1:33" x14ac:dyDescent="0.25">
      <c r="C161" s="61">
        <f t="shared" si="74"/>
        <v>2008</v>
      </c>
      <c r="D161" s="6">
        <f t="shared" si="75"/>
        <v>2010</v>
      </c>
      <c r="E161" t="s">
        <v>553</v>
      </c>
      <c r="F161" s="63">
        <v>13</v>
      </c>
      <c r="G161" s="66" t="s">
        <v>749</v>
      </c>
      <c r="H161" s="66" t="s">
        <v>749</v>
      </c>
      <c r="I161" s="11">
        <v>11.3</v>
      </c>
      <c r="J161" s="66" t="s">
        <v>750</v>
      </c>
      <c r="K161" s="66" t="s">
        <v>750</v>
      </c>
      <c r="L161" s="66" t="s">
        <v>728</v>
      </c>
      <c r="M161" s="66" t="s">
        <v>188</v>
      </c>
      <c r="N161" s="66" t="s">
        <v>189</v>
      </c>
      <c r="O161" s="70">
        <v>1</v>
      </c>
      <c r="P161" s="48">
        <v>-1</v>
      </c>
      <c r="Q161" s="48">
        <v>1</v>
      </c>
      <c r="R161" s="48">
        <v>0</v>
      </c>
      <c r="S161" s="92">
        <v>0</v>
      </c>
      <c r="T161" s="97" t="s">
        <v>178</v>
      </c>
      <c r="U161" s="70">
        <f t="shared" si="70"/>
        <v>1</v>
      </c>
      <c r="V161" s="48">
        <f t="shared" si="71"/>
        <v>0</v>
      </c>
      <c r="W161" s="48">
        <f t="shared" si="82"/>
        <v>1</v>
      </c>
      <c r="X161" s="61">
        <f t="shared" si="73"/>
        <v>0</v>
      </c>
      <c r="Y161" s="61">
        <f t="shared" si="69"/>
        <v>0</v>
      </c>
      <c r="Z161" s="61">
        <v>-1</v>
      </c>
      <c r="AA161" s="61" t="s">
        <v>0</v>
      </c>
      <c r="AB161" t="s">
        <v>554</v>
      </c>
      <c r="AD161" t="s">
        <v>555</v>
      </c>
    </row>
    <row r="162" spans="1:33" x14ac:dyDescent="0.25">
      <c r="C162" s="61">
        <f t="shared" si="74"/>
        <v>2008</v>
      </c>
      <c r="D162" s="6">
        <f t="shared" si="75"/>
        <v>2010</v>
      </c>
      <c r="E162" t="s">
        <v>744</v>
      </c>
      <c r="F162" s="63">
        <v>13</v>
      </c>
      <c r="G162" s="66" t="s">
        <v>749</v>
      </c>
      <c r="H162" s="66" t="s">
        <v>749</v>
      </c>
      <c r="I162" s="11">
        <v>11.3</v>
      </c>
      <c r="J162" s="66" t="s">
        <v>750</v>
      </c>
      <c r="K162" s="66" t="s">
        <v>750</v>
      </c>
      <c r="L162" s="66" t="s">
        <v>728</v>
      </c>
      <c r="M162" s="66" t="s">
        <v>188</v>
      </c>
      <c r="N162" s="66" t="s">
        <v>189</v>
      </c>
      <c r="O162" s="70">
        <v>1</v>
      </c>
      <c r="P162" s="48">
        <v>-1</v>
      </c>
      <c r="Q162" s="48">
        <v>1</v>
      </c>
      <c r="R162" s="48">
        <v>0</v>
      </c>
      <c r="S162" s="92">
        <v>0</v>
      </c>
      <c r="T162" s="97" t="s">
        <v>178</v>
      </c>
      <c r="U162" s="70">
        <f t="shared" ref="U162:U163" si="83">IF(AND(ISNUMBER(F162), F162&gt;0), 1, 0)</f>
        <v>1</v>
      </c>
      <c r="V162" s="48">
        <f t="shared" si="71"/>
        <v>0</v>
      </c>
      <c r="W162" s="48">
        <f t="shared" ref="W162:W163" si="84">IF(AND(ISNUMBER(I162), I162&gt;0), 1, 0)</f>
        <v>1</v>
      </c>
      <c r="X162" s="61">
        <f t="shared" si="73"/>
        <v>0</v>
      </c>
      <c r="Y162" s="61">
        <f t="shared" ref="Y162:Y163" si="85">IF(AND(ISNUMBER(L162), L162&gt;0), 1, 0)</f>
        <v>0</v>
      </c>
      <c r="Z162" s="61">
        <v>-1</v>
      </c>
      <c r="AA162" s="61" t="s">
        <v>0</v>
      </c>
      <c r="AB162" t="s">
        <v>745</v>
      </c>
      <c r="AD162" t="s">
        <v>555</v>
      </c>
    </row>
    <row r="163" spans="1:33" x14ac:dyDescent="0.25">
      <c r="C163" s="61">
        <f t="shared" si="74"/>
        <v>2008</v>
      </c>
      <c r="D163" s="6">
        <f t="shared" si="75"/>
        <v>2010</v>
      </c>
      <c r="E163" t="s">
        <v>785</v>
      </c>
      <c r="F163" s="63">
        <v>13</v>
      </c>
      <c r="G163" s="66" t="s">
        <v>749</v>
      </c>
      <c r="H163" s="66" t="s">
        <v>749</v>
      </c>
      <c r="I163" s="11">
        <v>11.3</v>
      </c>
      <c r="J163" s="66" t="s">
        <v>750</v>
      </c>
      <c r="K163" s="66" t="s">
        <v>750</v>
      </c>
      <c r="L163" s="66" t="s">
        <v>728</v>
      </c>
      <c r="M163" s="66" t="s">
        <v>188</v>
      </c>
      <c r="N163" s="66" t="s">
        <v>189</v>
      </c>
      <c r="O163" s="70">
        <v>1</v>
      </c>
      <c r="P163" s="48">
        <v>-1</v>
      </c>
      <c r="Q163" s="48">
        <v>1</v>
      </c>
      <c r="R163" s="48">
        <v>0</v>
      </c>
      <c r="S163" s="92">
        <v>0</v>
      </c>
      <c r="T163" s="97" t="s">
        <v>178</v>
      </c>
      <c r="U163" s="70">
        <f t="shared" si="83"/>
        <v>1</v>
      </c>
      <c r="V163" s="48">
        <f t="shared" si="71"/>
        <v>0</v>
      </c>
      <c r="W163" s="48">
        <f t="shared" si="84"/>
        <v>1</v>
      </c>
      <c r="X163" s="61">
        <f t="shared" si="73"/>
        <v>0</v>
      </c>
      <c r="Y163" s="61">
        <f t="shared" si="85"/>
        <v>0</v>
      </c>
      <c r="Z163" s="61">
        <v>-1</v>
      </c>
      <c r="AA163" s="61" t="s">
        <v>0</v>
      </c>
      <c r="AB163" t="s">
        <v>786</v>
      </c>
    </row>
    <row r="164" spans="1:33" x14ac:dyDescent="0.25">
      <c r="C164" s="61">
        <f t="shared" si="74"/>
        <v>2008</v>
      </c>
      <c r="D164" s="6">
        <f t="shared" si="75"/>
        <v>2010</v>
      </c>
      <c r="E164" t="s">
        <v>183</v>
      </c>
      <c r="F164" s="52">
        <v>0</v>
      </c>
      <c r="G164" s="66" t="s">
        <v>749</v>
      </c>
      <c r="H164" s="66" t="s">
        <v>749</v>
      </c>
      <c r="I164" s="66" t="s">
        <v>155</v>
      </c>
      <c r="J164" s="66" t="s">
        <v>750</v>
      </c>
      <c r="K164" s="66" t="s">
        <v>750</v>
      </c>
      <c r="L164" s="66" t="s">
        <v>728</v>
      </c>
      <c r="M164" s="66" t="s">
        <v>188</v>
      </c>
      <c r="N164" s="66" t="s">
        <v>189</v>
      </c>
      <c r="O164" s="118">
        <v>0</v>
      </c>
      <c r="P164" s="48">
        <v>1</v>
      </c>
      <c r="Q164" s="48">
        <v>0</v>
      </c>
      <c r="R164" s="48">
        <v>0</v>
      </c>
      <c r="S164" s="92">
        <v>0</v>
      </c>
      <c r="T164" s="97" t="s">
        <v>174</v>
      </c>
      <c r="U164" s="70">
        <f t="shared" si="70"/>
        <v>0</v>
      </c>
      <c r="V164" s="48">
        <f t="shared" si="71"/>
        <v>0</v>
      </c>
      <c r="W164" s="48">
        <f t="shared" ref="W164:W169" si="86">IF(AND(ISNUMBER(I164), I164&gt;0), 1, 0)</f>
        <v>0</v>
      </c>
      <c r="X164" s="61">
        <f t="shared" si="73"/>
        <v>0</v>
      </c>
      <c r="Y164" s="61">
        <f t="shared" si="69"/>
        <v>0</v>
      </c>
      <c r="Z164" s="61">
        <v>-1</v>
      </c>
      <c r="AA164" s="61" t="s">
        <v>0</v>
      </c>
      <c r="AB164" t="s">
        <v>125</v>
      </c>
    </row>
    <row r="165" spans="1:33" x14ac:dyDescent="0.25">
      <c r="C165" s="61">
        <f t="shared" si="74"/>
        <v>2008</v>
      </c>
      <c r="D165" s="6">
        <f t="shared" si="75"/>
        <v>2010</v>
      </c>
      <c r="E165" t="s">
        <v>184</v>
      </c>
      <c r="F165" s="67" t="s">
        <v>154</v>
      </c>
      <c r="G165" s="66" t="s">
        <v>749</v>
      </c>
      <c r="H165" s="66" t="s">
        <v>749</v>
      </c>
      <c r="I165" s="48">
        <v>13</v>
      </c>
      <c r="J165" s="66" t="s">
        <v>750</v>
      </c>
      <c r="K165" s="66" t="s">
        <v>750</v>
      </c>
      <c r="L165" s="66" t="s">
        <v>728</v>
      </c>
      <c r="M165" s="66" t="s">
        <v>188</v>
      </c>
      <c r="N165" s="66" t="s">
        <v>189</v>
      </c>
      <c r="O165" s="118">
        <v>0</v>
      </c>
      <c r="P165" s="53">
        <v>1</v>
      </c>
      <c r="Q165" s="48">
        <v>0</v>
      </c>
      <c r="R165" s="48">
        <v>0</v>
      </c>
      <c r="S165" s="92">
        <v>0</v>
      </c>
      <c r="T165" s="97" t="s">
        <v>174</v>
      </c>
      <c r="U165" s="70">
        <f t="shared" si="70"/>
        <v>0</v>
      </c>
      <c r="V165" s="48">
        <f t="shared" si="71"/>
        <v>0</v>
      </c>
      <c r="W165" s="48">
        <f t="shared" si="86"/>
        <v>1</v>
      </c>
      <c r="X165" s="61">
        <f t="shared" si="73"/>
        <v>0</v>
      </c>
      <c r="Y165" s="61">
        <f t="shared" si="69"/>
        <v>0</v>
      </c>
      <c r="Z165" s="61">
        <v>-1</v>
      </c>
      <c r="AA165" s="61" t="s">
        <v>0</v>
      </c>
      <c r="AB165" t="s">
        <v>126</v>
      </c>
      <c r="AG165" t="s">
        <v>138</v>
      </c>
    </row>
    <row r="166" spans="1:33" x14ac:dyDescent="0.25">
      <c r="C166" s="61">
        <f t="shared" si="74"/>
        <v>2008</v>
      </c>
      <c r="D166" s="6">
        <f t="shared" si="75"/>
        <v>2010</v>
      </c>
      <c r="E166" t="s">
        <v>185</v>
      </c>
      <c r="F166" s="67" t="s">
        <v>154</v>
      </c>
      <c r="G166" s="66" t="s">
        <v>749</v>
      </c>
      <c r="H166" s="66" t="s">
        <v>749</v>
      </c>
      <c r="I166" s="48">
        <v>13</v>
      </c>
      <c r="J166" s="66" t="s">
        <v>750</v>
      </c>
      <c r="K166" s="66" t="s">
        <v>750</v>
      </c>
      <c r="L166" s="66" t="s">
        <v>728</v>
      </c>
      <c r="M166" s="66" t="s">
        <v>188</v>
      </c>
      <c r="N166" s="66" t="s">
        <v>189</v>
      </c>
      <c r="O166" s="118">
        <v>0</v>
      </c>
      <c r="P166" s="48">
        <v>1</v>
      </c>
      <c r="Q166" s="48">
        <v>0</v>
      </c>
      <c r="R166" s="48">
        <v>0</v>
      </c>
      <c r="S166" s="92">
        <v>0</v>
      </c>
      <c r="T166" s="97" t="s">
        <v>174</v>
      </c>
      <c r="U166" s="70">
        <f t="shared" si="70"/>
        <v>0</v>
      </c>
      <c r="V166" s="48">
        <f t="shared" si="71"/>
        <v>0</v>
      </c>
      <c r="W166" s="48">
        <f t="shared" si="86"/>
        <v>1</v>
      </c>
      <c r="X166" s="61">
        <f t="shared" si="73"/>
        <v>0</v>
      </c>
      <c r="Y166" s="61">
        <f t="shared" si="69"/>
        <v>0</v>
      </c>
      <c r="Z166" s="61">
        <v>-1</v>
      </c>
      <c r="AA166" s="61" t="s">
        <v>0</v>
      </c>
      <c r="AB166" t="s">
        <v>127</v>
      </c>
      <c r="AG166" t="s">
        <v>138</v>
      </c>
    </row>
    <row r="167" spans="1:33" x14ac:dyDescent="0.25">
      <c r="C167" s="61">
        <f t="shared" si="74"/>
        <v>2008</v>
      </c>
      <c r="D167" s="6">
        <f t="shared" si="75"/>
        <v>2010</v>
      </c>
      <c r="E167" t="s">
        <v>379</v>
      </c>
      <c r="F167" s="51">
        <v>16</v>
      </c>
      <c r="G167" s="66" t="s">
        <v>749</v>
      </c>
      <c r="H167" s="66" t="s">
        <v>749</v>
      </c>
      <c r="I167" s="11">
        <v>14</v>
      </c>
      <c r="J167" s="66" t="s">
        <v>750</v>
      </c>
      <c r="K167" s="66" t="s">
        <v>750</v>
      </c>
      <c r="L167" s="66" t="s">
        <v>728</v>
      </c>
      <c r="M167" s="66" t="s">
        <v>188</v>
      </c>
      <c r="N167" s="66" t="s">
        <v>189</v>
      </c>
      <c r="O167" s="70">
        <v>1</v>
      </c>
      <c r="P167" s="48">
        <v>1</v>
      </c>
      <c r="Q167" s="48">
        <v>0</v>
      </c>
      <c r="R167" s="48">
        <v>1</v>
      </c>
      <c r="S167" s="92">
        <v>0</v>
      </c>
      <c r="T167" s="97" t="s">
        <v>174</v>
      </c>
      <c r="U167" s="70">
        <v>0</v>
      </c>
      <c r="V167" s="48">
        <f t="shared" si="71"/>
        <v>0</v>
      </c>
      <c r="W167" s="48">
        <f t="shared" si="86"/>
        <v>1</v>
      </c>
      <c r="X167" s="61">
        <f t="shared" si="73"/>
        <v>0</v>
      </c>
      <c r="Y167" s="61">
        <f t="shared" si="69"/>
        <v>0</v>
      </c>
      <c r="Z167" s="61">
        <v>-1</v>
      </c>
      <c r="AA167" s="61" t="s">
        <v>0</v>
      </c>
      <c r="AB167" t="s">
        <v>380</v>
      </c>
      <c r="AD167" s="125" t="s">
        <v>381</v>
      </c>
    </row>
    <row r="168" spans="1:33" x14ac:dyDescent="0.25">
      <c r="A168" t="s">
        <v>0</v>
      </c>
      <c r="C168" s="61">
        <f t="shared" si="74"/>
        <v>2008</v>
      </c>
      <c r="D168" s="6">
        <f t="shared" si="75"/>
        <v>2010</v>
      </c>
      <c r="E168" s="24" t="s">
        <v>186</v>
      </c>
      <c r="F168" s="67" t="s">
        <v>154</v>
      </c>
      <c r="G168" s="66" t="s">
        <v>749</v>
      </c>
      <c r="H168" s="66" t="s">
        <v>749</v>
      </c>
      <c r="I168" s="11">
        <v>0</v>
      </c>
      <c r="J168" s="66" t="s">
        <v>750</v>
      </c>
      <c r="K168" s="66" t="s">
        <v>750</v>
      </c>
      <c r="L168" s="66" t="s">
        <v>728</v>
      </c>
      <c r="M168" s="66" t="s">
        <v>188</v>
      </c>
      <c r="N168" s="66" t="s">
        <v>189</v>
      </c>
      <c r="O168" s="71">
        <v>0</v>
      </c>
      <c r="P168" s="48">
        <v>1</v>
      </c>
      <c r="Q168" s="48">
        <v>0</v>
      </c>
      <c r="R168" s="48">
        <v>1</v>
      </c>
      <c r="S168" s="92">
        <v>0</v>
      </c>
      <c r="T168" s="98" t="s">
        <v>227</v>
      </c>
      <c r="U168" s="70">
        <f t="shared" ref="U168:U169" si="87">IF(AND(ISNUMBER(F168), F168&gt;0), 1, 0)</f>
        <v>0</v>
      </c>
      <c r="V168" s="48">
        <f t="shared" si="71"/>
        <v>0</v>
      </c>
      <c r="W168" s="48">
        <f t="shared" si="86"/>
        <v>0</v>
      </c>
      <c r="X168" s="61">
        <f t="shared" si="73"/>
        <v>0</v>
      </c>
      <c r="Y168" s="61">
        <f t="shared" si="69"/>
        <v>0</v>
      </c>
      <c r="Z168" s="61">
        <v>-1</v>
      </c>
      <c r="AA168" s="61" t="s">
        <v>0</v>
      </c>
      <c r="AB168" t="s">
        <v>128</v>
      </c>
      <c r="AD168" s="119" t="s">
        <v>363</v>
      </c>
    </row>
    <row r="169" spans="1:33" x14ac:dyDescent="0.25">
      <c r="A169" t="s">
        <v>0</v>
      </c>
      <c r="C169" s="61">
        <f t="shared" si="74"/>
        <v>2008</v>
      </c>
      <c r="D169" s="6">
        <f t="shared" si="75"/>
        <v>2010</v>
      </c>
      <c r="E169" s="24" t="s">
        <v>187</v>
      </c>
      <c r="F169" s="52">
        <v>0</v>
      </c>
      <c r="G169" s="66" t="s">
        <v>749</v>
      </c>
      <c r="H169" s="66" t="s">
        <v>749</v>
      </c>
      <c r="I169" s="11">
        <v>0</v>
      </c>
      <c r="J169" s="66" t="s">
        <v>750</v>
      </c>
      <c r="K169" s="66" t="s">
        <v>750</v>
      </c>
      <c r="L169" s="66" t="s">
        <v>728</v>
      </c>
      <c r="M169" s="66" t="s">
        <v>188</v>
      </c>
      <c r="N169" s="66" t="s">
        <v>189</v>
      </c>
      <c r="O169" s="71">
        <v>0</v>
      </c>
      <c r="P169" s="53">
        <v>1</v>
      </c>
      <c r="Q169" s="48">
        <v>0</v>
      </c>
      <c r="R169" s="48">
        <v>1</v>
      </c>
      <c r="S169" s="92">
        <v>0</v>
      </c>
      <c r="T169" s="98" t="s">
        <v>227</v>
      </c>
      <c r="U169" s="70">
        <f t="shared" si="87"/>
        <v>0</v>
      </c>
      <c r="V169" s="48">
        <f t="shared" si="71"/>
        <v>0</v>
      </c>
      <c r="W169" s="48">
        <f t="shared" si="86"/>
        <v>0</v>
      </c>
      <c r="X169" s="61">
        <f t="shared" si="73"/>
        <v>0</v>
      </c>
      <c r="Y169" s="61">
        <f t="shared" si="69"/>
        <v>0</v>
      </c>
      <c r="Z169" s="61">
        <v>-1</v>
      </c>
      <c r="AA169" s="61" t="s">
        <v>0</v>
      </c>
      <c r="AB169" t="s">
        <v>129</v>
      </c>
      <c r="AD169" s="119" t="s">
        <v>363</v>
      </c>
    </row>
    <row r="170" spans="1:33" x14ac:dyDescent="0.25">
      <c r="A170" t="s">
        <v>435</v>
      </c>
      <c r="E170" s="126"/>
      <c r="F170" s="126"/>
      <c r="G170" s="126"/>
      <c r="H170" s="126"/>
      <c r="I170" s="126"/>
      <c r="J170" s="126"/>
      <c r="K170" s="126"/>
      <c r="L170" s="126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</row>
    <row r="171" spans="1:33" x14ac:dyDescent="0.25">
      <c r="C171" s="60">
        <v>2006</v>
      </c>
      <c r="D171" s="60">
        <v>2007</v>
      </c>
      <c r="E171" t="s">
        <v>173</v>
      </c>
      <c r="F171" s="68" t="s">
        <v>154</v>
      </c>
      <c r="G171" s="66" t="s">
        <v>749</v>
      </c>
      <c r="H171" s="66" t="s">
        <v>749</v>
      </c>
      <c r="I171" s="66" t="s">
        <v>155</v>
      </c>
      <c r="J171" s="66" t="s">
        <v>750</v>
      </c>
      <c r="K171" s="66" t="s">
        <v>750</v>
      </c>
      <c r="L171" s="66" t="s">
        <v>728</v>
      </c>
      <c r="M171" s="66" t="s">
        <v>188</v>
      </c>
      <c r="N171" s="66" t="s">
        <v>189</v>
      </c>
      <c r="O171" s="70">
        <v>1</v>
      </c>
      <c r="P171" s="48">
        <v>-1</v>
      </c>
      <c r="Q171" s="48">
        <v>0</v>
      </c>
      <c r="R171" s="48">
        <v>0</v>
      </c>
      <c r="S171" s="92">
        <v>0</v>
      </c>
      <c r="T171" s="97" t="s">
        <v>174</v>
      </c>
      <c r="U171" s="70">
        <f>IF(AND(ISNUMBER(F171), F171&gt;0), 1, 0)</f>
        <v>0</v>
      </c>
      <c r="V171" s="48">
        <f>IF(AND(ISNUMBER(G171), G171&gt;0), 1, 0)</f>
        <v>0</v>
      </c>
      <c r="W171" s="48">
        <f>IF(AND(ISNUMBER(I171), I171&gt;0), 1, 0)</f>
        <v>0</v>
      </c>
      <c r="X171" s="61">
        <f>IF(AND(ISNUMBER(J171), J171&gt;0), 1, 0)</f>
        <v>0</v>
      </c>
      <c r="Y171" s="61">
        <f t="shared" ref="Y171:Y199" si="88">IF(AND(ISNUMBER(L171), L171&gt;0), 1, 0)</f>
        <v>0</v>
      </c>
      <c r="Z171" s="61">
        <v>-1</v>
      </c>
      <c r="AA171" s="61" t="s">
        <v>0</v>
      </c>
      <c r="AB171" t="s">
        <v>115</v>
      </c>
    </row>
    <row r="172" spans="1:33" x14ac:dyDescent="0.25">
      <c r="C172" s="61">
        <f>C171</f>
        <v>2006</v>
      </c>
      <c r="D172" s="6">
        <f>D171</f>
        <v>2007</v>
      </c>
      <c r="E172" t="s">
        <v>174</v>
      </c>
      <c r="F172" s="51">
        <v>13</v>
      </c>
      <c r="G172" s="66" t="s">
        <v>749</v>
      </c>
      <c r="H172" s="66" t="s">
        <v>749</v>
      </c>
      <c r="I172" s="11">
        <v>11.3</v>
      </c>
      <c r="J172" s="66" t="s">
        <v>750</v>
      </c>
      <c r="K172" s="66" t="s">
        <v>750</v>
      </c>
      <c r="L172" s="66" t="s">
        <v>728</v>
      </c>
      <c r="M172" s="66" t="s">
        <v>188</v>
      </c>
      <c r="N172" s="66" t="s">
        <v>189</v>
      </c>
      <c r="O172" s="70">
        <v>1</v>
      </c>
      <c r="P172" s="48">
        <v>1</v>
      </c>
      <c r="Q172" s="48">
        <v>0</v>
      </c>
      <c r="R172" s="48">
        <v>1</v>
      </c>
      <c r="S172" s="92">
        <v>0</v>
      </c>
      <c r="T172" s="97" t="s">
        <v>174</v>
      </c>
      <c r="U172" s="70">
        <f t="shared" ref="U172:U196" si="89">IF(AND(ISNUMBER(F172), F172&gt;0), 1, 0)</f>
        <v>1</v>
      </c>
      <c r="V172" s="48">
        <f t="shared" ref="V172:V199" si="90">IF(AND(ISNUMBER(G172), G172&gt;0), 1, 0)</f>
        <v>0</v>
      </c>
      <c r="W172" s="48">
        <f t="shared" ref="W172:W174" si="91">IF(AND(ISNUMBER(I172), I172&gt;0), 1, 0)</f>
        <v>1</v>
      </c>
      <c r="X172" s="61">
        <f t="shared" ref="X172:X199" si="92">IF(AND(ISNUMBER(J172), J172&gt;0), 1, 0)</f>
        <v>0</v>
      </c>
      <c r="Y172" s="61">
        <f t="shared" si="88"/>
        <v>0</v>
      </c>
      <c r="Z172" s="61">
        <v>-1</v>
      </c>
      <c r="AA172" s="61" t="s">
        <v>0</v>
      </c>
      <c r="AB172" t="s">
        <v>116</v>
      </c>
    </row>
    <row r="173" spans="1:33" x14ac:dyDescent="0.25">
      <c r="C173" s="61">
        <f t="shared" ref="C173:C199" si="93">C172</f>
        <v>2006</v>
      </c>
      <c r="D173" s="6">
        <f t="shared" ref="D173:D199" si="94">D172</f>
        <v>2007</v>
      </c>
      <c r="E173" t="s">
        <v>175</v>
      </c>
      <c r="F173" s="51">
        <v>13</v>
      </c>
      <c r="G173" s="66" t="s">
        <v>749</v>
      </c>
      <c r="H173" s="66" t="s">
        <v>749</v>
      </c>
      <c r="I173" s="11">
        <v>11.3</v>
      </c>
      <c r="J173" s="66" t="s">
        <v>750</v>
      </c>
      <c r="K173" s="66" t="s">
        <v>750</v>
      </c>
      <c r="L173" s="66" t="s">
        <v>728</v>
      </c>
      <c r="M173" s="66" t="s">
        <v>188</v>
      </c>
      <c r="N173" s="66" t="s">
        <v>189</v>
      </c>
      <c r="O173" s="70">
        <v>1</v>
      </c>
      <c r="P173" s="48">
        <v>1</v>
      </c>
      <c r="Q173" s="48">
        <v>0</v>
      </c>
      <c r="R173" s="48">
        <v>1</v>
      </c>
      <c r="S173" s="92">
        <v>0</v>
      </c>
      <c r="T173" s="97" t="s">
        <v>174</v>
      </c>
      <c r="U173" s="70">
        <f t="shared" si="89"/>
        <v>1</v>
      </c>
      <c r="V173" s="48">
        <f t="shared" si="90"/>
        <v>0</v>
      </c>
      <c r="W173" s="48">
        <f t="shared" si="91"/>
        <v>1</v>
      </c>
      <c r="X173" s="61">
        <f t="shared" si="92"/>
        <v>0</v>
      </c>
      <c r="Y173" s="61">
        <f t="shared" si="88"/>
        <v>0</v>
      </c>
      <c r="Z173" s="61">
        <v>-1</v>
      </c>
      <c r="AA173" s="61" t="s">
        <v>0</v>
      </c>
      <c r="AB173" t="s">
        <v>117</v>
      </c>
    </row>
    <row r="174" spans="1:33" x14ac:dyDescent="0.25">
      <c r="C174" s="61">
        <f t="shared" si="93"/>
        <v>2006</v>
      </c>
      <c r="D174" s="6">
        <f t="shared" si="94"/>
        <v>2007</v>
      </c>
      <c r="E174" t="s">
        <v>176</v>
      </c>
      <c r="F174" s="51">
        <v>13</v>
      </c>
      <c r="G174" s="66" t="s">
        <v>749</v>
      </c>
      <c r="H174" s="66" t="s">
        <v>749</v>
      </c>
      <c r="I174" s="11">
        <v>11.3</v>
      </c>
      <c r="J174" s="66" t="s">
        <v>750</v>
      </c>
      <c r="K174" s="66" t="s">
        <v>750</v>
      </c>
      <c r="L174" s="66" t="s">
        <v>728</v>
      </c>
      <c r="M174" s="66" t="s">
        <v>188</v>
      </c>
      <c r="N174" s="66" t="s">
        <v>189</v>
      </c>
      <c r="O174" s="70">
        <v>0</v>
      </c>
      <c r="P174" s="48">
        <v>1</v>
      </c>
      <c r="Q174" s="48">
        <v>0</v>
      </c>
      <c r="R174" s="48">
        <v>1</v>
      </c>
      <c r="S174" s="92">
        <v>0</v>
      </c>
      <c r="T174" s="97" t="s">
        <v>174</v>
      </c>
      <c r="U174" s="70">
        <f t="shared" si="89"/>
        <v>1</v>
      </c>
      <c r="V174" s="48">
        <f t="shared" si="90"/>
        <v>0</v>
      </c>
      <c r="W174" s="48">
        <f t="shared" si="91"/>
        <v>1</v>
      </c>
      <c r="X174" s="61">
        <f t="shared" si="92"/>
        <v>0</v>
      </c>
      <c r="Y174" s="61">
        <f t="shared" si="88"/>
        <v>0</v>
      </c>
      <c r="Z174" s="61">
        <v>-1</v>
      </c>
      <c r="AA174" s="61" t="s">
        <v>0</v>
      </c>
      <c r="AB174" t="s">
        <v>118</v>
      </c>
    </row>
    <row r="175" spans="1:33" x14ac:dyDescent="0.25">
      <c r="C175" s="61">
        <f t="shared" si="93"/>
        <v>2006</v>
      </c>
      <c r="D175" s="6">
        <f t="shared" si="94"/>
        <v>2007</v>
      </c>
      <c r="E175" t="s">
        <v>519</v>
      </c>
      <c r="F175" s="51">
        <v>13</v>
      </c>
      <c r="G175" s="66" t="s">
        <v>749</v>
      </c>
      <c r="H175" s="66" t="s">
        <v>749</v>
      </c>
      <c r="I175" s="11">
        <v>11.3</v>
      </c>
      <c r="J175" s="66" t="s">
        <v>750</v>
      </c>
      <c r="K175" s="66" t="s">
        <v>750</v>
      </c>
      <c r="L175" s="66" t="s">
        <v>728</v>
      </c>
      <c r="M175" s="66" t="s">
        <v>188</v>
      </c>
      <c r="N175" s="66" t="s">
        <v>189</v>
      </c>
      <c r="O175" s="70">
        <v>1</v>
      </c>
      <c r="P175" s="48">
        <v>1</v>
      </c>
      <c r="Q175" s="48">
        <v>0</v>
      </c>
      <c r="R175" s="48">
        <v>1</v>
      </c>
      <c r="S175" s="92">
        <v>0</v>
      </c>
      <c r="T175" s="97" t="s">
        <v>174</v>
      </c>
      <c r="U175" s="70">
        <f t="shared" ref="U175" si="95">IF(AND(ISNUMBER(F175), F175&gt;0), 1, 0)</f>
        <v>1</v>
      </c>
      <c r="V175" s="48">
        <f t="shared" si="90"/>
        <v>0</v>
      </c>
      <c r="W175" s="48">
        <f t="shared" ref="W175" si="96">IF(AND(ISNUMBER(I175), I175&gt;0), 1, 0)</f>
        <v>1</v>
      </c>
      <c r="X175" s="61">
        <f t="shared" si="92"/>
        <v>0</v>
      </c>
      <c r="Y175" s="61">
        <f t="shared" si="88"/>
        <v>0</v>
      </c>
      <c r="Z175" s="61">
        <v>-1</v>
      </c>
      <c r="AA175" s="61" t="s">
        <v>0</v>
      </c>
      <c r="AB175" t="s">
        <v>520</v>
      </c>
    </row>
    <row r="176" spans="1:33" x14ac:dyDescent="0.25">
      <c r="C176" s="61">
        <f t="shared" si="93"/>
        <v>2006</v>
      </c>
      <c r="D176" s="6">
        <f t="shared" si="94"/>
        <v>2007</v>
      </c>
      <c r="E176" t="s">
        <v>530</v>
      </c>
      <c r="F176" s="51">
        <v>13</v>
      </c>
      <c r="G176" s="66" t="s">
        <v>749</v>
      </c>
      <c r="H176" s="66" t="s">
        <v>749</v>
      </c>
      <c r="I176" s="11">
        <v>11.3</v>
      </c>
      <c r="J176" s="66" t="s">
        <v>750</v>
      </c>
      <c r="K176" s="66" t="s">
        <v>750</v>
      </c>
      <c r="L176" s="66" t="s">
        <v>728</v>
      </c>
      <c r="M176" s="66" t="s">
        <v>188</v>
      </c>
      <c r="N176" s="66" t="s">
        <v>189</v>
      </c>
      <c r="O176" s="70">
        <v>1</v>
      </c>
      <c r="P176" s="48">
        <v>0</v>
      </c>
      <c r="Q176" s="48">
        <v>0</v>
      </c>
      <c r="R176" s="48">
        <v>1</v>
      </c>
      <c r="S176" s="120">
        <v>1</v>
      </c>
      <c r="T176" s="100" t="s">
        <v>174</v>
      </c>
      <c r="U176" s="70">
        <f t="shared" si="89"/>
        <v>1</v>
      </c>
      <c r="V176" s="48">
        <f t="shared" si="90"/>
        <v>0</v>
      </c>
      <c r="W176" s="48">
        <f t="shared" ref="W176:W183" si="97">IF(AND(ISNUMBER(I176), I176&gt;0), 1, 0)</f>
        <v>1</v>
      </c>
      <c r="X176" s="61">
        <f t="shared" si="92"/>
        <v>0</v>
      </c>
      <c r="Y176" s="61">
        <f t="shared" si="88"/>
        <v>0</v>
      </c>
      <c r="Z176" s="61">
        <v>-1</v>
      </c>
      <c r="AA176" s="61" t="s">
        <v>0</v>
      </c>
      <c r="AB176" t="s">
        <v>532</v>
      </c>
      <c r="AD176" t="s">
        <v>529</v>
      </c>
    </row>
    <row r="177" spans="1:30" x14ac:dyDescent="0.25">
      <c r="C177" s="61">
        <f t="shared" si="93"/>
        <v>2006</v>
      </c>
      <c r="D177" s="6">
        <f t="shared" si="94"/>
        <v>2007</v>
      </c>
      <c r="E177" t="s">
        <v>531</v>
      </c>
      <c r="F177" s="51">
        <v>13</v>
      </c>
      <c r="G177" s="66" t="s">
        <v>749</v>
      </c>
      <c r="H177" s="66" t="s">
        <v>749</v>
      </c>
      <c r="I177" s="11">
        <v>11.3</v>
      </c>
      <c r="J177" s="66" t="s">
        <v>750</v>
      </c>
      <c r="K177" s="66" t="s">
        <v>750</v>
      </c>
      <c r="L177" s="66" t="s">
        <v>728</v>
      </c>
      <c r="M177" s="66" t="s">
        <v>188</v>
      </c>
      <c r="N177" s="66" t="s">
        <v>189</v>
      </c>
      <c r="O177" s="70">
        <v>1</v>
      </c>
      <c r="P177" s="48">
        <v>0</v>
      </c>
      <c r="Q177" s="48">
        <v>0</v>
      </c>
      <c r="R177" s="48">
        <v>1</v>
      </c>
      <c r="S177" s="120">
        <v>1</v>
      </c>
      <c r="T177" s="100" t="s">
        <v>174</v>
      </c>
      <c r="U177" s="70">
        <f t="shared" si="89"/>
        <v>1</v>
      </c>
      <c r="V177" s="48">
        <f t="shared" si="90"/>
        <v>0</v>
      </c>
      <c r="W177" s="48">
        <f t="shared" si="97"/>
        <v>1</v>
      </c>
      <c r="X177" s="61">
        <f t="shared" si="92"/>
        <v>0</v>
      </c>
      <c r="Y177" s="61">
        <f t="shared" si="88"/>
        <v>0</v>
      </c>
      <c r="Z177" s="61">
        <v>-1</v>
      </c>
      <c r="AA177" s="61" t="s">
        <v>0</v>
      </c>
      <c r="AB177" t="s">
        <v>537</v>
      </c>
      <c r="AD177" t="s">
        <v>538</v>
      </c>
    </row>
    <row r="178" spans="1:30" x14ac:dyDescent="0.25">
      <c r="C178" s="61">
        <f t="shared" si="93"/>
        <v>2006</v>
      </c>
      <c r="D178" s="6">
        <f t="shared" si="94"/>
        <v>2007</v>
      </c>
      <c r="E178" t="s">
        <v>527</v>
      </c>
      <c r="F178" s="51">
        <v>13</v>
      </c>
      <c r="G178" s="66" t="s">
        <v>749</v>
      </c>
      <c r="H178" s="66" t="s">
        <v>749</v>
      </c>
      <c r="I178" s="11">
        <v>11.3</v>
      </c>
      <c r="J178" s="66" t="s">
        <v>750</v>
      </c>
      <c r="K178" s="66" t="s">
        <v>750</v>
      </c>
      <c r="L178" s="66" t="s">
        <v>728</v>
      </c>
      <c r="M178" s="66" t="s">
        <v>188</v>
      </c>
      <c r="N178" s="66" t="s">
        <v>189</v>
      </c>
      <c r="O178" s="70">
        <v>1</v>
      </c>
      <c r="P178" s="48">
        <v>0</v>
      </c>
      <c r="Q178" s="48">
        <v>0</v>
      </c>
      <c r="R178" s="48">
        <v>1</v>
      </c>
      <c r="S178" s="120">
        <v>1</v>
      </c>
      <c r="T178" s="100" t="s">
        <v>174</v>
      </c>
      <c r="U178" s="70">
        <f t="shared" si="89"/>
        <v>1</v>
      </c>
      <c r="V178" s="48">
        <f t="shared" si="90"/>
        <v>0</v>
      </c>
      <c r="W178" s="48">
        <f t="shared" si="97"/>
        <v>1</v>
      </c>
      <c r="X178" s="61">
        <f t="shared" si="92"/>
        <v>0</v>
      </c>
      <c r="Y178" s="61">
        <f t="shared" si="88"/>
        <v>0</v>
      </c>
      <c r="Z178" s="61">
        <v>-1</v>
      </c>
      <c r="AA178" s="61" t="s">
        <v>0</v>
      </c>
      <c r="AB178" t="s">
        <v>540</v>
      </c>
      <c r="AD178" t="s">
        <v>538</v>
      </c>
    </row>
    <row r="179" spans="1:30" x14ac:dyDescent="0.25">
      <c r="C179" s="61">
        <f t="shared" si="93"/>
        <v>2006</v>
      </c>
      <c r="D179" s="6">
        <f t="shared" si="94"/>
        <v>2007</v>
      </c>
      <c r="E179" t="s">
        <v>177</v>
      </c>
      <c r="F179" s="67" t="s">
        <v>154</v>
      </c>
      <c r="G179" s="66" t="s">
        <v>749</v>
      </c>
      <c r="H179" s="66" t="s">
        <v>749</v>
      </c>
      <c r="I179" s="11">
        <v>8.5</v>
      </c>
      <c r="J179" s="66" t="s">
        <v>750</v>
      </c>
      <c r="K179" s="66" t="s">
        <v>750</v>
      </c>
      <c r="L179" s="66" t="s">
        <v>728</v>
      </c>
      <c r="M179" s="66" t="s">
        <v>188</v>
      </c>
      <c r="N179" s="66" t="s">
        <v>189</v>
      </c>
      <c r="O179" s="71">
        <v>1</v>
      </c>
      <c r="P179" s="49">
        <v>0</v>
      </c>
      <c r="Q179" s="49">
        <v>0</v>
      </c>
      <c r="R179" s="49">
        <v>0</v>
      </c>
      <c r="S179" s="120">
        <v>1</v>
      </c>
      <c r="T179" s="99" t="s">
        <v>174</v>
      </c>
      <c r="U179" s="70">
        <f t="shared" si="89"/>
        <v>0</v>
      </c>
      <c r="V179" s="48">
        <f t="shared" si="90"/>
        <v>0</v>
      </c>
      <c r="W179" s="48">
        <f t="shared" si="97"/>
        <v>1</v>
      </c>
      <c r="X179" s="61">
        <f t="shared" si="92"/>
        <v>0</v>
      </c>
      <c r="Y179" s="61">
        <f t="shared" si="88"/>
        <v>0</v>
      </c>
      <c r="Z179" s="61">
        <v>-1</v>
      </c>
      <c r="AA179" s="61" t="s">
        <v>0</v>
      </c>
      <c r="AB179" t="s">
        <v>119</v>
      </c>
    </row>
    <row r="180" spans="1:30" x14ac:dyDescent="0.25">
      <c r="C180" s="61">
        <f t="shared" si="93"/>
        <v>2006</v>
      </c>
      <c r="D180" s="6">
        <f t="shared" si="94"/>
        <v>2007</v>
      </c>
      <c r="E180" t="s">
        <v>178</v>
      </c>
      <c r="F180" s="51">
        <v>13</v>
      </c>
      <c r="G180" s="66" t="s">
        <v>749</v>
      </c>
      <c r="H180" s="66" t="s">
        <v>749</v>
      </c>
      <c r="I180" s="11">
        <v>11.3</v>
      </c>
      <c r="J180" s="66" t="s">
        <v>750</v>
      </c>
      <c r="K180" s="66" t="s">
        <v>750</v>
      </c>
      <c r="L180" s="66" t="s">
        <v>728</v>
      </c>
      <c r="M180" s="66" t="s">
        <v>188</v>
      </c>
      <c r="N180" s="66" t="s">
        <v>189</v>
      </c>
      <c r="O180" s="70">
        <v>1</v>
      </c>
      <c r="P180" s="48">
        <v>1</v>
      </c>
      <c r="Q180" s="48">
        <v>1</v>
      </c>
      <c r="R180" s="48">
        <v>1</v>
      </c>
      <c r="S180" s="92">
        <v>0</v>
      </c>
      <c r="T180" s="97" t="s">
        <v>178</v>
      </c>
      <c r="U180" s="70">
        <f t="shared" si="89"/>
        <v>1</v>
      </c>
      <c r="V180" s="48">
        <f t="shared" si="90"/>
        <v>0</v>
      </c>
      <c r="W180" s="48">
        <f t="shared" si="97"/>
        <v>1</v>
      </c>
      <c r="X180" s="61">
        <f t="shared" si="92"/>
        <v>0</v>
      </c>
      <c r="Y180" s="61">
        <f t="shared" si="88"/>
        <v>0</v>
      </c>
      <c r="Z180" s="61">
        <v>-1</v>
      </c>
      <c r="AA180" s="61" t="s">
        <v>0</v>
      </c>
      <c r="AB180" t="s">
        <v>120</v>
      </c>
    </row>
    <row r="181" spans="1:30" x14ac:dyDescent="0.25">
      <c r="C181" s="61">
        <f t="shared" si="93"/>
        <v>2006</v>
      </c>
      <c r="D181" s="6">
        <f t="shared" si="94"/>
        <v>2007</v>
      </c>
      <c r="E181" t="s">
        <v>179</v>
      </c>
      <c r="F181" s="51">
        <v>13</v>
      </c>
      <c r="G181" s="66" t="s">
        <v>749</v>
      </c>
      <c r="H181" s="66" t="s">
        <v>749</v>
      </c>
      <c r="I181" s="66" t="s">
        <v>155</v>
      </c>
      <c r="J181" s="66" t="s">
        <v>750</v>
      </c>
      <c r="K181" s="66" t="s">
        <v>750</v>
      </c>
      <c r="L181" s="66" t="s">
        <v>728</v>
      </c>
      <c r="M181" s="66" t="s">
        <v>188</v>
      </c>
      <c r="N181" s="66" t="s">
        <v>189</v>
      </c>
      <c r="O181" s="71">
        <v>1</v>
      </c>
      <c r="P181" s="48">
        <v>1</v>
      </c>
      <c r="Q181" s="48">
        <v>1</v>
      </c>
      <c r="R181" s="48">
        <v>1</v>
      </c>
      <c r="S181" s="92">
        <v>0</v>
      </c>
      <c r="T181" s="97" t="s">
        <v>178</v>
      </c>
      <c r="U181" s="70">
        <f t="shared" si="89"/>
        <v>1</v>
      </c>
      <c r="V181" s="48">
        <f t="shared" si="90"/>
        <v>0</v>
      </c>
      <c r="W181" s="48">
        <f t="shared" si="97"/>
        <v>0</v>
      </c>
      <c r="X181" s="61">
        <f t="shared" si="92"/>
        <v>0</v>
      </c>
      <c r="Y181" s="61">
        <f t="shared" si="88"/>
        <v>0</v>
      </c>
      <c r="Z181" s="61">
        <v>-1</v>
      </c>
      <c r="AA181" s="61" t="s">
        <v>0</v>
      </c>
      <c r="AB181" t="s">
        <v>121</v>
      </c>
    </row>
    <row r="182" spans="1:30" x14ac:dyDescent="0.25">
      <c r="C182" s="61">
        <f t="shared" si="93"/>
        <v>2006</v>
      </c>
      <c r="D182" s="6">
        <f t="shared" si="94"/>
        <v>2007</v>
      </c>
      <c r="E182" t="s">
        <v>180</v>
      </c>
      <c r="F182" s="67" t="s">
        <v>154</v>
      </c>
      <c r="G182" s="66" t="s">
        <v>749</v>
      </c>
      <c r="H182" s="66" t="s">
        <v>749</v>
      </c>
      <c r="I182" s="11">
        <v>0</v>
      </c>
      <c r="J182" s="66" t="s">
        <v>750</v>
      </c>
      <c r="K182" s="66" t="s">
        <v>750</v>
      </c>
      <c r="L182" s="66" t="s">
        <v>728</v>
      </c>
      <c r="M182" s="66" t="s">
        <v>188</v>
      </c>
      <c r="N182" s="66" t="s">
        <v>189</v>
      </c>
      <c r="O182" s="71">
        <v>0</v>
      </c>
      <c r="P182" s="48">
        <v>1</v>
      </c>
      <c r="Q182" s="48">
        <v>1</v>
      </c>
      <c r="R182" s="48">
        <v>1</v>
      </c>
      <c r="S182" s="92">
        <v>0</v>
      </c>
      <c r="T182" s="97" t="s">
        <v>178</v>
      </c>
      <c r="U182" s="70">
        <f t="shared" si="89"/>
        <v>0</v>
      </c>
      <c r="V182" s="48">
        <f t="shared" si="90"/>
        <v>0</v>
      </c>
      <c r="W182" s="48">
        <f t="shared" si="97"/>
        <v>0</v>
      </c>
      <c r="X182" s="61">
        <f t="shared" si="92"/>
        <v>0</v>
      </c>
      <c r="Y182" s="61">
        <f t="shared" si="88"/>
        <v>0</v>
      </c>
      <c r="Z182" s="61">
        <v>-1</v>
      </c>
      <c r="AA182" s="61" t="s">
        <v>0</v>
      </c>
      <c r="AB182" t="s">
        <v>122</v>
      </c>
    </row>
    <row r="183" spans="1:30" x14ac:dyDescent="0.25">
      <c r="A183" t="s">
        <v>0</v>
      </c>
      <c r="C183" s="61">
        <f t="shared" si="93"/>
        <v>2006</v>
      </c>
      <c r="D183" s="6">
        <f t="shared" si="94"/>
        <v>2007</v>
      </c>
      <c r="E183" s="24" t="s">
        <v>181</v>
      </c>
      <c r="F183" s="67" t="s">
        <v>154</v>
      </c>
      <c r="G183" s="66" t="s">
        <v>749</v>
      </c>
      <c r="H183" s="66" t="s">
        <v>749</v>
      </c>
      <c r="I183" s="66" t="s">
        <v>155</v>
      </c>
      <c r="J183" s="66" t="s">
        <v>750</v>
      </c>
      <c r="K183" s="66" t="s">
        <v>750</v>
      </c>
      <c r="L183" s="66" t="s">
        <v>728</v>
      </c>
      <c r="M183" s="11">
        <v>0</v>
      </c>
      <c r="N183" s="11">
        <v>0</v>
      </c>
      <c r="O183" s="71">
        <v>0</v>
      </c>
      <c r="P183" s="53">
        <v>1</v>
      </c>
      <c r="Q183" s="48">
        <v>0</v>
      </c>
      <c r="R183" s="48">
        <v>1</v>
      </c>
      <c r="S183" s="92">
        <v>0</v>
      </c>
      <c r="T183" s="98" t="s">
        <v>227</v>
      </c>
      <c r="U183" s="70">
        <f t="shared" si="89"/>
        <v>0</v>
      </c>
      <c r="V183" s="48">
        <f t="shared" si="90"/>
        <v>0</v>
      </c>
      <c r="W183" s="48">
        <f t="shared" si="97"/>
        <v>0</v>
      </c>
      <c r="X183" s="61">
        <f t="shared" si="92"/>
        <v>0</v>
      </c>
      <c r="Y183" s="61">
        <f t="shared" si="88"/>
        <v>0</v>
      </c>
      <c r="Z183" s="61">
        <v>-1</v>
      </c>
      <c r="AA183" s="61" t="s">
        <v>0</v>
      </c>
      <c r="AB183" t="s">
        <v>123</v>
      </c>
      <c r="AD183" s="119" t="s">
        <v>363</v>
      </c>
    </row>
    <row r="184" spans="1:30" x14ac:dyDescent="0.25">
      <c r="C184" s="61">
        <f t="shared" si="93"/>
        <v>2006</v>
      </c>
      <c r="D184" s="6">
        <f t="shared" si="94"/>
        <v>2007</v>
      </c>
      <c r="E184" t="s">
        <v>515</v>
      </c>
      <c r="F184" s="51">
        <v>13</v>
      </c>
      <c r="G184" s="66" t="s">
        <v>749</v>
      </c>
      <c r="H184" s="66" t="s">
        <v>749</v>
      </c>
      <c r="I184" s="11">
        <v>11.3</v>
      </c>
      <c r="J184" s="66" t="s">
        <v>750</v>
      </c>
      <c r="K184" s="66" t="s">
        <v>750</v>
      </c>
      <c r="L184" s="66" t="s">
        <v>728</v>
      </c>
      <c r="M184" s="66" t="s">
        <v>188</v>
      </c>
      <c r="N184" s="66" t="s">
        <v>189</v>
      </c>
      <c r="O184" s="70">
        <v>1</v>
      </c>
      <c r="P184" s="48">
        <v>1</v>
      </c>
      <c r="Q184" s="48">
        <v>1</v>
      </c>
      <c r="R184" s="48">
        <v>1</v>
      </c>
      <c r="S184" s="92">
        <v>0</v>
      </c>
      <c r="T184" s="97" t="s">
        <v>178</v>
      </c>
      <c r="U184" s="70">
        <f t="shared" ref="U184" si="98">IF(AND(ISNUMBER(F184), F184&gt;0), 1, 0)</f>
        <v>1</v>
      </c>
      <c r="V184" s="48">
        <f t="shared" si="90"/>
        <v>0</v>
      </c>
      <c r="W184" s="48">
        <f t="shared" ref="W184" si="99">IF(AND(ISNUMBER(I184), I184&gt;0), 1, 0)</f>
        <v>1</v>
      </c>
      <c r="X184" s="61">
        <f t="shared" si="92"/>
        <v>0</v>
      </c>
      <c r="Y184" s="61">
        <f t="shared" si="88"/>
        <v>0</v>
      </c>
      <c r="Z184" s="61">
        <v>-1</v>
      </c>
      <c r="AA184" s="61" t="s">
        <v>0</v>
      </c>
      <c r="AB184" t="s">
        <v>521</v>
      </c>
    </row>
    <row r="185" spans="1:30" x14ac:dyDescent="0.25">
      <c r="C185" s="61">
        <f t="shared" si="93"/>
        <v>2006</v>
      </c>
      <c r="D185" s="6">
        <f t="shared" si="94"/>
        <v>2007</v>
      </c>
      <c r="E185" t="s">
        <v>534</v>
      </c>
      <c r="F185" s="63">
        <v>13</v>
      </c>
      <c r="G185" s="66" t="s">
        <v>749</v>
      </c>
      <c r="H185" s="66" t="s">
        <v>749</v>
      </c>
      <c r="I185" s="11">
        <v>11.3</v>
      </c>
      <c r="J185" s="66" t="s">
        <v>750</v>
      </c>
      <c r="K185" s="66" t="s">
        <v>750</v>
      </c>
      <c r="L185" s="66" t="s">
        <v>728</v>
      </c>
      <c r="M185" s="66" t="s">
        <v>188</v>
      </c>
      <c r="N185" s="66" t="s">
        <v>189</v>
      </c>
      <c r="O185" s="71">
        <v>1</v>
      </c>
      <c r="P185" s="48">
        <v>0</v>
      </c>
      <c r="Q185" s="48">
        <v>1</v>
      </c>
      <c r="R185" s="48">
        <v>1</v>
      </c>
      <c r="S185" s="120">
        <v>1</v>
      </c>
      <c r="T185" s="100" t="s">
        <v>178</v>
      </c>
      <c r="U185" s="70">
        <f t="shared" si="89"/>
        <v>1</v>
      </c>
      <c r="V185" s="48">
        <f t="shared" si="90"/>
        <v>0</v>
      </c>
      <c r="W185" s="48">
        <f t="shared" ref="W185:W191" si="100">IF(AND(ISNUMBER(I185), I185&gt;0), 1, 0)</f>
        <v>1</v>
      </c>
      <c r="X185" s="61">
        <f t="shared" si="92"/>
        <v>0</v>
      </c>
      <c r="Y185" s="61">
        <f t="shared" si="88"/>
        <v>0</v>
      </c>
      <c r="Z185" s="61">
        <v>-1</v>
      </c>
      <c r="AA185" s="61" t="s">
        <v>0</v>
      </c>
      <c r="AB185" t="s">
        <v>533</v>
      </c>
      <c r="AD185" t="s">
        <v>529</v>
      </c>
    </row>
    <row r="186" spans="1:30" x14ac:dyDescent="0.25">
      <c r="C186" s="61">
        <f t="shared" si="93"/>
        <v>2006</v>
      </c>
      <c r="D186" s="6">
        <f t="shared" si="94"/>
        <v>2007</v>
      </c>
      <c r="E186" t="s">
        <v>535</v>
      </c>
      <c r="F186" s="63">
        <v>13</v>
      </c>
      <c r="G186" s="66" t="s">
        <v>749</v>
      </c>
      <c r="H186" s="66" t="s">
        <v>749</v>
      </c>
      <c r="I186" s="11">
        <v>11.3</v>
      </c>
      <c r="J186" s="66" t="s">
        <v>750</v>
      </c>
      <c r="K186" s="66" t="s">
        <v>750</v>
      </c>
      <c r="L186" s="66" t="s">
        <v>728</v>
      </c>
      <c r="M186" s="66" t="s">
        <v>188</v>
      </c>
      <c r="N186" s="66" t="s">
        <v>189</v>
      </c>
      <c r="O186" s="71">
        <v>1</v>
      </c>
      <c r="P186" s="48">
        <v>0</v>
      </c>
      <c r="Q186" s="48">
        <v>1</v>
      </c>
      <c r="R186" s="48">
        <v>1</v>
      </c>
      <c r="S186" s="120">
        <v>1</v>
      </c>
      <c r="T186" s="100" t="s">
        <v>178</v>
      </c>
      <c r="U186" s="70">
        <f t="shared" si="89"/>
        <v>1</v>
      </c>
      <c r="V186" s="48">
        <f t="shared" si="90"/>
        <v>0</v>
      </c>
      <c r="W186" s="48">
        <f t="shared" si="100"/>
        <v>1</v>
      </c>
      <c r="X186" s="61">
        <f t="shared" si="92"/>
        <v>0</v>
      </c>
      <c r="Y186" s="61">
        <f t="shared" si="88"/>
        <v>0</v>
      </c>
      <c r="Z186" s="61">
        <v>-1</v>
      </c>
      <c r="AA186" s="61" t="s">
        <v>0</v>
      </c>
      <c r="AB186" t="s">
        <v>536</v>
      </c>
      <c r="AD186" t="s">
        <v>538</v>
      </c>
    </row>
    <row r="187" spans="1:30" x14ac:dyDescent="0.25">
      <c r="C187" s="61">
        <f t="shared" si="93"/>
        <v>2006</v>
      </c>
      <c r="D187" s="6">
        <f t="shared" si="94"/>
        <v>2007</v>
      </c>
      <c r="E187" t="s">
        <v>524</v>
      </c>
      <c r="F187" s="63">
        <v>13</v>
      </c>
      <c r="G187" s="66" t="s">
        <v>749</v>
      </c>
      <c r="H187" s="66" t="s">
        <v>749</v>
      </c>
      <c r="I187" s="11">
        <v>11.3</v>
      </c>
      <c r="J187" s="66" t="s">
        <v>750</v>
      </c>
      <c r="K187" s="66" t="s">
        <v>750</v>
      </c>
      <c r="L187" s="66" t="s">
        <v>728</v>
      </c>
      <c r="M187" s="66" t="s">
        <v>188</v>
      </c>
      <c r="N187" s="66" t="s">
        <v>189</v>
      </c>
      <c r="O187" s="71">
        <v>1</v>
      </c>
      <c r="P187" s="48">
        <v>0</v>
      </c>
      <c r="Q187" s="48">
        <v>1</v>
      </c>
      <c r="R187" s="48">
        <v>1</v>
      </c>
      <c r="S187" s="120">
        <v>1</v>
      </c>
      <c r="T187" s="100" t="s">
        <v>178</v>
      </c>
      <c r="U187" s="70">
        <f t="shared" si="89"/>
        <v>1</v>
      </c>
      <c r="V187" s="48">
        <f t="shared" si="90"/>
        <v>0</v>
      </c>
      <c r="W187" s="48">
        <f t="shared" si="100"/>
        <v>1</v>
      </c>
      <c r="X187" s="61">
        <f t="shared" si="92"/>
        <v>0</v>
      </c>
      <c r="Y187" s="61">
        <f t="shared" si="88"/>
        <v>0</v>
      </c>
      <c r="Z187" s="61">
        <v>-1</v>
      </c>
      <c r="AA187" s="61" t="s">
        <v>0</v>
      </c>
      <c r="AB187" t="s">
        <v>539</v>
      </c>
      <c r="AD187" t="s">
        <v>538</v>
      </c>
    </row>
    <row r="188" spans="1:30" x14ac:dyDescent="0.25">
      <c r="C188" s="61">
        <f t="shared" si="93"/>
        <v>2006</v>
      </c>
      <c r="D188" s="6">
        <f t="shared" si="94"/>
        <v>2007</v>
      </c>
      <c r="E188" t="s">
        <v>182</v>
      </c>
      <c r="F188" s="63">
        <v>12</v>
      </c>
      <c r="G188" s="66" t="s">
        <v>749</v>
      </c>
      <c r="H188" s="66" t="s">
        <v>749</v>
      </c>
      <c r="I188" s="11">
        <v>10</v>
      </c>
      <c r="J188" s="66" t="s">
        <v>750</v>
      </c>
      <c r="K188" s="66" t="s">
        <v>750</v>
      </c>
      <c r="L188" s="66" t="s">
        <v>728</v>
      </c>
      <c r="M188" s="66" t="s">
        <v>188</v>
      </c>
      <c r="N188" s="66" t="s">
        <v>189</v>
      </c>
      <c r="O188" s="71">
        <v>1</v>
      </c>
      <c r="P188" s="48">
        <v>0</v>
      </c>
      <c r="Q188" s="48">
        <v>1</v>
      </c>
      <c r="R188" s="48">
        <v>0</v>
      </c>
      <c r="S188" s="120">
        <v>1</v>
      </c>
      <c r="T188" s="100" t="s">
        <v>178</v>
      </c>
      <c r="U188" s="70">
        <f t="shared" si="89"/>
        <v>1</v>
      </c>
      <c r="V188" s="48">
        <f t="shared" si="90"/>
        <v>0</v>
      </c>
      <c r="W188" s="48">
        <f t="shared" si="100"/>
        <v>1</v>
      </c>
      <c r="X188" s="61">
        <f t="shared" si="92"/>
        <v>0</v>
      </c>
      <c r="Y188" s="61">
        <f t="shared" si="88"/>
        <v>0</v>
      </c>
      <c r="Z188" s="61">
        <v>-1</v>
      </c>
      <c r="AA188" s="61" t="s">
        <v>0</v>
      </c>
      <c r="AB188" t="s">
        <v>124</v>
      </c>
    </row>
    <row r="189" spans="1:30" x14ac:dyDescent="0.25">
      <c r="C189" s="61">
        <f t="shared" si="93"/>
        <v>2006</v>
      </c>
      <c r="D189" s="6">
        <f t="shared" si="94"/>
        <v>2007</v>
      </c>
      <c r="E189" t="s">
        <v>367</v>
      </c>
      <c r="F189" s="67" t="s">
        <v>154</v>
      </c>
      <c r="G189" s="66" t="s">
        <v>749</v>
      </c>
      <c r="H189" s="66" t="s">
        <v>749</v>
      </c>
      <c r="I189" s="11">
        <v>11.3</v>
      </c>
      <c r="J189" s="66" t="s">
        <v>750</v>
      </c>
      <c r="K189" s="66" t="s">
        <v>750</v>
      </c>
      <c r="L189" s="66" t="s">
        <v>728</v>
      </c>
      <c r="M189" s="66" t="s">
        <v>188</v>
      </c>
      <c r="N189" s="66" t="s">
        <v>189</v>
      </c>
      <c r="O189" s="70">
        <v>1</v>
      </c>
      <c r="P189" s="48">
        <v>-1</v>
      </c>
      <c r="Q189" s="48">
        <v>1</v>
      </c>
      <c r="R189" s="48">
        <v>1</v>
      </c>
      <c r="S189" s="120">
        <v>1</v>
      </c>
      <c r="T189" s="97" t="s">
        <v>178</v>
      </c>
      <c r="U189" s="70">
        <f t="shared" si="89"/>
        <v>0</v>
      </c>
      <c r="V189" s="48">
        <f t="shared" si="90"/>
        <v>0</v>
      </c>
      <c r="W189" s="48">
        <f t="shared" si="100"/>
        <v>1</v>
      </c>
      <c r="X189" s="61">
        <f t="shared" si="92"/>
        <v>0</v>
      </c>
      <c r="Y189" s="61">
        <f t="shared" si="88"/>
        <v>0</v>
      </c>
      <c r="Z189" s="61">
        <v>-1</v>
      </c>
      <c r="AA189" s="61" t="s">
        <v>0</v>
      </c>
      <c r="AB189" t="s">
        <v>368</v>
      </c>
    </row>
    <row r="190" spans="1:30" x14ac:dyDescent="0.25">
      <c r="C190" s="61">
        <f t="shared" si="93"/>
        <v>2006</v>
      </c>
      <c r="D190" s="6">
        <f t="shared" si="94"/>
        <v>2007</v>
      </c>
      <c r="E190" t="s">
        <v>366</v>
      </c>
      <c r="F190" s="67" t="s">
        <v>154</v>
      </c>
      <c r="G190" s="66" t="s">
        <v>749</v>
      </c>
      <c r="H190" s="66" t="s">
        <v>749</v>
      </c>
      <c r="I190" s="11">
        <v>11.3</v>
      </c>
      <c r="J190" s="66" t="s">
        <v>750</v>
      </c>
      <c r="K190" s="66" t="s">
        <v>750</v>
      </c>
      <c r="L190" s="66" t="s">
        <v>728</v>
      </c>
      <c r="M190" s="66" t="s">
        <v>188</v>
      </c>
      <c r="N190" s="66" t="s">
        <v>189</v>
      </c>
      <c r="O190" s="70">
        <v>1</v>
      </c>
      <c r="P190" s="48">
        <v>-1</v>
      </c>
      <c r="Q190" s="48">
        <v>1</v>
      </c>
      <c r="R190" s="48">
        <v>1</v>
      </c>
      <c r="S190" s="120">
        <v>1</v>
      </c>
      <c r="T190" s="97" t="s">
        <v>178</v>
      </c>
      <c r="U190" s="70">
        <f t="shared" si="89"/>
        <v>0</v>
      </c>
      <c r="V190" s="48">
        <f t="shared" si="90"/>
        <v>0</v>
      </c>
      <c r="W190" s="48">
        <f t="shared" si="100"/>
        <v>1</v>
      </c>
      <c r="X190" s="61">
        <f t="shared" si="92"/>
        <v>0</v>
      </c>
      <c r="Y190" s="61">
        <f t="shared" si="88"/>
        <v>0</v>
      </c>
      <c r="Z190" s="61">
        <v>-1</v>
      </c>
      <c r="AA190" s="61" t="s">
        <v>0</v>
      </c>
      <c r="AB190" t="s">
        <v>369</v>
      </c>
    </row>
    <row r="191" spans="1:30" x14ac:dyDescent="0.25">
      <c r="C191" s="61">
        <f t="shared" si="93"/>
        <v>2006</v>
      </c>
      <c r="D191" s="6">
        <f t="shared" si="94"/>
        <v>2007</v>
      </c>
      <c r="E191" t="s">
        <v>553</v>
      </c>
      <c r="F191" s="63">
        <v>13</v>
      </c>
      <c r="G191" s="66" t="s">
        <v>749</v>
      </c>
      <c r="H191" s="66" t="s">
        <v>749</v>
      </c>
      <c r="I191" s="11">
        <v>11.3</v>
      </c>
      <c r="J191" s="66" t="s">
        <v>750</v>
      </c>
      <c r="K191" s="66" t="s">
        <v>750</v>
      </c>
      <c r="L191" s="66" t="s">
        <v>728</v>
      </c>
      <c r="M191" s="66" t="s">
        <v>188</v>
      </c>
      <c r="N191" s="66" t="s">
        <v>189</v>
      </c>
      <c r="O191" s="70">
        <v>1</v>
      </c>
      <c r="P191" s="48">
        <v>-1</v>
      </c>
      <c r="Q191" s="48">
        <v>1</v>
      </c>
      <c r="R191" s="48">
        <v>0</v>
      </c>
      <c r="S191" s="92">
        <v>0</v>
      </c>
      <c r="T191" s="97" t="s">
        <v>178</v>
      </c>
      <c r="U191" s="70">
        <f t="shared" si="89"/>
        <v>1</v>
      </c>
      <c r="V191" s="48">
        <f t="shared" si="90"/>
        <v>0</v>
      </c>
      <c r="W191" s="48">
        <f t="shared" si="100"/>
        <v>1</v>
      </c>
      <c r="X191" s="61">
        <f t="shared" si="92"/>
        <v>0</v>
      </c>
      <c r="Y191" s="61">
        <f t="shared" si="88"/>
        <v>0</v>
      </c>
      <c r="Z191" s="61">
        <v>-1</v>
      </c>
      <c r="AA191" s="61" t="s">
        <v>0</v>
      </c>
      <c r="AB191" t="s">
        <v>554</v>
      </c>
      <c r="AD191" t="s">
        <v>555</v>
      </c>
    </row>
    <row r="192" spans="1:30" x14ac:dyDescent="0.25">
      <c r="C192" s="61">
        <f t="shared" si="93"/>
        <v>2006</v>
      </c>
      <c r="D192" s="6">
        <f t="shared" si="94"/>
        <v>2007</v>
      </c>
      <c r="E192" t="s">
        <v>744</v>
      </c>
      <c r="F192" s="63">
        <v>13</v>
      </c>
      <c r="G192" s="66" t="s">
        <v>749</v>
      </c>
      <c r="H192" s="66" t="s">
        <v>749</v>
      </c>
      <c r="I192" s="11">
        <v>11.3</v>
      </c>
      <c r="J192" s="66" t="s">
        <v>750</v>
      </c>
      <c r="K192" s="66" t="s">
        <v>750</v>
      </c>
      <c r="L192" s="66" t="s">
        <v>728</v>
      </c>
      <c r="M192" s="66" t="s">
        <v>188</v>
      </c>
      <c r="N192" s="66" t="s">
        <v>189</v>
      </c>
      <c r="O192" s="70">
        <v>1</v>
      </c>
      <c r="P192" s="48">
        <v>-1</v>
      </c>
      <c r="Q192" s="48">
        <v>1</v>
      </c>
      <c r="R192" s="48">
        <v>0</v>
      </c>
      <c r="S192" s="92">
        <v>0</v>
      </c>
      <c r="T192" s="97" t="s">
        <v>178</v>
      </c>
      <c r="U192" s="70">
        <f t="shared" ref="U192:U193" si="101">IF(AND(ISNUMBER(F192), F192&gt;0), 1, 0)</f>
        <v>1</v>
      </c>
      <c r="V192" s="48">
        <f t="shared" si="90"/>
        <v>0</v>
      </c>
      <c r="W192" s="48">
        <f t="shared" ref="W192:W193" si="102">IF(AND(ISNUMBER(I192), I192&gt;0), 1, 0)</f>
        <v>1</v>
      </c>
      <c r="X192" s="61">
        <f t="shared" si="92"/>
        <v>0</v>
      </c>
      <c r="Y192" s="61">
        <f t="shared" ref="Y192:Y193" si="103">IF(AND(ISNUMBER(L192), L192&gt;0), 1, 0)</f>
        <v>0</v>
      </c>
      <c r="Z192" s="61">
        <v>-1</v>
      </c>
      <c r="AA192" s="61" t="s">
        <v>0</v>
      </c>
      <c r="AB192" t="s">
        <v>745</v>
      </c>
      <c r="AD192" t="s">
        <v>555</v>
      </c>
    </row>
    <row r="193" spans="1:33" x14ac:dyDescent="0.25">
      <c r="C193" s="61">
        <f t="shared" si="93"/>
        <v>2006</v>
      </c>
      <c r="D193" s="6">
        <f t="shared" si="94"/>
        <v>2007</v>
      </c>
      <c r="E193" t="s">
        <v>785</v>
      </c>
      <c r="F193" s="63">
        <v>13</v>
      </c>
      <c r="G193" s="66" t="s">
        <v>749</v>
      </c>
      <c r="H193" s="66" t="s">
        <v>749</v>
      </c>
      <c r="I193" s="11">
        <v>11.3</v>
      </c>
      <c r="J193" s="66" t="s">
        <v>750</v>
      </c>
      <c r="K193" s="66" t="s">
        <v>750</v>
      </c>
      <c r="L193" s="66" t="s">
        <v>728</v>
      </c>
      <c r="M193" s="66" t="s">
        <v>188</v>
      </c>
      <c r="N193" s="66" t="s">
        <v>189</v>
      </c>
      <c r="O193" s="70">
        <v>1</v>
      </c>
      <c r="P193" s="48">
        <v>-1</v>
      </c>
      <c r="Q193" s="48">
        <v>1</v>
      </c>
      <c r="R193" s="48">
        <v>0</v>
      </c>
      <c r="S193" s="92">
        <v>0</v>
      </c>
      <c r="T193" s="97" t="s">
        <v>178</v>
      </c>
      <c r="U193" s="70">
        <f t="shared" si="101"/>
        <v>1</v>
      </c>
      <c r="V193" s="48">
        <f t="shared" si="90"/>
        <v>0</v>
      </c>
      <c r="W193" s="48">
        <f t="shared" si="102"/>
        <v>1</v>
      </c>
      <c r="X193" s="61">
        <f t="shared" si="92"/>
        <v>0</v>
      </c>
      <c r="Y193" s="61">
        <f t="shared" si="103"/>
        <v>0</v>
      </c>
      <c r="Z193" s="61">
        <v>-1</v>
      </c>
      <c r="AA193" s="61" t="s">
        <v>0</v>
      </c>
      <c r="AB193" t="s">
        <v>786</v>
      </c>
    </row>
    <row r="194" spans="1:33" x14ac:dyDescent="0.25">
      <c r="C194" s="61">
        <f t="shared" si="93"/>
        <v>2006</v>
      </c>
      <c r="D194" s="6">
        <f t="shared" si="94"/>
        <v>2007</v>
      </c>
      <c r="E194" t="s">
        <v>183</v>
      </c>
      <c r="F194" s="52">
        <v>0</v>
      </c>
      <c r="G194" s="66" t="s">
        <v>749</v>
      </c>
      <c r="H194" s="66" t="s">
        <v>749</v>
      </c>
      <c r="I194" s="66" t="s">
        <v>155</v>
      </c>
      <c r="J194" s="66" t="s">
        <v>750</v>
      </c>
      <c r="K194" s="66" t="s">
        <v>750</v>
      </c>
      <c r="L194" s="66" t="s">
        <v>728</v>
      </c>
      <c r="M194" s="66" t="s">
        <v>188</v>
      </c>
      <c r="N194" s="66" t="s">
        <v>189</v>
      </c>
      <c r="O194" s="118">
        <v>0</v>
      </c>
      <c r="P194" s="48">
        <v>1</v>
      </c>
      <c r="Q194" s="48">
        <v>0</v>
      </c>
      <c r="R194" s="48">
        <v>0</v>
      </c>
      <c r="S194" s="92">
        <v>0</v>
      </c>
      <c r="T194" s="97" t="s">
        <v>174</v>
      </c>
      <c r="U194" s="70">
        <f t="shared" si="89"/>
        <v>0</v>
      </c>
      <c r="V194" s="48">
        <f t="shared" si="90"/>
        <v>0</v>
      </c>
      <c r="W194" s="48">
        <f t="shared" ref="W194:W199" si="104">IF(AND(ISNUMBER(I194), I194&gt;0), 1, 0)</f>
        <v>0</v>
      </c>
      <c r="X194" s="61">
        <f t="shared" si="92"/>
        <v>0</v>
      </c>
      <c r="Y194" s="61">
        <f t="shared" si="88"/>
        <v>0</v>
      </c>
      <c r="Z194" s="61">
        <v>-1</v>
      </c>
      <c r="AA194" s="61" t="s">
        <v>0</v>
      </c>
      <c r="AB194" t="s">
        <v>125</v>
      </c>
    </row>
    <row r="195" spans="1:33" x14ac:dyDescent="0.25">
      <c r="C195" s="61">
        <f t="shared" si="93"/>
        <v>2006</v>
      </c>
      <c r="D195" s="6">
        <f t="shared" si="94"/>
        <v>2007</v>
      </c>
      <c r="E195" t="s">
        <v>184</v>
      </c>
      <c r="F195" s="67" t="s">
        <v>154</v>
      </c>
      <c r="G195" s="66" t="s">
        <v>749</v>
      </c>
      <c r="H195" s="66" t="s">
        <v>749</v>
      </c>
      <c r="I195" s="48">
        <v>13</v>
      </c>
      <c r="J195" s="66" t="s">
        <v>750</v>
      </c>
      <c r="K195" s="66" t="s">
        <v>750</v>
      </c>
      <c r="L195" s="66" t="s">
        <v>728</v>
      </c>
      <c r="M195" s="66" t="s">
        <v>188</v>
      </c>
      <c r="N195" s="66" t="s">
        <v>189</v>
      </c>
      <c r="O195" s="118">
        <v>0</v>
      </c>
      <c r="P195" s="53">
        <v>1</v>
      </c>
      <c r="Q195" s="48">
        <v>0</v>
      </c>
      <c r="R195" s="48">
        <v>0</v>
      </c>
      <c r="S195" s="92">
        <v>0</v>
      </c>
      <c r="T195" s="97" t="s">
        <v>174</v>
      </c>
      <c r="U195" s="70">
        <f t="shared" si="89"/>
        <v>0</v>
      </c>
      <c r="V195" s="48">
        <f t="shared" si="90"/>
        <v>0</v>
      </c>
      <c r="W195" s="48">
        <f t="shared" si="104"/>
        <v>1</v>
      </c>
      <c r="X195" s="61">
        <f t="shared" si="92"/>
        <v>0</v>
      </c>
      <c r="Y195" s="61">
        <f t="shared" si="88"/>
        <v>0</v>
      </c>
      <c r="Z195" s="61">
        <v>-1</v>
      </c>
      <c r="AA195" s="61" t="s">
        <v>0</v>
      </c>
      <c r="AB195" t="s">
        <v>126</v>
      </c>
      <c r="AG195" t="s">
        <v>138</v>
      </c>
    </row>
    <row r="196" spans="1:33" x14ac:dyDescent="0.25">
      <c r="C196" s="61">
        <f t="shared" si="93"/>
        <v>2006</v>
      </c>
      <c r="D196" s="6">
        <f t="shared" si="94"/>
        <v>2007</v>
      </c>
      <c r="E196" t="s">
        <v>185</v>
      </c>
      <c r="F196" s="67" t="s">
        <v>154</v>
      </c>
      <c r="G196" s="66" t="s">
        <v>749</v>
      </c>
      <c r="H196" s="66" t="s">
        <v>749</v>
      </c>
      <c r="I196" s="48">
        <v>13</v>
      </c>
      <c r="J196" s="66" t="s">
        <v>750</v>
      </c>
      <c r="K196" s="66" t="s">
        <v>750</v>
      </c>
      <c r="L196" s="66" t="s">
        <v>728</v>
      </c>
      <c r="M196" s="66" t="s">
        <v>188</v>
      </c>
      <c r="N196" s="66" t="s">
        <v>189</v>
      </c>
      <c r="O196" s="118">
        <v>0</v>
      </c>
      <c r="P196" s="48">
        <v>1</v>
      </c>
      <c r="Q196" s="48">
        <v>0</v>
      </c>
      <c r="R196" s="48">
        <v>0</v>
      </c>
      <c r="S196" s="92">
        <v>0</v>
      </c>
      <c r="T196" s="97" t="s">
        <v>174</v>
      </c>
      <c r="U196" s="70">
        <f t="shared" si="89"/>
        <v>0</v>
      </c>
      <c r="V196" s="48">
        <f t="shared" si="90"/>
        <v>0</v>
      </c>
      <c r="W196" s="48">
        <f t="shared" si="104"/>
        <v>1</v>
      </c>
      <c r="X196" s="61">
        <f t="shared" si="92"/>
        <v>0</v>
      </c>
      <c r="Y196" s="61">
        <f t="shared" si="88"/>
        <v>0</v>
      </c>
      <c r="Z196" s="61">
        <v>-1</v>
      </c>
      <c r="AA196" s="61" t="s">
        <v>0</v>
      </c>
      <c r="AB196" t="s">
        <v>127</v>
      </c>
      <c r="AG196" t="s">
        <v>138</v>
      </c>
    </row>
    <row r="197" spans="1:33" x14ac:dyDescent="0.25">
      <c r="C197" s="61">
        <f t="shared" si="93"/>
        <v>2006</v>
      </c>
      <c r="D197" s="6">
        <f t="shared" si="94"/>
        <v>2007</v>
      </c>
      <c r="E197" t="s">
        <v>379</v>
      </c>
      <c r="F197" s="51">
        <v>16</v>
      </c>
      <c r="G197" s="66" t="s">
        <v>749</v>
      </c>
      <c r="H197" s="66" t="s">
        <v>749</v>
      </c>
      <c r="I197" s="11">
        <v>14</v>
      </c>
      <c r="J197" s="66" t="s">
        <v>750</v>
      </c>
      <c r="K197" s="66" t="s">
        <v>750</v>
      </c>
      <c r="L197" s="66" t="s">
        <v>728</v>
      </c>
      <c r="M197" s="66" t="s">
        <v>188</v>
      </c>
      <c r="N197" s="66" t="s">
        <v>189</v>
      </c>
      <c r="O197" s="70">
        <v>1</v>
      </c>
      <c r="P197" s="48">
        <v>1</v>
      </c>
      <c r="Q197" s="48">
        <v>0</v>
      </c>
      <c r="R197" s="48">
        <v>1</v>
      </c>
      <c r="S197" s="92">
        <v>0</v>
      </c>
      <c r="T197" s="97" t="s">
        <v>174</v>
      </c>
      <c r="U197" s="70">
        <v>0</v>
      </c>
      <c r="V197" s="48">
        <f t="shared" si="90"/>
        <v>0</v>
      </c>
      <c r="W197" s="48">
        <f t="shared" si="104"/>
        <v>1</v>
      </c>
      <c r="X197" s="61">
        <f t="shared" si="92"/>
        <v>0</v>
      </c>
      <c r="Y197" s="61">
        <f t="shared" si="88"/>
        <v>0</v>
      </c>
      <c r="Z197" s="61">
        <v>-1</v>
      </c>
      <c r="AA197" s="61" t="s">
        <v>0</v>
      </c>
      <c r="AB197" t="s">
        <v>380</v>
      </c>
      <c r="AD197" s="125" t="s">
        <v>381</v>
      </c>
    </row>
    <row r="198" spans="1:33" x14ac:dyDescent="0.25">
      <c r="A198" t="s">
        <v>0</v>
      </c>
      <c r="C198" s="61">
        <f t="shared" si="93"/>
        <v>2006</v>
      </c>
      <c r="D198" s="6">
        <f t="shared" si="94"/>
        <v>2007</v>
      </c>
      <c r="E198" s="24" t="s">
        <v>186</v>
      </c>
      <c r="F198" s="67" t="s">
        <v>154</v>
      </c>
      <c r="G198" s="66" t="s">
        <v>749</v>
      </c>
      <c r="H198" s="66" t="s">
        <v>749</v>
      </c>
      <c r="I198" s="11">
        <v>0</v>
      </c>
      <c r="J198" s="66" t="s">
        <v>750</v>
      </c>
      <c r="K198" s="66" t="s">
        <v>750</v>
      </c>
      <c r="L198" s="66" t="s">
        <v>728</v>
      </c>
      <c r="M198" s="66" t="s">
        <v>188</v>
      </c>
      <c r="N198" s="66" t="s">
        <v>189</v>
      </c>
      <c r="O198" s="71">
        <v>0</v>
      </c>
      <c r="P198" s="48">
        <v>1</v>
      </c>
      <c r="Q198" s="48">
        <v>0</v>
      </c>
      <c r="R198" s="48">
        <v>1</v>
      </c>
      <c r="S198" s="92">
        <v>0</v>
      </c>
      <c r="T198" s="98" t="s">
        <v>227</v>
      </c>
      <c r="U198" s="70">
        <f t="shared" ref="U198:U199" si="105">IF(AND(ISNUMBER(F198), F198&gt;0), 1, 0)</f>
        <v>0</v>
      </c>
      <c r="V198" s="48">
        <f t="shared" si="90"/>
        <v>0</v>
      </c>
      <c r="W198" s="48">
        <f t="shared" si="104"/>
        <v>0</v>
      </c>
      <c r="X198" s="61">
        <f t="shared" si="92"/>
        <v>0</v>
      </c>
      <c r="Y198" s="61">
        <f t="shared" si="88"/>
        <v>0</v>
      </c>
      <c r="Z198" s="61">
        <v>-1</v>
      </c>
      <c r="AA198" s="61" t="s">
        <v>0</v>
      </c>
      <c r="AB198" t="s">
        <v>128</v>
      </c>
      <c r="AD198" s="119" t="s">
        <v>363</v>
      </c>
    </row>
    <row r="199" spans="1:33" x14ac:dyDescent="0.25">
      <c r="A199" t="s">
        <v>0</v>
      </c>
      <c r="C199" s="61">
        <f t="shared" si="93"/>
        <v>2006</v>
      </c>
      <c r="D199" s="6">
        <f t="shared" si="94"/>
        <v>2007</v>
      </c>
      <c r="E199" s="24" t="s">
        <v>187</v>
      </c>
      <c r="F199" s="52">
        <v>0</v>
      </c>
      <c r="G199" s="66" t="s">
        <v>749</v>
      </c>
      <c r="H199" s="66" t="s">
        <v>749</v>
      </c>
      <c r="I199" s="11">
        <v>0</v>
      </c>
      <c r="J199" s="66" t="s">
        <v>750</v>
      </c>
      <c r="K199" s="66" t="s">
        <v>750</v>
      </c>
      <c r="L199" s="66" t="s">
        <v>728</v>
      </c>
      <c r="M199" s="66" t="s">
        <v>188</v>
      </c>
      <c r="N199" s="66" t="s">
        <v>189</v>
      </c>
      <c r="O199" s="71">
        <v>0</v>
      </c>
      <c r="P199" s="53">
        <v>1</v>
      </c>
      <c r="Q199" s="48">
        <v>0</v>
      </c>
      <c r="R199" s="48">
        <v>1</v>
      </c>
      <c r="S199" s="92">
        <v>0</v>
      </c>
      <c r="T199" s="98" t="s">
        <v>227</v>
      </c>
      <c r="U199" s="70">
        <f t="shared" si="105"/>
        <v>0</v>
      </c>
      <c r="V199" s="48">
        <f t="shared" si="90"/>
        <v>0</v>
      </c>
      <c r="W199" s="48">
        <f t="shared" si="104"/>
        <v>0</v>
      </c>
      <c r="X199" s="61">
        <f t="shared" si="92"/>
        <v>0</v>
      </c>
      <c r="Y199" s="61">
        <f t="shared" si="88"/>
        <v>0</v>
      </c>
      <c r="Z199" s="61">
        <v>-1</v>
      </c>
      <c r="AA199" s="61" t="s">
        <v>0</v>
      </c>
      <c r="AB199" t="s">
        <v>129</v>
      </c>
      <c r="AD199" s="119" t="s">
        <v>363</v>
      </c>
    </row>
    <row r="200" spans="1:33" x14ac:dyDescent="0.25">
      <c r="A200" t="s">
        <v>523</v>
      </c>
      <c r="E200" s="126"/>
      <c r="F200" s="126"/>
      <c r="G200" s="126"/>
      <c r="H200" s="126"/>
      <c r="I200" s="126"/>
      <c r="J200" s="126"/>
      <c r="K200" s="126"/>
      <c r="L200" s="126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</row>
    <row r="201" spans="1:33" x14ac:dyDescent="0.25">
      <c r="C201" s="60">
        <v>2014</v>
      </c>
      <c r="D201" s="60">
        <v>2014</v>
      </c>
      <c r="E201" t="s">
        <v>173</v>
      </c>
      <c r="F201" s="68" t="s">
        <v>154</v>
      </c>
      <c r="G201" s="66" t="s">
        <v>749</v>
      </c>
      <c r="H201" s="66" t="s">
        <v>749</v>
      </c>
      <c r="I201" s="66" t="s">
        <v>155</v>
      </c>
      <c r="J201" s="66" t="s">
        <v>750</v>
      </c>
      <c r="K201" s="66" t="s">
        <v>750</v>
      </c>
      <c r="L201" s="66" t="s">
        <v>728</v>
      </c>
      <c r="M201" s="66" t="s">
        <v>188</v>
      </c>
      <c r="N201" s="66" t="s">
        <v>189</v>
      </c>
      <c r="O201" s="70">
        <v>1</v>
      </c>
      <c r="P201" s="48">
        <v>-1</v>
      </c>
      <c r="Q201" s="48">
        <v>0</v>
      </c>
      <c r="R201" s="48">
        <v>0</v>
      </c>
      <c r="S201" s="92">
        <v>0</v>
      </c>
      <c r="T201" s="97" t="s">
        <v>174</v>
      </c>
      <c r="U201" s="70">
        <f>IF(AND(ISNUMBER(F201), F201&gt;0), 1, 0)</f>
        <v>0</v>
      </c>
      <c r="V201" s="48">
        <f>IF(AND(ISNUMBER(G201), G201&gt;0), 1, 0)</f>
        <v>0</v>
      </c>
      <c r="W201" s="48">
        <f>IF(AND(ISNUMBER(I201), I201&gt;0), 1, 0)</f>
        <v>0</v>
      </c>
      <c r="X201" s="61">
        <f>IF(AND(ISNUMBER(J201), J201&gt;0), 1, 0)</f>
        <v>0</v>
      </c>
      <c r="Y201" s="61">
        <f t="shared" ref="Y201:Y240" si="106">IF(AND(ISNUMBER(L201), L201&gt;0), 1, 0)</f>
        <v>0</v>
      </c>
      <c r="Z201" s="61">
        <v>-1</v>
      </c>
      <c r="AA201" s="61" t="s">
        <v>0</v>
      </c>
      <c r="AB201" t="s">
        <v>115</v>
      </c>
    </row>
    <row r="202" spans="1:33" x14ac:dyDescent="0.25">
      <c r="C202" s="61">
        <f>C201</f>
        <v>2014</v>
      </c>
      <c r="D202" s="6">
        <f>D201</f>
        <v>2014</v>
      </c>
      <c r="E202" t="s">
        <v>174</v>
      </c>
      <c r="F202" s="51">
        <v>13</v>
      </c>
      <c r="G202" s="66" t="s">
        <v>749</v>
      </c>
      <c r="H202" s="66" t="s">
        <v>749</v>
      </c>
      <c r="I202" s="11">
        <v>11.3</v>
      </c>
      <c r="J202" s="66" t="s">
        <v>750</v>
      </c>
      <c r="K202" s="66" t="s">
        <v>750</v>
      </c>
      <c r="L202" s="66" t="s">
        <v>728</v>
      </c>
      <c r="M202" s="66" t="s">
        <v>188</v>
      </c>
      <c r="N202" s="66" t="s">
        <v>189</v>
      </c>
      <c r="O202" s="70">
        <v>1</v>
      </c>
      <c r="P202" s="48">
        <v>1</v>
      </c>
      <c r="Q202" s="48">
        <v>0</v>
      </c>
      <c r="R202" s="48">
        <v>1</v>
      </c>
      <c r="S202" s="92">
        <v>0</v>
      </c>
      <c r="T202" s="97" t="s">
        <v>174</v>
      </c>
      <c r="U202" s="70">
        <f t="shared" ref="U202:U237" si="107">IF(AND(ISNUMBER(F202), F202&gt;0), 1, 0)</f>
        <v>1</v>
      </c>
      <c r="V202" s="48">
        <f t="shared" ref="V202:V224" si="108">IF(AND(ISNUMBER(G202), G202&gt;0), 1, 0)</f>
        <v>0</v>
      </c>
      <c r="W202" s="48">
        <f t="shared" ref="W202:W224" si="109">IF(AND(ISNUMBER(I202), I202&gt;0), 1, 0)</f>
        <v>1</v>
      </c>
      <c r="X202" s="61">
        <f t="shared" ref="X202:X240" si="110">IF(AND(ISNUMBER(J202), J202&gt;0), 1, 0)</f>
        <v>0</v>
      </c>
      <c r="Y202" s="61">
        <f t="shared" si="106"/>
        <v>0</v>
      </c>
      <c r="Z202" s="61">
        <v>-1</v>
      </c>
      <c r="AA202" s="61" t="s">
        <v>0</v>
      </c>
      <c r="AB202" t="s">
        <v>116</v>
      </c>
    </row>
    <row r="203" spans="1:33" x14ac:dyDescent="0.25">
      <c r="C203" s="61">
        <f t="shared" ref="C203:D205" si="111">C202</f>
        <v>2014</v>
      </c>
      <c r="D203" s="6">
        <f t="shared" si="111"/>
        <v>2014</v>
      </c>
      <c r="E203" s="177" t="s">
        <v>713</v>
      </c>
      <c r="F203" s="67" t="s">
        <v>154</v>
      </c>
      <c r="G203" s="66" t="s">
        <v>749</v>
      </c>
      <c r="H203" s="66" t="s">
        <v>749</v>
      </c>
      <c r="I203" s="178">
        <v>7.6</v>
      </c>
      <c r="J203" s="66" t="s">
        <v>750</v>
      </c>
      <c r="K203" s="66" t="s">
        <v>750</v>
      </c>
      <c r="L203" s="66" t="s">
        <v>728</v>
      </c>
      <c r="M203" s="66" t="s">
        <v>188</v>
      </c>
      <c r="N203" s="66" t="s">
        <v>189</v>
      </c>
      <c r="O203" s="70">
        <v>1</v>
      </c>
      <c r="P203" s="48">
        <v>0</v>
      </c>
      <c r="Q203" s="48">
        <v>0</v>
      </c>
      <c r="R203" s="48">
        <v>0</v>
      </c>
      <c r="S203" s="70">
        <v>0</v>
      </c>
      <c r="T203" s="97" t="s">
        <v>174</v>
      </c>
      <c r="U203" s="70">
        <f t="shared" si="107"/>
        <v>0</v>
      </c>
      <c r="V203" s="48">
        <f t="shared" si="108"/>
        <v>0</v>
      </c>
      <c r="W203" s="48">
        <f t="shared" si="109"/>
        <v>1</v>
      </c>
      <c r="X203" s="61">
        <f t="shared" si="110"/>
        <v>0</v>
      </c>
      <c r="Y203" s="61">
        <f t="shared" si="106"/>
        <v>0</v>
      </c>
      <c r="Z203" s="61">
        <v>-1</v>
      </c>
      <c r="AA203" s="61" t="s">
        <v>0</v>
      </c>
      <c r="AB203" s="54" t="s">
        <v>718</v>
      </c>
    </row>
    <row r="204" spans="1:33" x14ac:dyDescent="0.25">
      <c r="C204" s="61">
        <f t="shared" ref="C204" si="112">C203</f>
        <v>2014</v>
      </c>
      <c r="D204" s="6">
        <f t="shared" si="111"/>
        <v>2014</v>
      </c>
      <c r="E204" s="177" t="s">
        <v>714</v>
      </c>
      <c r="F204" s="67" t="s">
        <v>154</v>
      </c>
      <c r="G204" s="66" t="s">
        <v>749</v>
      </c>
      <c r="H204" s="66" t="s">
        <v>749</v>
      </c>
      <c r="I204" s="178">
        <v>10</v>
      </c>
      <c r="J204" s="66" t="s">
        <v>750</v>
      </c>
      <c r="K204" s="66" t="s">
        <v>750</v>
      </c>
      <c r="L204" s="66" t="s">
        <v>728</v>
      </c>
      <c r="M204" s="66" t="s">
        <v>188</v>
      </c>
      <c r="N204" s="66" t="s">
        <v>189</v>
      </c>
      <c r="O204" s="70">
        <v>1</v>
      </c>
      <c r="P204" s="48">
        <v>0</v>
      </c>
      <c r="Q204" s="48">
        <v>0</v>
      </c>
      <c r="R204" s="48">
        <v>0</v>
      </c>
      <c r="S204" s="70">
        <v>0</v>
      </c>
      <c r="T204" s="97" t="s">
        <v>174</v>
      </c>
      <c r="U204" s="70">
        <f t="shared" si="107"/>
        <v>0</v>
      </c>
      <c r="V204" s="48">
        <f t="shared" si="108"/>
        <v>0</v>
      </c>
      <c r="W204" s="48">
        <f t="shared" si="109"/>
        <v>1</v>
      </c>
      <c r="X204" s="61">
        <f t="shared" si="110"/>
        <v>0</v>
      </c>
      <c r="Y204" s="61">
        <f t="shared" si="106"/>
        <v>0</v>
      </c>
      <c r="Z204" s="61">
        <v>-1</v>
      </c>
      <c r="AA204" s="61" t="s">
        <v>0</v>
      </c>
      <c r="AB204" s="54" t="s">
        <v>719</v>
      </c>
    </row>
    <row r="205" spans="1:33" x14ac:dyDescent="0.25">
      <c r="C205" s="61">
        <f t="shared" si="111"/>
        <v>2014</v>
      </c>
      <c r="D205" s="6">
        <f t="shared" si="111"/>
        <v>2014</v>
      </c>
      <c r="E205" t="s">
        <v>175</v>
      </c>
      <c r="F205" s="51">
        <v>13</v>
      </c>
      <c r="G205" s="66" t="s">
        <v>749</v>
      </c>
      <c r="H205" s="66" t="s">
        <v>749</v>
      </c>
      <c r="I205" s="11">
        <v>11.3</v>
      </c>
      <c r="J205" s="66" t="s">
        <v>750</v>
      </c>
      <c r="K205" s="66" t="s">
        <v>750</v>
      </c>
      <c r="L205" s="66" t="s">
        <v>728</v>
      </c>
      <c r="M205" s="66" t="s">
        <v>188</v>
      </c>
      <c r="N205" s="66" t="s">
        <v>189</v>
      </c>
      <c r="O205" s="70">
        <v>1</v>
      </c>
      <c r="P205" s="48">
        <v>1</v>
      </c>
      <c r="Q205" s="48">
        <v>0</v>
      </c>
      <c r="R205" s="48">
        <v>1</v>
      </c>
      <c r="S205" s="92">
        <v>0</v>
      </c>
      <c r="T205" s="97" t="s">
        <v>174</v>
      </c>
      <c r="U205" s="70">
        <f t="shared" si="107"/>
        <v>1</v>
      </c>
      <c r="V205" s="48">
        <f t="shared" si="108"/>
        <v>0</v>
      </c>
      <c r="W205" s="48">
        <f t="shared" si="109"/>
        <v>1</v>
      </c>
      <c r="X205" s="61">
        <f t="shared" si="110"/>
        <v>0</v>
      </c>
      <c r="Y205" s="61">
        <f t="shared" si="106"/>
        <v>0</v>
      </c>
      <c r="Z205" s="61">
        <v>-1</v>
      </c>
      <c r="AA205" s="61" t="s">
        <v>0</v>
      </c>
      <c r="AB205" t="s">
        <v>117</v>
      </c>
    </row>
    <row r="206" spans="1:33" x14ac:dyDescent="0.25">
      <c r="C206" s="61">
        <f t="shared" ref="C206:C240" si="113">C205</f>
        <v>2014</v>
      </c>
      <c r="D206" s="6">
        <f t="shared" ref="D206:D240" si="114">D205</f>
        <v>2014</v>
      </c>
      <c r="E206" t="s">
        <v>176</v>
      </c>
      <c r="F206" s="51">
        <v>13</v>
      </c>
      <c r="G206" s="66" t="s">
        <v>749</v>
      </c>
      <c r="H206" s="66" t="s">
        <v>749</v>
      </c>
      <c r="I206" s="11">
        <v>11.3</v>
      </c>
      <c r="J206" s="66" t="s">
        <v>750</v>
      </c>
      <c r="K206" s="66" t="s">
        <v>750</v>
      </c>
      <c r="L206" s="66" t="s">
        <v>728</v>
      </c>
      <c r="M206" s="66" t="s">
        <v>188</v>
      </c>
      <c r="N206" s="66" t="s">
        <v>189</v>
      </c>
      <c r="O206" s="70">
        <v>0</v>
      </c>
      <c r="P206" s="48">
        <v>1</v>
      </c>
      <c r="Q206" s="48">
        <v>0</v>
      </c>
      <c r="R206" s="48">
        <v>1</v>
      </c>
      <c r="S206" s="92">
        <v>0</v>
      </c>
      <c r="T206" s="97" t="s">
        <v>174</v>
      </c>
      <c r="U206" s="70">
        <f t="shared" si="107"/>
        <v>1</v>
      </c>
      <c r="V206" s="48">
        <f t="shared" si="108"/>
        <v>0</v>
      </c>
      <c r="W206" s="48">
        <f t="shared" si="109"/>
        <v>1</v>
      </c>
      <c r="X206" s="61">
        <f t="shared" si="110"/>
        <v>0</v>
      </c>
      <c r="Y206" s="61">
        <f t="shared" si="106"/>
        <v>0</v>
      </c>
      <c r="Z206" s="61">
        <v>-1</v>
      </c>
      <c r="AA206" s="61" t="s">
        <v>0</v>
      </c>
      <c r="AB206" t="s">
        <v>118</v>
      </c>
    </row>
    <row r="207" spans="1:33" x14ac:dyDescent="0.25">
      <c r="C207" s="61">
        <f t="shared" ref="C207:C210" si="115">C206</f>
        <v>2014</v>
      </c>
      <c r="D207" s="6">
        <f t="shared" ref="D207:D236" si="116">D206</f>
        <v>2014</v>
      </c>
      <c r="E207" t="s">
        <v>519</v>
      </c>
      <c r="F207" s="51">
        <v>13</v>
      </c>
      <c r="G207" s="66" t="s">
        <v>749</v>
      </c>
      <c r="H207" s="66" t="s">
        <v>749</v>
      </c>
      <c r="I207" s="11">
        <v>11.3</v>
      </c>
      <c r="J207" s="66" t="s">
        <v>750</v>
      </c>
      <c r="K207" s="66" t="s">
        <v>750</v>
      </c>
      <c r="L207" s="66" t="s">
        <v>728</v>
      </c>
      <c r="M207" s="66" t="s">
        <v>188</v>
      </c>
      <c r="N207" s="66" t="s">
        <v>189</v>
      </c>
      <c r="O207" s="70">
        <v>1</v>
      </c>
      <c r="P207" s="48">
        <v>1</v>
      </c>
      <c r="Q207" s="48">
        <v>0</v>
      </c>
      <c r="R207" s="48">
        <v>1</v>
      </c>
      <c r="S207" s="92">
        <v>0</v>
      </c>
      <c r="T207" s="97" t="s">
        <v>174</v>
      </c>
      <c r="U207" s="70">
        <f t="shared" si="107"/>
        <v>1</v>
      </c>
      <c r="V207" s="48">
        <f t="shared" si="108"/>
        <v>0</v>
      </c>
      <c r="W207" s="48">
        <f t="shared" si="109"/>
        <v>1</v>
      </c>
      <c r="X207" s="61">
        <f t="shared" si="110"/>
        <v>0</v>
      </c>
      <c r="Y207" s="61">
        <f t="shared" si="106"/>
        <v>0</v>
      </c>
      <c r="Z207" s="61">
        <v>-1</v>
      </c>
      <c r="AA207" s="61" t="s">
        <v>0</v>
      </c>
      <c r="AB207" t="s">
        <v>520</v>
      </c>
    </row>
    <row r="208" spans="1:33" x14ac:dyDescent="0.25">
      <c r="C208" s="61">
        <f t="shared" si="115"/>
        <v>2014</v>
      </c>
      <c r="D208" s="6">
        <f t="shared" si="116"/>
        <v>2014</v>
      </c>
      <c r="E208" t="s">
        <v>530</v>
      </c>
      <c r="F208" s="51">
        <v>13</v>
      </c>
      <c r="G208" s="66" t="s">
        <v>749</v>
      </c>
      <c r="H208" s="66" t="s">
        <v>749</v>
      </c>
      <c r="I208" s="11">
        <v>11.3</v>
      </c>
      <c r="J208" s="66" t="s">
        <v>750</v>
      </c>
      <c r="K208" s="66" t="s">
        <v>750</v>
      </c>
      <c r="L208" s="66" t="s">
        <v>728</v>
      </c>
      <c r="M208" s="66" t="s">
        <v>188</v>
      </c>
      <c r="N208" s="66" t="s">
        <v>189</v>
      </c>
      <c r="O208" s="70">
        <v>1</v>
      </c>
      <c r="P208" s="48">
        <v>0</v>
      </c>
      <c r="Q208" s="48">
        <v>0</v>
      </c>
      <c r="R208" s="48">
        <v>1</v>
      </c>
      <c r="S208" s="120">
        <v>1</v>
      </c>
      <c r="T208" s="100" t="s">
        <v>174</v>
      </c>
      <c r="U208" s="70">
        <f t="shared" si="107"/>
        <v>1</v>
      </c>
      <c r="V208" s="48">
        <f t="shared" si="108"/>
        <v>0</v>
      </c>
      <c r="W208" s="48">
        <f t="shared" si="109"/>
        <v>1</v>
      </c>
      <c r="X208" s="61">
        <f t="shared" si="110"/>
        <v>0</v>
      </c>
      <c r="Y208" s="61">
        <f t="shared" si="106"/>
        <v>0</v>
      </c>
      <c r="Z208" s="61">
        <v>-1</v>
      </c>
      <c r="AA208" s="61" t="s">
        <v>0</v>
      </c>
      <c r="AB208" t="s">
        <v>532</v>
      </c>
      <c r="AD208" t="s">
        <v>529</v>
      </c>
    </row>
    <row r="209" spans="1:30" x14ac:dyDescent="0.25">
      <c r="C209" s="61">
        <f t="shared" si="115"/>
        <v>2014</v>
      </c>
      <c r="D209" s="6">
        <f t="shared" si="116"/>
        <v>2014</v>
      </c>
      <c r="E209" t="s">
        <v>531</v>
      </c>
      <c r="F209" s="51">
        <v>13</v>
      </c>
      <c r="G209" s="66" t="s">
        <v>749</v>
      </c>
      <c r="H209" s="66" t="s">
        <v>749</v>
      </c>
      <c r="I209" s="11">
        <v>11.3</v>
      </c>
      <c r="J209" s="66" t="s">
        <v>750</v>
      </c>
      <c r="K209" s="66" t="s">
        <v>750</v>
      </c>
      <c r="L209" s="66" t="s">
        <v>728</v>
      </c>
      <c r="M209" s="66" t="s">
        <v>188</v>
      </c>
      <c r="N209" s="66" t="s">
        <v>189</v>
      </c>
      <c r="O209" s="70">
        <v>1</v>
      </c>
      <c r="P209" s="48">
        <v>0</v>
      </c>
      <c r="Q209" s="48">
        <v>0</v>
      </c>
      <c r="R209" s="48">
        <v>1</v>
      </c>
      <c r="S209" s="120">
        <v>1</v>
      </c>
      <c r="T209" s="100" t="s">
        <v>174</v>
      </c>
      <c r="U209" s="70">
        <f t="shared" si="107"/>
        <v>1</v>
      </c>
      <c r="V209" s="48">
        <f t="shared" si="108"/>
        <v>0</v>
      </c>
      <c r="W209" s="48">
        <f t="shared" si="109"/>
        <v>1</v>
      </c>
      <c r="X209" s="61">
        <f t="shared" si="110"/>
        <v>0</v>
      </c>
      <c r="Y209" s="61">
        <f t="shared" si="106"/>
        <v>0</v>
      </c>
      <c r="Z209" s="61">
        <v>-1</v>
      </c>
      <c r="AA209" s="61" t="s">
        <v>0</v>
      </c>
      <c r="AB209" t="s">
        <v>537</v>
      </c>
      <c r="AD209" t="s">
        <v>538</v>
      </c>
    </row>
    <row r="210" spans="1:30" x14ac:dyDescent="0.25">
      <c r="C210" s="61">
        <f t="shared" si="115"/>
        <v>2014</v>
      </c>
      <c r="D210" s="6">
        <f t="shared" si="116"/>
        <v>2014</v>
      </c>
      <c r="E210" t="s">
        <v>527</v>
      </c>
      <c r="F210" s="51">
        <v>13</v>
      </c>
      <c r="G210" s="66" t="s">
        <v>749</v>
      </c>
      <c r="H210" s="66" t="s">
        <v>749</v>
      </c>
      <c r="I210" s="11">
        <v>11.3</v>
      </c>
      <c r="J210" s="66" t="s">
        <v>750</v>
      </c>
      <c r="K210" s="66" t="s">
        <v>750</v>
      </c>
      <c r="L210" s="66" t="s">
        <v>728</v>
      </c>
      <c r="M210" s="66" t="s">
        <v>188</v>
      </c>
      <c r="N210" s="66" t="s">
        <v>189</v>
      </c>
      <c r="O210" s="70">
        <v>1</v>
      </c>
      <c r="P210" s="48">
        <v>0</v>
      </c>
      <c r="Q210" s="48">
        <v>0</v>
      </c>
      <c r="R210" s="48">
        <v>1</v>
      </c>
      <c r="S210" s="120">
        <v>1</v>
      </c>
      <c r="T210" s="100" t="s">
        <v>174</v>
      </c>
      <c r="U210" s="70">
        <f t="shared" si="107"/>
        <v>1</v>
      </c>
      <c r="V210" s="48">
        <f t="shared" si="108"/>
        <v>0</v>
      </c>
      <c r="W210" s="48">
        <f t="shared" si="109"/>
        <v>1</v>
      </c>
      <c r="X210" s="61">
        <f t="shared" si="110"/>
        <v>0</v>
      </c>
      <c r="Y210" s="61">
        <f t="shared" si="106"/>
        <v>0</v>
      </c>
      <c r="Z210" s="61">
        <v>-1</v>
      </c>
      <c r="AA210" s="61" t="s">
        <v>0</v>
      </c>
      <c r="AB210" t="s">
        <v>540</v>
      </c>
      <c r="AD210" t="s">
        <v>538</v>
      </c>
    </row>
    <row r="211" spans="1:30" x14ac:dyDescent="0.25">
      <c r="C211" s="61">
        <f t="shared" ref="C211" si="117">C210</f>
        <v>2014</v>
      </c>
      <c r="D211" s="6">
        <f t="shared" si="116"/>
        <v>2014</v>
      </c>
      <c r="E211" s="177" t="s">
        <v>715</v>
      </c>
      <c r="F211" s="183">
        <v>13</v>
      </c>
      <c r="G211" s="66" t="s">
        <v>749</v>
      </c>
      <c r="H211" s="66" t="s">
        <v>749</v>
      </c>
      <c r="I211" s="184">
        <v>11.3</v>
      </c>
      <c r="J211" s="66" t="s">
        <v>750</v>
      </c>
      <c r="K211" s="66" t="s">
        <v>750</v>
      </c>
      <c r="L211" s="66" t="s">
        <v>728</v>
      </c>
      <c r="M211" s="66" t="s">
        <v>188</v>
      </c>
      <c r="N211" s="66" t="s">
        <v>189</v>
      </c>
      <c r="O211" s="70">
        <v>1</v>
      </c>
      <c r="P211" s="48">
        <v>1</v>
      </c>
      <c r="Q211" s="48">
        <v>0</v>
      </c>
      <c r="R211" s="48">
        <v>1</v>
      </c>
      <c r="S211" s="70">
        <v>1</v>
      </c>
      <c r="T211" s="97" t="s">
        <v>174</v>
      </c>
      <c r="U211" s="70">
        <f t="shared" si="107"/>
        <v>1</v>
      </c>
      <c r="V211" s="48">
        <f t="shared" si="108"/>
        <v>0</v>
      </c>
      <c r="W211" s="48">
        <f t="shared" si="109"/>
        <v>1</v>
      </c>
      <c r="X211" s="61">
        <f t="shared" si="110"/>
        <v>0</v>
      </c>
      <c r="Y211" s="61">
        <f t="shared" si="106"/>
        <v>0</v>
      </c>
      <c r="Z211" s="61">
        <v>-1</v>
      </c>
      <c r="AA211" s="61" t="s">
        <v>0</v>
      </c>
      <c r="AB211" s="54" t="s">
        <v>721</v>
      </c>
    </row>
    <row r="212" spans="1:30" x14ac:dyDescent="0.25">
      <c r="C212" s="61">
        <f t="shared" ref="C212" si="118">C211</f>
        <v>2014</v>
      </c>
      <c r="D212" s="6">
        <f t="shared" si="116"/>
        <v>2014</v>
      </c>
      <c r="E212" s="177" t="s">
        <v>716</v>
      </c>
      <c r="F212" s="183">
        <v>13</v>
      </c>
      <c r="G212" s="66" t="s">
        <v>749</v>
      </c>
      <c r="H212" s="66" t="s">
        <v>749</v>
      </c>
      <c r="I212" s="184">
        <v>11.3</v>
      </c>
      <c r="J212" s="66" t="s">
        <v>750</v>
      </c>
      <c r="K212" s="66" t="s">
        <v>750</v>
      </c>
      <c r="L212" s="66" t="s">
        <v>728</v>
      </c>
      <c r="M212" s="66" t="s">
        <v>188</v>
      </c>
      <c r="N212" s="66" t="s">
        <v>189</v>
      </c>
      <c r="O212" s="70">
        <v>1</v>
      </c>
      <c r="P212" s="48">
        <v>1</v>
      </c>
      <c r="Q212" s="48">
        <v>0</v>
      </c>
      <c r="R212" s="48">
        <v>1</v>
      </c>
      <c r="S212" s="70">
        <v>1</v>
      </c>
      <c r="T212" s="97" t="s">
        <v>174</v>
      </c>
      <c r="U212" s="70">
        <f t="shared" si="107"/>
        <v>1</v>
      </c>
      <c r="V212" s="48">
        <f t="shared" si="108"/>
        <v>0</v>
      </c>
      <c r="W212" s="48">
        <f t="shared" si="109"/>
        <v>1</v>
      </c>
      <c r="X212" s="61">
        <f t="shared" si="110"/>
        <v>0</v>
      </c>
      <c r="Y212" s="61">
        <f t="shared" si="106"/>
        <v>0</v>
      </c>
      <c r="Z212" s="61">
        <v>-1</v>
      </c>
      <c r="AA212" s="61" t="s">
        <v>0</v>
      </c>
      <c r="AB212" s="54" t="s">
        <v>722</v>
      </c>
    </row>
    <row r="213" spans="1:30" x14ac:dyDescent="0.25">
      <c r="C213" s="61">
        <f t="shared" ref="C213" si="119">C212</f>
        <v>2014</v>
      </c>
      <c r="D213" s="6">
        <f t="shared" si="116"/>
        <v>2014</v>
      </c>
      <c r="E213" s="177" t="s">
        <v>717</v>
      </c>
      <c r="F213" s="183">
        <v>13</v>
      </c>
      <c r="G213" s="66" t="s">
        <v>749</v>
      </c>
      <c r="H213" s="66" t="s">
        <v>749</v>
      </c>
      <c r="I213" s="184">
        <v>11.3</v>
      </c>
      <c r="J213" s="66" t="s">
        <v>750</v>
      </c>
      <c r="K213" s="66" t="s">
        <v>750</v>
      </c>
      <c r="L213" s="66" t="s">
        <v>728</v>
      </c>
      <c r="M213" s="66" t="s">
        <v>188</v>
      </c>
      <c r="N213" s="66" t="s">
        <v>189</v>
      </c>
      <c r="O213" s="70">
        <v>1</v>
      </c>
      <c r="P213" s="48">
        <v>1</v>
      </c>
      <c r="Q213" s="48">
        <v>0</v>
      </c>
      <c r="R213" s="48">
        <v>1</v>
      </c>
      <c r="S213" s="70">
        <v>1</v>
      </c>
      <c r="T213" s="97" t="s">
        <v>174</v>
      </c>
      <c r="U213" s="70">
        <f t="shared" si="107"/>
        <v>1</v>
      </c>
      <c r="V213" s="48">
        <f t="shared" si="108"/>
        <v>0</v>
      </c>
      <c r="W213" s="48">
        <f t="shared" si="109"/>
        <v>1</v>
      </c>
      <c r="X213" s="61">
        <f t="shared" si="110"/>
        <v>0</v>
      </c>
      <c r="Y213" s="61">
        <f t="shared" si="106"/>
        <v>0</v>
      </c>
      <c r="Z213" s="61">
        <v>-1</v>
      </c>
      <c r="AA213" s="61" t="s">
        <v>0</v>
      </c>
      <c r="AB213" s="54" t="s">
        <v>723</v>
      </c>
    </row>
    <row r="214" spans="1:30" x14ac:dyDescent="0.25">
      <c r="C214" s="61">
        <f t="shared" ref="C214" si="120">C213</f>
        <v>2014</v>
      </c>
      <c r="D214" s="6">
        <f t="shared" si="116"/>
        <v>2014</v>
      </c>
      <c r="E214" t="s">
        <v>177</v>
      </c>
      <c r="F214" s="67" t="s">
        <v>154</v>
      </c>
      <c r="G214" s="66" t="s">
        <v>749</v>
      </c>
      <c r="H214" s="66" t="s">
        <v>749</v>
      </c>
      <c r="I214" s="66" t="s">
        <v>155</v>
      </c>
      <c r="J214" s="66" t="s">
        <v>750</v>
      </c>
      <c r="K214" s="66" t="s">
        <v>750</v>
      </c>
      <c r="L214" s="10">
        <v>7</v>
      </c>
      <c r="M214" s="66" t="s">
        <v>188</v>
      </c>
      <c r="N214" s="66" t="s">
        <v>189</v>
      </c>
      <c r="O214" s="71">
        <v>1</v>
      </c>
      <c r="P214" s="49">
        <v>0</v>
      </c>
      <c r="Q214" s="49">
        <v>0</v>
      </c>
      <c r="R214" s="49">
        <v>0</v>
      </c>
      <c r="S214" s="120">
        <v>1</v>
      </c>
      <c r="T214" s="99" t="s">
        <v>174</v>
      </c>
      <c r="U214" s="70">
        <f t="shared" si="107"/>
        <v>0</v>
      </c>
      <c r="V214" s="48">
        <f t="shared" si="108"/>
        <v>0</v>
      </c>
      <c r="W214" s="48">
        <f t="shared" si="109"/>
        <v>0</v>
      </c>
      <c r="X214" s="61">
        <f t="shared" si="110"/>
        <v>0</v>
      </c>
      <c r="Y214" s="61">
        <f t="shared" si="106"/>
        <v>1</v>
      </c>
      <c r="Z214" s="61">
        <v>-1</v>
      </c>
      <c r="AA214" s="61" t="s">
        <v>0</v>
      </c>
      <c r="AB214" t="s">
        <v>119</v>
      </c>
    </row>
    <row r="215" spans="1:30" x14ac:dyDescent="0.25">
      <c r="C215" s="61">
        <f t="shared" ref="C215" si="121">C214</f>
        <v>2014</v>
      </c>
      <c r="D215" s="6">
        <f t="shared" si="116"/>
        <v>2014</v>
      </c>
      <c r="E215" t="s">
        <v>178</v>
      </c>
      <c r="F215" s="51">
        <v>13</v>
      </c>
      <c r="G215" s="66" t="s">
        <v>749</v>
      </c>
      <c r="H215" s="66" t="s">
        <v>749</v>
      </c>
      <c r="I215" s="11">
        <v>11.3</v>
      </c>
      <c r="J215" s="66" t="s">
        <v>750</v>
      </c>
      <c r="K215" s="66" t="s">
        <v>750</v>
      </c>
      <c r="L215" s="66" t="s">
        <v>728</v>
      </c>
      <c r="M215" s="66" t="s">
        <v>188</v>
      </c>
      <c r="N215" s="66" t="s">
        <v>189</v>
      </c>
      <c r="O215" s="70">
        <v>1</v>
      </c>
      <c r="P215" s="48">
        <v>1</v>
      </c>
      <c r="Q215" s="48">
        <v>1</v>
      </c>
      <c r="R215" s="48">
        <v>1</v>
      </c>
      <c r="S215" s="92">
        <v>0</v>
      </c>
      <c r="T215" s="97" t="s">
        <v>178</v>
      </c>
      <c r="U215" s="70">
        <f t="shared" si="107"/>
        <v>1</v>
      </c>
      <c r="V215" s="48">
        <f t="shared" si="108"/>
        <v>0</v>
      </c>
      <c r="W215" s="48">
        <f t="shared" si="109"/>
        <v>1</v>
      </c>
      <c r="X215" s="61">
        <f t="shared" si="110"/>
        <v>0</v>
      </c>
      <c r="Y215" s="61">
        <f t="shared" si="106"/>
        <v>0</v>
      </c>
      <c r="Z215" s="61">
        <v>-1</v>
      </c>
      <c r="AA215" s="61" t="s">
        <v>0</v>
      </c>
      <c r="AB215" t="s">
        <v>120</v>
      </c>
    </row>
    <row r="216" spans="1:30" x14ac:dyDescent="0.25">
      <c r="C216" s="61">
        <f t="shared" ref="C216" si="122">C215</f>
        <v>2014</v>
      </c>
      <c r="D216" s="6">
        <f t="shared" si="116"/>
        <v>2014</v>
      </c>
      <c r="E216" s="177" t="s">
        <v>698</v>
      </c>
      <c r="F216" s="67" t="s">
        <v>154</v>
      </c>
      <c r="G216" s="66" t="s">
        <v>749</v>
      </c>
      <c r="H216" s="66" t="s">
        <v>749</v>
      </c>
      <c r="I216" s="178">
        <v>7.6</v>
      </c>
      <c r="J216" s="66" t="s">
        <v>750</v>
      </c>
      <c r="K216" s="66" t="s">
        <v>750</v>
      </c>
      <c r="L216" s="66" t="s">
        <v>728</v>
      </c>
      <c r="M216" s="66" t="s">
        <v>188</v>
      </c>
      <c r="N216" s="66" t="s">
        <v>189</v>
      </c>
      <c r="O216" s="70">
        <v>1</v>
      </c>
      <c r="P216" s="48">
        <v>0</v>
      </c>
      <c r="Q216" s="48">
        <v>1</v>
      </c>
      <c r="R216" s="48">
        <v>0</v>
      </c>
      <c r="S216" s="70">
        <v>0</v>
      </c>
      <c r="T216" s="97" t="s">
        <v>178</v>
      </c>
      <c r="U216" s="70">
        <f t="shared" si="107"/>
        <v>0</v>
      </c>
      <c r="V216" s="48">
        <f t="shared" si="108"/>
        <v>0</v>
      </c>
      <c r="W216" s="48">
        <f t="shared" si="109"/>
        <v>1</v>
      </c>
      <c r="X216" s="61">
        <f t="shared" si="110"/>
        <v>0</v>
      </c>
      <c r="Y216" s="61">
        <f t="shared" si="106"/>
        <v>0</v>
      </c>
      <c r="Z216" s="61">
        <v>-1</v>
      </c>
      <c r="AA216" s="61" t="s">
        <v>0</v>
      </c>
      <c r="AB216" s="54" t="s">
        <v>700</v>
      </c>
    </row>
    <row r="217" spans="1:30" x14ac:dyDescent="0.25">
      <c r="C217" s="61">
        <f t="shared" ref="C217" si="123">C216</f>
        <v>2014</v>
      </c>
      <c r="D217" s="6">
        <f t="shared" si="116"/>
        <v>2014</v>
      </c>
      <c r="E217" s="177" t="s">
        <v>699</v>
      </c>
      <c r="F217" s="67" t="s">
        <v>154</v>
      </c>
      <c r="G217" s="66" t="s">
        <v>749</v>
      </c>
      <c r="H217" s="66" t="s">
        <v>749</v>
      </c>
      <c r="I217" s="178">
        <v>10</v>
      </c>
      <c r="J217" s="66" t="s">
        <v>750</v>
      </c>
      <c r="K217" s="66" t="s">
        <v>750</v>
      </c>
      <c r="L217" s="66" t="s">
        <v>728</v>
      </c>
      <c r="M217" s="66" t="s">
        <v>188</v>
      </c>
      <c r="N217" s="66" t="s">
        <v>189</v>
      </c>
      <c r="O217" s="70">
        <v>1</v>
      </c>
      <c r="P217" s="48">
        <v>0</v>
      </c>
      <c r="Q217" s="48">
        <v>1</v>
      </c>
      <c r="R217" s="48">
        <v>0</v>
      </c>
      <c r="S217" s="70">
        <v>0</v>
      </c>
      <c r="T217" s="97" t="s">
        <v>178</v>
      </c>
      <c r="U217" s="70">
        <f t="shared" si="107"/>
        <v>0</v>
      </c>
      <c r="V217" s="48">
        <f t="shared" si="108"/>
        <v>0</v>
      </c>
      <c r="W217" s="48">
        <f t="shared" si="109"/>
        <v>1</v>
      </c>
      <c r="X217" s="61">
        <f t="shared" si="110"/>
        <v>0</v>
      </c>
      <c r="Y217" s="61">
        <f t="shared" si="106"/>
        <v>0</v>
      </c>
      <c r="Z217" s="61">
        <v>-1</v>
      </c>
      <c r="AA217" s="61" t="s">
        <v>0</v>
      </c>
      <c r="AB217" s="54" t="s">
        <v>701</v>
      </c>
    </row>
    <row r="218" spans="1:30" x14ac:dyDescent="0.25">
      <c r="C218" s="61">
        <f t="shared" ref="C218" si="124">C217</f>
        <v>2014</v>
      </c>
      <c r="D218" s="6">
        <f t="shared" si="116"/>
        <v>2014</v>
      </c>
      <c r="E218" t="s">
        <v>179</v>
      </c>
      <c r="F218" s="51">
        <v>13</v>
      </c>
      <c r="G218" s="66" t="s">
        <v>749</v>
      </c>
      <c r="H218" s="66" t="s">
        <v>749</v>
      </c>
      <c r="I218" s="11">
        <v>11.3</v>
      </c>
      <c r="J218" s="66" t="s">
        <v>750</v>
      </c>
      <c r="K218" s="66" t="s">
        <v>750</v>
      </c>
      <c r="L218" s="66" t="s">
        <v>728</v>
      </c>
      <c r="M218" s="66" t="s">
        <v>188</v>
      </c>
      <c r="N218" s="66" t="s">
        <v>189</v>
      </c>
      <c r="O218" s="71">
        <v>1</v>
      </c>
      <c r="P218" s="48">
        <v>1</v>
      </c>
      <c r="Q218" s="48">
        <v>1</v>
      </c>
      <c r="R218" s="48">
        <v>1</v>
      </c>
      <c r="S218" s="92">
        <v>0</v>
      </c>
      <c r="T218" s="97" t="s">
        <v>178</v>
      </c>
      <c r="U218" s="70">
        <f t="shared" si="107"/>
        <v>1</v>
      </c>
      <c r="V218" s="48">
        <f t="shared" si="108"/>
        <v>0</v>
      </c>
      <c r="W218" s="48">
        <f t="shared" si="109"/>
        <v>1</v>
      </c>
      <c r="X218" s="61">
        <f t="shared" si="110"/>
        <v>0</v>
      </c>
      <c r="Y218" s="61">
        <f t="shared" si="106"/>
        <v>0</v>
      </c>
      <c r="Z218" s="61">
        <v>-1</v>
      </c>
      <c r="AA218" s="61" t="s">
        <v>0</v>
      </c>
      <c r="AB218" t="s">
        <v>121</v>
      </c>
    </row>
    <row r="219" spans="1:30" x14ac:dyDescent="0.25">
      <c r="C219" s="61">
        <f t="shared" ref="C219" si="125">C218</f>
        <v>2014</v>
      </c>
      <c r="D219" s="6">
        <f t="shared" si="116"/>
        <v>2014</v>
      </c>
      <c r="E219" t="s">
        <v>180</v>
      </c>
      <c r="F219" s="67" t="s">
        <v>154</v>
      </c>
      <c r="G219" s="66" t="s">
        <v>749</v>
      </c>
      <c r="H219" s="66" t="s">
        <v>749</v>
      </c>
      <c r="I219" s="11">
        <v>0</v>
      </c>
      <c r="J219" s="66" t="s">
        <v>750</v>
      </c>
      <c r="K219" s="66" t="s">
        <v>750</v>
      </c>
      <c r="L219" s="66" t="s">
        <v>728</v>
      </c>
      <c r="M219" s="66" t="s">
        <v>188</v>
      </c>
      <c r="N219" s="66" t="s">
        <v>189</v>
      </c>
      <c r="O219" s="71">
        <v>0</v>
      </c>
      <c r="P219" s="48">
        <v>1</v>
      </c>
      <c r="Q219" s="48">
        <v>1</v>
      </c>
      <c r="R219" s="48">
        <v>1</v>
      </c>
      <c r="S219" s="92">
        <v>0</v>
      </c>
      <c r="T219" s="97" t="s">
        <v>178</v>
      </c>
      <c r="U219" s="70">
        <f t="shared" si="107"/>
        <v>0</v>
      </c>
      <c r="V219" s="48">
        <f t="shared" si="108"/>
        <v>0</v>
      </c>
      <c r="W219" s="48">
        <f t="shared" si="109"/>
        <v>0</v>
      </c>
      <c r="X219" s="61">
        <f t="shared" si="110"/>
        <v>0</v>
      </c>
      <c r="Y219" s="61">
        <f t="shared" si="106"/>
        <v>0</v>
      </c>
      <c r="Z219" s="61">
        <v>-1</v>
      </c>
      <c r="AA219" s="61" t="s">
        <v>0</v>
      </c>
      <c r="AB219" t="s">
        <v>122</v>
      </c>
    </row>
    <row r="220" spans="1:30" x14ac:dyDescent="0.25">
      <c r="A220" t="s">
        <v>0</v>
      </c>
      <c r="C220" s="61">
        <f t="shared" ref="C220" si="126">C219</f>
        <v>2014</v>
      </c>
      <c r="D220" s="6">
        <f t="shared" si="116"/>
        <v>2014</v>
      </c>
      <c r="E220" s="24" t="s">
        <v>181</v>
      </c>
      <c r="F220" s="67" t="s">
        <v>154</v>
      </c>
      <c r="G220" s="66" t="s">
        <v>749</v>
      </c>
      <c r="H220" s="66" t="s">
        <v>749</v>
      </c>
      <c r="I220" s="66" t="s">
        <v>155</v>
      </c>
      <c r="J220" s="66" t="s">
        <v>750</v>
      </c>
      <c r="K220" s="66" t="s">
        <v>750</v>
      </c>
      <c r="L220" s="66" t="s">
        <v>728</v>
      </c>
      <c r="M220" s="11">
        <v>0</v>
      </c>
      <c r="N220" s="11">
        <v>0</v>
      </c>
      <c r="O220" s="71">
        <v>0</v>
      </c>
      <c r="P220" s="53">
        <v>1</v>
      </c>
      <c r="Q220" s="48">
        <v>0</v>
      </c>
      <c r="R220" s="48">
        <v>1</v>
      </c>
      <c r="S220" s="92">
        <v>0</v>
      </c>
      <c r="T220" s="98" t="s">
        <v>227</v>
      </c>
      <c r="U220" s="70">
        <f t="shared" si="107"/>
        <v>0</v>
      </c>
      <c r="V220" s="48">
        <f t="shared" si="108"/>
        <v>0</v>
      </c>
      <c r="W220" s="48">
        <f t="shared" si="109"/>
        <v>0</v>
      </c>
      <c r="X220" s="61">
        <f t="shared" si="110"/>
        <v>0</v>
      </c>
      <c r="Y220" s="61">
        <f t="shared" si="106"/>
        <v>0</v>
      </c>
      <c r="Z220" s="61">
        <v>-1</v>
      </c>
      <c r="AA220" s="61" t="s">
        <v>0</v>
      </c>
      <c r="AB220" t="s">
        <v>123</v>
      </c>
      <c r="AD220" s="119" t="s">
        <v>363</v>
      </c>
    </row>
    <row r="221" spans="1:30" x14ac:dyDescent="0.25">
      <c r="C221" s="61">
        <f t="shared" ref="C221" si="127">C220</f>
        <v>2014</v>
      </c>
      <c r="D221" s="6">
        <f t="shared" si="116"/>
        <v>2014</v>
      </c>
      <c r="E221" t="s">
        <v>515</v>
      </c>
      <c r="F221" s="51">
        <v>13</v>
      </c>
      <c r="G221" s="66" t="s">
        <v>749</v>
      </c>
      <c r="H221" s="66" t="s">
        <v>749</v>
      </c>
      <c r="I221" s="11">
        <v>11.3</v>
      </c>
      <c r="J221" s="66" t="s">
        <v>750</v>
      </c>
      <c r="K221" s="66" t="s">
        <v>750</v>
      </c>
      <c r="L221" s="66" t="s">
        <v>728</v>
      </c>
      <c r="M221" s="66" t="s">
        <v>188</v>
      </c>
      <c r="N221" s="66" t="s">
        <v>189</v>
      </c>
      <c r="O221" s="70">
        <v>1</v>
      </c>
      <c r="P221" s="48">
        <v>1</v>
      </c>
      <c r="Q221" s="48">
        <v>1</v>
      </c>
      <c r="R221" s="48">
        <v>1</v>
      </c>
      <c r="S221" s="92">
        <v>0</v>
      </c>
      <c r="T221" s="97" t="s">
        <v>178</v>
      </c>
      <c r="U221" s="70">
        <f t="shared" si="107"/>
        <v>1</v>
      </c>
      <c r="V221" s="48">
        <f t="shared" si="108"/>
        <v>0</v>
      </c>
      <c r="W221" s="48">
        <f t="shared" si="109"/>
        <v>1</v>
      </c>
      <c r="X221" s="61">
        <f t="shared" si="110"/>
        <v>0</v>
      </c>
      <c r="Y221" s="61">
        <f t="shared" si="106"/>
        <v>0</v>
      </c>
      <c r="Z221" s="61">
        <v>-1</v>
      </c>
      <c r="AA221" s="61" t="s">
        <v>0</v>
      </c>
      <c r="AB221" t="s">
        <v>521</v>
      </c>
    </row>
    <row r="222" spans="1:30" x14ac:dyDescent="0.25">
      <c r="C222" s="61">
        <f t="shared" ref="C222" si="128">C221</f>
        <v>2014</v>
      </c>
      <c r="D222" s="6">
        <f t="shared" si="116"/>
        <v>2014</v>
      </c>
      <c r="E222" t="s">
        <v>534</v>
      </c>
      <c r="F222" s="63">
        <v>13</v>
      </c>
      <c r="G222" s="66" t="s">
        <v>749</v>
      </c>
      <c r="H222" s="66" t="s">
        <v>749</v>
      </c>
      <c r="I222" s="11">
        <v>11.3</v>
      </c>
      <c r="J222" s="66" t="s">
        <v>750</v>
      </c>
      <c r="K222" s="66" t="s">
        <v>750</v>
      </c>
      <c r="L222" s="66" t="s">
        <v>728</v>
      </c>
      <c r="M222" s="66" t="s">
        <v>188</v>
      </c>
      <c r="N222" s="66" t="s">
        <v>189</v>
      </c>
      <c r="O222" s="71">
        <v>1</v>
      </c>
      <c r="P222" s="48">
        <v>0</v>
      </c>
      <c r="Q222" s="48">
        <v>1</v>
      </c>
      <c r="R222" s="48">
        <v>1</v>
      </c>
      <c r="S222" s="120">
        <v>1</v>
      </c>
      <c r="T222" s="100" t="s">
        <v>178</v>
      </c>
      <c r="U222" s="70">
        <f t="shared" si="107"/>
        <v>1</v>
      </c>
      <c r="V222" s="48">
        <f t="shared" si="108"/>
        <v>0</v>
      </c>
      <c r="W222" s="48">
        <f t="shared" si="109"/>
        <v>1</v>
      </c>
      <c r="X222" s="61">
        <f t="shared" si="110"/>
        <v>0</v>
      </c>
      <c r="Y222" s="61">
        <f t="shared" si="106"/>
        <v>0</v>
      </c>
      <c r="Z222" s="61">
        <v>-1</v>
      </c>
      <c r="AA222" s="61" t="s">
        <v>0</v>
      </c>
      <c r="AB222" t="s">
        <v>533</v>
      </c>
      <c r="AD222" t="s">
        <v>529</v>
      </c>
    </row>
    <row r="223" spans="1:30" x14ac:dyDescent="0.25">
      <c r="C223" s="61">
        <f t="shared" ref="C223" si="129">C222</f>
        <v>2014</v>
      </c>
      <c r="D223" s="6">
        <f t="shared" si="116"/>
        <v>2014</v>
      </c>
      <c r="E223" t="s">
        <v>535</v>
      </c>
      <c r="F223" s="63">
        <v>13</v>
      </c>
      <c r="G223" s="66" t="s">
        <v>749</v>
      </c>
      <c r="H223" s="66" t="s">
        <v>749</v>
      </c>
      <c r="I223" s="11">
        <v>11.3</v>
      </c>
      <c r="J223" s="66" t="s">
        <v>750</v>
      </c>
      <c r="K223" s="66" t="s">
        <v>750</v>
      </c>
      <c r="L223" s="66" t="s">
        <v>728</v>
      </c>
      <c r="M223" s="66" t="s">
        <v>188</v>
      </c>
      <c r="N223" s="66" t="s">
        <v>189</v>
      </c>
      <c r="O223" s="71">
        <v>1</v>
      </c>
      <c r="P223" s="48">
        <v>0</v>
      </c>
      <c r="Q223" s="48">
        <v>1</v>
      </c>
      <c r="R223" s="48">
        <v>1</v>
      </c>
      <c r="S223" s="120">
        <v>1</v>
      </c>
      <c r="T223" s="100" t="s">
        <v>178</v>
      </c>
      <c r="U223" s="70">
        <f t="shared" si="107"/>
        <v>1</v>
      </c>
      <c r="V223" s="48">
        <f t="shared" si="108"/>
        <v>0</v>
      </c>
      <c r="W223" s="48">
        <f t="shared" si="109"/>
        <v>1</v>
      </c>
      <c r="X223" s="61">
        <f t="shared" si="110"/>
        <v>0</v>
      </c>
      <c r="Y223" s="61">
        <f t="shared" si="106"/>
        <v>0</v>
      </c>
      <c r="Z223" s="61">
        <v>-1</v>
      </c>
      <c r="AA223" s="61" t="s">
        <v>0</v>
      </c>
      <c r="AB223" t="s">
        <v>536</v>
      </c>
      <c r="AD223" t="s">
        <v>538</v>
      </c>
    </row>
    <row r="224" spans="1:30" x14ac:dyDescent="0.25">
      <c r="C224" s="61">
        <f t="shared" ref="C224" si="130">C223</f>
        <v>2014</v>
      </c>
      <c r="D224" s="6">
        <f t="shared" si="116"/>
        <v>2014</v>
      </c>
      <c r="E224" t="s">
        <v>524</v>
      </c>
      <c r="F224" s="63">
        <v>13</v>
      </c>
      <c r="G224" s="66" t="s">
        <v>749</v>
      </c>
      <c r="H224" s="66" t="s">
        <v>749</v>
      </c>
      <c r="I224" s="11">
        <v>11.3</v>
      </c>
      <c r="J224" s="66" t="s">
        <v>750</v>
      </c>
      <c r="K224" s="66" t="s">
        <v>750</v>
      </c>
      <c r="L224" s="66" t="s">
        <v>728</v>
      </c>
      <c r="M224" s="66" t="s">
        <v>188</v>
      </c>
      <c r="N224" s="66" t="s">
        <v>189</v>
      </c>
      <c r="O224" s="71">
        <v>1</v>
      </c>
      <c r="P224" s="48">
        <v>0</v>
      </c>
      <c r="Q224" s="48">
        <v>1</v>
      </c>
      <c r="R224" s="48">
        <v>1</v>
      </c>
      <c r="S224" s="120">
        <v>1</v>
      </c>
      <c r="T224" s="100" t="s">
        <v>178</v>
      </c>
      <c r="U224" s="70">
        <f t="shared" si="107"/>
        <v>1</v>
      </c>
      <c r="V224" s="48">
        <f t="shared" si="108"/>
        <v>0</v>
      </c>
      <c r="W224" s="48">
        <f t="shared" si="109"/>
        <v>1</v>
      </c>
      <c r="X224" s="61">
        <f t="shared" si="110"/>
        <v>0</v>
      </c>
      <c r="Y224" s="61">
        <f t="shared" si="106"/>
        <v>0</v>
      </c>
      <c r="Z224" s="61">
        <v>-1</v>
      </c>
      <c r="AA224" s="61" t="s">
        <v>0</v>
      </c>
      <c r="AB224" t="s">
        <v>539</v>
      </c>
      <c r="AD224" t="s">
        <v>538</v>
      </c>
    </row>
    <row r="225" spans="1:33" x14ac:dyDescent="0.25">
      <c r="C225" s="61">
        <f t="shared" ref="C225" si="131">C224</f>
        <v>2014</v>
      </c>
      <c r="D225" s="6">
        <f t="shared" si="116"/>
        <v>2014</v>
      </c>
      <c r="E225" s="177" t="s">
        <v>702</v>
      </c>
      <c r="F225" s="183">
        <v>13</v>
      </c>
      <c r="G225" s="66" t="s">
        <v>749</v>
      </c>
      <c r="H225" s="66" t="s">
        <v>749</v>
      </c>
      <c r="I225" s="184">
        <v>11.3</v>
      </c>
      <c r="J225" s="66" t="s">
        <v>750</v>
      </c>
      <c r="K225" s="66" t="s">
        <v>750</v>
      </c>
      <c r="L225" s="66" t="s">
        <v>728</v>
      </c>
      <c r="M225" s="66" t="s">
        <v>188</v>
      </c>
      <c r="N225" s="66" t="s">
        <v>189</v>
      </c>
      <c r="O225" s="71">
        <v>1</v>
      </c>
      <c r="P225" s="48">
        <v>1</v>
      </c>
      <c r="Q225" s="48">
        <v>1</v>
      </c>
      <c r="R225" s="48">
        <v>1</v>
      </c>
      <c r="S225" s="70">
        <v>1</v>
      </c>
      <c r="T225" s="97" t="s">
        <v>178</v>
      </c>
      <c r="U225" s="70">
        <f t="shared" ref="U225:U227" si="132">IF(AND(ISNUMBER(F225), F225&gt;0), 1, 0)</f>
        <v>1</v>
      </c>
      <c r="V225" s="48">
        <f t="shared" ref="V225:V240" si="133">IF(AND(ISNUMBER(G225), G225&gt;0), 1, 0)</f>
        <v>0</v>
      </c>
      <c r="W225" s="48">
        <f t="shared" ref="W225:W227" si="134">IF(AND(ISNUMBER(I225), I225&gt;0), 1, 0)</f>
        <v>1</v>
      </c>
      <c r="X225" s="61">
        <f t="shared" si="110"/>
        <v>0</v>
      </c>
      <c r="Y225" s="61">
        <f t="shared" si="106"/>
        <v>0</v>
      </c>
      <c r="Z225" s="61">
        <v>-1</v>
      </c>
      <c r="AA225" s="61" t="s">
        <v>0</v>
      </c>
      <c r="AB225" s="54" t="s">
        <v>705</v>
      </c>
    </row>
    <row r="226" spans="1:33" x14ac:dyDescent="0.25">
      <c r="C226" s="61">
        <f t="shared" ref="C226" si="135">C225</f>
        <v>2014</v>
      </c>
      <c r="D226" s="6">
        <f t="shared" si="116"/>
        <v>2014</v>
      </c>
      <c r="E226" s="177" t="s">
        <v>703</v>
      </c>
      <c r="F226" s="183">
        <v>13</v>
      </c>
      <c r="G226" s="66" t="s">
        <v>749</v>
      </c>
      <c r="H226" s="66" t="s">
        <v>749</v>
      </c>
      <c r="I226" s="184">
        <v>11.3</v>
      </c>
      <c r="J226" s="66" t="s">
        <v>750</v>
      </c>
      <c r="K226" s="66" t="s">
        <v>750</v>
      </c>
      <c r="L226" s="66" t="s">
        <v>728</v>
      </c>
      <c r="M226" s="66" t="s">
        <v>188</v>
      </c>
      <c r="N226" s="66" t="s">
        <v>189</v>
      </c>
      <c r="O226" s="71">
        <v>1</v>
      </c>
      <c r="P226" s="48">
        <v>1</v>
      </c>
      <c r="Q226" s="48">
        <v>1</v>
      </c>
      <c r="R226" s="48">
        <v>1</v>
      </c>
      <c r="S226" s="70">
        <v>1</v>
      </c>
      <c r="T226" s="97" t="s">
        <v>178</v>
      </c>
      <c r="U226" s="70">
        <f t="shared" si="132"/>
        <v>1</v>
      </c>
      <c r="V226" s="48">
        <f t="shared" si="133"/>
        <v>0</v>
      </c>
      <c r="W226" s="48">
        <f t="shared" si="134"/>
        <v>1</v>
      </c>
      <c r="X226" s="61">
        <f t="shared" si="110"/>
        <v>0</v>
      </c>
      <c r="Y226" s="61">
        <f t="shared" si="106"/>
        <v>0</v>
      </c>
      <c r="Z226" s="61">
        <v>-1</v>
      </c>
      <c r="AA226" s="61" t="s">
        <v>0</v>
      </c>
      <c r="AB226" s="54" t="s">
        <v>706</v>
      </c>
    </row>
    <row r="227" spans="1:33" x14ac:dyDescent="0.25">
      <c r="C227" s="61">
        <f t="shared" ref="C227" si="136">C226</f>
        <v>2014</v>
      </c>
      <c r="D227" s="6">
        <f t="shared" si="116"/>
        <v>2014</v>
      </c>
      <c r="E227" s="177" t="s">
        <v>704</v>
      </c>
      <c r="F227" s="183">
        <v>13</v>
      </c>
      <c r="G227" s="66" t="s">
        <v>749</v>
      </c>
      <c r="H227" s="66" t="s">
        <v>749</v>
      </c>
      <c r="I227" s="184">
        <v>11.3</v>
      </c>
      <c r="J227" s="66" t="s">
        <v>750</v>
      </c>
      <c r="K227" s="66" t="s">
        <v>750</v>
      </c>
      <c r="L227" s="66" t="s">
        <v>728</v>
      </c>
      <c r="M227" s="66" t="s">
        <v>188</v>
      </c>
      <c r="N227" s="66" t="s">
        <v>189</v>
      </c>
      <c r="O227" s="71">
        <v>1</v>
      </c>
      <c r="P227" s="48">
        <v>1</v>
      </c>
      <c r="Q227" s="48">
        <v>1</v>
      </c>
      <c r="R227" s="48">
        <v>1</v>
      </c>
      <c r="S227" s="70">
        <v>1</v>
      </c>
      <c r="T227" s="97" t="s">
        <v>178</v>
      </c>
      <c r="U227" s="70">
        <f t="shared" si="132"/>
        <v>1</v>
      </c>
      <c r="V227" s="48">
        <f t="shared" si="133"/>
        <v>0</v>
      </c>
      <c r="W227" s="48">
        <f t="shared" si="134"/>
        <v>1</v>
      </c>
      <c r="X227" s="61">
        <f t="shared" si="110"/>
        <v>0</v>
      </c>
      <c r="Y227" s="61">
        <f t="shared" si="106"/>
        <v>0</v>
      </c>
      <c r="Z227" s="61">
        <v>-1</v>
      </c>
      <c r="AA227" s="61" t="s">
        <v>0</v>
      </c>
      <c r="AB227" s="54" t="s">
        <v>707</v>
      </c>
    </row>
    <row r="228" spans="1:33" x14ac:dyDescent="0.25">
      <c r="C228" s="61">
        <f t="shared" ref="C228:C236" si="137">C227</f>
        <v>2014</v>
      </c>
      <c r="D228" s="6">
        <f t="shared" si="116"/>
        <v>2014</v>
      </c>
      <c r="E228" t="s">
        <v>182</v>
      </c>
      <c r="F228" s="67" t="s">
        <v>154</v>
      </c>
      <c r="G228" s="66" t="s">
        <v>749</v>
      </c>
      <c r="H228" s="66" t="s">
        <v>749</v>
      </c>
      <c r="I228" s="66" t="s">
        <v>155</v>
      </c>
      <c r="J228" s="66" t="s">
        <v>750</v>
      </c>
      <c r="K228" s="66" t="s">
        <v>750</v>
      </c>
      <c r="L228" s="10">
        <v>6.7</v>
      </c>
      <c r="M228" s="66" t="s">
        <v>188</v>
      </c>
      <c r="N228" s="66" t="s">
        <v>189</v>
      </c>
      <c r="O228" s="71">
        <v>1</v>
      </c>
      <c r="P228" s="48">
        <v>0</v>
      </c>
      <c r="Q228" s="48">
        <v>1</v>
      </c>
      <c r="R228" s="48">
        <v>0</v>
      </c>
      <c r="S228" s="120">
        <v>1</v>
      </c>
      <c r="T228" s="100" t="s">
        <v>178</v>
      </c>
      <c r="U228" s="70">
        <f t="shared" si="107"/>
        <v>0</v>
      </c>
      <c r="V228" s="48">
        <f t="shared" si="133"/>
        <v>0</v>
      </c>
      <c r="W228" s="48">
        <f t="shared" ref="W228:W232" si="138">IF(AND(ISNUMBER(I228), I228&gt;0), 1, 0)</f>
        <v>0</v>
      </c>
      <c r="X228" s="61">
        <f t="shared" si="110"/>
        <v>0</v>
      </c>
      <c r="Y228" s="61">
        <f t="shared" si="106"/>
        <v>1</v>
      </c>
      <c r="Z228" s="61">
        <v>-1</v>
      </c>
      <c r="AA228" s="61" t="s">
        <v>0</v>
      </c>
      <c r="AB228" t="s">
        <v>124</v>
      </c>
    </row>
    <row r="229" spans="1:33" x14ac:dyDescent="0.25">
      <c r="C229" s="61">
        <f t="shared" ref="C229" si="139">C228</f>
        <v>2014</v>
      </c>
      <c r="D229" s="6">
        <f t="shared" si="116"/>
        <v>2014</v>
      </c>
      <c r="E229" t="s">
        <v>367</v>
      </c>
      <c r="F229" s="63">
        <v>13</v>
      </c>
      <c r="G229" s="66" t="s">
        <v>749</v>
      </c>
      <c r="H229" s="66" t="s">
        <v>749</v>
      </c>
      <c r="I229" s="11">
        <v>11.3</v>
      </c>
      <c r="J229" s="66" t="s">
        <v>750</v>
      </c>
      <c r="K229" s="66" t="s">
        <v>750</v>
      </c>
      <c r="L229" s="66" t="s">
        <v>728</v>
      </c>
      <c r="M229" s="66" t="s">
        <v>188</v>
      </c>
      <c r="N229" s="66" t="s">
        <v>189</v>
      </c>
      <c r="O229" s="70">
        <v>1</v>
      </c>
      <c r="P229" s="48">
        <v>-1</v>
      </c>
      <c r="Q229" s="48">
        <v>1</v>
      </c>
      <c r="R229" s="48">
        <v>1</v>
      </c>
      <c r="S229" s="120">
        <v>1</v>
      </c>
      <c r="T229" s="97" t="s">
        <v>178</v>
      </c>
      <c r="U229" s="70">
        <f t="shared" si="107"/>
        <v>1</v>
      </c>
      <c r="V229" s="48">
        <f t="shared" si="133"/>
        <v>0</v>
      </c>
      <c r="W229" s="48">
        <f t="shared" si="138"/>
        <v>1</v>
      </c>
      <c r="X229" s="61">
        <f t="shared" si="110"/>
        <v>0</v>
      </c>
      <c r="Y229" s="61">
        <f t="shared" si="106"/>
        <v>0</v>
      </c>
      <c r="Z229" s="61">
        <v>-1</v>
      </c>
      <c r="AA229" s="61" t="s">
        <v>0</v>
      </c>
      <c r="AB229" t="s">
        <v>368</v>
      </c>
    </row>
    <row r="230" spans="1:33" x14ac:dyDescent="0.25">
      <c r="C230" s="61">
        <f t="shared" si="137"/>
        <v>2014</v>
      </c>
      <c r="D230" s="6">
        <f t="shared" si="116"/>
        <v>2014</v>
      </c>
      <c r="E230" t="s">
        <v>787</v>
      </c>
      <c r="F230" s="63">
        <v>13</v>
      </c>
      <c r="G230" s="66" t="s">
        <v>749</v>
      </c>
      <c r="H230" s="66" t="s">
        <v>749</v>
      </c>
      <c r="I230" s="11">
        <v>11.3</v>
      </c>
      <c r="J230" s="66" t="s">
        <v>750</v>
      </c>
      <c r="K230" s="66" t="s">
        <v>750</v>
      </c>
      <c r="L230" s="66" t="s">
        <v>728</v>
      </c>
      <c r="M230" s="66" t="s">
        <v>188</v>
      </c>
      <c r="N230" s="66" t="s">
        <v>189</v>
      </c>
      <c r="O230" s="70">
        <v>1</v>
      </c>
      <c r="P230" s="48">
        <v>-1</v>
      </c>
      <c r="Q230" s="48">
        <v>1</v>
      </c>
      <c r="R230" s="48">
        <v>1</v>
      </c>
      <c r="S230" s="120">
        <v>1</v>
      </c>
      <c r="T230" s="97" t="s">
        <v>178</v>
      </c>
      <c r="U230" s="70">
        <f t="shared" si="107"/>
        <v>1</v>
      </c>
      <c r="V230" s="48">
        <f t="shared" si="133"/>
        <v>0</v>
      </c>
      <c r="W230" s="48">
        <f t="shared" si="138"/>
        <v>1</v>
      </c>
      <c r="X230" s="61">
        <f t="shared" si="110"/>
        <v>0</v>
      </c>
      <c r="Y230" s="61">
        <f t="shared" si="106"/>
        <v>0</v>
      </c>
      <c r="Z230" s="61">
        <v>-1</v>
      </c>
      <c r="AA230" s="61" t="s">
        <v>0</v>
      </c>
      <c r="AB230" s="54" t="s">
        <v>788</v>
      </c>
      <c r="AD230" t="s">
        <v>796</v>
      </c>
    </row>
    <row r="231" spans="1:33" x14ac:dyDescent="0.25">
      <c r="C231" s="61">
        <f t="shared" si="137"/>
        <v>2014</v>
      </c>
      <c r="D231" s="6">
        <f t="shared" si="116"/>
        <v>2014</v>
      </c>
      <c r="E231" t="s">
        <v>366</v>
      </c>
      <c r="F231" s="63">
        <v>13</v>
      </c>
      <c r="G231" s="66" t="s">
        <v>749</v>
      </c>
      <c r="H231" s="66" t="s">
        <v>749</v>
      </c>
      <c r="I231" s="11">
        <v>11.3</v>
      </c>
      <c r="J231" s="66" t="s">
        <v>750</v>
      </c>
      <c r="K231" s="66" t="s">
        <v>750</v>
      </c>
      <c r="L231" s="66" t="s">
        <v>728</v>
      </c>
      <c r="M231" s="66" t="s">
        <v>188</v>
      </c>
      <c r="N231" s="66" t="s">
        <v>189</v>
      </c>
      <c r="O231" s="70">
        <v>1</v>
      </c>
      <c r="P231" s="48">
        <v>-1</v>
      </c>
      <c r="Q231" s="48">
        <v>1</v>
      </c>
      <c r="R231" s="48">
        <v>1</v>
      </c>
      <c r="S231" s="120">
        <v>1</v>
      </c>
      <c r="T231" s="97" t="s">
        <v>178</v>
      </c>
      <c r="U231" s="70">
        <f t="shared" si="107"/>
        <v>1</v>
      </c>
      <c r="V231" s="48">
        <f t="shared" si="133"/>
        <v>0</v>
      </c>
      <c r="W231" s="48">
        <f t="shared" si="138"/>
        <v>1</v>
      </c>
      <c r="X231" s="61">
        <f t="shared" si="110"/>
        <v>0</v>
      </c>
      <c r="Y231" s="61">
        <f t="shared" si="106"/>
        <v>0</v>
      </c>
      <c r="Z231" s="61">
        <v>-1</v>
      </c>
      <c r="AA231" s="61" t="s">
        <v>0</v>
      </c>
      <c r="AB231" t="s">
        <v>369</v>
      </c>
    </row>
    <row r="232" spans="1:33" x14ac:dyDescent="0.25">
      <c r="C232" s="61">
        <f t="shared" si="137"/>
        <v>2014</v>
      </c>
      <c r="D232" s="6">
        <f t="shared" si="116"/>
        <v>2014</v>
      </c>
      <c r="E232" t="s">
        <v>553</v>
      </c>
      <c r="F232" s="63">
        <v>13</v>
      </c>
      <c r="G232" s="66" t="s">
        <v>749</v>
      </c>
      <c r="H232" s="66" t="s">
        <v>749</v>
      </c>
      <c r="I232" s="11">
        <v>11.3</v>
      </c>
      <c r="J232" s="66" t="s">
        <v>750</v>
      </c>
      <c r="K232" s="66" t="s">
        <v>750</v>
      </c>
      <c r="L232" s="66" t="s">
        <v>728</v>
      </c>
      <c r="M232" s="66" t="s">
        <v>188</v>
      </c>
      <c r="N232" s="66" t="s">
        <v>189</v>
      </c>
      <c r="O232" s="70">
        <v>1</v>
      </c>
      <c r="P232" s="48">
        <v>-1</v>
      </c>
      <c r="Q232" s="48">
        <v>1</v>
      </c>
      <c r="R232" s="48">
        <v>0</v>
      </c>
      <c r="S232" s="92">
        <v>0</v>
      </c>
      <c r="T232" s="97" t="s">
        <v>178</v>
      </c>
      <c r="U232" s="70">
        <f t="shared" si="107"/>
        <v>1</v>
      </c>
      <c r="V232" s="48">
        <f t="shared" si="133"/>
        <v>0</v>
      </c>
      <c r="W232" s="48">
        <f t="shared" si="138"/>
        <v>1</v>
      </c>
      <c r="X232" s="61">
        <f t="shared" si="110"/>
        <v>0</v>
      </c>
      <c r="Y232" s="61">
        <f t="shared" si="106"/>
        <v>0</v>
      </c>
      <c r="Z232" s="61">
        <v>-1</v>
      </c>
      <c r="AA232" s="61" t="s">
        <v>0</v>
      </c>
      <c r="AB232" t="s">
        <v>554</v>
      </c>
      <c r="AD232" t="s">
        <v>555</v>
      </c>
    </row>
    <row r="233" spans="1:33" x14ac:dyDescent="0.25">
      <c r="C233" s="61">
        <f t="shared" si="137"/>
        <v>2014</v>
      </c>
      <c r="D233" s="6">
        <f t="shared" si="116"/>
        <v>2014</v>
      </c>
      <c r="E233" t="s">
        <v>744</v>
      </c>
      <c r="F233" s="63">
        <v>13</v>
      </c>
      <c r="G233" s="66" t="s">
        <v>749</v>
      </c>
      <c r="H233" s="66" t="s">
        <v>749</v>
      </c>
      <c r="I233" s="11">
        <v>11.3</v>
      </c>
      <c r="J233" s="66" t="s">
        <v>750</v>
      </c>
      <c r="K233" s="66" t="s">
        <v>750</v>
      </c>
      <c r="L233" s="66" t="s">
        <v>728</v>
      </c>
      <c r="M233" s="66" t="s">
        <v>188</v>
      </c>
      <c r="N233" s="66" t="s">
        <v>189</v>
      </c>
      <c r="O233" s="70">
        <v>1</v>
      </c>
      <c r="P233" s="48">
        <v>-1</v>
      </c>
      <c r="Q233" s="48">
        <v>1</v>
      </c>
      <c r="R233" s="48">
        <v>0</v>
      </c>
      <c r="S233" s="92">
        <v>0</v>
      </c>
      <c r="T233" s="97" t="s">
        <v>178</v>
      </c>
      <c r="U233" s="70">
        <f t="shared" ref="U233:U234" si="140">IF(AND(ISNUMBER(F233), F233&gt;0), 1, 0)</f>
        <v>1</v>
      </c>
      <c r="V233" s="48">
        <f t="shared" si="133"/>
        <v>0</v>
      </c>
      <c r="W233" s="48">
        <f t="shared" ref="W233:W234" si="141">IF(AND(ISNUMBER(I233), I233&gt;0), 1, 0)</f>
        <v>1</v>
      </c>
      <c r="X233" s="61">
        <f t="shared" si="110"/>
        <v>0</v>
      </c>
      <c r="Y233" s="61">
        <f t="shared" ref="Y233:Y234" si="142">IF(AND(ISNUMBER(L233), L233&gt;0), 1, 0)</f>
        <v>0</v>
      </c>
      <c r="Z233" s="61">
        <v>-1</v>
      </c>
      <c r="AA233" s="61" t="s">
        <v>0</v>
      </c>
      <c r="AB233" t="s">
        <v>745</v>
      </c>
      <c r="AD233" t="s">
        <v>555</v>
      </c>
    </row>
    <row r="234" spans="1:33" x14ac:dyDescent="0.25">
      <c r="C234" s="61">
        <f t="shared" si="137"/>
        <v>2014</v>
      </c>
      <c r="D234" s="6">
        <f t="shared" si="116"/>
        <v>2014</v>
      </c>
      <c r="E234" t="s">
        <v>785</v>
      </c>
      <c r="F234" s="63">
        <v>13</v>
      </c>
      <c r="G234" s="66" t="s">
        <v>749</v>
      </c>
      <c r="H234" s="66" t="s">
        <v>749</v>
      </c>
      <c r="I234" s="11">
        <v>11.3</v>
      </c>
      <c r="J234" s="66" t="s">
        <v>750</v>
      </c>
      <c r="K234" s="66" t="s">
        <v>750</v>
      </c>
      <c r="L234" s="66" t="s">
        <v>728</v>
      </c>
      <c r="M234" s="66" t="s">
        <v>188</v>
      </c>
      <c r="N234" s="66" t="s">
        <v>189</v>
      </c>
      <c r="O234" s="70">
        <v>1</v>
      </c>
      <c r="P234" s="48">
        <v>-1</v>
      </c>
      <c r="Q234" s="48">
        <v>1</v>
      </c>
      <c r="R234" s="48">
        <v>0</v>
      </c>
      <c r="S234" s="92">
        <v>0</v>
      </c>
      <c r="T234" s="97" t="s">
        <v>178</v>
      </c>
      <c r="U234" s="70">
        <f t="shared" si="140"/>
        <v>1</v>
      </c>
      <c r="V234" s="48">
        <f t="shared" si="133"/>
        <v>0</v>
      </c>
      <c r="W234" s="48">
        <f t="shared" si="141"/>
        <v>1</v>
      </c>
      <c r="X234" s="61">
        <f t="shared" si="110"/>
        <v>0</v>
      </c>
      <c r="Y234" s="61">
        <f t="shared" si="142"/>
        <v>0</v>
      </c>
      <c r="Z234" s="61">
        <v>-1</v>
      </c>
      <c r="AA234" s="61" t="s">
        <v>0</v>
      </c>
      <c r="AB234" t="s">
        <v>786</v>
      </c>
    </row>
    <row r="235" spans="1:33" x14ac:dyDescent="0.25">
      <c r="C235" s="61">
        <f t="shared" si="137"/>
        <v>2014</v>
      </c>
      <c r="D235" s="6">
        <f t="shared" si="116"/>
        <v>2014</v>
      </c>
      <c r="E235" t="s">
        <v>183</v>
      </c>
      <c r="F235" s="52">
        <v>0</v>
      </c>
      <c r="G235" s="66" t="s">
        <v>749</v>
      </c>
      <c r="H235" s="66" t="s">
        <v>749</v>
      </c>
      <c r="I235" s="66" t="s">
        <v>155</v>
      </c>
      <c r="J235" s="66" t="s">
        <v>750</v>
      </c>
      <c r="K235" s="66" t="s">
        <v>750</v>
      </c>
      <c r="L235" s="66" t="s">
        <v>728</v>
      </c>
      <c r="M235" s="66" t="s">
        <v>188</v>
      </c>
      <c r="N235" s="66" t="s">
        <v>189</v>
      </c>
      <c r="O235" s="118">
        <v>0</v>
      </c>
      <c r="P235" s="48">
        <v>1</v>
      </c>
      <c r="Q235" s="48">
        <v>0</v>
      </c>
      <c r="R235" s="48">
        <v>0</v>
      </c>
      <c r="S235" s="92">
        <v>0</v>
      </c>
      <c r="T235" s="97" t="s">
        <v>174</v>
      </c>
      <c r="U235" s="70">
        <f t="shared" si="107"/>
        <v>0</v>
      </c>
      <c r="V235" s="48">
        <f t="shared" si="133"/>
        <v>0</v>
      </c>
      <c r="W235" s="48">
        <f t="shared" ref="W235:W240" si="143">IF(AND(ISNUMBER(I235), I235&gt;0), 1, 0)</f>
        <v>0</v>
      </c>
      <c r="X235" s="61">
        <f t="shared" si="110"/>
        <v>0</v>
      </c>
      <c r="Y235" s="61">
        <f t="shared" si="106"/>
        <v>0</v>
      </c>
      <c r="Z235" s="61">
        <v>-1</v>
      </c>
      <c r="AA235" s="61" t="s">
        <v>0</v>
      </c>
      <c r="AB235" t="s">
        <v>125</v>
      </c>
    </row>
    <row r="236" spans="1:33" x14ac:dyDescent="0.25">
      <c r="C236" s="61">
        <f t="shared" si="137"/>
        <v>2014</v>
      </c>
      <c r="D236" s="6">
        <f t="shared" si="116"/>
        <v>2014</v>
      </c>
      <c r="E236" t="s">
        <v>184</v>
      </c>
      <c r="F236" s="67" t="s">
        <v>154</v>
      </c>
      <c r="G236" s="66" t="s">
        <v>749</v>
      </c>
      <c r="H236" s="66" t="s">
        <v>749</v>
      </c>
      <c r="I236" s="48">
        <v>13</v>
      </c>
      <c r="J236" s="66" t="s">
        <v>750</v>
      </c>
      <c r="K236" s="66" t="s">
        <v>750</v>
      </c>
      <c r="L236" s="66" t="s">
        <v>728</v>
      </c>
      <c r="M236" s="66" t="s">
        <v>188</v>
      </c>
      <c r="N236" s="66" t="s">
        <v>189</v>
      </c>
      <c r="O236" s="118">
        <v>0</v>
      </c>
      <c r="P236" s="53">
        <v>1</v>
      </c>
      <c r="Q236" s="48">
        <v>0</v>
      </c>
      <c r="R236" s="48">
        <v>0</v>
      </c>
      <c r="S236" s="92">
        <v>0</v>
      </c>
      <c r="T236" s="97" t="s">
        <v>174</v>
      </c>
      <c r="U236" s="70">
        <f t="shared" si="107"/>
        <v>0</v>
      </c>
      <c r="V236" s="48">
        <f t="shared" si="133"/>
        <v>0</v>
      </c>
      <c r="W236" s="48">
        <f t="shared" si="143"/>
        <v>1</v>
      </c>
      <c r="X236" s="61">
        <f t="shared" si="110"/>
        <v>0</v>
      </c>
      <c r="Y236" s="61">
        <f t="shared" si="106"/>
        <v>0</v>
      </c>
      <c r="Z236" s="61">
        <v>-1</v>
      </c>
      <c r="AA236" s="61" t="s">
        <v>0</v>
      </c>
      <c r="AB236" t="s">
        <v>126</v>
      </c>
      <c r="AG236" t="s">
        <v>138</v>
      </c>
    </row>
    <row r="237" spans="1:33" x14ac:dyDescent="0.25">
      <c r="C237" s="61">
        <f t="shared" si="113"/>
        <v>2014</v>
      </c>
      <c r="D237" s="6">
        <f t="shared" si="114"/>
        <v>2014</v>
      </c>
      <c r="E237" t="s">
        <v>185</v>
      </c>
      <c r="F237" s="67" t="s">
        <v>154</v>
      </c>
      <c r="G237" s="66" t="s">
        <v>749</v>
      </c>
      <c r="H237" s="66" t="s">
        <v>749</v>
      </c>
      <c r="I237" s="48">
        <v>13</v>
      </c>
      <c r="J237" s="66" t="s">
        <v>750</v>
      </c>
      <c r="K237" s="66" t="s">
        <v>750</v>
      </c>
      <c r="L237" s="66" t="s">
        <v>728</v>
      </c>
      <c r="M237" s="66" t="s">
        <v>188</v>
      </c>
      <c r="N237" s="66" t="s">
        <v>189</v>
      </c>
      <c r="O237" s="118">
        <v>0</v>
      </c>
      <c r="P237" s="48">
        <v>1</v>
      </c>
      <c r="Q237" s="48">
        <v>0</v>
      </c>
      <c r="R237" s="48">
        <v>0</v>
      </c>
      <c r="S237" s="92">
        <v>0</v>
      </c>
      <c r="T237" s="97" t="s">
        <v>174</v>
      </c>
      <c r="U237" s="70">
        <f t="shared" si="107"/>
        <v>0</v>
      </c>
      <c r="V237" s="48">
        <f t="shared" si="133"/>
        <v>0</v>
      </c>
      <c r="W237" s="48">
        <f t="shared" si="143"/>
        <v>1</v>
      </c>
      <c r="X237" s="61">
        <f t="shared" si="110"/>
        <v>0</v>
      </c>
      <c r="Y237" s="61">
        <f t="shared" si="106"/>
        <v>0</v>
      </c>
      <c r="Z237" s="61">
        <v>-1</v>
      </c>
      <c r="AA237" s="61" t="s">
        <v>0</v>
      </c>
      <c r="AB237" t="s">
        <v>127</v>
      </c>
      <c r="AG237" t="s">
        <v>138</v>
      </c>
    </row>
    <row r="238" spans="1:33" x14ac:dyDescent="0.25">
      <c r="C238" s="61">
        <f t="shared" si="113"/>
        <v>2014</v>
      </c>
      <c r="D238" s="6">
        <f t="shared" si="114"/>
        <v>2014</v>
      </c>
      <c r="E238" t="s">
        <v>379</v>
      </c>
      <c r="F238" s="51">
        <v>16</v>
      </c>
      <c r="G238" s="66" t="s">
        <v>749</v>
      </c>
      <c r="H238" s="66" t="s">
        <v>749</v>
      </c>
      <c r="I238" s="11">
        <v>14</v>
      </c>
      <c r="J238" s="66" t="s">
        <v>750</v>
      </c>
      <c r="K238" s="66" t="s">
        <v>750</v>
      </c>
      <c r="L238" s="66" t="s">
        <v>728</v>
      </c>
      <c r="M238" s="66" t="s">
        <v>188</v>
      </c>
      <c r="N238" s="66" t="s">
        <v>189</v>
      </c>
      <c r="O238" s="70">
        <v>1</v>
      </c>
      <c r="P238" s="48">
        <v>1</v>
      </c>
      <c r="Q238" s="48">
        <v>0</v>
      </c>
      <c r="R238" s="48">
        <v>1</v>
      </c>
      <c r="S238" s="92">
        <v>0</v>
      </c>
      <c r="T238" s="97" t="s">
        <v>174</v>
      </c>
      <c r="U238" s="70">
        <v>0</v>
      </c>
      <c r="V238" s="48">
        <f t="shared" si="133"/>
        <v>0</v>
      </c>
      <c r="W238" s="48">
        <f t="shared" si="143"/>
        <v>1</v>
      </c>
      <c r="X238" s="61">
        <f t="shared" si="110"/>
        <v>0</v>
      </c>
      <c r="Y238" s="61">
        <f t="shared" si="106"/>
        <v>0</v>
      </c>
      <c r="Z238" s="61">
        <v>-1</v>
      </c>
      <c r="AA238" s="61" t="s">
        <v>0</v>
      </c>
      <c r="AB238" t="s">
        <v>380</v>
      </c>
      <c r="AD238" s="125" t="s">
        <v>381</v>
      </c>
    </row>
    <row r="239" spans="1:33" x14ac:dyDescent="0.25">
      <c r="A239" t="s">
        <v>0</v>
      </c>
      <c r="C239" s="61">
        <f t="shared" si="113"/>
        <v>2014</v>
      </c>
      <c r="D239" s="6">
        <f t="shared" si="114"/>
        <v>2014</v>
      </c>
      <c r="E239" s="24" t="s">
        <v>186</v>
      </c>
      <c r="F239" s="67" t="s">
        <v>154</v>
      </c>
      <c r="G239" s="66" t="s">
        <v>749</v>
      </c>
      <c r="H239" s="66" t="s">
        <v>749</v>
      </c>
      <c r="I239" s="11">
        <v>0</v>
      </c>
      <c r="J239" s="66" t="s">
        <v>750</v>
      </c>
      <c r="K239" s="66" t="s">
        <v>750</v>
      </c>
      <c r="L239" s="66" t="s">
        <v>728</v>
      </c>
      <c r="M239" s="66" t="s">
        <v>188</v>
      </c>
      <c r="N239" s="66" t="s">
        <v>189</v>
      </c>
      <c r="O239" s="71">
        <v>0</v>
      </c>
      <c r="P239" s="48">
        <v>1</v>
      </c>
      <c r="Q239" s="48">
        <v>0</v>
      </c>
      <c r="R239" s="48">
        <v>1</v>
      </c>
      <c r="S239" s="92">
        <v>0</v>
      </c>
      <c r="T239" s="98" t="s">
        <v>227</v>
      </c>
      <c r="U239" s="70">
        <f t="shared" ref="U239:U240" si="144">IF(AND(ISNUMBER(F239), F239&gt;0), 1, 0)</f>
        <v>0</v>
      </c>
      <c r="V239" s="48">
        <f t="shared" si="133"/>
        <v>0</v>
      </c>
      <c r="W239" s="48">
        <f t="shared" si="143"/>
        <v>0</v>
      </c>
      <c r="X239" s="61">
        <f t="shared" si="110"/>
        <v>0</v>
      </c>
      <c r="Y239" s="61">
        <f t="shared" si="106"/>
        <v>0</v>
      </c>
      <c r="Z239" s="61">
        <v>-1</v>
      </c>
      <c r="AA239" s="61" t="s">
        <v>0</v>
      </c>
      <c r="AB239" t="s">
        <v>128</v>
      </c>
      <c r="AD239" s="119" t="s">
        <v>363</v>
      </c>
    </row>
    <row r="240" spans="1:33" x14ac:dyDescent="0.25">
      <c r="A240" t="s">
        <v>0</v>
      </c>
      <c r="C240" s="61">
        <f t="shared" si="113"/>
        <v>2014</v>
      </c>
      <c r="D240" s="6">
        <f t="shared" si="114"/>
        <v>2014</v>
      </c>
      <c r="E240" s="24" t="s">
        <v>187</v>
      </c>
      <c r="F240" s="52">
        <v>0</v>
      </c>
      <c r="G240" s="66" t="s">
        <v>749</v>
      </c>
      <c r="H240" s="66" t="s">
        <v>749</v>
      </c>
      <c r="I240" s="11">
        <v>0</v>
      </c>
      <c r="J240" s="66" t="s">
        <v>750</v>
      </c>
      <c r="K240" s="66" t="s">
        <v>750</v>
      </c>
      <c r="L240" s="66" t="s">
        <v>728</v>
      </c>
      <c r="M240" s="66" t="s">
        <v>188</v>
      </c>
      <c r="N240" s="66" t="s">
        <v>189</v>
      </c>
      <c r="O240" s="71">
        <v>0</v>
      </c>
      <c r="P240" s="53">
        <v>1</v>
      </c>
      <c r="Q240" s="48">
        <v>0</v>
      </c>
      <c r="R240" s="48">
        <v>1</v>
      </c>
      <c r="S240" s="92">
        <v>0</v>
      </c>
      <c r="T240" s="98" t="s">
        <v>227</v>
      </c>
      <c r="U240" s="70">
        <f t="shared" si="144"/>
        <v>0</v>
      </c>
      <c r="V240" s="48">
        <f t="shared" si="133"/>
        <v>0</v>
      </c>
      <c r="W240" s="48">
        <f t="shared" si="143"/>
        <v>0</v>
      </c>
      <c r="X240" s="61">
        <f t="shared" si="110"/>
        <v>0</v>
      </c>
      <c r="Y240" s="61">
        <f t="shared" si="106"/>
        <v>0</v>
      </c>
      <c r="Z240" s="61">
        <v>-1</v>
      </c>
      <c r="AA240" s="61" t="s">
        <v>0</v>
      </c>
      <c r="AB240" t="s">
        <v>129</v>
      </c>
      <c r="AD240" s="119" t="s">
        <v>363</v>
      </c>
    </row>
    <row r="241" spans="1:28" x14ac:dyDescent="0.25">
      <c r="A241" t="s">
        <v>438</v>
      </c>
      <c r="D241" s="126"/>
      <c r="E241" s="126"/>
      <c r="F241" s="126"/>
      <c r="G241" s="126"/>
      <c r="H241" s="126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</row>
    <row r="242" spans="1:28" x14ac:dyDescent="0.25">
      <c r="C242" s="1">
        <v>2016</v>
      </c>
      <c r="D242" s="60">
        <v>2017</v>
      </c>
      <c r="E242" t="s">
        <v>173</v>
      </c>
      <c r="F242" s="67" t="s">
        <v>154</v>
      </c>
      <c r="G242" s="66" t="s">
        <v>749</v>
      </c>
      <c r="H242" s="66" t="s">
        <v>749</v>
      </c>
      <c r="I242" s="66" t="s">
        <v>155</v>
      </c>
      <c r="J242" s="66" t="s">
        <v>750</v>
      </c>
      <c r="K242" s="66" t="s">
        <v>750</v>
      </c>
      <c r="L242" s="66" t="s">
        <v>728</v>
      </c>
      <c r="M242" s="66" t="s">
        <v>188</v>
      </c>
      <c r="N242" s="66" t="s">
        <v>189</v>
      </c>
      <c r="O242" s="72">
        <f t="shared" ref="O242:T242" si="145">O110</f>
        <v>1</v>
      </c>
      <c r="P242" s="61">
        <f t="shared" si="145"/>
        <v>-1</v>
      </c>
      <c r="Q242" s="61">
        <f t="shared" si="145"/>
        <v>0</v>
      </c>
      <c r="R242" s="61">
        <f t="shared" si="145"/>
        <v>0</v>
      </c>
      <c r="S242" s="92">
        <f t="shared" si="145"/>
        <v>0</v>
      </c>
      <c r="T242" s="75" t="str">
        <f t="shared" si="145"/>
        <v xml:space="preserve">SplitAirCond     </v>
      </c>
      <c r="U242" s="72">
        <f t="shared" ref="U242" si="146">IF(AND(ISNUMBER(F242), F242&gt;0), 1, 0)</f>
        <v>0</v>
      </c>
      <c r="V242" s="61">
        <f t="shared" ref="V242:V248" si="147">IF(AND(ISNUMBER(G242), G242&gt;0), 1, 0)</f>
        <v>0</v>
      </c>
      <c r="W242" s="61">
        <f>IF(AND(ISNUMBER(I242), I242&gt;0), 1, 0)</f>
        <v>0</v>
      </c>
      <c r="X242" s="61">
        <f>IF(AND(ISNUMBER(J242), J242&gt;0), 1, 0)</f>
        <v>0</v>
      </c>
      <c r="Y242" s="61">
        <f t="shared" ref="Y242:Y257" si="148">IF(AND(ISNUMBER(L242), L242&gt;0), 1, 0)</f>
        <v>0</v>
      </c>
      <c r="Z242" s="61">
        <v>-1</v>
      </c>
      <c r="AA242" s="61" t="s">
        <v>0</v>
      </c>
      <c r="AB242" s="62" t="str">
        <f>AB171</f>
        <v xml:space="preserve">NoCooling - No cooling equipment                                    </v>
      </c>
    </row>
    <row r="243" spans="1:28" x14ac:dyDescent="0.25">
      <c r="C243" s="61">
        <f>C242</f>
        <v>2016</v>
      </c>
      <c r="D243" s="6">
        <f>D242</f>
        <v>2017</v>
      </c>
      <c r="E243" t="s">
        <v>174</v>
      </c>
      <c r="F243" s="63">
        <v>14</v>
      </c>
      <c r="G243" s="66" t="s">
        <v>749</v>
      </c>
      <c r="H243" s="66" t="s">
        <v>749</v>
      </c>
      <c r="I243" s="64">
        <v>11.7</v>
      </c>
      <c r="J243" s="66" t="s">
        <v>750</v>
      </c>
      <c r="K243" s="66" t="s">
        <v>750</v>
      </c>
      <c r="L243" s="66" t="s">
        <v>728</v>
      </c>
      <c r="M243" s="66" t="s">
        <v>188</v>
      </c>
      <c r="N243" s="66" t="s">
        <v>189</v>
      </c>
      <c r="O243" s="72">
        <f t="shared" ref="O243:T243" si="149">O111</f>
        <v>1</v>
      </c>
      <c r="P243" s="61">
        <f t="shared" si="149"/>
        <v>1</v>
      </c>
      <c r="Q243" s="61">
        <f t="shared" si="149"/>
        <v>0</v>
      </c>
      <c r="R243" s="61">
        <f t="shared" si="149"/>
        <v>1</v>
      </c>
      <c r="S243" s="92">
        <f t="shared" si="149"/>
        <v>0</v>
      </c>
      <c r="T243" s="75" t="str">
        <f t="shared" si="149"/>
        <v xml:space="preserve">SplitAirCond     </v>
      </c>
      <c r="U243" s="72">
        <f t="shared" ref="U243:U248" si="150">IF(AND(ISNUMBER(F243), F243&gt;0), 1, 0)</f>
        <v>1</v>
      </c>
      <c r="V243" s="61">
        <f t="shared" si="147"/>
        <v>0</v>
      </c>
      <c r="W243" s="61">
        <f t="shared" ref="W243:W248" si="151">IF(AND(ISNUMBER(I243), I243&gt;0), 1, 0)</f>
        <v>1</v>
      </c>
      <c r="X243" s="61">
        <f t="shared" ref="X243:X270" si="152">IF(AND(ISNUMBER(J243), J243&gt;0), 1, 0)</f>
        <v>0</v>
      </c>
      <c r="Y243" s="61">
        <f t="shared" si="148"/>
        <v>0</v>
      </c>
      <c r="Z243" s="61">
        <v>-1</v>
      </c>
      <c r="AA243" s="61" t="s">
        <v>0</v>
      </c>
      <c r="AB243" s="62" t="str">
        <f>AB172</f>
        <v xml:space="preserve">SplitAirCond - Split air conditioning system                        </v>
      </c>
    </row>
    <row r="244" spans="1:28" x14ac:dyDescent="0.25">
      <c r="C244" s="61">
        <f t="shared" ref="C244:C270" si="153">C243</f>
        <v>2016</v>
      </c>
      <c r="D244" s="6">
        <f t="shared" ref="D244:D270" si="154">D243</f>
        <v>2017</v>
      </c>
      <c r="E244" t="s">
        <v>175</v>
      </c>
      <c r="F244" s="63">
        <v>14</v>
      </c>
      <c r="G244" s="66" t="s">
        <v>749</v>
      </c>
      <c r="H244" s="66" t="s">
        <v>749</v>
      </c>
      <c r="I244" s="64">
        <v>11</v>
      </c>
      <c r="J244" s="66" t="s">
        <v>750</v>
      </c>
      <c r="K244" s="66" t="s">
        <v>750</v>
      </c>
      <c r="L244" s="66" t="s">
        <v>728</v>
      </c>
      <c r="M244" s="66" t="s">
        <v>188</v>
      </c>
      <c r="N244" s="66" t="s">
        <v>189</v>
      </c>
      <c r="O244" s="72">
        <f t="shared" ref="O244:T244" si="155">O112</f>
        <v>1</v>
      </c>
      <c r="P244" s="61">
        <f t="shared" si="155"/>
        <v>1</v>
      </c>
      <c r="Q244" s="61">
        <f t="shared" si="155"/>
        <v>0</v>
      </c>
      <c r="R244" s="61">
        <f t="shared" si="155"/>
        <v>1</v>
      </c>
      <c r="S244" s="92">
        <f t="shared" si="155"/>
        <v>0</v>
      </c>
      <c r="T244" s="75" t="str">
        <f t="shared" si="155"/>
        <v xml:space="preserve">SplitAirCond     </v>
      </c>
      <c r="U244" s="72">
        <f t="shared" si="150"/>
        <v>1</v>
      </c>
      <c r="V244" s="61">
        <f t="shared" si="147"/>
        <v>0</v>
      </c>
      <c r="W244" s="61">
        <f t="shared" si="151"/>
        <v>1</v>
      </c>
      <c r="X244" s="61">
        <f t="shared" si="152"/>
        <v>0</v>
      </c>
      <c r="Y244" s="61">
        <f t="shared" si="148"/>
        <v>0</v>
      </c>
      <c r="Z244" s="61">
        <v>-1</v>
      </c>
      <c r="AA244" s="61" t="s">
        <v>0</v>
      </c>
      <c r="AB244" s="62" t="str">
        <f>AB173</f>
        <v xml:space="preserve">PkgAirCond - Central packaged A/C system (&lt; 65 kBtuh)               </v>
      </c>
    </row>
    <row r="245" spans="1:28" x14ac:dyDescent="0.25">
      <c r="C245" s="61">
        <f t="shared" si="153"/>
        <v>2016</v>
      </c>
      <c r="D245" s="6">
        <f t="shared" si="154"/>
        <v>2017</v>
      </c>
      <c r="E245" t="s">
        <v>176</v>
      </c>
      <c r="F245" s="51">
        <v>13</v>
      </c>
      <c r="G245" s="66" t="s">
        <v>749</v>
      </c>
      <c r="H245" s="66" t="s">
        <v>749</v>
      </c>
      <c r="I245" s="11">
        <v>0</v>
      </c>
      <c r="J245" s="66" t="s">
        <v>750</v>
      </c>
      <c r="K245" s="66" t="s">
        <v>750</v>
      </c>
      <c r="L245" s="66" t="s">
        <v>728</v>
      </c>
      <c r="M245" s="66" t="s">
        <v>188</v>
      </c>
      <c r="N245" s="66" t="s">
        <v>189</v>
      </c>
      <c r="O245" s="72">
        <f t="shared" ref="O245:T245" si="156">O113</f>
        <v>0</v>
      </c>
      <c r="P245" s="61">
        <f t="shared" si="156"/>
        <v>1</v>
      </c>
      <c r="Q245" s="61">
        <f t="shared" si="156"/>
        <v>0</v>
      </c>
      <c r="R245" s="61">
        <f t="shared" si="156"/>
        <v>1</v>
      </c>
      <c r="S245" s="92">
        <f t="shared" si="156"/>
        <v>0</v>
      </c>
      <c r="T245" s="75" t="str">
        <f t="shared" si="156"/>
        <v xml:space="preserve">SplitAirCond     </v>
      </c>
      <c r="U245" s="72">
        <f t="shared" si="150"/>
        <v>1</v>
      </c>
      <c r="V245" s="61">
        <f t="shared" si="147"/>
        <v>0</v>
      </c>
      <c r="W245" s="61">
        <f t="shared" si="151"/>
        <v>0</v>
      </c>
      <c r="X245" s="61">
        <f t="shared" si="152"/>
        <v>0</v>
      </c>
      <c r="Y245" s="61">
        <f t="shared" si="148"/>
        <v>0</v>
      </c>
      <c r="Z245" s="61">
        <v>-1</v>
      </c>
      <c r="AA245" s="61" t="s">
        <v>0</v>
      </c>
      <c r="AB245" s="62" t="str">
        <f>AB174</f>
        <v xml:space="preserve">LrgPkgAirCond - Large packaged A/C system (&gt;= 65 kBtuh)             </v>
      </c>
    </row>
    <row r="246" spans="1:28" x14ac:dyDescent="0.25">
      <c r="C246" s="61">
        <f t="shared" si="153"/>
        <v>2016</v>
      </c>
      <c r="D246" s="6">
        <f t="shared" si="154"/>
        <v>2017</v>
      </c>
      <c r="E246" t="s">
        <v>519</v>
      </c>
      <c r="F246" s="51">
        <v>12</v>
      </c>
      <c r="G246" s="66" t="s">
        <v>749</v>
      </c>
      <c r="H246" s="66" t="s">
        <v>749</v>
      </c>
      <c r="I246" s="149">
        <v>10</v>
      </c>
      <c r="J246" s="66" t="s">
        <v>750</v>
      </c>
      <c r="K246" s="66" t="s">
        <v>750</v>
      </c>
      <c r="L246" s="66" t="s">
        <v>728</v>
      </c>
      <c r="M246" s="66" t="s">
        <v>188</v>
      </c>
      <c r="N246" s="66" t="s">
        <v>189</v>
      </c>
      <c r="O246" s="72">
        <f t="shared" ref="O246:T246" si="157">O114</f>
        <v>1</v>
      </c>
      <c r="P246" s="61">
        <f t="shared" si="157"/>
        <v>1</v>
      </c>
      <c r="Q246" s="61">
        <f t="shared" si="157"/>
        <v>0</v>
      </c>
      <c r="R246" s="61">
        <f t="shared" si="157"/>
        <v>1</v>
      </c>
      <c r="S246" s="92">
        <f t="shared" si="157"/>
        <v>0</v>
      </c>
      <c r="T246" s="75" t="str">
        <f t="shared" si="157"/>
        <v xml:space="preserve">SplitAirCond     </v>
      </c>
      <c r="U246" s="72">
        <f t="shared" si="150"/>
        <v>1</v>
      </c>
      <c r="V246" s="61">
        <f t="shared" si="147"/>
        <v>0</v>
      </c>
      <c r="W246" s="61">
        <f t="shared" si="151"/>
        <v>1</v>
      </c>
      <c r="X246" s="61">
        <f t="shared" si="152"/>
        <v>0</v>
      </c>
      <c r="Y246" s="61">
        <f t="shared" si="148"/>
        <v>0</v>
      </c>
      <c r="Z246" s="61">
        <v>-1</v>
      </c>
      <c r="AA246" s="61" t="s">
        <v>0</v>
      </c>
      <c r="AB246" s="62" t="str">
        <f>AB175</f>
        <v xml:space="preserve">SDHVSplitAirCond - Small duct, high velocity, split A/C system                        </v>
      </c>
    </row>
    <row r="247" spans="1:28" x14ac:dyDescent="0.25">
      <c r="C247" s="61">
        <f t="shared" si="153"/>
        <v>2016</v>
      </c>
      <c r="D247" s="6">
        <f t="shared" si="154"/>
        <v>2017</v>
      </c>
      <c r="E247" t="s">
        <v>530</v>
      </c>
      <c r="F247" s="51">
        <v>14</v>
      </c>
      <c r="G247" s="66" t="s">
        <v>749</v>
      </c>
      <c r="H247" s="66" t="s">
        <v>749</v>
      </c>
      <c r="I247" s="11">
        <v>11.7</v>
      </c>
      <c r="J247" s="66" t="s">
        <v>750</v>
      </c>
      <c r="K247" s="66" t="s">
        <v>750</v>
      </c>
      <c r="L247" s="66" t="s">
        <v>728</v>
      </c>
      <c r="M247" s="66" t="s">
        <v>188</v>
      </c>
      <c r="N247" s="66" t="s">
        <v>189</v>
      </c>
      <c r="O247" s="72">
        <f t="shared" ref="O247:T247" si="158">O115</f>
        <v>1</v>
      </c>
      <c r="P247" s="61">
        <f t="shared" si="158"/>
        <v>0</v>
      </c>
      <c r="Q247" s="61">
        <f t="shared" si="158"/>
        <v>0</v>
      </c>
      <c r="R247" s="61">
        <f t="shared" si="158"/>
        <v>1</v>
      </c>
      <c r="S247" s="92">
        <f t="shared" si="158"/>
        <v>1</v>
      </c>
      <c r="T247" s="75" t="str">
        <f t="shared" si="158"/>
        <v xml:space="preserve">SplitAirCond     </v>
      </c>
      <c r="U247" s="72">
        <f t="shared" si="150"/>
        <v>1</v>
      </c>
      <c r="V247" s="61">
        <f t="shared" si="147"/>
        <v>0</v>
      </c>
      <c r="W247" s="61">
        <f t="shared" si="151"/>
        <v>1</v>
      </c>
      <c r="X247" s="61">
        <f t="shared" si="152"/>
        <v>0</v>
      </c>
      <c r="Y247" s="61">
        <f t="shared" si="148"/>
        <v>0</v>
      </c>
      <c r="Z247" s="61">
        <v>-1</v>
      </c>
      <c r="AA247" s="61" t="s">
        <v>0</v>
      </c>
      <c r="AB247" s="62" t="str">
        <f>AB176</f>
        <v>DuctlessMiniSplitAirCond – Ductless mini-split A/C system</v>
      </c>
    </row>
    <row r="248" spans="1:28" x14ac:dyDescent="0.25">
      <c r="C248" s="61">
        <f t="shared" si="153"/>
        <v>2016</v>
      </c>
      <c r="D248" s="6">
        <f t="shared" si="154"/>
        <v>2017</v>
      </c>
      <c r="E248" t="s">
        <v>531</v>
      </c>
      <c r="F248" s="51">
        <v>14</v>
      </c>
      <c r="G248" s="66" t="s">
        <v>749</v>
      </c>
      <c r="H248" s="66" t="s">
        <v>749</v>
      </c>
      <c r="I248" s="11">
        <v>11.7</v>
      </c>
      <c r="J248" s="66" t="s">
        <v>750</v>
      </c>
      <c r="K248" s="66" t="s">
        <v>750</v>
      </c>
      <c r="L248" s="66" t="s">
        <v>728</v>
      </c>
      <c r="M248" s="66" t="s">
        <v>188</v>
      </c>
      <c r="N248" s="66" t="s">
        <v>189</v>
      </c>
      <c r="O248" s="72">
        <f t="shared" ref="O248:T248" si="159">O116</f>
        <v>1</v>
      </c>
      <c r="P248" s="61">
        <f t="shared" si="159"/>
        <v>0</v>
      </c>
      <c r="Q248" s="61">
        <f t="shared" si="159"/>
        <v>0</v>
      </c>
      <c r="R248" s="61">
        <f t="shared" si="159"/>
        <v>1</v>
      </c>
      <c r="S248" s="92">
        <f t="shared" si="159"/>
        <v>1</v>
      </c>
      <c r="T248" s="75" t="str">
        <f t="shared" si="159"/>
        <v xml:space="preserve">SplitAirCond     </v>
      </c>
      <c r="U248" s="72">
        <f t="shared" si="150"/>
        <v>1</v>
      </c>
      <c r="V248" s="61">
        <f t="shared" si="147"/>
        <v>0</v>
      </c>
      <c r="W248" s="61">
        <f t="shared" si="151"/>
        <v>1</v>
      </c>
      <c r="X248" s="61">
        <f t="shared" si="152"/>
        <v>0</v>
      </c>
      <c r="Y248" s="61">
        <f t="shared" si="148"/>
        <v>0</v>
      </c>
      <c r="Z248" s="61">
        <v>-1</v>
      </c>
      <c r="AA248" s="61" t="s">
        <v>0</v>
      </c>
      <c r="AB248" s="62" t="str">
        <f>AB177</f>
        <v>DuctlessMultiSplitAirCond - Ductless multi-split A/C system</v>
      </c>
    </row>
    <row r="249" spans="1:28" x14ac:dyDescent="0.25">
      <c r="C249" s="61">
        <f t="shared" si="153"/>
        <v>2016</v>
      </c>
      <c r="D249" s="6">
        <f t="shared" si="154"/>
        <v>2017</v>
      </c>
      <c r="E249" t="s">
        <v>527</v>
      </c>
      <c r="F249" s="51">
        <v>13</v>
      </c>
      <c r="G249" s="66" t="s">
        <v>749</v>
      </c>
      <c r="H249" s="66" t="s">
        <v>749</v>
      </c>
      <c r="I249" s="11">
        <v>11.3</v>
      </c>
      <c r="J249" s="66" t="s">
        <v>750</v>
      </c>
      <c r="K249" s="66" t="s">
        <v>750</v>
      </c>
      <c r="L249" s="66" t="s">
        <v>728</v>
      </c>
      <c r="M249" s="66" t="s">
        <v>188</v>
      </c>
      <c r="N249" s="66" t="s">
        <v>189</v>
      </c>
      <c r="O249" s="72">
        <f t="shared" ref="O249:T249" si="160">O117</f>
        <v>1</v>
      </c>
      <c r="P249" s="61">
        <f t="shared" si="160"/>
        <v>0</v>
      </c>
      <c r="Q249" s="61">
        <f t="shared" si="160"/>
        <v>0</v>
      </c>
      <c r="R249" s="61">
        <f t="shared" si="160"/>
        <v>1</v>
      </c>
      <c r="S249" s="92">
        <f t="shared" si="160"/>
        <v>1</v>
      </c>
      <c r="T249" s="75" t="str">
        <f t="shared" si="160"/>
        <v xml:space="preserve">SplitAirCond     </v>
      </c>
      <c r="U249" s="72">
        <f t="shared" ref="U249:U270" si="161">IF(AND(ISNUMBER(F249), F249&gt;0), 1, 0)</f>
        <v>1</v>
      </c>
      <c r="V249" s="61">
        <f t="shared" ref="V249:V261" si="162">IF(AND(ISNUMBER(G249), G249&gt;0), 1, 0)</f>
        <v>0</v>
      </c>
      <c r="W249" s="61">
        <f t="shared" ref="W249:W261" si="163">IF(AND(ISNUMBER(I249), I249&gt;0), 1, 0)</f>
        <v>1</v>
      </c>
      <c r="X249" s="61">
        <f t="shared" si="152"/>
        <v>0</v>
      </c>
      <c r="Y249" s="61">
        <f t="shared" si="148"/>
        <v>0</v>
      </c>
      <c r="Z249" s="61">
        <v>-1</v>
      </c>
      <c r="AA249" s="61" t="s">
        <v>0</v>
      </c>
      <c r="AB249" s="62" t="str">
        <f>AB178</f>
        <v>DuctlessVRFAirCond - Ductless variable refrigerant flow (VRF) A/C system</v>
      </c>
    </row>
    <row r="250" spans="1:28" x14ac:dyDescent="0.25">
      <c r="C250" s="61">
        <f t="shared" si="153"/>
        <v>2016</v>
      </c>
      <c r="D250" s="6">
        <f t="shared" si="154"/>
        <v>2017</v>
      </c>
      <c r="E250" t="s">
        <v>177</v>
      </c>
      <c r="F250" s="67" t="s">
        <v>154</v>
      </c>
      <c r="G250" s="66" t="s">
        <v>749</v>
      </c>
      <c r="H250" s="66" t="s">
        <v>749</v>
      </c>
      <c r="I250" s="11">
        <v>8.5</v>
      </c>
      <c r="J250" s="66" t="s">
        <v>750</v>
      </c>
      <c r="K250" s="66" t="s">
        <v>750</v>
      </c>
      <c r="L250" s="66" t="s">
        <v>728</v>
      </c>
      <c r="M250" s="66" t="s">
        <v>188</v>
      </c>
      <c r="N250" s="66" t="s">
        <v>189</v>
      </c>
      <c r="O250" s="72">
        <f t="shared" ref="O250:T250" si="164">O118</f>
        <v>1</v>
      </c>
      <c r="P250" s="61">
        <f t="shared" si="164"/>
        <v>0</v>
      </c>
      <c r="Q250" s="61">
        <f t="shared" si="164"/>
        <v>0</v>
      </c>
      <c r="R250" s="61">
        <f t="shared" si="164"/>
        <v>0</v>
      </c>
      <c r="S250" s="92">
        <f t="shared" si="164"/>
        <v>1</v>
      </c>
      <c r="T250" s="75" t="str">
        <f t="shared" si="164"/>
        <v xml:space="preserve">SplitAirCond     </v>
      </c>
      <c r="U250" s="72">
        <f t="shared" si="161"/>
        <v>0</v>
      </c>
      <c r="V250" s="61">
        <f t="shared" si="162"/>
        <v>0</v>
      </c>
      <c r="W250" s="61">
        <f t="shared" si="163"/>
        <v>1</v>
      </c>
      <c r="X250" s="61">
        <f t="shared" si="152"/>
        <v>0</v>
      </c>
      <c r="Y250" s="61">
        <f t="shared" si="148"/>
        <v>0</v>
      </c>
      <c r="Z250" s="61">
        <v>-1</v>
      </c>
      <c r="AA250" s="61" t="s">
        <v>0</v>
      </c>
      <c r="AB250" s="62" t="str">
        <f>AB179</f>
        <v xml:space="preserve">RoomAirCond - Non-central room A/C system                           </v>
      </c>
    </row>
    <row r="251" spans="1:28" x14ac:dyDescent="0.25">
      <c r="C251" s="61">
        <f t="shared" si="153"/>
        <v>2016</v>
      </c>
      <c r="D251" s="6">
        <f t="shared" si="154"/>
        <v>2017</v>
      </c>
      <c r="E251" t="s">
        <v>178</v>
      </c>
      <c r="F251" s="63">
        <v>14</v>
      </c>
      <c r="G251" s="66" t="s">
        <v>749</v>
      </c>
      <c r="H251" s="66" t="s">
        <v>749</v>
      </c>
      <c r="I251" s="10">
        <v>11.7</v>
      </c>
      <c r="J251" s="66" t="s">
        <v>750</v>
      </c>
      <c r="K251" s="66" t="s">
        <v>750</v>
      </c>
      <c r="L251" s="66" t="s">
        <v>728</v>
      </c>
      <c r="M251" s="66" t="s">
        <v>188</v>
      </c>
      <c r="N251" s="66" t="s">
        <v>189</v>
      </c>
      <c r="O251" s="72">
        <f t="shared" ref="O251:T251" si="165">O119</f>
        <v>1</v>
      </c>
      <c r="P251" s="61">
        <f t="shared" si="165"/>
        <v>1</v>
      </c>
      <c r="Q251" s="61">
        <f t="shared" si="165"/>
        <v>1</v>
      </c>
      <c r="R251" s="61">
        <f t="shared" si="165"/>
        <v>1</v>
      </c>
      <c r="S251" s="92">
        <f t="shared" si="165"/>
        <v>0</v>
      </c>
      <c r="T251" s="75" t="str">
        <f t="shared" si="165"/>
        <v xml:space="preserve">SplitHeatPump    </v>
      </c>
      <c r="U251" s="72">
        <f t="shared" si="161"/>
        <v>1</v>
      </c>
      <c r="V251" s="61">
        <f t="shared" si="162"/>
        <v>0</v>
      </c>
      <c r="W251" s="61">
        <f t="shared" si="163"/>
        <v>1</v>
      </c>
      <c r="X251" s="61">
        <f t="shared" si="152"/>
        <v>0</v>
      </c>
      <c r="Y251" s="61">
        <f t="shared" si="148"/>
        <v>0</v>
      </c>
      <c r="Z251" s="61">
        <v>-1</v>
      </c>
      <c r="AA251" s="61" t="s">
        <v>0</v>
      </c>
      <c r="AB251" s="62" t="str">
        <f>AB180</f>
        <v xml:space="preserve">SplitHeatPump - Split heat pump system                              </v>
      </c>
    </row>
    <row r="252" spans="1:28" x14ac:dyDescent="0.25">
      <c r="C252" s="61">
        <f t="shared" si="153"/>
        <v>2016</v>
      </c>
      <c r="D252" s="6">
        <f t="shared" si="154"/>
        <v>2017</v>
      </c>
      <c r="E252" t="s">
        <v>179</v>
      </c>
      <c r="F252" s="63">
        <v>14</v>
      </c>
      <c r="G252" s="66" t="s">
        <v>749</v>
      </c>
      <c r="H252" s="66" t="s">
        <v>749</v>
      </c>
      <c r="I252" s="10">
        <v>11.7</v>
      </c>
      <c r="J252" s="66" t="s">
        <v>750</v>
      </c>
      <c r="K252" s="66" t="s">
        <v>750</v>
      </c>
      <c r="L252" s="66" t="s">
        <v>728</v>
      </c>
      <c r="M252" s="66" t="s">
        <v>188</v>
      </c>
      <c r="N252" s="66" t="s">
        <v>189</v>
      </c>
      <c r="O252" s="72">
        <f t="shared" ref="O252:T252" si="166">O120</f>
        <v>1</v>
      </c>
      <c r="P252" s="61">
        <f t="shared" si="166"/>
        <v>1</v>
      </c>
      <c r="Q252" s="61">
        <f t="shared" si="166"/>
        <v>1</v>
      </c>
      <c r="R252" s="61">
        <f t="shared" si="166"/>
        <v>1</v>
      </c>
      <c r="S252" s="92">
        <f t="shared" si="166"/>
        <v>0</v>
      </c>
      <c r="T252" s="75" t="str">
        <f t="shared" si="166"/>
        <v xml:space="preserve">SplitHeatPump    </v>
      </c>
      <c r="U252" s="72">
        <f t="shared" si="161"/>
        <v>1</v>
      </c>
      <c r="V252" s="61">
        <f t="shared" si="162"/>
        <v>0</v>
      </c>
      <c r="W252" s="61">
        <f t="shared" si="163"/>
        <v>1</v>
      </c>
      <c r="X252" s="61">
        <f t="shared" si="152"/>
        <v>0</v>
      </c>
      <c r="Y252" s="61">
        <f t="shared" si="148"/>
        <v>0</v>
      </c>
      <c r="Z252" s="61">
        <v>-1</v>
      </c>
      <c r="AA252" s="61" t="s">
        <v>0</v>
      </c>
      <c r="AB252" s="62" t="str">
        <f>AB181</f>
        <v xml:space="preserve">PkgHeatPump - Central single-packaged heat pump system (&lt; 65 kBtuh) </v>
      </c>
    </row>
    <row r="253" spans="1:28" x14ac:dyDescent="0.25">
      <c r="C253" s="61">
        <f t="shared" si="153"/>
        <v>2016</v>
      </c>
      <c r="D253" s="6">
        <f t="shared" si="154"/>
        <v>2017</v>
      </c>
      <c r="E253" t="s">
        <v>180</v>
      </c>
      <c r="F253" s="67" t="s">
        <v>154</v>
      </c>
      <c r="G253" s="66" t="s">
        <v>749</v>
      </c>
      <c r="H253" s="66" t="s">
        <v>749</v>
      </c>
      <c r="I253" s="11">
        <v>0</v>
      </c>
      <c r="J253" s="66" t="s">
        <v>750</v>
      </c>
      <c r="K253" s="66" t="s">
        <v>750</v>
      </c>
      <c r="L253" s="66" t="s">
        <v>728</v>
      </c>
      <c r="M253" s="66" t="s">
        <v>188</v>
      </c>
      <c r="N253" s="66" t="s">
        <v>189</v>
      </c>
      <c r="O253" s="72">
        <f t="shared" ref="O253:T253" si="167">O121</f>
        <v>0</v>
      </c>
      <c r="P253" s="61">
        <f t="shared" si="167"/>
        <v>1</v>
      </c>
      <c r="Q253" s="61">
        <f t="shared" si="167"/>
        <v>1</v>
      </c>
      <c r="R253" s="61">
        <f t="shared" si="167"/>
        <v>1</v>
      </c>
      <c r="S253" s="92">
        <f t="shared" si="167"/>
        <v>0</v>
      </c>
      <c r="T253" s="75" t="str">
        <f t="shared" si="167"/>
        <v xml:space="preserve">SplitHeatPump    </v>
      </c>
      <c r="U253" s="72">
        <f t="shared" si="161"/>
        <v>0</v>
      </c>
      <c r="V253" s="61">
        <f t="shared" si="162"/>
        <v>0</v>
      </c>
      <c r="W253" s="61">
        <f t="shared" si="163"/>
        <v>0</v>
      </c>
      <c r="X253" s="61">
        <f t="shared" si="152"/>
        <v>0</v>
      </c>
      <c r="Y253" s="61">
        <f t="shared" si="148"/>
        <v>0</v>
      </c>
      <c r="Z253" s="61">
        <v>-1</v>
      </c>
      <c r="AA253" s="61" t="s">
        <v>0</v>
      </c>
      <c r="AB253" s="62" t="str">
        <f>AB182</f>
        <v xml:space="preserve">LrgPkgHeatPump - Large packaged heat pump system (&gt;= 65 kBtuh)      </v>
      </c>
    </row>
    <row r="254" spans="1:28" x14ac:dyDescent="0.25">
      <c r="A254" t="s">
        <v>0</v>
      </c>
      <c r="C254" s="61">
        <f t="shared" si="153"/>
        <v>2016</v>
      </c>
      <c r="D254" s="6">
        <f t="shared" si="154"/>
        <v>2017</v>
      </c>
      <c r="E254" s="24" t="s">
        <v>181</v>
      </c>
      <c r="F254" s="67" t="s">
        <v>154</v>
      </c>
      <c r="G254" s="66" t="s">
        <v>749</v>
      </c>
      <c r="H254" s="66" t="s">
        <v>749</v>
      </c>
      <c r="I254" s="66" t="s">
        <v>155</v>
      </c>
      <c r="J254" s="66" t="s">
        <v>750</v>
      </c>
      <c r="K254" s="66" t="s">
        <v>750</v>
      </c>
      <c r="L254" s="66" t="s">
        <v>728</v>
      </c>
      <c r="M254" s="11">
        <v>0</v>
      </c>
      <c r="N254" s="11">
        <v>0</v>
      </c>
      <c r="O254" s="72">
        <f t="shared" ref="O254:T254" si="168">O122</f>
        <v>0</v>
      </c>
      <c r="P254" s="61">
        <f t="shared" si="168"/>
        <v>1</v>
      </c>
      <c r="Q254" s="61">
        <f t="shared" si="168"/>
        <v>0</v>
      </c>
      <c r="R254" s="61">
        <f t="shared" si="168"/>
        <v>1</v>
      </c>
      <c r="S254" s="92">
        <f t="shared" si="168"/>
        <v>0</v>
      </c>
      <c r="T254" s="75" t="str">
        <f t="shared" si="168"/>
        <v>N/A</v>
      </c>
      <c r="U254" s="72">
        <f t="shared" si="161"/>
        <v>0</v>
      </c>
      <c r="V254" s="61">
        <f t="shared" si="162"/>
        <v>0</v>
      </c>
      <c r="W254" s="61">
        <f t="shared" si="163"/>
        <v>0</v>
      </c>
      <c r="X254" s="61">
        <f t="shared" si="152"/>
        <v>0</v>
      </c>
      <c r="Y254" s="61">
        <f t="shared" si="148"/>
        <v>0</v>
      </c>
      <c r="Z254" s="61">
        <v>-1</v>
      </c>
      <c r="AA254" s="61" t="s">
        <v>0</v>
      </c>
      <c r="AB254" s="62" t="str">
        <f>AB183</f>
        <v xml:space="preserve">GasCooling - Gas absorption cooling                                 </v>
      </c>
    </row>
    <row r="255" spans="1:28" x14ac:dyDescent="0.25">
      <c r="C255" s="61">
        <f t="shared" si="153"/>
        <v>2016</v>
      </c>
      <c r="D255" s="6">
        <f t="shared" si="154"/>
        <v>2017</v>
      </c>
      <c r="E255" t="s">
        <v>515</v>
      </c>
      <c r="F255" s="51">
        <v>12</v>
      </c>
      <c r="G255" s="66" t="s">
        <v>749</v>
      </c>
      <c r="H255" s="66" t="s">
        <v>749</v>
      </c>
      <c r="I255" s="149">
        <v>10</v>
      </c>
      <c r="J255" s="66" t="s">
        <v>750</v>
      </c>
      <c r="K255" s="66" t="s">
        <v>750</v>
      </c>
      <c r="L255" s="66" t="s">
        <v>728</v>
      </c>
      <c r="M255" s="66" t="s">
        <v>188</v>
      </c>
      <c r="N255" s="66" t="s">
        <v>189</v>
      </c>
      <c r="O255" s="72">
        <f t="shared" ref="O255:T255" si="169">O123</f>
        <v>1</v>
      </c>
      <c r="P255" s="61">
        <f t="shared" si="169"/>
        <v>1</v>
      </c>
      <c r="Q255" s="61">
        <f t="shared" si="169"/>
        <v>1</v>
      </c>
      <c r="R255" s="61">
        <f t="shared" si="169"/>
        <v>1</v>
      </c>
      <c r="S255" s="92">
        <f t="shared" si="169"/>
        <v>0</v>
      </c>
      <c r="T255" s="75" t="str">
        <f t="shared" si="169"/>
        <v xml:space="preserve">SplitHeatPump    </v>
      </c>
      <c r="U255" s="72">
        <f t="shared" si="161"/>
        <v>1</v>
      </c>
      <c r="V255" s="61">
        <f t="shared" si="162"/>
        <v>0</v>
      </c>
      <c r="W255" s="61">
        <f t="shared" si="163"/>
        <v>1</v>
      </c>
      <c r="X255" s="61">
        <f t="shared" si="152"/>
        <v>0</v>
      </c>
      <c r="Y255" s="61">
        <f t="shared" si="148"/>
        <v>0</v>
      </c>
      <c r="Z255" s="61">
        <v>-1</v>
      </c>
      <c r="AA255" s="61" t="s">
        <v>0</v>
      </c>
      <c r="AB255" s="62" t="str">
        <f>AB184</f>
        <v xml:space="preserve">SDHVSplitHeatPump - Small duct, high velocity, central split heat pump                              </v>
      </c>
    </row>
    <row r="256" spans="1:28" x14ac:dyDescent="0.25">
      <c r="C256" s="61">
        <f t="shared" si="153"/>
        <v>2016</v>
      </c>
      <c r="D256" s="6">
        <f t="shared" si="154"/>
        <v>2017</v>
      </c>
      <c r="E256" t="s">
        <v>534</v>
      </c>
      <c r="F256" s="51">
        <v>14</v>
      </c>
      <c r="G256" s="66" t="s">
        <v>749</v>
      </c>
      <c r="H256" s="66" t="s">
        <v>749</v>
      </c>
      <c r="I256" s="11">
        <v>11.7</v>
      </c>
      <c r="J256" s="66" t="s">
        <v>750</v>
      </c>
      <c r="K256" s="66" t="s">
        <v>750</v>
      </c>
      <c r="L256" s="66" t="s">
        <v>728</v>
      </c>
      <c r="M256" s="66" t="s">
        <v>188</v>
      </c>
      <c r="N256" s="66" t="s">
        <v>189</v>
      </c>
      <c r="O256" s="72">
        <f t="shared" ref="O256:T256" si="170">O124</f>
        <v>1</v>
      </c>
      <c r="P256" s="61">
        <f t="shared" si="170"/>
        <v>0</v>
      </c>
      <c r="Q256" s="61">
        <f t="shared" si="170"/>
        <v>1</v>
      </c>
      <c r="R256" s="61">
        <f t="shared" si="170"/>
        <v>1</v>
      </c>
      <c r="S256" s="92">
        <f t="shared" si="170"/>
        <v>1</v>
      </c>
      <c r="T256" s="75" t="str">
        <f t="shared" si="170"/>
        <v xml:space="preserve">SplitHeatPump    </v>
      </c>
      <c r="U256" s="72">
        <f t="shared" si="161"/>
        <v>1</v>
      </c>
      <c r="V256" s="61">
        <f t="shared" si="162"/>
        <v>0</v>
      </c>
      <c r="W256" s="61">
        <f t="shared" si="163"/>
        <v>1</v>
      </c>
      <c r="X256" s="61">
        <f t="shared" si="152"/>
        <v>0</v>
      </c>
      <c r="Y256" s="61">
        <f t="shared" si="148"/>
        <v>0</v>
      </c>
      <c r="Z256" s="61">
        <v>-1</v>
      </c>
      <c r="AA256" s="61" t="s">
        <v>0</v>
      </c>
      <c r="AB256" s="62" t="str">
        <f>AB185</f>
        <v>DuctlessMiniSplitHeatPump – Ductless mini-split heat pump system</v>
      </c>
    </row>
    <row r="257" spans="1:30" x14ac:dyDescent="0.25">
      <c r="C257" s="61">
        <f t="shared" si="153"/>
        <v>2016</v>
      </c>
      <c r="D257" s="6">
        <f t="shared" si="154"/>
        <v>2017</v>
      </c>
      <c r="E257" t="s">
        <v>535</v>
      </c>
      <c r="F257" s="51">
        <v>14</v>
      </c>
      <c r="G257" s="66" t="s">
        <v>749</v>
      </c>
      <c r="H257" s="66" t="s">
        <v>749</v>
      </c>
      <c r="I257" s="11">
        <v>11.7</v>
      </c>
      <c r="J257" s="66" t="s">
        <v>750</v>
      </c>
      <c r="K257" s="66" t="s">
        <v>750</v>
      </c>
      <c r="L257" s="66" t="s">
        <v>728</v>
      </c>
      <c r="M257" s="66" t="s">
        <v>188</v>
      </c>
      <c r="N257" s="66" t="s">
        <v>189</v>
      </c>
      <c r="O257" s="72">
        <f t="shared" ref="O257:T257" si="171">O125</f>
        <v>1</v>
      </c>
      <c r="P257" s="61">
        <f t="shared" si="171"/>
        <v>0</v>
      </c>
      <c r="Q257" s="61">
        <f t="shared" si="171"/>
        <v>1</v>
      </c>
      <c r="R257" s="61">
        <f t="shared" si="171"/>
        <v>1</v>
      </c>
      <c r="S257" s="92">
        <f t="shared" si="171"/>
        <v>1</v>
      </c>
      <c r="T257" s="75" t="str">
        <f t="shared" si="171"/>
        <v xml:space="preserve">SplitHeatPump    </v>
      </c>
      <c r="U257" s="72">
        <f t="shared" si="161"/>
        <v>1</v>
      </c>
      <c r="V257" s="61">
        <f t="shared" si="162"/>
        <v>0</v>
      </c>
      <c r="W257" s="61">
        <f t="shared" si="163"/>
        <v>1</v>
      </c>
      <c r="X257" s="61">
        <f t="shared" si="152"/>
        <v>0</v>
      </c>
      <c r="Y257" s="61">
        <f t="shared" si="148"/>
        <v>0</v>
      </c>
      <c r="Z257" s="61">
        <v>-1</v>
      </c>
      <c r="AA257" s="61" t="s">
        <v>0</v>
      </c>
      <c r="AB257" s="62" t="str">
        <f>AB186</f>
        <v>DuctlessMultiSplitHeatPump - Ductless multi-split heat pump system</v>
      </c>
    </row>
    <row r="258" spans="1:30" x14ac:dyDescent="0.25">
      <c r="C258" s="61">
        <f t="shared" si="153"/>
        <v>2016</v>
      </c>
      <c r="D258" s="6">
        <f t="shared" si="154"/>
        <v>2017</v>
      </c>
      <c r="E258" t="s">
        <v>524</v>
      </c>
      <c r="F258" s="51">
        <v>13</v>
      </c>
      <c r="G258" s="66" t="s">
        <v>749</v>
      </c>
      <c r="H258" s="66" t="s">
        <v>749</v>
      </c>
      <c r="I258" s="11">
        <v>11.3</v>
      </c>
      <c r="J258" s="66" t="s">
        <v>750</v>
      </c>
      <c r="K258" s="66" t="s">
        <v>750</v>
      </c>
      <c r="L258" s="66" t="s">
        <v>728</v>
      </c>
      <c r="M258" s="66" t="s">
        <v>188</v>
      </c>
      <c r="N258" s="66" t="s">
        <v>189</v>
      </c>
      <c r="O258" s="72">
        <f t="shared" ref="O258:T258" si="172">O126</f>
        <v>1</v>
      </c>
      <c r="P258" s="61">
        <f t="shared" si="172"/>
        <v>-1</v>
      </c>
      <c r="Q258" s="61">
        <f t="shared" si="172"/>
        <v>1</v>
      </c>
      <c r="R258" s="61">
        <f t="shared" si="172"/>
        <v>1</v>
      </c>
      <c r="S258" s="92">
        <f t="shared" si="172"/>
        <v>1</v>
      </c>
      <c r="T258" s="75" t="str">
        <f t="shared" si="172"/>
        <v xml:space="preserve">SplitHeatPump    </v>
      </c>
      <c r="U258" s="72">
        <f t="shared" si="161"/>
        <v>1</v>
      </c>
      <c r="V258" s="61">
        <f t="shared" si="162"/>
        <v>0</v>
      </c>
      <c r="W258" s="61">
        <f t="shared" si="163"/>
        <v>1</v>
      </c>
      <c r="X258" s="61">
        <f t="shared" si="152"/>
        <v>0</v>
      </c>
      <c r="Y258" s="61">
        <f t="shared" ref="Y258:Y270" si="173">IF(AND(ISNUMBER(L258), L258&gt;0), 1, 0)</f>
        <v>0</v>
      </c>
      <c r="Z258" s="61">
        <v>-1</v>
      </c>
      <c r="AA258" s="61" t="s">
        <v>0</v>
      </c>
      <c r="AB258" s="62" t="str">
        <f>AB187</f>
        <v>DuctlessVRFHeatPump - Ductless variable refrigerant flow (VRF) heat pump system</v>
      </c>
    </row>
    <row r="259" spans="1:30" x14ac:dyDescent="0.25">
      <c r="C259" s="61">
        <f t="shared" si="153"/>
        <v>2016</v>
      </c>
      <c r="D259" s="6">
        <f t="shared" si="154"/>
        <v>2017</v>
      </c>
      <c r="E259" t="s">
        <v>182</v>
      </c>
      <c r="F259" s="63">
        <v>12</v>
      </c>
      <c r="G259" s="66" t="s">
        <v>749</v>
      </c>
      <c r="H259" s="66" t="s">
        <v>749</v>
      </c>
      <c r="I259" s="10">
        <v>10</v>
      </c>
      <c r="J259" s="66" t="s">
        <v>750</v>
      </c>
      <c r="K259" s="66" t="s">
        <v>750</v>
      </c>
      <c r="L259" s="66" t="s">
        <v>728</v>
      </c>
      <c r="M259" s="66" t="s">
        <v>188</v>
      </c>
      <c r="N259" s="66" t="s">
        <v>189</v>
      </c>
      <c r="O259" s="72">
        <f t="shared" ref="O259:T259" si="174">O127</f>
        <v>1</v>
      </c>
      <c r="P259" s="61">
        <f t="shared" si="174"/>
        <v>0</v>
      </c>
      <c r="Q259" s="61">
        <f t="shared" si="174"/>
        <v>1</v>
      </c>
      <c r="R259" s="61">
        <f t="shared" si="174"/>
        <v>0</v>
      </c>
      <c r="S259" s="92">
        <f t="shared" si="174"/>
        <v>1</v>
      </c>
      <c r="T259" s="75" t="str">
        <f t="shared" si="174"/>
        <v xml:space="preserve">SplitHeatPump    </v>
      </c>
      <c r="U259" s="72">
        <f t="shared" si="161"/>
        <v>1</v>
      </c>
      <c r="V259" s="61">
        <f t="shared" si="162"/>
        <v>0</v>
      </c>
      <c r="W259" s="61">
        <f t="shared" si="163"/>
        <v>1</v>
      </c>
      <c r="X259" s="61">
        <f t="shared" si="152"/>
        <v>0</v>
      </c>
      <c r="Y259" s="61">
        <f t="shared" si="173"/>
        <v>0</v>
      </c>
      <c r="Z259" s="61">
        <v>-1</v>
      </c>
      <c r="AA259" s="61" t="s">
        <v>0</v>
      </c>
      <c r="AB259" s="62" t="str">
        <f>AB188</f>
        <v xml:space="preserve">RoomHeatPump - Room (non-central) heat pump system                  </v>
      </c>
    </row>
    <row r="260" spans="1:30" x14ac:dyDescent="0.25">
      <c r="C260" s="61">
        <f t="shared" si="153"/>
        <v>2016</v>
      </c>
      <c r="D260" s="6">
        <f t="shared" si="154"/>
        <v>2017</v>
      </c>
      <c r="E260" t="s">
        <v>367</v>
      </c>
      <c r="F260" s="63">
        <v>14</v>
      </c>
      <c r="G260" s="66" t="s">
        <v>749</v>
      </c>
      <c r="H260" s="66" t="s">
        <v>749</v>
      </c>
      <c r="I260" s="10">
        <v>11.7</v>
      </c>
      <c r="J260" s="66" t="s">
        <v>750</v>
      </c>
      <c r="K260" s="66" t="s">
        <v>750</v>
      </c>
      <c r="L260" s="66" t="s">
        <v>728</v>
      </c>
      <c r="M260" s="66" t="s">
        <v>188</v>
      </c>
      <c r="N260" s="66" t="s">
        <v>189</v>
      </c>
      <c r="O260" s="72">
        <f t="shared" ref="O260:T260" si="175">O128</f>
        <v>1</v>
      </c>
      <c r="P260" s="61">
        <f t="shared" si="175"/>
        <v>-1</v>
      </c>
      <c r="Q260" s="61">
        <f t="shared" si="175"/>
        <v>1</v>
      </c>
      <c r="R260" s="61">
        <f t="shared" si="175"/>
        <v>1</v>
      </c>
      <c r="S260" s="92">
        <f t="shared" si="175"/>
        <v>1</v>
      </c>
      <c r="T260" s="75" t="str">
        <f t="shared" si="175"/>
        <v xml:space="preserve">SplitHeatPump    </v>
      </c>
      <c r="U260" s="72">
        <f t="shared" si="161"/>
        <v>1</v>
      </c>
      <c r="V260" s="61">
        <f t="shared" si="162"/>
        <v>0</v>
      </c>
      <c r="W260" s="61">
        <f t="shared" si="163"/>
        <v>1</v>
      </c>
      <c r="X260" s="61">
        <f t="shared" si="152"/>
        <v>0</v>
      </c>
      <c r="Y260" s="61">
        <f t="shared" si="173"/>
        <v>0</v>
      </c>
      <c r="Z260" s="61">
        <v>-1</v>
      </c>
      <c r="AA260" s="61" t="s">
        <v>0</v>
      </c>
      <c r="AB260" s="62" t="str">
        <f>AB189</f>
        <v>AirToWaterHeatPump - Air to water heat pump (able to heat DHW)</v>
      </c>
    </row>
    <row r="261" spans="1:30" x14ac:dyDescent="0.25">
      <c r="C261" s="61">
        <f t="shared" si="153"/>
        <v>2016</v>
      </c>
      <c r="D261" s="6">
        <f t="shared" si="154"/>
        <v>2017</v>
      </c>
      <c r="E261" t="s">
        <v>366</v>
      </c>
      <c r="F261" s="63">
        <v>14</v>
      </c>
      <c r="G261" s="66" t="s">
        <v>749</v>
      </c>
      <c r="H261" s="66" t="s">
        <v>749</v>
      </c>
      <c r="I261" s="10">
        <v>11.7</v>
      </c>
      <c r="J261" s="66" t="s">
        <v>750</v>
      </c>
      <c r="K261" s="66" t="s">
        <v>750</v>
      </c>
      <c r="L261" s="66" t="s">
        <v>728</v>
      </c>
      <c r="M261" s="66" t="s">
        <v>188</v>
      </c>
      <c r="N261" s="66" t="s">
        <v>189</v>
      </c>
      <c r="O261" s="72">
        <f>O129</f>
        <v>1</v>
      </c>
      <c r="P261" s="61">
        <f>P129</f>
        <v>-1</v>
      </c>
      <c r="Q261" s="61">
        <f>Q129</f>
        <v>1</v>
      </c>
      <c r="R261" s="61">
        <f>R129</f>
        <v>1</v>
      </c>
      <c r="S261" s="92">
        <f>S129</f>
        <v>1</v>
      </c>
      <c r="T261" s="75" t="str">
        <f>T129</f>
        <v xml:space="preserve">SplitHeatPump    </v>
      </c>
      <c r="U261" s="72">
        <f t="shared" si="161"/>
        <v>1</v>
      </c>
      <c r="V261" s="61">
        <f t="shared" si="162"/>
        <v>0</v>
      </c>
      <c r="W261" s="61">
        <f t="shared" si="163"/>
        <v>1</v>
      </c>
      <c r="X261" s="61">
        <f t="shared" si="152"/>
        <v>0</v>
      </c>
      <c r="Y261" s="61">
        <f t="shared" si="173"/>
        <v>0</v>
      </c>
      <c r="Z261" s="61">
        <v>-1</v>
      </c>
      <c r="AA261" s="61" t="s">
        <v>0</v>
      </c>
      <c r="AB261" s="62" t="str">
        <f>AB190</f>
        <v>GroundSourceHeatPump - Ground source heat pump (able to heat DHW)</v>
      </c>
    </row>
    <row r="262" spans="1:30" x14ac:dyDescent="0.25">
      <c r="C262" s="61">
        <f t="shared" si="153"/>
        <v>2016</v>
      </c>
      <c r="D262" s="6">
        <f t="shared" si="154"/>
        <v>2017</v>
      </c>
      <c r="E262" t="s">
        <v>553</v>
      </c>
      <c r="F262" s="51">
        <v>14</v>
      </c>
      <c r="G262" s="66" t="s">
        <v>749</v>
      </c>
      <c r="H262" s="66" t="s">
        <v>749</v>
      </c>
      <c r="I262" s="11">
        <v>11.7</v>
      </c>
      <c r="J262" s="66" t="s">
        <v>750</v>
      </c>
      <c r="K262" s="66" t="s">
        <v>750</v>
      </c>
      <c r="L262" s="66" t="s">
        <v>728</v>
      </c>
      <c r="M262" s="66" t="s">
        <v>188</v>
      </c>
      <c r="N262" s="66" t="s">
        <v>189</v>
      </c>
      <c r="O262" s="72">
        <f>O130</f>
        <v>1</v>
      </c>
      <c r="P262" s="61">
        <f>P130</f>
        <v>-1</v>
      </c>
      <c r="Q262" s="61">
        <f>Q130</f>
        <v>1</v>
      </c>
      <c r="R262" s="61">
        <f>R130</f>
        <v>0</v>
      </c>
      <c r="S262" s="92">
        <f>S130</f>
        <v>0</v>
      </c>
      <c r="T262" s="75" t="str">
        <f>T130</f>
        <v xml:space="preserve">SplitHeatPump    </v>
      </c>
      <c r="U262" s="72">
        <f t="shared" ref="U262" si="176">IF(AND(ISNUMBER(F262), F262&gt;0), 1, 0)</f>
        <v>1</v>
      </c>
      <c r="V262" s="61">
        <f t="shared" ref="V262:V270" si="177">IF(AND(ISNUMBER(G262), G262&gt;0), 1, 0)</f>
        <v>0</v>
      </c>
      <c r="W262" s="61">
        <f t="shared" ref="W262" si="178">IF(AND(ISNUMBER(I262), I262&gt;0), 1, 0)</f>
        <v>1</v>
      </c>
      <c r="X262" s="61">
        <f t="shared" si="152"/>
        <v>0</v>
      </c>
      <c r="Y262" s="61">
        <f t="shared" si="173"/>
        <v>0</v>
      </c>
      <c r="Z262" s="61">
        <v>-1</v>
      </c>
      <c r="AA262" s="61" t="s">
        <v>0</v>
      </c>
      <c r="AB262" s="62" t="str">
        <f>AB191</f>
        <v>VCHP - Variable Capacity Heat Pump</v>
      </c>
    </row>
    <row r="263" spans="1:30" x14ac:dyDescent="0.25">
      <c r="C263" s="61">
        <f t="shared" si="153"/>
        <v>2016</v>
      </c>
      <c r="D263" s="6">
        <f t="shared" si="154"/>
        <v>2017</v>
      </c>
      <c r="E263" t="s">
        <v>744</v>
      </c>
      <c r="F263" s="51">
        <v>14</v>
      </c>
      <c r="G263" s="66" t="s">
        <v>749</v>
      </c>
      <c r="H263" s="66" t="s">
        <v>749</v>
      </c>
      <c r="I263" s="11">
        <v>11.7</v>
      </c>
      <c r="J263" s="66" t="s">
        <v>750</v>
      </c>
      <c r="K263" s="66" t="s">
        <v>750</v>
      </c>
      <c r="L263" s="66" t="s">
        <v>728</v>
      </c>
      <c r="M263" s="66" t="s">
        <v>188</v>
      </c>
      <c r="N263" s="66" t="s">
        <v>189</v>
      </c>
      <c r="O263" s="72">
        <f>O131</f>
        <v>1</v>
      </c>
      <c r="P263" s="61">
        <f>P131</f>
        <v>-1</v>
      </c>
      <c r="Q263" s="61">
        <f>Q131</f>
        <v>1</v>
      </c>
      <c r="R263" s="61">
        <f>R131</f>
        <v>0</v>
      </c>
      <c r="S263" s="92">
        <f>S131</f>
        <v>0</v>
      </c>
      <c r="T263" s="75" t="str">
        <f>T131</f>
        <v xml:space="preserve">SplitHeatPump    </v>
      </c>
      <c r="U263" s="72">
        <f t="shared" ref="U263:U264" si="179">IF(AND(ISNUMBER(F263), F263&gt;0), 1, 0)</f>
        <v>1</v>
      </c>
      <c r="V263" s="61">
        <f t="shared" si="177"/>
        <v>0</v>
      </c>
      <c r="W263" s="61">
        <f t="shared" ref="W263:W264" si="180">IF(AND(ISNUMBER(I263), I263&gt;0), 1, 0)</f>
        <v>1</v>
      </c>
      <c r="X263" s="61">
        <f t="shared" si="152"/>
        <v>0</v>
      </c>
      <c r="Y263" s="61">
        <f t="shared" ref="Y263:Y264" si="181">IF(AND(ISNUMBER(L263), L263&gt;0), 1, 0)</f>
        <v>0</v>
      </c>
      <c r="Z263" s="61">
        <v>-1</v>
      </c>
      <c r="AA263" s="61" t="s">
        <v>0</v>
      </c>
      <c r="AB263" s="62" t="str">
        <f>AB192</f>
        <v>VCHP2 - Variable Capacity Heat Pump</v>
      </c>
    </row>
    <row r="264" spans="1:30" x14ac:dyDescent="0.25">
      <c r="C264" s="61">
        <f t="shared" si="153"/>
        <v>2016</v>
      </c>
      <c r="D264" s="6">
        <f t="shared" si="154"/>
        <v>2017</v>
      </c>
      <c r="E264" t="s">
        <v>785</v>
      </c>
      <c r="F264" s="51">
        <v>14</v>
      </c>
      <c r="G264" s="66" t="s">
        <v>749</v>
      </c>
      <c r="H264" s="66" t="s">
        <v>749</v>
      </c>
      <c r="I264" s="11">
        <v>11.7</v>
      </c>
      <c r="J264" s="66" t="s">
        <v>750</v>
      </c>
      <c r="K264" s="66" t="s">
        <v>750</v>
      </c>
      <c r="L264" s="66" t="s">
        <v>728</v>
      </c>
      <c r="M264" s="66" t="s">
        <v>188</v>
      </c>
      <c r="N264" s="66" t="s">
        <v>189</v>
      </c>
      <c r="O264" s="72">
        <f t="shared" ref="O264:T264" si="182">O132</f>
        <v>1</v>
      </c>
      <c r="P264" s="61">
        <f t="shared" si="182"/>
        <v>-1</v>
      </c>
      <c r="Q264" s="61">
        <f t="shared" si="182"/>
        <v>1</v>
      </c>
      <c r="R264" s="61">
        <f t="shared" si="182"/>
        <v>0</v>
      </c>
      <c r="S264" s="92">
        <f t="shared" si="182"/>
        <v>0</v>
      </c>
      <c r="T264" s="75" t="str">
        <f t="shared" si="182"/>
        <v xml:space="preserve">SplitHeatPump    </v>
      </c>
      <c r="U264" s="72">
        <f t="shared" si="179"/>
        <v>1</v>
      </c>
      <c r="V264" s="61">
        <f t="shared" si="177"/>
        <v>0</v>
      </c>
      <c r="W264" s="61">
        <f t="shared" si="180"/>
        <v>1</v>
      </c>
      <c r="X264" s="61">
        <f t="shared" si="152"/>
        <v>0</v>
      </c>
      <c r="Y264" s="61">
        <f t="shared" si="181"/>
        <v>0</v>
      </c>
      <c r="Z264" s="61">
        <v>-1</v>
      </c>
      <c r="AA264" s="61" t="s">
        <v>0</v>
      </c>
      <c r="AB264" s="62" t="str">
        <f t="shared" ref="AB264" si="183">AB193</f>
        <v>VCHP3</v>
      </c>
    </row>
    <row r="265" spans="1:30" x14ac:dyDescent="0.25">
      <c r="C265" s="61">
        <f t="shared" si="153"/>
        <v>2016</v>
      </c>
      <c r="D265" s="6">
        <f t="shared" si="154"/>
        <v>2017</v>
      </c>
      <c r="E265" t="s">
        <v>183</v>
      </c>
      <c r="F265" s="52">
        <v>0</v>
      </c>
      <c r="G265" s="66" t="s">
        <v>749</v>
      </c>
      <c r="H265" s="66" t="s">
        <v>749</v>
      </c>
      <c r="I265" s="66" t="s">
        <v>155</v>
      </c>
      <c r="J265" s="66" t="s">
        <v>750</v>
      </c>
      <c r="K265" s="66" t="s">
        <v>750</v>
      </c>
      <c r="L265" s="66" t="s">
        <v>728</v>
      </c>
      <c r="M265" s="66" t="s">
        <v>188</v>
      </c>
      <c r="N265" s="66" t="s">
        <v>189</v>
      </c>
      <c r="O265" s="72">
        <f t="shared" ref="O265:T265" si="184">O133</f>
        <v>0</v>
      </c>
      <c r="P265" s="61">
        <f t="shared" si="184"/>
        <v>1</v>
      </c>
      <c r="Q265" s="61">
        <f t="shared" si="184"/>
        <v>0</v>
      </c>
      <c r="R265" s="61">
        <f t="shared" si="184"/>
        <v>0</v>
      </c>
      <c r="S265" s="92">
        <f t="shared" si="184"/>
        <v>0</v>
      </c>
      <c r="T265" s="75" t="str">
        <f t="shared" si="184"/>
        <v xml:space="preserve">SplitAirCond     </v>
      </c>
      <c r="U265" s="72">
        <f t="shared" si="161"/>
        <v>0</v>
      </c>
      <c r="V265" s="61">
        <f t="shared" si="177"/>
        <v>0</v>
      </c>
      <c r="W265" s="61">
        <f t="shared" ref="W265:W270" si="185">IF(AND(ISNUMBER(I265), I265&gt;0), 1, 0)</f>
        <v>0</v>
      </c>
      <c r="X265" s="61">
        <f t="shared" si="152"/>
        <v>0</v>
      </c>
      <c r="Y265" s="61">
        <f t="shared" si="173"/>
        <v>0</v>
      </c>
      <c r="Z265" s="61">
        <v>-1</v>
      </c>
      <c r="AA265" s="61" t="s">
        <v>0</v>
      </c>
      <c r="AB265" s="62" t="str">
        <f>AB194</f>
        <v xml:space="preserve">EvapDirect - Direct evaporative cooling system                      </v>
      </c>
    </row>
    <row r="266" spans="1:30" x14ac:dyDescent="0.25">
      <c r="C266" s="61">
        <f t="shared" si="153"/>
        <v>2016</v>
      </c>
      <c r="D266" s="6">
        <f t="shared" si="154"/>
        <v>2017</v>
      </c>
      <c r="E266" t="s">
        <v>184</v>
      </c>
      <c r="F266" s="67" t="s">
        <v>154</v>
      </c>
      <c r="G266" s="66" t="s">
        <v>749</v>
      </c>
      <c r="H266" s="66" t="s">
        <v>749</v>
      </c>
      <c r="I266" s="48">
        <v>13</v>
      </c>
      <c r="J266" s="66" t="s">
        <v>750</v>
      </c>
      <c r="K266" s="66" t="s">
        <v>750</v>
      </c>
      <c r="L266" s="66" t="s">
        <v>728</v>
      </c>
      <c r="M266" s="66" t="s">
        <v>188</v>
      </c>
      <c r="N266" s="66" t="s">
        <v>189</v>
      </c>
      <c r="O266" s="72">
        <f t="shared" ref="O266:T266" si="186">O134</f>
        <v>0</v>
      </c>
      <c r="P266" s="61">
        <f t="shared" si="186"/>
        <v>1</v>
      </c>
      <c r="Q266" s="61">
        <f t="shared" si="186"/>
        <v>0</v>
      </c>
      <c r="R266" s="61">
        <f t="shared" si="186"/>
        <v>0</v>
      </c>
      <c r="S266" s="92">
        <f t="shared" si="186"/>
        <v>0</v>
      </c>
      <c r="T266" s="75" t="str">
        <f t="shared" si="186"/>
        <v xml:space="preserve">SplitAirCond     </v>
      </c>
      <c r="U266" s="72">
        <f t="shared" si="161"/>
        <v>0</v>
      </c>
      <c r="V266" s="61">
        <f t="shared" si="177"/>
        <v>0</v>
      </c>
      <c r="W266" s="61">
        <f t="shared" si="185"/>
        <v>1</v>
      </c>
      <c r="X266" s="61">
        <f t="shared" si="152"/>
        <v>0</v>
      </c>
      <c r="Y266" s="61">
        <f t="shared" si="173"/>
        <v>0</v>
      </c>
      <c r="Z266" s="61">
        <v>-1</v>
      </c>
      <c r="AA266" s="61" t="s">
        <v>0</v>
      </c>
      <c r="AB266" s="62" t="str">
        <f>AB195</f>
        <v xml:space="preserve">EvapIndirDirect - Indirect-direct evaporative cooling system        </v>
      </c>
    </row>
    <row r="267" spans="1:30" x14ac:dyDescent="0.25">
      <c r="C267" s="61">
        <f t="shared" si="153"/>
        <v>2016</v>
      </c>
      <c r="D267" s="6">
        <f t="shared" si="154"/>
        <v>2017</v>
      </c>
      <c r="E267" t="s">
        <v>185</v>
      </c>
      <c r="F267" s="67" t="s">
        <v>154</v>
      </c>
      <c r="G267" s="66" t="s">
        <v>749</v>
      </c>
      <c r="H267" s="66" t="s">
        <v>749</v>
      </c>
      <c r="I267" s="48">
        <v>13</v>
      </c>
      <c r="J267" s="66" t="s">
        <v>750</v>
      </c>
      <c r="K267" s="66" t="s">
        <v>750</v>
      </c>
      <c r="L267" s="66" t="s">
        <v>728</v>
      </c>
      <c r="M267" s="66" t="s">
        <v>188</v>
      </c>
      <c r="N267" s="66" t="s">
        <v>189</v>
      </c>
      <c r="O267" s="72">
        <f t="shared" ref="O267:T267" si="187">O135</f>
        <v>0</v>
      </c>
      <c r="P267" s="61">
        <f t="shared" si="187"/>
        <v>1</v>
      </c>
      <c r="Q267" s="61">
        <f t="shared" si="187"/>
        <v>0</v>
      </c>
      <c r="R267" s="61">
        <f t="shared" si="187"/>
        <v>0</v>
      </c>
      <c r="S267" s="92">
        <f t="shared" si="187"/>
        <v>0</v>
      </c>
      <c r="T267" s="75" t="str">
        <f t="shared" si="187"/>
        <v xml:space="preserve">SplitAirCond     </v>
      </c>
      <c r="U267" s="72">
        <f t="shared" si="161"/>
        <v>0</v>
      </c>
      <c r="V267" s="61">
        <f t="shared" si="177"/>
        <v>0</v>
      </c>
      <c r="W267" s="61">
        <f t="shared" si="185"/>
        <v>1</v>
      </c>
      <c r="X267" s="61">
        <f t="shared" si="152"/>
        <v>0</v>
      </c>
      <c r="Y267" s="61">
        <f t="shared" si="173"/>
        <v>0</v>
      </c>
      <c r="Z267" s="61">
        <v>-1</v>
      </c>
      <c r="AA267" s="61" t="s">
        <v>0</v>
      </c>
      <c r="AB267" s="62" t="str">
        <f>AB196</f>
        <v xml:space="preserve">EvapIndirect - Indirect evaporative cooling system                  </v>
      </c>
    </row>
    <row r="268" spans="1:30" x14ac:dyDescent="0.25">
      <c r="C268" s="61">
        <f t="shared" si="153"/>
        <v>2016</v>
      </c>
      <c r="D268" s="6">
        <f t="shared" si="154"/>
        <v>2017</v>
      </c>
      <c r="E268" t="s">
        <v>379</v>
      </c>
      <c r="F268" s="51">
        <v>16</v>
      </c>
      <c r="G268" s="66" t="s">
        <v>749</v>
      </c>
      <c r="H268" s="66" t="s">
        <v>749</v>
      </c>
      <c r="I268" s="11">
        <v>14</v>
      </c>
      <c r="J268" s="66" t="s">
        <v>750</v>
      </c>
      <c r="K268" s="66" t="s">
        <v>750</v>
      </c>
      <c r="L268" s="66" t="s">
        <v>728</v>
      </c>
      <c r="M268" s="66" t="s">
        <v>188</v>
      </c>
      <c r="N268" s="66" t="s">
        <v>189</v>
      </c>
      <c r="O268" s="72">
        <f t="shared" ref="O268:T268" si="188">O136</f>
        <v>1</v>
      </c>
      <c r="P268" s="61">
        <f t="shared" si="188"/>
        <v>1</v>
      </c>
      <c r="Q268" s="61">
        <f t="shared" si="188"/>
        <v>0</v>
      </c>
      <c r="R268" s="61">
        <f t="shared" si="188"/>
        <v>1</v>
      </c>
      <c r="S268" s="92">
        <f t="shared" si="188"/>
        <v>0</v>
      </c>
      <c r="T268" s="75" t="str">
        <f t="shared" si="188"/>
        <v xml:space="preserve">SplitAirCond     </v>
      </c>
      <c r="U268" s="72">
        <f t="shared" si="161"/>
        <v>1</v>
      </c>
      <c r="V268" s="61">
        <f t="shared" si="177"/>
        <v>0</v>
      </c>
      <c r="W268" s="61">
        <f t="shared" si="185"/>
        <v>1</v>
      </c>
      <c r="X268" s="61">
        <f t="shared" si="152"/>
        <v>0</v>
      </c>
      <c r="Y268" s="61">
        <f t="shared" si="173"/>
        <v>0</v>
      </c>
      <c r="Z268" s="61">
        <v>-1</v>
      </c>
      <c r="AA268" s="61" t="s">
        <v>0</v>
      </c>
      <c r="AB268" s="62" t="str">
        <f>AB197</f>
        <v>EvapCondenser - Evaporatively-cooled condenser for split AC systems</v>
      </c>
      <c r="AD268" s="125"/>
    </row>
    <row r="269" spans="1:30" x14ac:dyDescent="0.25">
      <c r="A269" t="s">
        <v>0</v>
      </c>
      <c r="C269" s="61">
        <f t="shared" si="153"/>
        <v>2016</v>
      </c>
      <c r="D269" s="6">
        <f t="shared" si="154"/>
        <v>2017</v>
      </c>
      <c r="E269" s="24" t="s">
        <v>186</v>
      </c>
      <c r="F269" s="67" t="s">
        <v>154</v>
      </c>
      <c r="G269" s="66" t="s">
        <v>749</v>
      </c>
      <c r="H269" s="66" t="s">
        <v>749</v>
      </c>
      <c r="I269" s="11">
        <v>0</v>
      </c>
      <c r="J269" s="66" t="s">
        <v>750</v>
      </c>
      <c r="K269" s="66" t="s">
        <v>750</v>
      </c>
      <c r="L269" s="66" t="s">
        <v>728</v>
      </c>
      <c r="M269" s="66" t="s">
        <v>188</v>
      </c>
      <c r="N269" s="66" t="s">
        <v>189</v>
      </c>
      <c r="O269" s="72">
        <f t="shared" ref="O269:T269" si="189">O137</f>
        <v>0</v>
      </c>
      <c r="P269" s="61">
        <f t="shared" si="189"/>
        <v>1</v>
      </c>
      <c r="Q269" s="61">
        <f t="shared" si="189"/>
        <v>0</v>
      </c>
      <c r="R269" s="61">
        <f t="shared" si="189"/>
        <v>1</v>
      </c>
      <c r="S269" s="92">
        <f t="shared" si="189"/>
        <v>0</v>
      </c>
      <c r="T269" s="75" t="str">
        <f t="shared" si="189"/>
        <v>N/A</v>
      </c>
      <c r="U269" s="72">
        <f t="shared" si="161"/>
        <v>0</v>
      </c>
      <c r="V269" s="61">
        <f t="shared" si="177"/>
        <v>0</v>
      </c>
      <c r="W269" s="61">
        <f t="shared" si="185"/>
        <v>0</v>
      </c>
      <c r="X269" s="61">
        <f t="shared" si="152"/>
        <v>0</v>
      </c>
      <c r="Y269" s="61">
        <f t="shared" si="173"/>
        <v>0</v>
      </c>
      <c r="Z269" s="61">
        <v>-1</v>
      </c>
      <c r="AA269" s="61" t="s">
        <v>0</v>
      </c>
      <c r="AB269" s="62" t="str">
        <f>AB198</f>
        <v xml:space="preserve">Evap/CC - Evaporatively-cooled condensers                           </v>
      </c>
    </row>
    <row r="270" spans="1:30" x14ac:dyDescent="0.25">
      <c r="A270" t="s">
        <v>0</v>
      </c>
      <c r="C270" s="61">
        <f t="shared" si="153"/>
        <v>2016</v>
      </c>
      <c r="D270" s="6">
        <f t="shared" si="154"/>
        <v>2017</v>
      </c>
      <c r="E270" s="24" t="s">
        <v>187</v>
      </c>
      <c r="F270" s="52">
        <v>0</v>
      </c>
      <c r="G270" s="66" t="s">
        <v>749</v>
      </c>
      <c r="H270" s="66" t="s">
        <v>749</v>
      </c>
      <c r="I270" s="11">
        <v>0</v>
      </c>
      <c r="J270" s="66" t="s">
        <v>750</v>
      </c>
      <c r="K270" s="66" t="s">
        <v>750</v>
      </c>
      <c r="L270" s="66" t="s">
        <v>728</v>
      </c>
      <c r="M270" s="66" t="s">
        <v>188</v>
      </c>
      <c r="N270" s="66" t="s">
        <v>189</v>
      </c>
      <c r="O270" s="72">
        <f t="shared" ref="O270:T270" si="190">O138</f>
        <v>0</v>
      </c>
      <c r="P270" s="61">
        <f t="shared" si="190"/>
        <v>1</v>
      </c>
      <c r="Q270" s="61">
        <f t="shared" si="190"/>
        <v>0</v>
      </c>
      <c r="R270" s="61">
        <f t="shared" si="190"/>
        <v>1</v>
      </c>
      <c r="S270" s="92">
        <f t="shared" si="190"/>
        <v>0</v>
      </c>
      <c r="T270" s="75" t="str">
        <f t="shared" si="190"/>
        <v>N/A</v>
      </c>
      <c r="U270" s="72">
        <f t="shared" si="161"/>
        <v>0</v>
      </c>
      <c r="V270" s="61">
        <f t="shared" si="177"/>
        <v>0</v>
      </c>
      <c r="W270" s="61">
        <f t="shared" si="185"/>
        <v>0</v>
      </c>
      <c r="X270" s="61">
        <f t="shared" si="152"/>
        <v>0</v>
      </c>
      <c r="Y270" s="61">
        <f t="shared" si="173"/>
        <v>0</v>
      </c>
      <c r="Z270" s="61">
        <v>-1</v>
      </c>
      <c r="AA270" s="61" t="s">
        <v>0</v>
      </c>
      <c r="AB270" s="62" t="str">
        <f>AB199</f>
        <v xml:space="preserve">IceSAC - Ice storage air conditioning system                        </v>
      </c>
    </row>
    <row r="271" spans="1:30" x14ac:dyDescent="0.25">
      <c r="A271" t="s">
        <v>541</v>
      </c>
      <c r="D271" s="126"/>
      <c r="E271" s="126"/>
      <c r="F271" s="126"/>
      <c r="G271" s="126"/>
      <c r="H271" s="126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</row>
    <row r="272" spans="1:30" x14ac:dyDescent="0.25">
      <c r="C272" s="1">
        <v>2019</v>
      </c>
      <c r="D272" s="60">
        <v>2020</v>
      </c>
      <c r="E272" t="s">
        <v>173</v>
      </c>
      <c r="F272" s="67" t="s">
        <v>154</v>
      </c>
      <c r="G272" s="66" t="s">
        <v>749</v>
      </c>
      <c r="H272" s="66" t="s">
        <v>749</v>
      </c>
      <c r="I272" s="66" t="s">
        <v>155</v>
      </c>
      <c r="J272" s="66" t="s">
        <v>750</v>
      </c>
      <c r="K272" s="66" t="s">
        <v>750</v>
      </c>
      <c r="L272" s="66" t="s">
        <v>728</v>
      </c>
      <c r="M272" s="66" t="s">
        <v>188</v>
      </c>
      <c r="N272" s="66" t="s">
        <v>189</v>
      </c>
      <c r="O272" s="72">
        <f>O242</f>
        <v>1</v>
      </c>
      <c r="P272" s="61">
        <f t="shared" ref="P272:T272" si="191">P242</f>
        <v>-1</v>
      </c>
      <c r="Q272" s="61">
        <f t="shared" si="191"/>
        <v>0</v>
      </c>
      <c r="R272" s="61">
        <f t="shared" si="191"/>
        <v>0</v>
      </c>
      <c r="S272" s="92">
        <f t="shared" si="191"/>
        <v>0</v>
      </c>
      <c r="T272" s="75" t="str">
        <f t="shared" si="191"/>
        <v xml:space="preserve">SplitAirCond     </v>
      </c>
      <c r="U272" s="72">
        <f t="shared" ref="U272:U310" si="192">IF(AND(ISNUMBER(F272), F272&gt;0), 1, 0)</f>
        <v>0</v>
      </c>
      <c r="V272" s="61">
        <f>IF(AND(ISNUMBER(G272), G272&gt;0), 1, 0)</f>
        <v>0</v>
      </c>
      <c r="W272" s="61">
        <f>IF(AND(ISNUMBER(I272), I272&gt;0), 1, 0)</f>
        <v>0</v>
      </c>
      <c r="X272" s="61">
        <f>IF(AND(ISNUMBER(J272), J272&gt;0), 1, 0)</f>
        <v>0</v>
      </c>
      <c r="Y272" s="61">
        <f t="shared" ref="Y272:Y310" si="193">IF(AND(ISNUMBER(L272), L272&gt;0), 1, 0)</f>
        <v>0</v>
      </c>
      <c r="Z272" s="48">
        <v>0</v>
      </c>
      <c r="AA272" s="61" t="s">
        <v>0</v>
      </c>
      <c r="AB272" s="62" t="str">
        <f>AB242</f>
        <v xml:space="preserve">NoCooling - No cooling equipment                                    </v>
      </c>
    </row>
    <row r="273" spans="3:30" x14ac:dyDescent="0.25">
      <c r="C273" s="61">
        <f>C272</f>
        <v>2019</v>
      </c>
      <c r="D273" s="6">
        <f>D272</f>
        <v>2020</v>
      </c>
      <c r="E273" t="s">
        <v>174</v>
      </c>
      <c r="F273" s="63">
        <v>14</v>
      </c>
      <c r="G273" s="189">
        <v>14.3</v>
      </c>
      <c r="H273" s="190">
        <v>0.95</v>
      </c>
      <c r="I273" s="64">
        <v>11.7</v>
      </c>
      <c r="J273" s="189">
        <v>11.7</v>
      </c>
      <c r="K273" s="190">
        <v>0.96</v>
      </c>
      <c r="L273" s="66" t="s">
        <v>728</v>
      </c>
      <c r="M273" s="66" t="s">
        <v>188</v>
      </c>
      <c r="N273" s="66" t="s">
        <v>189</v>
      </c>
      <c r="O273" s="72">
        <f>O243</f>
        <v>1</v>
      </c>
      <c r="P273" s="61">
        <f t="shared" ref="P273:T273" si="194">P243</f>
        <v>1</v>
      </c>
      <c r="Q273" s="61">
        <f t="shared" si="194"/>
        <v>0</v>
      </c>
      <c r="R273" s="61">
        <f t="shared" si="194"/>
        <v>1</v>
      </c>
      <c r="S273" s="92">
        <f t="shared" si="194"/>
        <v>0</v>
      </c>
      <c r="T273" s="75" t="str">
        <f t="shared" si="194"/>
        <v xml:space="preserve">SplitAirCond     </v>
      </c>
      <c r="U273" s="72">
        <f t="shared" si="192"/>
        <v>1</v>
      </c>
      <c r="V273" s="61">
        <f>IF(AND(ISNUMBER(G273), G273&gt;0), 1, 0)</f>
        <v>1</v>
      </c>
      <c r="W273" s="61">
        <f>IF(AND(ISNUMBER(I273), I273&gt;0), 1, 0)</f>
        <v>1</v>
      </c>
      <c r="X273" s="61">
        <f>IF(AND(ISNUMBER(J273), J273&gt;0), 1, 0)</f>
        <v>1</v>
      </c>
      <c r="Y273" s="61">
        <f t="shared" si="193"/>
        <v>0</v>
      </c>
      <c r="Z273" s="48">
        <v>1</v>
      </c>
      <c r="AA273" s="61" t="s">
        <v>0</v>
      </c>
      <c r="AB273" s="62" t="str">
        <f>AB243</f>
        <v xml:space="preserve">SplitAirCond - Split air conditioning system                        </v>
      </c>
    </row>
    <row r="274" spans="3:30" x14ac:dyDescent="0.25">
      <c r="C274" s="61">
        <f t="shared" ref="C274:D274" si="195">C273</f>
        <v>2019</v>
      </c>
      <c r="D274" s="6">
        <f t="shared" si="195"/>
        <v>2020</v>
      </c>
      <c r="E274" s="177" t="s">
        <v>713</v>
      </c>
      <c r="F274" s="67" t="s">
        <v>154</v>
      </c>
      <c r="G274" s="66" t="s">
        <v>749</v>
      </c>
      <c r="H274" s="66" t="s">
        <v>749</v>
      </c>
      <c r="I274" s="53">
        <v>9.5</v>
      </c>
      <c r="J274" s="190">
        <f t="shared" ref="J274" si="196">I274*K274</f>
        <v>9.1199999999999992</v>
      </c>
      <c r="K274" s="190">
        <v>0.96</v>
      </c>
      <c r="L274" s="66" t="s">
        <v>728</v>
      </c>
      <c r="M274" s="66" t="s">
        <v>188</v>
      </c>
      <c r="N274" s="66" t="s">
        <v>189</v>
      </c>
      <c r="O274" s="70">
        <v>1</v>
      </c>
      <c r="P274" s="48">
        <v>0</v>
      </c>
      <c r="Q274" s="48">
        <v>0</v>
      </c>
      <c r="R274" s="48">
        <v>0</v>
      </c>
      <c r="S274" s="70">
        <v>0</v>
      </c>
      <c r="T274" s="97" t="s">
        <v>174</v>
      </c>
      <c r="U274" s="70">
        <f t="shared" ref="U274:U275" si="197">IF(AND(ISNUMBER(F274), F274&gt;0), 1, 0)</f>
        <v>0</v>
      </c>
      <c r="V274" s="48">
        <f>IF(AND(ISNUMBER(G274), G274&gt;0), 1, 0)</f>
        <v>0</v>
      </c>
      <c r="W274" s="48">
        <f t="shared" ref="W274:W275" si="198">IF(AND(ISNUMBER(I274), I274&gt;0), 1, 0)</f>
        <v>1</v>
      </c>
      <c r="X274" s="61">
        <f t="shared" ref="X274:X310" si="199">IF(AND(ISNUMBER(J274), J274&gt;0), 1, 0)</f>
        <v>1</v>
      </c>
      <c r="Y274" s="61">
        <f t="shared" si="193"/>
        <v>0</v>
      </c>
      <c r="Z274" s="48">
        <v>1</v>
      </c>
      <c r="AA274" s="61" t="s">
        <v>0</v>
      </c>
      <c r="AB274" s="54" t="s">
        <v>718</v>
      </c>
      <c r="AD274" s="62" t="s">
        <v>720</v>
      </c>
    </row>
    <row r="275" spans="3:30" x14ac:dyDescent="0.25">
      <c r="C275" s="61">
        <f t="shared" ref="C275:D275" si="200">C274</f>
        <v>2019</v>
      </c>
      <c r="D275" s="6">
        <f t="shared" si="200"/>
        <v>2020</v>
      </c>
      <c r="E275" s="177" t="s">
        <v>714</v>
      </c>
      <c r="F275" s="67" t="s">
        <v>154</v>
      </c>
      <c r="G275" s="66" t="s">
        <v>749</v>
      </c>
      <c r="H275" s="66" t="s">
        <v>749</v>
      </c>
      <c r="I275" s="53">
        <v>11</v>
      </c>
      <c r="J275" s="189">
        <v>10.6</v>
      </c>
      <c r="K275" s="190">
        <v>0.96</v>
      </c>
      <c r="L275" s="66" t="s">
        <v>728</v>
      </c>
      <c r="M275" s="66" t="s">
        <v>188</v>
      </c>
      <c r="N275" s="66" t="s">
        <v>189</v>
      </c>
      <c r="O275" s="70">
        <v>1</v>
      </c>
      <c r="P275" s="48">
        <v>1</v>
      </c>
      <c r="Q275" s="48">
        <v>0</v>
      </c>
      <c r="R275" s="48">
        <v>0</v>
      </c>
      <c r="S275" s="70">
        <v>0</v>
      </c>
      <c r="T275" s="97" t="s">
        <v>174</v>
      </c>
      <c r="U275" s="70">
        <f t="shared" si="197"/>
        <v>0</v>
      </c>
      <c r="V275" s="48">
        <f>IF(AND(ISNUMBER(G275), G275&gt;0), 1, 0)</f>
        <v>0</v>
      </c>
      <c r="W275" s="48">
        <f t="shared" si="198"/>
        <v>1</v>
      </c>
      <c r="X275" s="61">
        <f t="shared" si="199"/>
        <v>1</v>
      </c>
      <c r="Y275" s="61">
        <f t="shared" si="193"/>
        <v>0</v>
      </c>
      <c r="Z275" s="48">
        <v>1</v>
      </c>
      <c r="AA275" s="61" t="s">
        <v>0</v>
      </c>
      <c r="AB275" s="54" t="s">
        <v>719</v>
      </c>
      <c r="AD275" s="62" t="s">
        <v>720</v>
      </c>
    </row>
    <row r="276" spans="3:30" x14ac:dyDescent="0.25">
      <c r="C276" s="61">
        <f t="shared" ref="C276:D276" si="201">C275</f>
        <v>2019</v>
      </c>
      <c r="D276" s="6">
        <f t="shared" si="201"/>
        <v>2020</v>
      </c>
      <c r="E276" t="s">
        <v>175</v>
      </c>
      <c r="F276" s="63">
        <v>14</v>
      </c>
      <c r="G276" s="189">
        <v>13.4</v>
      </c>
      <c r="H276" s="190">
        <v>0.96</v>
      </c>
      <c r="I276" s="64">
        <v>11</v>
      </c>
      <c r="J276" s="189">
        <v>10.6</v>
      </c>
      <c r="K276" s="190">
        <v>0.96</v>
      </c>
      <c r="L276" s="66" t="s">
        <v>728</v>
      </c>
      <c r="M276" s="66" t="s">
        <v>188</v>
      </c>
      <c r="N276" s="66" t="s">
        <v>189</v>
      </c>
      <c r="O276" s="72">
        <f>O244</f>
        <v>1</v>
      </c>
      <c r="P276" s="61">
        <f t="shared" ref="P276:T276" si="202">P244</f>
        <v>1</v>
      </c>
      <c r="Q276" s="61">
        <f t="shared" si="202"/>
        <v>0</v>
      </c>
      <c r="R276" s="61">
        <f t="shared" si="202"/>
        <v>1</v>
      </c>
      <c r="S276" s="92">
        <f t="shared" si="202"/>
        <v>0</v>
      </c>
      <c r="T276" s="75" t="str">
        <f t="shared" si="202"/>
        <v xml:space="preserve">SplitAirCond     </v>
      </c>
      <c r="U276" s="72">
        <f t="shared" si="192"/>
        <v>1</v>
      </c>
      <c r="V276" s="61">
        <f t="shared" ref="V276:V295" si="203">IF(AND(ISNUMBER(G276), G276&gt;0), 1, 0)</f>
        <v>1</v>
      </c>
      <c r="W276" s="61">
        <f t="shared" ref="W276:W295" si="204">IF(AND(ISNUMBER(I276), I276&gt;0), 1, 0)</f>
        <v>1</v>
      </c>
      <c r="X276" s="61">
        <f t="shared" si="199"/>
        <v>1</v>
      </c>
      <c r="Y276" s="61">
        <f t="shared" si="193"/>
        <v>0</v>
      </c>
      <c r="Z276" s="48">
        <v>1</v>
      </c>
      <c r="AA276" s="61" t="s">
        <v>0</v>
      </c>
      <c r="AB276" s="62" t="str">
        <f>AB244</f>
        <v xml:space="preserve">PkgAirCond - Central packaged A/C system (&lt; 65 kBtuh)               </v>
      </c>
      <c r="AD276" s="62"/>
    </row>
    <row r="277" spans="3:30" x14ac:dyDescent="0.25">
      <c r="C277" s="61">
        <f t="shared" ref="C277:D277" si="205">C276</f>
        <v>2019</v>
      </c>
      <c r="D277" s="6">
        <f t="shared" si="205"/>
        <v>2020</v>
      </c>
      <c r="E277" t="s">
        <v>176</v>
      </c>
      <c r="F277" s="51">
        <v>13</v>
      </c>
      <c r="G277" s="191">
        <f>F277*0.96</f>
        <v>12.48</v>
      </c>
      <c r="H277" s="191">
        <v>0.96</v>
      </c>
      <c r="I277" s="11">
        <v>0</v>
      </c>
      <c r="J277" s="11">
        <v>0</v>
      </c>
      <c r="K277" s="11">
        <v>1</v>
      </c>
      <c r="L277" s="66" t="s">
        <v>728</v>
      </c>
      <c r="M277" s="66" t="s">
        <v>188</v>
      </c>
      <c r="N277" s="66" t="s">
        <v>189</v>
      </c>
      <c r="O277" s="72">
        <f>O245</f>
        <v>0</v>
      </c>
      <c r="P277" s="61">
        <f t="shared" ref="P277:T277" si="206">P245</f>
        <v>1</v>
      </c>
      <c r="Q277" s="61">
        <f t="shared" si="206"/>
        <v>0</v>
      </c>
      <c r="R277" s="61">
        <f t="shared" si="206"/>
        <v>1</v>
      </c>
      <c r="S277" s="92">
        <f t="shared" si="206"/>
        <v>0</v>
      </c>
      <c r="T277" s="75" t="str">
        <f t="shared" si="206"/>
        <v xml:space="preserve">SplitAirCond     </v>
      </c>
      <c r="U277" s="72">
        <f t="shared" si="192"/>
        <v>1</v>
      </c>
      <c r="V277" s="61">
        <f t="shared" si="203"/>
        <v>1</v>
      </c>
      <c r="W277" s="61">
        <f t="shared" si="204"/>
        <v>0</v>
      </c>
      <c r="X277" s="61">
        <f t="shared" si="199"/>
        <v>0</v>
      </c>
      <c r="Y277" s="61">
        <f t="shared" si="193"/>
        <v>0</v>
      </c>
      <c r="Z277" s="48">
        <v>1</v>
      </c>
      <c r="AA277" s="61" t="s">
        <v>0</v>
      </c>
      <c r="AB277" s="62" t="str">
        <f>AB245</f>
        <v xml:space="preserve">LrgPkgAirCond - Large packaged A/C system (&gt;= 65 kBtuh)             </v>
      </c>
      <c r="AD277" s="62"/>
    </row>
    <row r="278" spans="3:30" x14ac:dyDescent="0.25">
      <c r="C278" s="61">
        <f t="shared" ref="C278:D278" si="207">C277</f>
        <v>2019</v>
      </c>
      <c r="D278" s="6">
        <f t="shared" si="207"/>
        <v>2020</v>
      </c>
      <c r="E278" t="s">
        <v>519</v>
      </c>
      <c r="F278" s="51">
        <v>12</v>
      </c>
      <c r="G278" s="192">
        <v>12</v>
      </c>
      <c r="H278" s="190">
        <v>1</v>
      </c>
      <c r="I278" s="149">
        <v>10</v>
      </c>
      <c r="J278" s="191">
        <f>I278*0.96</f>
        <v>9.6</v>
      </c>
      <c r="K278" s="190">
        <v>0.96</v>
      </c>
      <c r="L278" s="66" t="s">
        <v>728</v>
      </c>
      <c r="M278" s="66" t="s">
        <v>188</v>
      </c>
      <c r="N278" s="66" t="s">
        <v>189</v>
      </c>
      <c r="O278" s="72">
        <f>O246</f>
        <v>1</v>
      </c>
      <c r="P278" s="61">
        <f t="shared" ref="P278:T278" si="208">P246</f>
        <v>1</v>
      </c>
      <c r="Q278" s="61">
        <f t="shared" si="208"/>
        <v>0</v>
      </c>
      <c r="R278" s="61">
        <f t="shared" si="208"/>
        <v>1</v>
      </c>
      <c r="S278" s="92">
        <f t="shared" si="208"/>
        <v>0</v>
      </c>
      <c r="T278" s="75" t="str">
        <f t="shared" si="208"/>
        <v xml:space="preserve">SplitAirCond     </v>
      </c>
      <c r="U278" s="72">
        <f t="shared" si="192"/>
        <v>1</v>
      </c>
      <c r="V278" s="61">
        <f t="shared" si="203"/>
        <v>1</v>
      </c>
      <c r="W278" s="61">
        <f t="shared" si="204"/>
        <v>1</v>
      </c>
      <c r="X278" s="61">
        <f t="shared" si="199"/>
        <v>1</v>
      </c>
      <c r="Y278" s="61">
        <f t="shared" si="193"/>
        <v>0</v>
      </c>
      <c r="Z278" s="48">
        <v>1</v>
      </c>
      <c r="AA278" s="61" t="s">
        <v>0</v>
      </c>
      <c r="AB278" s="62" t="str">
        <f>AB246</f>
        <v xml:space="preserve">SDHVSplitAirCond - Small duct, high velocity, split A/C system                        </v>
      </c>
      <c r="AD278" s="62"/>
    </row>
    <row r="279" spans="3:30" x14ac:dyDescent="0.25">
      <c r="C279" s="61">
        <f t="shared" ref="C279:D279" si="209">C278</f>
        <v>2019</v>
      </c>
      <c r="D279" s="6">
        <f t="shared" si="209"/>
        <v>2020</v>
      </c>
      <c r="E279" t="s">
        <v>530</v>
      </c>
      <c r="F279" s="51">
        <v>14</v>
      </c>
      <c r="G279" s="189">
        <v>14.3</v>
      </c>
      <c r="H279" s="190">
        <v>0.95</v>
      </c>
      <c r="I279" s="11">
        <v>11.7</v>
      </c>
      <c r="J279" s="189">
        <v>11.7</v>
      </c>
      <c r="K279" s="190">
        <v>0.96</v>
      </c>
      <c r="L279" s="66" t="s">
        <v>728</v>
      </c>
      <c r="M279" s="66" t="s">
        <v>188</v>
      </c>
      <c r="N279" s="66" t="s">
        <v>189</v>
      </c>
      <c r="O279" s="72">
        <f>O247</f>
        <v>1</v>
      </c>
      <c r="P279" s="61">
        <f t="shared" ref="P279:T279" si="210">P247</f>
        <v>0</v>
      </c>
      <c r="Q279" s="61">
        <f t="shared" si="210"/>
        <v>0</v>
      </c>
      <c r="R279" s="61">
        <f t="shared" si="210"/>
        <v>1</v>
      </c>
      <c r="S279" s="92">
        <f t="shared" si="210"/>
        <v>1</v>
      </c>
      <c r="T279" s="75" t="str">
        <f t="shared" si="210"/>
        <v xml:space="preserve">SplitAirCond     </v>
      </c>
      <c r="U279" s="72">
        <f t="shared" si="192"/>
        <v>1</v>
      </c>
      <c r="V279" s="61">
        <f t="shared" si="203"/>
        <v>1</v>
      </c>
      <c r="W279" s="61">
        <f t="shared" si="204"/>
        <v>1</v>
      </c>
      <c r="X279" s="61">
        <f t="shared" si="199"/>
        <v>1</v>
      </c>
      <c r="Y279" s="61">
        <f t="shared" si="193"/>
        <v>0</v>
      </c>
      <c r="Z279" s="48">
        <v>1</v>
      </c>
      <c r="AA279" s="61" t="s">
        <v>0</v>
      </c>
      <c r="AB279" s="62" t="str">
        <f>AB247</f>
        <v>DuctlessMiniSplitAirCond – Ductless mini-split A/C system</v>
      </c>
      <c r="AD279" s="62"/>
    </row>
    <row r="280" spans="3:30" x14ac:dyDescent="0.25">
      <c r="C280" s="61">
        <f t="shared" ref="C280:D280" si="211">C279</f>
        <v>2019</v>
      </c>
      <c r="D280" s="6">
        <f t="shared" si="211"/>
        <v>2020</v>
      </c>
      <c r="E280" t="s">
        <v>531</v>
      </c>
      <c r="F280" s="51">
        <v>14</v>
      </c>
      <c r="G280" s="189">
        <v>14.3</v>
      </c>
      <c r="H280" s="190">
        <v>0.95</v>
      </c>
      <c r="I280" s="11">
        <v>11.7</v>
      </c>
      <c r="J280" s="189">
        <v>11.7</v>
      </c>
      <c r="K280" s="190">
        <v>0.96</v>
      </c>
      <c r="L280" s="66" t="s">
        <v>728</v>
      </c>
      <c r="M280" s="66" t="s">
        <v>188</v>
      </c>
      <c r="N280" s="66" t="s">
        <v>189</v>
      </c>
      <c r="O280" s="72">
        <f>O248</f>
        <v>1</v>
      </c>
      <c r="P280" s="61">
        <f t="shared" ref="P280:T280" si="212">P248</f>
        <v>0</v>
      </c>
      <c r="Q280" s="61">
        <f t="shared" si="212"/>
        <v>0</v>
      </c>
      <c r="R280" s="61">
        <f t="shared" si="212"/>
        <v>1</v>
      </c>
      <c r="S280" s="92">
        <f t="shared" si="212"/>
        <v>1</v>
      </c>
      <c r="T280" s="75" t="str">
        <f t="shared" si="212"/>
        <v xml:space="preserve">SplitAirCond     </v>
      </c>
      <c r="U280" s="72">
        <f t="shared" si="192"/>
        <v>1</v>
      </c>
      <c r="V280" s="61">
        <f t="shared" si="203"/>
        <v>1</v>
      </c>
      <c r="W280" s="61">
        <f t="shared" si="204"/>
        <v>1</v>
      </c>
      <c r="X280" s="61">
        <f t="shared" si="199"/>
        <v>1</v>
      </c>
      <c r="Y280" s="61">
        <f t="shared" si="193"/>
        <v>0</v>
      </c>
      <c r="Z280" s="48">
        <v>1</v>
      </c>
      <c r="AA280" s="61" t="s">
        <v>0</v>
      </c>
      <c r="AB280" s="62" t="str">
        <f>AB248</f>
        <v>DuctlessMultiSplitAirCond - Ductless multi-split A/C system</v>
      </c>
      <c r="AD280" s="62"/>
    </row>
    <row r="281" spans="3:30" x14ac:dyDescent="0.25">
      <c r="C281" s="61">
        <f t="shared" ref="C281:D281" si="213">C280</f>
        <v>2019</v>
      </c>
      <c r="D281" s="6">
        <f t="shared" si="213"/>
        <v>2020</v>
      </c>
      <c r="E281" t="s">
        <v>527</v>
      </c>
      <c r="F281" s="51">
        <v>13</v>
      </c>
      <c r="G281" s="190">
        <f>F281*0.96</f>
        <v>12.48</v>
      </c>
      <c r="H281" s="191">
        <v>0.96</v>
      </c>
      <c r="I281" s="11">
        <v>11.3</v>
      </c>
      <c r="J281" s="191">
        <f>I281*0.96</f>
        <v>10.848000000000001</v>
      </c>
      <c r="K281" s="190">
        <v>0.96</v>
      </c>
      <c r="L281" s="66" t="s">
        <v>728</v>
      </c>
      <c r="M281" s="66" t="s">
        <v>188</v>
      </c>
      <c r="N281" s="66" t="s">
        <v>189</v>
      </c>
      <c r="O281" s="72">
        <f>O249</f>
        <v>1</v>
      </c>
      <c r="P281" s="61">
        <f t="shared" ref="P281:T281" si="214">P249</f>
        <v>0</v>
      </c>
      <c r="Q281" s="61">
        <f t="shared" si="214"/>
        <v>0</v>
      </c>
      <c r="R281" s="61">
        <f t="shared" si="214"/>
        <v>1</v>
      </c>
      <c r="S281" s="92">
        <f t="shared" si="214"/>
        <v>1</v>
      </c>
      <c r="T281" s="75" t="str">
        <f t="shared" si="214"/>
        <v xml:space="preserve">SplitAirCond     </v>
      </c>
      <c r="U281" s="72">
        <f t="shared" si="192"/>
        <v>1</v>
      </c>
      <c r="V281" s="61">
        <f t="shared" si="203"/>
        <v>1</v>
      </c>
      <c r="W281" s="61">
        <f t="shared" si="204"/>
        <v>1</v>
      </c>
      <c r="X281" s="61">
        <f t="shared" si="199"/>
        <v>1</v>
      </c>
      <c r="Y281" s="61">
        <f t="shared" si="193"/>
        <v>0</v>
      </c>
      <c r="Z281" s="48">
        <v>1</v>
      </c>
      <c r="AA281" s="61" t="s">
        <v>0</v>
      </c>
      <c r="AB281" s="62" t="str">
        <f>AB249</f>
        <v>DuctlessVRFAirCond - Ductless variable refrigerant flow (VRF) A/C system</v>
      </c>
      <c r="AD281" s="62"/>
    </row>
    <row r="282" spans="3:30" x14ac:dyDescent="0.25">
      <c r="C282" s="61">
        <f t="shared" ref="C282:D282" si="215">C281</f>
        <v>2019</v>
      </c>
      <c r="D282" s="6">
        <f t="shared" si="215"/>
        <v>2020</v>
      </c>
      <c r="E282" s="177" t="s">
        <v>715</v>
      </c>
      <c r="F282" s="183">
        <v>14</v>
      </c>
      <c r="G282" s="189">
        <v>14.3</v>
      </c>
      <c r="H282" s="190">
        <v>0.95</v>
      </c>
      <c r="I282" s="184">
        <v>11.7</v>
      </c>
      <c r="J282" s="189">
        <v>11.7</v>
      </c>
      <c r="K282" s="190">
        <v>0.96</v>
      </c>
      <c r="L282" s="66" t="s">
        <v>728</v>
      </c>
      <c r="M282" s="66" t="s">
        <v>188</v>
      </c>
      <c r="N282" s="66" t="s">
        <v>189</v>
      </c>
      <c r="O282" s="70">
        <v>1</v>
      </c>
      <c r="P282" s="48">
        <v>1</v>
      </c>
      <c r="Q282" s="48">
        <v>0</v>
      </c>
      <c r="R282" s="48">
        <v>1</v>
      </c>
      <c r="S282" s="70">
        <v>1</v>
      </c>
      <c r="T282" s="97" t="s">
        <v>174</v>
      </c>
      <c r="U282" s="70">
        <f t="shared" si="192"/>
        <v>1</v>
      </c>
      <c r="V282" s="48">
        <f t="shared" si="203"/>
        <v>1</v>
      </c>
      <c r="W282" s="48">
        <f t="shared" si="204"/>
        <v>1</v>
      </c>
      <c r="X282" s="61">
        <f t="shared" si="199"/>
        <v>1</v>
      </c>
      <c r="Y282" s="61">
        <f t="shared" si="193"/>
        <v>0</v>
      </c>
      <c r="Z282" s="48">
        <v>1</v>
      </c>
      <c r="AA282" s="61" t="s">
        <v>0</v>
      </c>
      <c r="AB282" s="54" t="s">
        <v>721</v>
      </c>
      <c r="AD282" s="62" t="s">
        <v>720</v>
      </c>
    </row>
    <row r="283" spans="3:30" x14ac:dyDescent="0.25">
      <c r="C283" s="61">
        <f t="shared" ref="C283:D283" si="216">C282</f>
        <v>2019</v>
      </c>
      <c r="D283" s="6">
        <f t="shared" si="216"/>
        <v>2020</v>
      </c>
      <c r="E283" s="177" t="s">
        <v>716</v>
      </c>
      <c r="F283" s="183">
        <v>14</v>
      </c>
      <c r="G283" s="189">
        <v>14.3</v>
      </c>
      <c r="H283" s="190">
        <v>0.95</v>
      </c>
      <c r="I283" s="184">
        <v>11.7</v>
      </c>
      <c r="J283" s="189">
        <v>11.7</v>
      </c>
      <c r="K283" s="190">
        <v>0.96</v>
      </c>
      <c r="L283" s="66" t="s">
        <v>728</v>
      </c>
      <c r="M283" s="66" t="s">
        <v>188</v>
      </c>
      <c r="N283" s="66" t="s">
        <v>189</v>
      </c>
      <c r="O283" s="70">
        <v>1</v>
      </c>
      <c r="P283" s="48">
        <v>1</v>
      </c>
      <c r="Q283" s="48">
        <v>0</v>
      </c>
      <c r="R283" s="48">
        <v>1</v>
      </c>
      <c r="S283" s="70">
        <v>1</v>
      </c>
      <c r="T283" s="97" t="s">
        <v>174</v>
      </c>
      <c r="U283" s="70">
        <f t="shared" si="192"/>
        <v>1</v>
      </c>
      <c r="V283" s="48">
        <f t="shared" si="203"/>
        <v>1</v>
      </c>
      <c r="W283" s="48">
        <f t="shared" si="204"/>
        <v>1</v>
      </c>
      <c r="X283" s="61">
        <f t="shared" si="199"/>
        <v>1</v>
      </c>
      <c r="Y283" s="61">
        <f t="shared" si="193"/>
        <v>0</v>
      </c>
      <c r="Z283" s="48">
        <v>1</v>
      </c>
      <c r="AA283" s="61" t="s">
        <v>0</v>
      </c>
      <c r="AB283" s="54" t="s">
        <v>722</v>
      </c>
      <c r="AD283" s="62" t="s">
        <v>720</v>
      </c>
    </row>
    <row r="284" spans="3:30" x14ac:dyDescent="0.25">
      <c r="C284" s="61">
        <f t="shared" ref="C284:D284" si="217">C283</f>
        <v>2019</v>
      </c>
      <c r="D284" s="6">
        <f t="shared" si="217"/>
        <v>2020</v>
      </c>
      <c r="E284" s="177" t="s">
        <v>717</v>
      </c>
      <c r="F284" s="183">
        <v>14</v>
      </c>
      <c r="G284" s="189">
        <v>14.3</v>
      </c>
      <c r="H284" s="190">
        <v>0.95</v>
      </c>
      <c r="I284" s="184">
        <v>11.7</v>
      </c>
      <c r="J284" s="189">
        <v>11.7</v>
      </c>
      <c r="K284" s="190">
        <v>0.96</v>
      </c>
      <c r="L284" s="66" t="s">
        <v>728</v>
      </c>
      <c r="M284" s="66" t="s">
        <v>188</v>
      </c>
      <c r="N284" s="66" t="s">
        <v>189</v>
      </c>
      <c r="O284" s="70">
        <v>1</v>
      </c>
      <c r="P284" s="48">
        <v>1</v>
      </c>
      <c r="Q284" s="48">
        <v>0</v>
      </c>
      <c r="R284" s="48">
        <v>1</v>
      </c>
      <c r="S284" s="70">
        <v>1</v>
      </c>
      <c r="T284" s="97" t="s">
        <v>174</v>
      </c>
      <c r="U284" s="70">
        <f t="shared" si="192"/>
        <v>1</v>
      </c>
      <c r="V284" s="48">
        <f t="shared" si="203"/>
        <v>1</v>
      </c>
      <c r="W284" s="48">
        <f t="shared" si="204"/>
        <v>1</v>
      </c>
      <c r="X284" s="61">
        <f t="shared" si="199"/>
        <v>1</v>
      </c>
      <c r="Y284" s="61">
        <f t="shared" si="193"/>
        <v>0</v>
      </c>
      <c r="Z284" s="48">
        <v>1</v>
      </c>
      <c r="AA284" s="61" t="s">
        <v>0</v>
      </c>
      <c r="AB284" s="54" t="s">
        <v>723</v>
      </c>
      <c r="AD284" s="62" t="s">
        <v>720</v>
      </c>
    </row>
    <row r="285" spans="3:30" x14ac:dyDescent="0.25">
      <c r="C285" s="61">
        <f t="shared" ref="C285:D285" si="218">C284</f>
        <v>2019</v>
      </c>
      <c r="D285" s="6">
        <f t="shared" si="218"/>
        <v>2020</v>
      </c>
      <c r="E285" t="s">
        <v>177</v>
      </c>
      <c r="F285" s="67" t="s">
        <v>154</v>
      </c>
      <c r="G285" s="66" t="s">
        <v>749</v>
      </c>
      <c r="H285" s="66" t="s">
        <v>749</v>
      </c>
      <c r="I285" s="66" t="s">
        <v>155</v>
      </c>
      <c r="J285" s="66" t="s">
        <v>750</v>
      </c>
      <c r="K285" s="66" t="s">
        <v>750</v>
      </c>
      <c r="L285" s="10">
        <v>9</v>
      </c>
      <c r="M285" s="66" t="s">
        <v>188</v>
      </c>
      <c r="N285" s="66" t="s">
        <v>189</v>
      </c>
      <c r="O285" s="72">
        <f>O250</f>
        <v>1</v>
      </c>
      <c r="P285" s="61">
        <f t="shared" ref="P285:T285" si="219">P250</f>
        <v>0</v>
      </c>
      <c r="Q285" s="61">
        <f t="shared" si="219"/>
        <v>0</v>
      </c>
      <c r="R285" s="61">
        <f t="shared" si="219"/>
        <v>0</v>
      </c>
      <c r="S285" s="92">
        <f t="shared" si="219"/>
        <v>1</v>
      </c>
      <c r="T285" s="75" t="str">
        <f t="shared" si="219"/>
        <v xml:space="preserve">SplitAirCond     </v>
      </c>
      <c r="U285" s="72">
        <f t="shared" si="192"/>
        <v>0</v>
      </c>
      <c r="V285" s="61">
        <f t="shared" si="203"/>
        <v>0</v>
      </c>
      <c r="W285" s="61">
        <f t="shared" si="204"/>
        <v>0</v>
      </c>
      <c r="X285" s="61">
        <f t="shared" si="199"/>
        <v>0</v>
      </c>
      <c r="Y285" s="61">
        <f t="shared" si="193"/>
        <v>1</v>
      </c>
      <c r="Z285" s="48">
        <v>0</v>
      </c>
      <c r="AA285" s="61" t="s">
        <v>0</v>
      </c>
      <c r="AB285" s="62" t="str">
        <f>AB250</f>
        <v xml:space="preserve">RoomAirCond - Non-central room A/C system                           </v>
      </c>
      <c r="AD285" s="62"/>
    </row>
    <row r="286" spans="3:30" x14ac:dyDescent="0.25">
      <c r="C286" s="61">
        <f t="shared" ref="C286:D286" si="220">C285</f>
        <v>2019</v>
      </c>
      <c r="D286" s="6">
        <f t="shared" si="220"/>
        <v>2020</v>
      </c>
      <c r="E286" t="s">
        <v>178</v>
      </c>
      <c r="F286" s="63">
        <v>14</v>
      </c>
      <c r="G286" s="189">
        <v>14.3</v>
      </c>
      <c r="H286" s="190">
        <v>0.95</v>
      </c>
      <c r="I286" s="10">
        <v>11.7</v>
      </c>
      <c r="J286" s="189">
        <v>11.7</v>
      </c>
      <c r="K286" s="190">
        <v>0.96</v>
      </c>
      <c r="L286" s="66" t="s">
        <v>728</v>
      </c>
      <c r="M286" s="66" t="s">
        <v>188</v>
      </c>
      <c r="N286" s="66" t="s">
        <v>189</v>
      </c>
      <c r="O286" s="72">
        <f>O251</f>
        <v>1</v>
      </c>
      <c r="P286" s="61">
        <f t="shared" ref="P286:T286" si="221">P251</f>
        <v>1</v>
      </c>
      <c r="Q286" s="61">
        <f t="shared" si="221"/>
        <v>1</v>
      </c>
      <c r="R286" s="61">
        <f t="shared" si="221"/>
        <v>1</v>
      </c>
      <c r="S286" s="92">
        <f t="shared" si="221"/>
        <v>0</v>
      </c>
      <c r="T286" s="75" t="str">
        <f t="shared" si="221"/>
        <v xml:space="preserve">SplitHeatPump    </v>
      </c>
      <c r="U286" s="72">
        <f t="shared" si="192"/>
        <v>1</v>
      </c>
      <c r="V286" s="61">
        <f t="shared" si="203"/>
        <v>1</v>
      </c>
      <c r="W286" s="61">
        <f t="shared" si="204"/>
        <v>1</v>
      </c>
      <c r="X286" s="61">
        <f t="shared" si="199"/>
        <v>1</v>
      </c>
      <c r="Y286" s="61">
        <f t="shared" si="193"/>
        <v>0</v>
      </c>
      <c r="Z286" s="48">
        <v>1</v>
      </c>
      <c r="AA286" s="61" t="s">
        <v>0</v>
      </c>
      <c r="AB286" s="62" t="str">
        <f>AB251</f>
        <v xml:space="preserve">SplitHeatPump - Split heat pump system                              </v>
      </c>
      <c r="AD286" s="62"/>
    </row>
    <row r="287" spans="3:30" x14ac:dyDescent="0.25">
      <c r="C287" s="61">
        <f t="shared" ref="C287:D287" si="222">C286</f>
        <v>2019</v>
      </c>
      <c r="D287" s="6">
        <f t="shared" si="222"/>
        <v>2020</v>
      </c>
      <c r="E287" s="177" t="s">
        <v>698</v>
      </c>
      <c r="F287" s="67" t="s">
        <v>154</v>
      </c>
      <c r="G287" s="66" t="s">
        <v>749</v>
      </c>
      <c r="H287" s="66" t="s">
        <v>749</v>
      </c>
      <c r="I287" s="53">
        <v>9.5</v>
      </c>
      <c r="J287" s="191">
        <f>I287*0.96</f>
        <v>9.1199999999999992</v>
      </c>
      <c r="K287" s="190">
        <v>0.96</v>
      </c>
      <c r="L287" s="66" t="s">
        <v>728</v>
      </c>
      <c r="M287" s="66" t="s">
        <v>188</v>
      </c>
      <c r="N287" s="66" t="s">
        <v>189</v>
      </c>
      <c r="O287" s="70">
        <v>1</v>
      </c>
      <c r="P287" s="48">
        <v>0</v>
      </c>
      <c r="Q287" s="48">
        <v>1</v>
      </c>
      <c r="R287" s="48">
        <v>0</v>
      </c>
      <c r="S287" s="70">
        <v>0</v>
      </c>
      <c r="T287" s="97" t="s">
        <v>178</v>
      </c>
      <c r="U287" s="70">
        <f t="shared" si="192"/>
        <v>0</v>
      </c>
      <c r="V287" s="48">
        <f t="shared" si="203"/>
        <v>0</v>
      </c>
      <c r="W287" s="48">
        <f t="shared" si="204"/>
        <v>1</v>
      </c>
      <c r="X287" s="61">
        <f t="shared" si="199"/>
        <v>1</v>
      </c>
      <c r="Y287" s="61">
        <f t="shared" si="193"/>
        <v>0</v>
      </c>
      <c r="Z287" s="48">
        <v>1</v>
      </c>
      <c r="AA287" s="61" t="s">
        <v>0</v>
      </c>
      <c r="AB287" s="54" t="s">
        <v>700</v>
      </c>
      <c r="AD287" s="62" t="s">
        <v>720</v>
      </c>
    </row>
    <row r="288" spans="3:30" x14ac:dyDescent="0.25">
      <c r="C288" s="61">
        <f t="shared" ref="C288:D288" si="223">C287</f>
        <v>2019</v>
      </c>
      <c r="D288" s="6">
        <f t="shared" si="223"/>
        <v>2020</v>
      </c>
      <c r="E288" s="177" t="s">
        <v>699</v>
      </c>
      <c r="F288" s="67" t="s">
        <v>154</v>
      </c>
      <c r="G288" s="66" t="s">
        <v>749</v>
      </c>
      <c r="H288" s="66" t="s">
        <v>749</v>
      </c>
      <c r="I288" s="53">
        <v>11</v>
      </c>
      <c r="J288" s="191">
        <f>I288*0.96</f>
        <v>10.559999999999999</v>
      </c>
      <c r="K288" s="190">
        <v>0.96</v>
      </c>
      <c r="L288" s="66" t="s">
        <v>728</v>
      </c>
      <c r="M288" s="66" t="s">
        <v>188</v>
      </c>
      <c r="N288" s="66" t="s">
        <v>189</v>
      </c>
      <c r="O288" s="70">
        <v>1</v>
      </c>
      <c r="P288" s="48">
        <v>1</v>
      </c>
      <c r="Q288" s="48">
        <v>1</v>
      </c>
      <c r="R288" s="48">
        <v>0</v>
      </c>
      <c r="S288" s="70">
        <v>0</v>
      </c>
      <c r="T288" s="97" t="s">
        <v>178</v>
      </c>
      <c r="U288" s="70">
        <f t="shared" si="192"/>
        <v>0</v>
      </c>
      <c r="V288" s="48">
        <f t="shared" si="203"/>
        <v>0</v>
      </c>
      <c r="W288" s="48">
        <f t="shared" si="204"/>
        <v>1</v>
      </c>
      <c r="X288" s="61">
        <f t="shared" si="199"/>
        <v>1</v>
      </c>
      <c r="Y288" s="61">
        <f t="shared" si="193"/>
        <v>0</v>
      </c>
      <c r="Z288" s="48">
        <v>1</v>
      </c>
      <c r="AA288" s="61" t="s">
        <v>0</v>
      </c>
      <c r="AB288" s="54" t="s">
        <v>701</v>
      </c>
      <c r="AD288" s="62" t="s">
        <v>720</v>
      </c>
    </row>
    <row r="289" spans="1:30" x14ac:dyDescent="0.25">
      <c r="C289" s="61">
        <f t="shared" ref="C289:D289" si="224">C288</f>
        <v>2019</v>
      </c>
      <c r="D289" s="6">
        <f t="shared" si="224"/>
        <v>2020</v>
      </c>
      <c r="E289" t="s">
        <v>179</v>
      </c>
      <c r="F289" s="63">
        <v>14</v>
      </c>
      <c r="G289" s="189">
        <v>14.3</v>
      </c>
      <c r="H289" s="190">
        <v>0.95</v>
      </c>
      <c r="I289" s="10">
        <v>11.7</v>
      </c>
      <c r="J289" s="189">
        <v>11.7</v>
      </c>
      <c r="K289" s="190">
        <v>0.96</v>
      </c>
      <c r="L289" s="66" t="s">
        <v>728</v>
      </c>
      <c r="M289" s="66" t="s">
        <v>188</v>
      </c>
      <c r="N289" s="66" t="s">
        <v>189</v>
      </c>
      <c r="O289" s="72">
        <f>O252</f>
        <v>1</v>
      </c>
      <c r="P289" s="61">
        <f t="shared" ref="P289:T289" si="225">P252</f>
        <v>1</v>
      </c>
      <c r="Q289" s="61">
        <f t="shared" si="225"/>
        <v>1</v>
      </c>
      <c r="R289" s="61">
        <f t="shared" si="225"/>
        <v>1</v>
      </c>
      <c r="S289" s="92">
        <f t="shared" si="225"/>
        <v>0</v>
      </c>
      <c r="T289" s="75" t="str">
        <f t="shared" si="225"/>
        <v xml:space="preserve">SplitHeatPump    </v>
      </c>
      <c r="U289" s="72">
        <f t="shared" si="192"/>
        <v>1</v>
      </c>
      <c r="V289" s="61">
        <f t="shared" si="203"/>
        <v>1</v>
      </c>
      <c r="W289" s="61">
        <f t="shared" si="204"/>
        <v>1</v>
      </c>
      <c r="X289" s="61">
        <f t="shared" si="199"/>
        <v>1</v>
      </c>
      <c r="Y289" s="61">
        <f t="shared" si="193"/>
        <v>0</v>
      </c>
      <c r="Z289" s="48">
        <v>1</v>
      </c>
      <c r="AA289" s="61" t="s">
        <v>0</v>
      </c>
      <c r="AB289" s="62" t="str">
        <f>AB252</f>
        <v xml:space="preserve">PkgHeatPump - Central single-packaged heat pump system (&lt; 65 kBtuh) </v>
      </c>
      <c r="AD289" s="62"/>
    </row>
    <row r="290" spans="1:30" x14ac:dyDescent="0.25">
      <c r="C290" s="61">
        <f t="shared" ref="C290:D290" si="226">C289</f>
        <v>2019</v>
      </c>
      <c r="D290" s="6">
        <f t="shared" si="226"/>
        <v>2020</v>
      </c>
      <c r="E290" t="s">
        <v>180</v>
      </c>
      <c r="F290" s="67" t="s">
        <v>154</v>
      </c>
      <c r="G290" s="66" t="s">
        <v>749</v>
      </c>
      <c r="H290" s="66" t="s">
        <v>749</v>
      </c>
      <c r="I290" s="11">
        <v>0</v>
      </c>
      <c r="J290" s="11">
        <v>0</v>
      </c>
      <c r="K290" s="11">
        <v>1</v>
      </c>
      <c r="L290" s="66" t="s">
        <v>728</v>
      </c>
      <c r="M290" s="66" t="s">
        <v>188</v>
      </c>
      <c r="N290" s="66" t="s">
        <v>189</v>
      </c>
      <c r="O290" s="72">
        <f>O253</f>
        <v>0</v>
      </c>
      <c r="P290" s="61">
        <f t="shared" ref="P290:T290" si="227">P253</f>
        <v>1</v>
      </c>
      <c r="Q290" s="61">
        <f t="shared" si="227"/>
        <v>1</v>
      </c>
      <c r="R290" s="61">
        <f t="shared" si="227"/>
        <v>1</v>
      </c>
      <c r="S290" s="92">
        <f t="shared" si="227"/>
        <v>0</v>
      </c>
      <c r="T290" s="75" t="str">
        <f t="shared" si="227"/>
        <v xml:space="preserve">SplitHeatPump    </v>
      </c>
      <c r="U290" s="72">
        <f t="shared" si="192"/>
        <v>0</v>
      </c>
      <c r="V290" s="61">
        <f t="shared" si="203"/>
        <v>0</v>
      </c>
      <c r="W290" s="61">
        <f t="shared" si="204"/>
        <v>0</v>
      </c>
      <c r="X290" s="61">
        <f t="shared" si="199"/>
        <v>0</v>
      </c>
      <c r="Y290" s="61">
        <f t="shared" si="193"/>
        <v>0</v>
      </c>
      <c r="Z290" s="48">
        <v>1</v>
      </c>
      <c r="AA290" s="61" t="s">
        <v>0</v>
      </c>
      <c r="AB290" s="62" t="str">
        <f>AB253</f>
        <v xml:space="preserve">LrgPkgHeatPump - Large packaged heat pump system (&gt;= 65 kBtuh)      </v>
      </c>
      <c r="AD290" s="62"/>
    </row>
    <row r="291" spans="1:30" x14ac:dyDescent="0.25">
      <c r="A291" t="s">
        <v>0</v>
      </c>
      <c r="C291" s="61">
        <f t="shared" ref="C291:D291" si="228">C290</f>
        <v>2019</v>
      </c>
      <c r="D291" s="6">
        <f t="shared" si="228"/>
        <v>2020</v>
      </c>
      <c r="E291" s="24" t="s">
        <v>181</v>
      </c>
      <c r="F291" s="67" t="s">
        <v>154</v>
      </c>
      <c r="G291" s="66" t="s">
        <v>749</v>
      </c>
      <c r="H291" s="66" t="s">
        <v>749</v>
      </c>
      <c r="I291" s="66" t="s">
        <v>155</v>
      </c>
      <c r="J291" s="66" t="s">
        <v>750</v>
      </c>
      <c r="K291" s="66" t="s">
        <v>750</v>
      </c>
      <c r="L291" s="66" t="s">
        <v>728</v>
      </c>
      <c r="M291" s="11">
        <v>0</v>
      </c>
      <c r="N291" s="11">
        <v>0</v>
      </c>
      <c r="O291" s="72">
        <f>O254</f>
        <v>0</v>
      </c>
      <c r="P291" s="61">
        <f t="shared" ref="P291:T291" si="229">P254</f>
        <v>1</v>
      </c>
      <c r="Q291" s="61">
        <f t="shared" si="229"/>
        <v>0</v>
      </c>
      <c r="R291" s="61">
        <f t="shared" si="229"/>
        <v>1</v>
      </c>
      <c r="S291" s="92">
        <f t="shared" si="229"/>
        <v>0</v>
      </c>
      <c r="T291" s="75" t="str">
        <f t="shared" si="229"/>
        <v>N/A</v>
      </c>
      <c r="U291" s="72">
        <f t="shared" si="192"/>
        <v>0</v>
      </c>
      <c r="V291" s="61">
        <f t="shared" si="203"/>
        <v>0</v>
      </c>
      <c r="W291" s="61">
        <f t="shared" si="204"/>
        <v>0</v>
      </c>
      <c r="X291" s="61">
        <f t="shared" si="199"/>
        <v>0</v>
      </c>
      <c r="Y291" s="61">
        <f t="shared" si="193"/>
        <v>0</v>
      </c>
      <c r="Z291" s="48">
        <v>1</v>
      </c>
      <c r="AA291" s="61" t="s">
        <v>0</v>
      </c>
      <c r="AB291" s="62" t="str">
        <f>AB254</f>
        <v xml:space="preserve">GasCooling - Gas absorption cooling                                 </v>
      </c>
      <c r="AD291" s="62"/>
    </row>
    <row r="292" spans="1:30" x14ac:dyDescent="0.25">
      <c r="C292" s="61">
        <f t="shared" ref="C292:D292" si="230">C291</f>
        <v>2019</v>
      </c>
      <c r="D292" s="6">
        <f t="shared" si="230"/>
        <v>2020</v>
      </c>
      <c r="E292" t="s">
        <v>515</v>
      </c>
      <c r="F292" s="51">
        <v>12</v>
      </c>
      <c r="G292" s="192">
        <v>12</v>
      </c>
      <c r="H292" s="190">
        <v>1</v>
      </c>
      <c r="I292" s="149">
        <v>10</v>
      </c>
      <c r="J292" s="191">
        <f>I292*0.96</f>
        <v>9.6</v>
      </c>
      <c r="K292" s="190">
        <v>0.96</v>
      </c>
      <c r="L292" s="66" t="s">
        <v>728</v>
      </c>
      <c r="M292" s="66" t="s">
        <v>188</v>
      </c>
      <c r="N292" s="66" t="s">
        <v>189</v>
      </c>
      <c r="O292" s="72">
        <f>O255</f>
        <v>1</v>
      </c>
      <c r="P292" s="61">
        <f t="shared" ref="P292:T292" si="231">P255</f>
        <v>1</v>
      </c>
      <c r="Q292" s="61">
        <f t="shared" si="231"/>
        <v>1</v>
      </c>
      <c r="R292" s="61">
        <f t="shared" si="231"/>
        <v>1</v>
      </c>
      <c r="S292" s="92">
        <f t="shared" si="231"/>
        <v>0</v>
      </c>
      <c r="T292" s="75" t="str">
        <f t="shared" si="231"/>
        <v xml:space="preserve">SplitHeatPump    </v>
      </c>
      <c r="U292" s="72">
        <f t="shared" si="192"/>
        <v>1</v>
      </c>
      <c r="V292" s="61">
        <f t="shared" si="203"/>
        <v>1</v>
      </c>
      <c r="W292" s="61">
        <f t="shared" si="204"/>
        <v>1</v>
      </c>
      <c r="X292" s="61">
        <f t="shared" si="199"/>
        <v>1</v>
      </c>
      <c r="Y292" s="61">
        <f t="shared" si="193"/>
        <v>0</v>
      </c>
      <c r="Z292" s="48">
        <v>1</v>
      </c>
      <c r="AA292" s="61" t="s">
        <v>0</v>
      </c>
      <c r="AB292" s="62" t="str">
        <f>AB255</f>
        <v xml:space="preserve">SDHVSplitHeatPump - Small duct, high velocity, central split heat pump                              </v>
      </c>
      <c r="AD292" s="62"/>
    </row>
    <row r="293" spans="1:30" x14ac:dyDescent="0.25">
      <c r="C293" s="61">
        <f t="shared" ref="C293:D293" si="232">C292</f>
        <v>2019</v>
      </c>
      <c r="D293" s="6">
        <f t="shared" si="232"/>
        <v>2020</v>
      </c>
      <c r="E293" t="s">
        <v>534</v>
      </c>
      <c r="F293" s="51">
        <v>14</v>
      </c>
      <c r="G293" s="189">
        <v>14.3</v>
      </c>
      <c r="H293" s="190">
        <v>0.95</v>
      </c>
      <c r="I293" s="11">
        <v>11.7</v>
      </c>
      <c r="J293" s="189">
        <v>11.7</v>
      </c>
      <c r="K293" s="190">
        <v>0.96</v>
      </c>
      <c r="L293" s="66" t="s">
        <v>728</v>
      </c>
      <c r="M293" s="66" t="s">
        <v>188</v>
      </c>
      <c r="N293" s="66" t="s">
        <v>189</v>
      </c>
      <c r="O293" s="72">
        <f>O256</f>
        <v>1</v>
      </c>
      <c r="P293" s="61">
        <f t="shared" ref="P293:T293" si="233">P256</f>
        <v>0</v>
      </c>
      <c r="Q293" s="61">
        <f t="shared" si="233"/>
        <v>1</v>
      </c>
      <c r="R293" s="61">
        <f t="shared" si="233"/>
        <v>1</v>
      </c>
      <c r="S293" s="92">
        <f t="shared" si="233"/>
        <v>1</v>
      </c>
      <c r="T293" s="75" t="str">
        <f t="shared" si="233"/>
        <v xml:space="preserve">SplitHeatPump    </v>
      </c>
      <c r="U293" s="72">
        <f t="shared" si="192"/>
        <v>1</v>
      </c>
      <c r="V293" s="61">
        <f t="shared" si="203"/>
        <v>1</v>
      </c>
      <c r="W293" s="61">
        <f t="shared" si="204"/>
        <v>1</v>
      </c>
      <c r="X293" s="61">
        <f t="shared" si="199"/>
        <v>1</v>
      </c>
      <c r="Y293" s="61">
        <f t="shared" si="193"/>
        <v>0</v>
      </c>
      <c r="Z293" s="48">
        <v>1</v>
      </c>
      <c r="AA293" s="61" t="s">
        <v>0</v>
      </c>
      <c r="AB293" s="62" t="str">
        <f>AB256</f>
        <v>DuctlessMiniSplitHeatPump – Ductless mini-split heat pump system</v>
      </c>
      <c r="AD293" s="62"/>
    </row>
    <row r="294" spans="1:30" x14ac:dyDescent="0.25">
      <c r="C294" s="61">
        <f t="shared" ref="C294:D294" si="234">C293</f>
        <v>2019</v>
      </c>
      <c r="D294" s="6">
        <f t="shared" si="234"/>
        <v>2020</v>
      </c>
      <c r="E294" t="s">
        <v>535</v>
      </c>
      <c r="F294" s="51">
        <v>14</v>
      </c>
      <c r="G294" s="189">
        <v>14.3</v>
      </c>
      <c r="H294" s="190">
        <v>0.95</v>
      </c>
      <c r="I294" s="11">
        <v>11.7</v>
      </c>
      <c r="J294" s="189">
        <v>11.7</v>
      </c>
      <c r="K294" s="190">
        <v>0.96</v>
      </c>
      <c r="L294" s="66" t="s">
        <v>728</v>
      </c>
      <c r="M294" s="66" t="s">
        <v>188</v>
      </c>
      <c r="N294" s="66" t="s">
        <v>189</v>
      </c>
      <c r="O294" s="72">
        <f>O257</f>
        <v>1</v>
      </c>
      <c r="P294" s="61">
        <f t="shared" ref="P294:T294" si="235">P257</f>
        <v>0</v>
      </c>
      <c r="Q294" s="61">
        <f t="shared" si="235"/>
        <v>1</v>
      </c>
      <c r="R294" s="61">
        <f t="shared" si="235"/>
        <v>1</v>
      </c>
      <c r="S294" s="92">
        <f t="shared" si="235"/>
        <v>1</v>
      </c>
      <c r="T294" s="75" t="str">
        <f t="shared" si="235"/>
        <v xml:space="preserve">SplitHeatPump    </v>
      </c>
      <c r="U294" s="72">
        <f t="shared" si="192"/>
        <v>1</v>
      </c>
      <c r="V294" s="61">
        <f t="shared" si="203"/>
        <v>1</v>
      </c>
      <c r="W294" s="61">
        <f t="shared" si="204"/>
        <v>1</v>
      </c>
      <c r="X294" s="61">
        <f t="shared" si="199"/>
        <v>1</v>
      </c>
      <c r="Y294" s="61">
        <f t="shared" si="193"/>
        <v>0</v>
      </c>
      <c r="Z294" s="48">
        <v>1</v>
      </c>
      <c r="AA294" s="61" t="s">
        <v>0</v>
      </c>
      <c r="AB294" s="62" t="str">
        <f>AB257</f>
        <v>DuctlessMultiSplitHeatPump - Ductless multi-split heat pump system</v>
      </c>
      <c r="AD294" s="62"/>
    </row>
    <row r="295" spans="1:30" x14ac:dyDescent="0.25">
      <c r="C295" s="61">
        <f t="shared" ref="C295:D295" si="236">C294</f>
        <v>2019</v>
      </c>
      <c r="D295" s="6">
        <f t="shared" si="236"/>
        <v>2020</v>
      </c>
      <c r="E295" t="s">
        <v>524</v>
      </c>
      <c r="F295" s="51">
        <v>13</v>
      </c>
      <c r="G295" s="190">
        <f>F295*0.96</f>
        <v>12.48</v>
      </c>
      <c r="H295" s="191">
        <v>0.96</v>
      </c>
      <c r="I295" s="11">
        <v>11.3</v>
      </c>
      <c r="J295" s="191">
        <f>I295*0.96</f>
        <v>10.848000000000001</v>
      </c>
      <c r="K295" s="190">
        <v>0.96</v>
      </c>
      <c r="L295" s="66" t="s">
        <v>728</v>
      </c>
      <c r="M295" s="66" t="s">
        <v>188</v>
      </c>
      <c r="N295" s="66" t="s">
        <v>189</v>
      </c>
      <c r="O295" s="72">
        <f>O258</f>
        <v>1</v>
      </c>
      <c r="P295" s="61">
        <f t="shared" ref="P295:T295" si="237">P258</f>
        <v>-1</v>
      </c>
      <c r="Q295" s="61">
        <f t="shared" si="237"/>
        <v>1</v>
      </c>
      <c r="R295" s="61">
        <f t="shared" si="237"/>
        <v>1</v>
      </c>
      <c r="S295" s="92">
        <f t="shared" si="237"/>
        <v>1</v>
      </c>
      <c r="T295" s="75" t="str">
        <f t="shared" si="237"/>
        <v xml:space="preserve">SplitHeatPump    </v>
      </c>
      <c r="U295" s="72">
        <f t="shared" si="192"/>
        <v>1</v>
      </c>
      <c r="V295" s="61">
        <f t="shared" si="203"/>
        <v>1</v>
      </c>
      <c r="W295" s="61">
        <f t="shared" si="204"/>
        <v>1</v>
      </c>
      <c r="X295" s="61">
        <f t="shared" si="199"/>
        <v>1</v>
      </c>
      <c r="Y295" s="61">
        <f t="shared" si="193"/>
        <v>0</v>
      </c>
      <c r="Z295" s="48">
        <v>1</v>
      </c>
      <c r="AA295" s="61" t="s">
        <v>0</v>
      </c>
      <c r="AB295" s="62" t="str">
        <f>AB258</f>
        <v>DuctlessVRFHeatPump - Ductless variable refrigerant flow (VRF) heat pump system</v>
      </c>
      <c r="AD295" s="62"/>
    </row>
    <row r="296" spans="1:30" x14ac:dyDescent="0.25">
      <c r="C296" s="61">
        <f t="shared" ref="C296:D296" si="238">C295</f>
        <v>2019</v>
      </c>
      <c r="D296" s="6">
        <f t="shared" si="238"/>
        <v>2020</v>
      </c>
      <c r="E296" s="177" t="s">
        <v>702</v>
      </c>
      <c r="F296" s="183">
        <v>14</v>
      </c>
      <c r="G296" s="189">
        <v>14.3</v>
      </c>
      <c r="H296" s="190">
        <v>0.95</v>
      </c>
      <c r="I296" s="184">
        <v>11.7</v>
      </c>
      <c r="J296" s="189">
        <v>11.7</v>
      </c>
      <c r="K296" s="190">
        <v>0.96</v>
      </c>
      <c r="L296" s="66" t="s">
        <v>728</v>
      </c>
      <c r="M296" s="66" t="s">
        <v>188</v>
      </c>
      <c r="N296" s="66" t="s">
        <v>189</v>
      </c>
      <c r="O296" s="70">
        <v>1</v>
      </c>
      <c r="P296" s="48">
        <v>1</v>
      </c>
      <c r="Q296" s="48">
        <v>1</v>
      </c>
      <c r="R296" s="48">
        <v>1</v>
      </c>
      <c r="S296" s="70">
        <v>1</v>
      </c>
      <c r="T296" s="97" t="s">
        <v>178</v>
      </c>
      <c r="U296" s="70">
        <f t="shared" ref="U296" si="239">IF(AND(ISNUMBER(F296), F296&gt;0), 1, 0)</f>
        <v>1</v>
      </c>
      <c r="V296" s="48">
        <f t="shared" ref="V296:V310" si="240">IF(AND(ISNUMBER(G296), G296&gt;0), 1, 0)</f>
        <v>1</v>
      </c>
      <c r="W296" s="48">
        <f t="shared" ref="W296" si="241">IF(AND(ISNUMBER(I296), I296&gt;0), 1, 0)</f>
        <v>1</v>
      </c>
      <c r="X296" s="61">
        <f t="shared" si="199"/>
        <v>1</v>
      </c>
      <c r="Y296" s="61">
        <f t="shared" si="193"/>
        <v>0</v>
      </c>
      <c r="Z296" s="48">
        <v>1</v>
      </c>
      <c r="AA296" s="61" t="s">
        <v>0</v>
      </c>
      <c r="AB296" s="54" t="s">
        <v>705</v>
      </c>
      <c r="AD296" s="62" t="s">
        <v>720</v>
      </c>
    </row>
    <row r="297" spans="1:30" x14ac:dyDescent="0.25">
      <c r="C297" s="61">
        <f t="shared" ref="C297:D297" si="242">C296</f>
        <v>2019</v>
      </c>
      <c r="D297" s="6">
        <f t="shared" si="242"/>
        <v>2020</v>
      </c>
      <c r="E297" s="177" t="s">
        <v>703</v>
      </c>
      <c r="F297" s="183">
        <v>14</v>
      </c>
      <c r="G297" s="189">
        <v>14.3</v>
      </c>
      <c r="H297" s="190">
        <v>0.95</v>
      </c>
      <c r="I297" s="184">
        <v>11.7</v>
      </c>
      <c r="J297" s="189">
        <v>11.7</v>
      </c>
      <c r="K297" s="190">
        <v>0.96</v>
      </c>
      <c r="L297" s="66" t="s">
        <v>728</v>
      </c>
      <c r="M297" s="66" t="s">
        <v>188</v>
      </c>
      <c r="N297" s="66" t="s">
        <v>189</v>
      </c>
      <c r="O297" s="70">
        <v>1</v>
      </c>
      <c r="P297" s="48">
        <v>1</v>
      </c>
      <c r="Q297" s="48">
        <v>1</v>
      </c>
      <c r="R297" s="48">
        <v>1</v>
      </c>
      <c r="S297" s="70">
        <v>1</v>
      </c>
      <c r="T297" s="97" t="s">
        <v>178</v>
      </c>
      <c r="U297" s="70">
        <f t="shared" ref="U297:U298" si="243">IF(AND(ISNUMBER(F297), F297&gt;0), 1, 0)</f>
        <v>1</v>
      </c>
      <c r="V297" s="48">
        <f t="shared" si="240"/>
        <v>1</v>
      </c>
      <c r="W297" s="48">
        <f t="shared" ref="W297:W298" si="244">IF(AND(ISNUMBER(I297), I297&gt;0), 1, 0)</f>
        <v>1</v>
      </c>
      <c r="X297" s="61">
        <f t="shared" si="199"/>
        <v>1</v>
      </c>
      <c r="Y297" s="61">
        <f t="shared" si="193"/>
        <v>0</v>
      </c>
      <c r="Z297" s="48">
        <v>1</v>
      </c>
      <c r="AA297" s="61" t="s">
        <v>0</v>
      </c>
      <c r="AB297" s="54" t="s">
        <v>706</v>
      </c>
      <c r="AD297" s="62" t="s">
        <v>720</v>
      </c>
    </row>
    <row r="298" spans="1:30" x14ac:dyDescent="0.25">
      <c r="C298" s="61">
        <f t="shared" ref="C298:D298" si="245">C297</f>
        <v>2019</v>
      </c>
      <c r="D298" s="6">
        <f t="shared" si="245"/>
        <v>2020</v>
      </c>
      <c r="E298" s="177" t="s">
        <v>704</v>
      </c>
      <c r="F298" s="183">
        <v>14</v>
      </c>
      <c r="G298" s="189">
        <v>14.3</v>
      </c>
      <c r="H298" s="190">
        <v>0.95</v>
      </c>
      <c r="I298" s="184">
        <v>11.7</v>
      </c>
      <c r="J298" s="189">
        <v>11.7</v>
      </c>
      <c r="K298" s="190">
        <v>0.96</v>
      </c>
      <c r="L298" s="66" t="s">
        <v>728</v>
      </c>
      <c r="M298" s="66" t="s">
        <v>188</v>
      </c>
      <c r="N298" s="66" t="s">
        <v>189</v>
      </c>
      <c r="O298" s="70">
        <v>1</v>
      </c>
      <c r="P298" s="48">
        <v>1</v>
      </c>
      <c r="Q298" s="48">
        <v>1</v>
      </c>
      <c r="R298" s="48">
        <v>1</v>
      </c>
      <c r="S298" s="70">
        <v>1</v>
      </c>
      <c r="T298" s="97" t="s">
        <v>178</v>
      </c>
      <c r="U298" s="70">
        <f t="shared" si="243"/>
        <v>1</v>
      </c>
      <c r="V298" s="48">
        <f t="shared" si="240"/>
        <v>1</v>
      </c>
      <c r="W298" s="48">
        <f t="shared" si="244"/>
        <v>1</v>
      </c>
      <c r="X298" s="61">
        <f t="shared" si="199"/>
        <v>1</v>
      </c>
      <c r="Y298" s="61">
        <f t="shared" si="193"/>
        <v>0</v>
      </c>
      <c r="Z298" s="48">
        <v>1</v>
      </c>
      <c r="AA298" s="61" t="s">
        <v>0</v>
      </c>
      <c r="AB298" s="54" t="s">
        <v>707</v>
      </c>
      <c r="AD298" s="62" t="s">
        <v>720</v>
      </c>
    </row>
    <row r="299" spans="1:30" x14ac:dyDescent="0.25">
      <c r="C299" s="61">
        <f t="shared" ref="C299:D299" si="246">C298</f>
        <v>2019</v>
      </c>
      <c r="D299" s="6">
        <f t="shared" si="246"/>
        <v>2020</v>
      </c>
      <c r="E299" t="s">
        <v>182</v>
      </c>
      <c r="F299" s="67" t="s">
        <v>154</v>
      </c>
      <c r="G299" s="66" t="s">
        <v>749</v>
      </c>
      <c r="H299" s="66" t="s">
        <v>749</v>
      </c>
      <c r="I299" s="66" t="s">
        <v>155</v>
      </c>
      <c r="J299" s="66" t="s">
        <v>750</v>
      </c>
      <c r="K299" s="66" t="s">
        <v>750</v>
      </c>
      <c r="L299" s="10">
        <v>8.6999999999999993</v>
      </c>
      <c r="M299" s="66" t="s">
        <v>188</v>
      </c>
      <c r="N299" s="66" t="s">
        <v>189</v>
      </c>
      <c r="O299" s="72">
        <f>O259</f>
        <v>1</v>
      </c>
      <c r="P299" s="61">
        <f t="shared" ref="P299:T299" si="247">P259</f>
        <v>0</v>
      </c>
      <c r="Q299" s="61">
        <f t="shared" si="247"/>
        <v>1</v>
      </c>
      <c r="R299" s="61">
        <f t="shared" si="247"/>
        <v>0</v>
      </c>
      <c r="S299" s="92">
        <f t="shared" si="247"/>
        <v>1</v>
      </c>
      <c r="T299" s="75" t="str">
        <f t="shared" si="247"/>
        <v xml:space="preserve">SplitHeatPump    </v>
      </c>
      <c r="U299" s="72">
        <f t="shared" si="192"/>
        <v>0</v>
      </c>
      <c r="V299" s="61">
        <f t="shared" si="240"/>
        <v>0</v>
      </c>
      <c r="W299" s="61">
        <f t="shared" ref="W299:W301" si="248">IF(AND(ISNUMBER(I299), I299&gt;0), 1, 0)</f>
        <v>0</v>
      </c>
      <c r="X299" s="61">
        <f t="shared" si="199"/>
        <v>0</v>
      </c>
      <c r="Y299" s="61">
        <f t="shared" si="193"/>
        <v>1</v>
      </c>
      <c r="Z299" s="48">
        <v>0</v>
      </c>
      <c r="AA299" s="61" t="s">
        <v>0</v>
      </c>
      <c r="AB299" s="62" t="str">
        <f>AB259</f>
        <v xml:space="preserve">RoomHeatPump - Room (non-central) heat pump system                  </v>
      </c>
    </row>
    <row r="300" spans="1:30" x14ac:dyDescent="0.25">
      <c r="C300" s="61">
        <f t="shared" ref="C300:D310" si="249">C299</f>
        <v>2019</v>
      </c>
      <c r="D300" s="6">
        <f t="shared" si="249"/>
        <v>2020</v>
      </c>
      <c r="E300" t="s">
        <v>367</v>
      </c>
      <c r="F300" s="63">
        <v>14</v>
      </c>
      <c r="G300" s="189">
        <v>14.3</v>
      </c>
      <c r="H300" s="190">
        <v>0.95</v>
      </c>
      <c r="I300" s="10">
        <v>11.7</v>
      </c>
      <c r="J300" s="189">
        <v>11.7</v>
      </c>
      <c r="K300" s="190">
        <v>0.96</v>
      </c>
      <c r="L300" s="66" t="s">
        <v>728</v>
      </c>
      <c r="M300" s="66" t="s">
        <v>188</v>
      </c>
      <c r="N300" s="66" t="s">
        <v>189</v>
      </c>
      <c r="O300" s="72">
        <f>O260</f>
        <v>1</v>
      </c>
      <c r="P300" s="61">
        <f t="shared" ref="P300:T300" si="250">P260</f>
        <v>-1</v>
      </c>
      <c r="Q300" s="61">
        <f t="shared" si="250"/>
        <v>1</v>
      </c>
      <c r="R300" s="61">
        <f t="shared" si="250"/>
        <v>1</v>
      </c>
      <c r="S300" s="92">
        <f t="shared" si="250"/>
        <v>1</v>
      </c>
      <c r="T300" s="75" t="str">
        <f t="shared" si="250"/>
        <v xml:space="preserve">SplitHeatPump    </v>
      </c>
      <c r="U300" s="72">
        <f t="shared" si="192"/>
        <v>1</v>
      </c>
      <c r="V300" s="61">
        <f t="shared" si="240"/>
        <v>1</v>
      </c>
      <c r="W300" s="61">
        <f t="shared" si="248"/>
        <v>1</v>
      </c>
      <c r="X300" s="61">
        <f t="shared" si="199"/>
        <v>1</v>
      </c>
      <c r="Y300" s="61">
        <f t="shared" si="193"/>
        <v>0</v>
      </c>
      <c r="Z300" s="48">
        <v>1</v>
      </c>
      <c r="AA300" s="61" t="s">
        <v>0</v>
      </c>
      <c r="AB300" s="62" t="str">
        <f>AB260</f>
        <v>AirToWaterHeatPump - Air to water heat pump (able to heat DHW)</v>
      </c>
    </row>
    <row r="301" spans="1:30" x14ac:dyDescent="0.25">
      <c r="C301" s="61">
        <f t="shared" si="249"/>
        <v>2019</v>
      </c>
      <c r="D301" s="6">
        <f t="shared" si="249"/>
        <v>2020</v>
      </c>
      <c r="E301" t="s">
        <v>366</v>
      </c>
      <c r="F301" s="63">
        <v>14</v>
      </c>
      <c r="G301" s="189">
        <v>14.3</v>
      </c>
      <c r="H301" s="190">
        <v>0.95</v>
      </c>
      <c r="I301" s="10">
        <v>11.7</v>
      </c>
      <c r="J301" s="189">
        <v>11.7</v>
      </c>
      <c r="K301" s="190">
        <v>0.96</v>
      </c>
      <c r="L301" s="66" t="s">
        <v>728</v>
      </c>
      <c r="M301" s="66" t="s">
        <v>188</v>
      </c>
      <c r="N301" s="66" t="s">
        <v>189</v>
      </c>
      <c r="O301" s="72">
        <f>O261</f>
        <v>1</v>
      </c>
      <c r="P301" s="61">
        <f>P261</f>
        <v>-1</v>
      </c>
      <c r="Q301" s="61">
        <f>Q261</f>
        <v>1</v>
      </c>
      <c r="R301" s="61">
        <f>R261</f>
        <v>1</v>
      </c>
      <c r="S301" s="92">
        <f>S261</f>
        <v>1</v>
      </c>
      <c r="T301" s="75" t="str">
        <f>T261</f>
        <v xml:space="preserve">SplitHeatPump    </v>
      </c>
      <c r="U301" s="72">
        <f t="shared" si="192"/>
        <v>1</v>
      </c>
      <c r="V301" s="61">
        <f t="shared" si="240"/>
        <v>1</v>
      </c>
      <c r="W301" s="61">
        <f t="shared" si="248"/>
        <v>1</v>
      </c>
      <c r="X301" s="61">
        <f t="shared" si="199"/>
        <v>1</v>
      </c>
      <c r="Y301" s="61">
        <f t="shared" si="193"/>
        <v>0</v>
      </c>
      <c r="Z301" s="48">
        <v>1</v>
      </c>
      <c r="AA301" s="61" t="s">
        <v>0</v>
      </c>
      <c r="AB301" s="62" t="str">
        <f>AB261</f>
        <v>GroundSourceHeatPump - Ground source heat pump (able to heat DHW)</v>
      </c>
    </row>
    <row r="302" spans="1:30" x14ac:dyDescent="0.25">
      <c r="C302" s="61">
        <f t="shared" si="249"/>
        <v>2019</v>
      </c>
      <c r="D302" s="6">
        <f t="shared" si="249"/>
        <v>2020</v>
      </c>
      <c r="E302" t="s">
        <v>553</v>
      </c>
      <c r="F302" s="51">
        <v>14</v>
      </c>
      <c r="G302" s="189">
        <v>14.3</v>
      </c>
      <c r="H302" s="190">
        <v>0.95</v>
      </c>
      <c r="I302" s="11">
        <v>11.7</v>
      </c>
      <c r="J302" s="189">
        <v>11.7</v>
      </c>
      <c r="K302" s="190">
        <v>0.96</v>
      </c>
      <c r="L302" s="66" t="s">
        <v>728</v>
      </c>
      <c r="M302" s="66" t="s">
        <v>188</v>
      </c>
      <c r="N302" s="66" t="s">
        <v>189</v>
      </c>
      <c r="O302" s="72">
        <f>O262</f>
        <v>1</v>
      </c>
      <c r="P302" s="61">
        <f>P262</f>
        <v>-1</v>
      </c>
      <c r="Q302" s="61">
        <f>Q262</f>
        <v>1</v>
      </c>
      <c r="R302" s="61">
        <f>R262</f>
        <v>0</v>
      </c>
      <c r="S302" s="92">
        <f>S262</f>
        <v>0</v>
      </c>
      <c r="T302" s="75" t="str">
        <f>T262</f>
        <v xml:space="preserve">SplitHeatPump    </v>
      </c>
      <c r="U302" s="72">
        <f t="shared" ref="U302" si="251">IF(AND(ISNUMBER(F302), F302&gt;0), 1, 0)</f>
        <v>1</v>
      </c>
      <c r="V302" s="61">
        <f t="shared" si="240"/>
        <v>1</v>
      </c>
      <c r="W302" s="61">
        <f t="shared" ref="W302" si="252">IF(AND(ISNUMBER(I302), I302&gt;0), 1, 0)</f>
        <v>1</v>
      </c>
      <c r="X302" s="61">
        <f t="shared" si="199"/>
        <v>1</v>
      </c>
      <c r="Y302" s="61">
        <f t="shared" si="193"/>
        <v>0</v>
      </c>
      <c r="Z302" s="48">
        <v>1</v>
      </c>
      <c r="AA302" s="61" t="s">
        <v>0</v>
      </c>
      <c r="AB302" s="62" t="str">
        <f>AB262</f>
        <v>VCHP - Variable Capacity Heat Pump</v>
      </c>
    </row>
    <row r="303" spans="1:30" x14ac:dyDescent="0.25">
      <c r="C303" s="61">
        <f t="shared" ref="C303:D303" si="253">C302</f>
        <v>2019</v>
      </c>
      <c r="D303" s="6">
        <f t="shared" si="253"/>
        <v>2020</v>
      </c>
      <c r="E303" t="s">
        <v>744</v>
      </c>
      <c r="F303" s="51">
        <v>14</v>
      </c>
      <c r="G303" s="189">
        <v>14.3</v>
      </c>
      <c r="H303" s="190">
        <v>0.95</v>
      </c>
      <c r="I303" s="11">
        <v>11.7</v>
      </c>
      <c r="J303" s="189">
        <v>11.7</v>
      </c>
      <c r="K303" s="190">
        <v>0.96</v>
      </c>
      <c r="L303" s="66" t="s">
        <v>728</v>
      </c>
      <c r="M303" s="66" t="s">
        <v>188</v>
      </c>
      <c r="N303" s="66" t="s">
        <v>189</v>
      </c>
      <c r="O303" s="72">
        <f>O263</f>
        <v>1</v>
      </c>
      <c r="P303" s="61">
        <f>P263</f>
        <v>-1</v>
      </c>
      <c r="Q303" s="61">
        <f>Q263</f>
        <v>1</v>
      </c>
      <c r="R303" s="61">
        <f>R263</f>
        <v>0</v>
      </c>
      <c r="S303" s="92">
        <f>S263</f>
        <v>0</v>
      </c>
      <c r="T303" s="75" t="str">
        <f>T263</f>
        <v xml:space="preserve">SplitHeatPump    </v>
      </c>
      <c r="U303" s="72">
        <f t="shared" ref="U303:U304" si="254">IF(AND(ISNUMBER(F303), F303&gt;0), 1, 0)</f>
        <v>1</v>
      </c>
      <c r="V303" s="61">
        <f t="shared" si="240"/>
        <v>1</v>
      </c>
      <c r="W303" s="61">
        <f t="shared" ref="W303:W304" si="255">IF(AND(ISNUMBER(I303), I303&gt;0), 1, 0)</f>
        <v>1</v>
      </c>
      <c r="X303" s="61">
        <f t="shared" si="199"/>
        <v>1</v>
      </c>
      <c r="Y303" s="61">
        <f t="shared" ref="Y303:Y304" si="256">IF(AND(ISNUMBER(L303), L303&gt;0), 1, 0)</f>
        <v>0</v>
      </c>
      <c r="Z303" s="48">
        <v>1</v>
      </c>
      <c r="AA303" s="61" t="s">
        <v>0</v>
      </c>
      <c r="AB303" s="62" t="str">
        <f>AB263</f>
        <v>VCHP2 - Variable Capacity Heat Pump</v>
      </c>
    </row>
    <row r="304" spans="1:30" x14ac:dyDescent="0.25">
      <c r="C304" s="61">
        <f t="shared" ref="C304:D304" si="257">C303</f>
        <v>2019</v>
      </c>
      <c r="D304" s="6">
        <f t="shared" si="257"/>
        <v>2020</v>
      </c>
      <c r="E304" t="s">
        <v>785</v>
      </c>
      <c r="F304" s="51">
        <v>14</v>
      </c>
      <c r="G304" s="189">
        <v>14.3</v>
      </c>
      <c r="H304" s="190">
        <v>0.95</v>
      </c>
      <c r="I304" s="11">
        <v>11.7</v>
      </c>
      <c r="J304" s="189">
        <v>11.7</v>
      </c>
      <c r="K304" s="190">
        <v>0.96</v>
      </c>
      <c r="L304" s="66" t="s">
        <v>728</v>
      </c>
      <c r="M304" s="66" t="s">
        <v>188</v>
      </c>
      <c r="N304" s="66" t="s">
        <v>189</v>
      </c>
      <c r="O304" s="72">
        <f t="shared" ref="O304:T304" si="258">O264</f>
        <v>1</v>
      </c>
      <c r="P304" s="61">
        <f t="shared" si="258"/>
        <v>-1</v>
      </c>
      <c r="Q304" s="61">
        <f t="shared" si="258"/>
        <v>1</v>
      </c>
      <c r="R304" s="61">
        <f t="shared" si="258"/>
        <v>0</v>
      </c>
      <c r="S304" s="92">
        <f t="shared" si="258"/>
        <v>0</v>
      </c>
      <c r="T304" s="75" t="str">
        <f t="shared" si="258"/>
        <v xml:space="preserve">SplitHeatPump    </v>
      </c>
      <c r="U304" s="72">
        <f t="shared" si="254"/>
        <v>1</v>
      </c>
      <c r="V304" s="61">
        <f t="shared" si="240"/>
        <v>1</v>
      </c>
      <c r="W304" s="61">
        <f t="shared" si="255"/>
        <v>1</v>
      </c>
      <c r="X304" s="61">
        <f t="shared" si="199"/>
        <v>1</v>
      </c>
      <c r="Y304" s="61">
        <f t="shared" si="256"/>
        <v>0</v>
      </c>
      <c r="Z304" s="48">
        <v>1</v>
      </c>
      <c r="AA304" s="61" t="s">
        <v>0</v>
      </c>
      <c r="AB304" s="62" t="str">
        <f t="shared" ref="AB304" si="259">AB264</f>
        <v>VCHP3</v>
      </c>
    </row>
    <row r="305" spans="1:30" x14ac:dyDescent="0.25">
      <c r="C305" s="61">
        <f t="shared" ref="C305:D305" si="260">C304</f>
        <v>2019</v>
      </c>
      <c r="D305" s="6">
        <f t="shared" si="260"/>
        <v>2020</v>
      </c>
      <c r="E305" t="s">
        <v>183</v>
      </c>
      <c r="F305" s="52">
        <v>0</v>
      </c>
      <c r="G305" s="11">
        <v>0</v>
      </c>
      <c r="H305" s="11">
        <v>1</v>
      </c>
      <c r="I305" s="66" t="s">
        <v>155</v>
      </c>
      <c r="J305" s="66" t="s">
        <v>750</v>
      </c>
      <c r="K305" s="66" t="s">
        <v>750</v>
      </c>
      <c r="L305" s="66" t="s">
        <v>728</v>
      </c>
      <c r="M305" s="66" t="s">
        <v>188</v>
      </c>
      <c r="N305" s="66" t="s">
        <v>189</v>
      </c>
      <c r="O305" s="72">
        <f>O265</f>
        <v>0</v>
      </c>
      <c r="P305" s="61">
        <f t="shared" ref="P305:T305" si="261">P265</f>
        <v>1</v>
      </c>
      <c r="Q305" s="61">
        <f t="shared" si="261"/>
        <v>0</v>
      </c>
      <c r="R305" s="61">
        <f t="shared" si="261"/>
        <v>0</v>
      </c>
      <c r="S305" s="92">
        <f t="shared" si="261"/>
        <v>0</v>
      </c>
      <c r="T305" s="75" t="str">
        <f t="shared" si="261"/>
        <v xml:space="preserve">SplitAirCond     </v>
      </c>
      <c r="U305" s="72">
        <f t="shared" si="192"/>
        <v>0</v>
      </c>
      <c r="V305" s="61">
        <f t="shared" si="240"/>
        <v>0</v>
      </c>
      <c r="W305" s="61">
        <f t="shared" ref="W305:W310" si="262">IF(AND(ISNUMBER(I305), I305&gt;0), 1, 0)</f>
        <v>0</v>
      </c>
      <c r="X305" s="61">
        <f t="shared" si="199"/>
        <v>0</v>
      </c>
      <c r="Y305" s="61">
        <f t="shared" si="193"/>
        <v>0</v>
      </c>
      <c r="Z305" s="48">
        <v>1</v>
      </c>
      <c r="AA305" s="61" t="s">
        <v>0</v>
      </c>
      <c r="AB305" s="62" t="str">
        <f>AB265</f>
        <v xml:space="preserve">EvapDirect - Direct evaporative cooling system                      </v>
      </c>
    </row>
    <row r="306" spans="1:30" x14ac:dyDescent="0.25">
      <c r="C306" s="61">
        <f t="shared" ref="C306:D306" si="263">C305</f>
        <v>2019</v>
      </c>
      <c r="D306" s="6">
        <f t="shared" si="263"/>
        <v>2020</v>
      </c>
      <c r="E306" t="s">
        <v>184</v>
      </c>
      <c r="F306" s="67" t="s">
        <v>154</v>
      </c>
      <c r="G306" s="66" t="s">
        <v>749</v>
      </c>
      <c r="H306" s="66" t="s">
        <v>749</v>
      </c>
      <c r="I306" s="48">
        <v>13</v>
      </c>
      <c r="J306" s="191">
        <f t="shared" ref="J306:J308" si="264">I306*K306</f>
        <v>12.48</v>
      </c>
      <c r="K306" s="190">
        <v>0.96</v>
      </c>
      <c r="L306" s="66" t="s">
        <v>728</v>
      </c>
      <c r="M306" s="66" t="s">
        <v>188</v>
      </c>
      <c r="N306" s="66" t="s">
        <v>189</v>
      </c>
      <c r="O306" s="72">
        <f>O266</f>
        <v>0</v>
      </c>
      <c r="P306" s="61">
        <f t="shared" ref="P306:T306" si="265">P266</f>
        <v>1</v>
      </c>
      <c r="Q306" s="61">
        <f t="shared" si="265"/>
        <v>0</v>
      </c>
      <c r="R306" s="61">
        <f t="shared" si="265"/>
        <v>0</v>
      </c>
      <c r="S306" s="92">
        <f t="shared" si="265"/>
        <v>0</v>
      </c>
      <c r="T306" s="75" t="str">
        <f t="shared" si="265"/>
        <v xml:space="preserve">SplitAirCond     </v>
      </c>
      <c r="U306" s="72">
        <f t="shared" si="192"/>
        <v>0</v>
      </c>
      <c r="V306" s="61">
        <f t="shared" si="240"/>
        <v>0</v>
      </c>
      <c r="W306" s="61">
        <f t="shared" si="262"/>
        <v>1</v>
      </c>
      <c r="X306" s="61">
        <f t="shared" si="199"/>
        <v>1</v>
      </c>
      <c r="Y306" s="61">
        <f t="shared" si="193"/>
        <v>0</v>
      </c>
      <c r="Z306" s="48">
        <v>1</v>
      </c>
      <c r="AA306" s="61" t="s">
        <v>0</v>
      </c>
      <c r="AB306" s="62" t="str">
        <f>AB266</f>
        <v xml:space="preserve">EvapIndirDirect - Indirect-direct evaporative cooling system        </v>
      </c>
    </row>
    <row r="307" spans="1:30" x14ac:dyDescent="0.25">
      <c r="C307" s="61">
        <f t="shared" si="249"/>
        <v>2019</v>
      </c>
      <c r="D307" s="6">
        <f t="shared" si="249"/>
        <v>2020</v>
      </c>
      <c r="E307" t="s">
        <v>185</v>
      </c>
      <c r="F307" s="67" t="s">
        <v>154</v>
      </c>
      <c r="G307" s="66" t="s">
        <v>749</v>
      </c>
      <c r="H307" s="66" t="s">
        <v>749</v>
      </c>
      <c r="I307" s="48">
        <v>13</v>
      </c>
      <c r="J307" s="191">
        <f t="shared" si="264"/>
        <v>12.48</v>
      </c>
      <c r="K307" s="190">
        <v>0.96</v>
      </c>
      <c r="L307" s="66" t="s">
        <v>728</v>
      </c>
      <c r="M307" s="66" t="s">
        <v>188</v>
      </c>
      <c r="N307" s="66" t="s">
        <v>189</v>
      </c>
      <c r="O307" s="72">
        <f>O267</f>
        <v>0</v>
      </c>
      <c r="P307" s="61">
        <f t="shared" ref="P307:T307" si="266">P267</f>
        <v>1</v>
      </c>
      <c r="Q307" s="61">
        <f t="shared" si="266"/>
        <v>0</v>
      </c>
      <c r="R307" s="61">
        <f t="shared" si="266"/>
        <v>0</v>
      </c>
      <c r="S307" s="92">
        <f t="shared" si="266"/>
        <v>0</v>
      </c>
      <c r="T307" s="75" t="str">
        <f t="shared" si="266"/>
        <v xml:space="preserve">SplitAirCond     </v>
      </c>
      <c r="U307" s="72">
        <f t="shared" si="192"/>
        <v>0</v>
      </c>
      <c r="V307" s="61">
        <f t="shared" si="240"/>
        <v>0</v>
      </c>
      <c r="W307" s="61">
        <f t="shared" si="262"/>
        <v>1</v>
      </c>
      <c r="X307" s="61">
        <f t="shared" si="199"/>
        <v>1</v>
      </c>
      <c r="Y307" s="61">
        <f t="shared" si="193"/>
        <v>0</v>
      </c>
      <c r="Z307" s="48">
        <v>1</v>
      </c>
      <c r="AA307" s="61" t="s">
        <v>0</v>
      </c>
      <c r="AB307" s="62" t="str">
        <f>AB267</f>
        <v xml:space="preserve">EvapIndirect - Indirect evaporative cooling system                  </v>
      </c>
    </row>
    <row r="308" spans="1:30" x14ac:dyDescent="0.25">
      <c r="C308" s="61">
        <f t="shared" si="249"/>
        <v>2019</v>
      </c>
      <c r="D308" s="6">
        <f t="shared" si="249"/>
        <v>2020</v>
      </c>
      <c r="E308" t="s">
        <v>379</v>
      </c>
      <c r="F308" s="51">
        <v>16</v>
      </c>
      <c r="G308" s="190">
        <f>F308*H308</f>
        <v>15.36</v>
      </c>
      <c r="H308" s="190">
        <v>0.96</v>
      </c>
      <c r="I308" s="11">
        <v>14</v>
      </c>
      <c r="J308" s="191">
        <f t="shared" si="264"/>
        <v>13.44</v>
      </c>
      <c r="K308" s="190">
        <v>0.96</v>
      </c>
      <c r="L308" s="66" t="s">
        <v>728</v>
      </c>
      <c r="M308" s="66" t="s">
        <v>188</v>
      </c>
      <c r="N308" s="66" t="s">
        <v>189</v>
      </c>
      <c r="O308" s="72">
        <f>O268</f>
        <v>1</v>
      </c>
      <c r="P308" s="61">
        <f t="shared" ref="P308:T308" si="267">P268</f>
        <v>1</v>
      </c>
      <c r="Q308" s="61">
        <f t="shared" si="267"/>
        <v>0</v>
      </c>
      <c r="R308" s="61">
        <f t="shared" si="267"/>
        <v>1</v>
      </c>
      <c r="S308" s="92">
        <f t="shared" si="267"/>
        <v>0</v>
      </c>
      <c r="T308" s="75" t="str">
        <f t="shared" si="267"/>
        <v xml:space="preserve">SplitAirCond     </v>
      </c>
      <c r="U308" s="72">
        <f t="shared" si="192"/>
        <v>1</v>
      </c>
      <c r="V308" s="61">
        <f t="shared" si="240"/>
        <v>1</v>
      </c>
      <c r="W308" s="61">
        <f t="shared" si="262"/>
        <v>1</v>
      </c>
      <c r="X308" s="61">
        <f t="shared" si="199"/>
        <v>1</v>
      </c>
      <c r="Y308" s="61">
        <f t="shared" si="193"/>
        <v>0</v>
      </c>
      <c r="Z308" s="48">
        <v>1</v>
      </c>
      <c r="AA308" s="61" t="s">
        <v>0</v>
      </c>
      <c r="AB308" s="62" t="str">
        <f>AB268</f>
        <v>EvapCondenser - Evaporatively-cooled condenser for split AC systems</v>
      </c>
      <c r="AD308" s="125"/>
    </row>
    <row r="309" spans="1:30" x14ac:dyDescent="0.25">
      <c r="A309" t="s">
        <v>0</v>
      </c>
      <c r="C309" s="61">
        <f t="shared" si="249"/>
        <v>2019</v>
      </c>
      <c r="D309" s="6">
        <f t="shared" si="249"/>
        <v>2020</v>
      </c>
      <c r="E309" s="24" t="s">
        <v>186</v>
      </c>
      <c r="F309" s="67" t="s">
        <v>154</v>
      </c>
      <c r="G309" s="66" t="s">
        <v>749</v>
      </c>
      <c r="H309" s="66" t="s">
        <v>749</v>
      </c>
      <c r="I309" s="11">
        <v>0</v>
      </c>
      <c r="J309" s="11">
        <v>0</v>
      </c>
      <c r="K309" s="11">
        <v>1</v>
      </c>
      <c r="L309" s="66" t="s">
        <v>728</v>
      </c>
      <c r="M309" s="66" t="s">
        <v>188</v>
      </c>
      <c r="N309" s="66" t="s">
        <v>189</v>
      </c>
      <c r="O309" s="72">
        <f>O269</f>
        <v>0</v>
      </c>
      <c r="P309" s="61">
        <f t="shared" ref="P309:T309" si="268">P269</f>
        <v>1</v>
      </c>
      <c r="Q309" s="61">
        <f t="shared" si="268"/>
        <v>0</v>
      </c>
      <c r="R309" s="61">
        <f t="shared" si="268"/>
        <v>1</v>
      </c>
      <c r="S309" s="92">
        <f t="shared" si="268"/>
        <v>0</v>
      </c>
      <c r="T309" s="75" t="str">
        <f t="shared" si="268"/>
        <v>N/A</v>
      </c>
      <c r="U309" s="72">
        <f t="shared" si="192"/>
        <v>0</v>
      </c>
      <c r="V309" s="61">
        <f t="shared" si="240"/>
        <v>0</v>
      </c>
      <c r="W309" s="61">
        <f t="shared" si="262"/>
        <v>0</v>
      </c>
      <c r="X309" s="61">
        <f t="shared" si="199"/>
        <v>0</v>
      </c>
      <c r="Y309" s="61">
        <f t="shared" si="193"/>
        <v>0</v>
      </c>
      <c r="Z309" s="48">
        <v>1</v>
      </c>
      <c r="AA309" s="61" t="s">
        <v>0</v>
      </c>
      <c r="AB309" s="62" t="str">
        <f>AB269</f>
        <v xml:space="preserve">Evap/CC - Evaporatively-cooled condensers                           </v>
      </c>
    </row>
    <row r="310" spans="1:30" x14ac:dyDescent="0.25">
      <c r="A310" t="s">
        <v>0</v>
      </c>
      <c r="C310" s="61">
        <f t="shared" si="249"/>
        <v>2019</v>
      </c>
      <c r="D310" s="6">
        <f t="shared" si="249"/>
        <v>2020</v>
      </c>
      <c r="E310" s="24" t="s">
        <v>187</v>
      </c>
      <c r="F310" s="52">
        <v>0</v>
      </c>
      <c r="G310" s="11">
        <v>0</v>
      </c>
      <c r="H310" s="11">
        <v>1</v>
      </c>
      <c r="I310" s="11">
        <v>0</v>
      </c>
      <c r="J310" s="11">
        <v>0</v>
      </c>
      <c r="K310" s="11">
        <v>1</v>
      </c>
      <c r="L310" s="66" t="s">
        <v>728</v>
      </c>
      <c r="M310" s="66" t="s">
        <v>188</v>
      </c>
      <c r="N310" s="66" t="s">
        <v>189</v>
      </c>
      <c r="O310" s="72">
        <f>O270</f>
        <v>0</v>
      </c>
      <c r="P310" s="61">
        <f t="shared" ref="P310:T310" si="269">P270</f>
        <v>1</v>
      </c>
      <c r="Q310" s="61">
        <f t="shared" si="269"/>
        <v>0</v>
      </c>
      <c r="R310" s="61">
        <f t="shared" si="269"/>
        <v>1</v>
      </c>
      <c r="S310" s="92">
        <f t="shared" si="269"/>
        <v>0</v>
      </c>
      <c r="T310" s="75" t="str">
        <f t="shared" si="269"/>
        <v>N/A</v>
      </c>
      <c r="U310" s="72">
        <f t="shared" si="192"/>
        <v>0</v>
      </c>
      <c r="V310" s="61">
        <f t="shared" si="240"/>
        <v>0</v>
      </c>
      <c r="W310" s="61">
        <f t="shared" si="262"/>
        <v>0</v>
      </c>
      <c r="X310" s="61">
        <f t="shared" si="199"/>
        <v>0</v>
      </c>
      <c r="Y310" s="61">
        <f t="shared" si="193"/>
        <v>0</v>
      </c>
      <c r="Z310" s="48">
        <v>1</v>
      </c>
      <c r="AA310" s="61" t="s">
        <v>0</v>
      </c>
      <c r="AB310" s="62" t="str">
        <f>AB270</f>
        <v xml:space="preserve">IceSAC - Ice storage air conditioning system                        </v>
      </c>
    </row>
    <row r="311" spans="1:30" x14ac:dyDescent="0.25">
      <c r="A311" t="s">
        <v>644</v>
      </c>
      <c r="D311" s="126"/>
      <c r="E311" s="126"/>
      <c r="F311" s="126"/>
      <c r="G311" s="126"/>
      <c r="H311" s="126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</row>
    <row r="312" spans="1:30" x14ac:dyDescent="0.25">
      <c r="C312" s="1">
        <v>2022</v>
      </c>
      <c r="D312" s="60">
        <v>2023</v>
      </c>
      <c r="E312" t="s">
        <v>173</v>
      </c>
      <c r="F312" s="67" t="s">
        <v>154</v>
      </c>
      <c r="G312" s="66" t="s">
        <v>749</v>
      </c>
      <c r="H312" s="66" t="s">
        <v>749</v>
      </c>
      <c r="I312" s="66" t="s">
        <v>155</v>
      </c>
      <c r="J312" s="66" t="s">
        <v>750</v>
      </c>
      <c r="K312" s="66" t="s">
        <v>750</v>
      </c>
      <c r="L312" s="66" t="s">
        <v>728</v>
      </c>
      <c r="M312" s="66" t="s">
        <v>188</v>
      </c>
      <c r="N312" s="66" t="s">
        <v>189</v>
      </c>
      <c r="O312" s="72">
        <f>O272</f>
        <v>1</v>
      </c>
      <c r="P312" s="61">
        <f>P272</f>
        <v>-1</v>
      </c>
      <c r="Q312" s="61">
        <f>Q272</f>
        <v>0</v>
      </c>
      <c r="R312" s="61">
        <f>R272</f>
        <v>0</v>
      </c>
      <c r="S312" s="92">
        <f>S272</f>
        <v>0</v>
      </c>
      <c r="T312" s="75" t="str">
        <f>T272</f>
        <v xml:space="preserve">SplitAirCond     </v>
      </c>
      <c r="U312" s="72">
        <f t="shared" ref="U312:U351" si="270">IF(AND(ISNUMBER(F312), F312&gt;0), 1, 0)</f>
        <v>0</v>
      </c>
      <c r="V312" s="61">
        <f t="shared" ref="V312:V351" si="271">IF(AND(ISNUMBER(G312), G312&gt;0), 1, 0)</f>
        <v>0</v>
      </c>
      <c r="W312" s="61">
        <f>IF(AND(ISNUMBER(I312), I312&gt;0), 1, 0)</f>
        <v>0</v>
      </c>
      <c r="X312" s="61">
        <f>IF(AND(ISNUMBER(J312), J312&gt;0), 1, 0)</f>
        <v>0</v>
      </c>
      <c r="Y312" s="61">
        <f t="shared" ref="Y312:Y351" si="272">IF(AND(ISNUMBER(L312), L312&gt;0), 1, 0)</f>
        <v>0</v>
      </c>
      <c r="Z312" s="48">
        <v>0</v>
      </c>
      <c r="AA312" s="61" t="s">
        <v>0</v>
      </c>
      <c r="AB312" s="62" t="str">
        <f>AB272</f>
        <v xml:space="preserve">NoCooling - No cooling equipment                                    </v>
      </c>
    </row>
    <row r="313" spans="1:30" x14ac:dyDescent="0.25">
      <c r="C313" s="61">
        <f>C312</f>
        <v>2022</v>
      </c>
      <c r="D313" s="6">
        <f>D312</f>
        <v>2023</v>
      </c>
      <c r="E313" t="s">
        <v>174</v>
      </c>
      <c r="F313" s="188">
        <v>15</v>
      </c>
      <c r="G313" s="189">
        <v>14.3</v>
      </c>
      <c r="H313" s="189">
        <v>0.95</v>
      </c>
      <c r="I313" s="189">
        <v>12.2</v>
      </c>
      <c r="J313" s="189">
        <v>11.7</v>
      </c>
      <c r="K313" s="189">
        <v>0.96</v>
      </c>
      <c r="L313" s="66" t="s">
        <v>728</v>
      </c>
      <c r="M313" s="66" t="s">
        <v>188</v>
      </c>
      <c r="N313" s="66" t="s">
        <v>189</v>
      </c>
      <c r="O313" s="72">
        <f>O273</f>
        <v>1</v>
      </c>
      <c r="P313" s="61">
        <f>P273</f>
        <v>1</v>
      </c>
      <c r="Q313" s="61">
        <f>Q273</f>
        <v>0</v>
      </c>
      <c r="R313" s="61">
        <f>R273</f>
        <v>1</v>
      </c>
      <c r="S313" s="92">
        <f>S273</f>
        <v>0</v>
      </c>
      <c r="T313" s="75" t="str">
        <f>T273</f>
        <v xml:space="preserve">SplitAirCond     </v>
      </c>
      <c r="U313" s="72">
        <f t="shared" si="270"/>
        <v>1</v>
      </c>
      <c r="V313" s="61">
        <f t="shared" si="271"/>
        <v>1</v>
      </c>
      <c r="W313" s="61">
        <f>IF(AND(ISNUMBER(I313), I313&gt;0), 1, 0)</f>
        <v>1</v>
      </c>
      <c r="X313" s="61">
        <f>IF(AND(ISNUMBER(J313), J313&gt;0), 1, 0)</f>
        <v>1</v>
      </c>
      <c r="Y313" s="61">
        <f t="shared" si="272"/>
        <v>0</v>
      </c>
      <c r="Z313" s="48">
        <v>1</v>
      </c>
      <c r="AA313" s="61" t="s">
        <v>0</v>
      </c>
      <c r="AB313" s="62" t="str">
        <f>AB273</f>
        <v xml:space="preserve">SplitAirCond - Split air conditioning system                        </v>
      </c>
    </row>
    <row r="314" spans="1:30" x14ac:dyDescent="0.25">
      <c r="C314" s="61">
        <f t="shared" ref="C314:D314" si="273">C313</f>
        <v>2022</v>
      </c>
      <c r="D314" s="6">
        <f t="shared" si="273"/>
        <v>2023</v>
      </c>
      <c r="E314" s="177" t="s">
        <v>713</v>
      </c>
      <c r="F314" s="67" t="s">
        <v>154</v>
      </c>
      <c r="G314" s="66" t="s">
        <v>749</v>
      </c>
      <c r="H314" s="66" t="s">
        <v>749</v>
      </c>
      <c r="I314" s="53">
        <v>9.5</v>
      </c>
      <c r="J314" s="191">
        <f>I314*0.96</f>
        <v>9.1199999999999992</v>
      </c>
      <c r="K314" s="189">
        <v>0.96</v>
      </c>
      <c r="L314" s="66" t="s">
        <v>728</v>
      </c>
      <c r="M314" s="66" t="s">
        <v>188</v>
      </c>
      <c r="N314" s="66" t="s">
        <v>189</v>
      </c>
      <c r="O314" s="72">
        <f>O274</f>
        <v>1</v>
      </c>
      <c r="P314" s="61">
        <f>P274</f>
        <v>0</v>
      </c>
      <c r="Q314" s="61">
        <f>Q274</f>
        <v>0</v>
      </c>
      <c r="R314" s="61">
        <f>R274</f>
        <v>0</v>
      </c>
      <c r="S314" s="92">
        <f>S274</f>
        <v>0</v>
      </c>
      <c r="T314" s="75" t="str">
        <f>T274</f>
        <v xml:space="preserve">SplitAirCond     </v>
      </c>
      <c r="U314" s="72">
        <f t="shared" ref="U314:U315" si="274">IF(AND(ISNUMBER(F314), F314&gt;0), 1, 0)</f>
        <v>0</v>
      </c>
      <c r="V314" s="61">
        <f t="shared" si="271"/>
        <v>0</v>
      </c>
      <c r="W314" s="61">
        <f t="shared" ref="W314:W315" si="275">IF(AND(ISNUMBER(I314), I314&gt;0), 1, 0)</f>
        <v>1</v>
      </c>
      <c r="X314" s="61">
        <f t="shared" ref="X314:X351" si="276">IF(AND(ISNUMBER(J314), J314&gt;0), 1, 0)</f>
        <v>1</v>
      </c>
      <c r="Y314" s="61">
        <f t="shared" si="272"/>
        <v>0</v>
      </c>
      <c r="Z314" s="48">
        <v>1</v>
      </c>
      <c r="AA314" s="61" t="s">
        <v>0</v>
      </c>
      <c r="AB314" s="62" t="str">
        <f>AB274</f>
        <v>PkgTermAirCond - Packaged terminal air conditioner (PTAC)</v>
      </c>
    </row>
    <row r="315" spans="1:30" x14ac:dyDescent="0.25">
      <c r="C315" s="61">
        <f t="shared" ref="C315:D315" si="277">C314</f>
        <v>2022</v>
      </c>
      <c r="D315" s="6">
        <f t="shared" si="277"/>
        <v>2023</v>
      </c>
      <c r="E315" s="177" t="s">
        <v>714</v>
      </c>
      <c r="F315" s="67" t="s">
        <v>154</v>
      </c>
      <c r="G315" s="66" t="s">
        <v>749</v>
      </c>
      <c r="H315" s="66" t="s">
        <v>749</v>
      </c>
      <c r="I315" s="189">
        <v>11</v>
      </c>
      <c r="J315" s="189">
        <v>10.6</v>
      </c>
      <c r="K315" s="189">
        <v>0.96</v>
      </c>
      <c r="L315" s="66" t="s">
        <v>728</v>
      </c>
      <c r="M315" s="66" t="s">
        <v>188</v>
      </c>
      <c r="N315" s="66" t="s">
        <v>189</v>
      </c>
      <c r="O315" s="72">
        <f>O275</f>
        <v>1</v>
      </c>
      <c r="P315" s="61">
        <f>P275</f>
        <v>1</v>
      </c>
      <c r="Q315" s="61">
        <f>Q275</f>
        <v>0</v>
      </c>
      <c r="R315" s="61">
        <f>R275</f>
        <v>0</v>
      </c>
      <c r="S315" s="92">
        <f>S275</f>
        <v>0</v>
      </c>
      <c r="T315" s="75" t="str">
        <f>T275</f>
        <v xml:space="preserve">SplitAirCond     </v>
      </c>
      <c r="U315" s="72">
        <f t="shared" si="274"/>
        <v>0</v>
      </c>
      <c r="V315" s="61">
        <f t="shared" si="271"/>
        <v>0</v>
      </c>
      <c r="W315" s="61">
        <f t="shared" si="275"/>
        <v>1</v>
      </c>
      <c r="X315" s="61">
        <f t="shared" si="276"/>
        <v>1</v>
      </c>
      <c r="Y315" s="61">
        <f t="shared" si="272"/>
        <v>0</v>
      </c>
      <c r="Z315" s="48">
        <v>1</v>
      </c>
      <c r="AA315" s="61" t="s">
        <v>0</v>
      </c>
      <c r="AB315" s="62" t="str">
        <f>AB275</f>
        <v>SglPkgVertAirCond - Single package vertical A/C system</v>
      </c>
    </row>
    <row r="316" spans="1:30" x14ac:dyDescent="0.25">
      <c r="C316" s="61">
        <f t="shared" ref="C316:D316" si="278">C315</f>
        <v>2022</v>
      </c>
      <c r="D316" s="6">
        <f t="shared" si="278"/>
        <v>2023</v>
      </c>
      <c r="E316" t="s">
        <v>175</v>
      </c>
      <c r="F316" s="188">
        <v>14</v>
      </c>
      <c r="G316" s="189">
        <v>13.4</v>
      </c>
      <c r="H316" s="189">
        <v>0.96</v>
      </c>
      <c r="I316" s="189">
        <v>11</v>
      </c>
      <c r="J316" s="189">
        <v>10.6</v>
      </c>
      <c r="K316" s="189">
        <v>0.96</v>
      </c>
      <c r="L316" s="66" t="s">
        <v>728</v>
      </c>
      <c r="M316" s="66" t="s">
        <v>188</v>
      </c>
      <c r="N316" s="66" t="s">
        <v>189</v>
      </c>
      <c r="O316" s="72">
        <f>O276</f>
        <v>1</v>
      </c>
      <c r="P316" s="61">
        <f>P276</f>
        <v>1</v>
      </c>
      <c r="Q316" s="61">
        <f>Q276</f>
        <v>0</v>
      </c>
      <c r="R316" s="61">
        <f>R276</f>
        <v>1</v>
      </c>
      <c r="S316" s="92">
        <f>S276</f>
        <v>0</v>
      </c>
      <c r="T316" s="75" t="str">
        <f>T276</f>
        <v xml:space="preserve">SplitAirCond     </v>
      </c>
      <c r="U316" s="72">
        <f t="shared" si="270"/>
        <v>1</v>
      </c>
      <c r="V316" s="61">
        <f t="shared" si="271"/>
        <v>1</v>
      </c>
      <c r="W316" s="61">
        <f t="shared" ref="W316:W321" si="279">IF(AND(ISNUMBER(I316), I316&gt;0), 1, 0)</f>
        <v>1</v>
      </c>
      <c r="X316" s="61">
        <f t="shared" si="276"/>
        <v>1</v>
      </c>
      <c r="Y316" s="61">
        <f t="shared" si="272"/>
        <v>0</v>
      </c>
      <c r="Z316" s="48">
        <v>1</v>
      </c>
      <c r="AA316" s="61" t="s">
        <v>0</v>
      </c>
      <c r="AB316" s="62" t="str">
        <f>AB276</f>
        <v xml:space="preserve">PkgAirCond - Central packaged A/C system (&lt; 65 kBtuh)               </v>
      </c>
    </row>
    <row r="317" spans="1:30" x14ac:dyDescent="0.25">
      <c r="C317" s="61">
        <f t="shared" ref="C317:D317" si="280">C316</f>
        <v>2022</v>
      </c>
      <c r="D317" s="6">
        <f t="shared" si="280"/>
        <v>2023</v>
      </c>
      <c r="E317" t="s">
        <v>176</v>
      </c>
      <c r="F317" s="51">
        <v>13</v>
      </c>
      <c r="G317" s="191">
        <f>F317*0.96</f>
        <v>12.48</v>
      </c>
      <c r="H317" s="194">
        <v>0.96</v>
      </c>
      <c r="I317" s="11">
        <v>0</v>
      </c>
      <c r="J317" s="11">
        <v>0</v>
      </c>
      <c r="K317" s="11">
        <v>1</v>
      </c>
      <c r="L317" s="66" t="s">
        <v>728</v>
      </c>
      <c r="M317" s="66" t="s">
        <v>188</v>
      </c>
      <c r="N317" s="66" t="s">
        <v>189</v>
      </c>
      <c r="O317" s="72">
        <f>O277</f>
        <v>0</v>
      </c>
      <c r="P317" s="61">
        <f>P277</f>
        <v>1</v>
      </c>
      <c r="Q317" s="61">
        <f>Q277</f>
        <v>0</v>
      </c>
      <c r="R317" s="61">
        <f>R277</f>
        <v>1</v>
      </c>
      <c r="S317" s="92">
        <f>S277</f>
        <v>0</v>
      </c>
      <c r="T317" s="75" t="str">
        <f>T277</f>
        <v xml:space="preserve">SplitAirCond     </v>
      </c>
      <c r="U317" s="72">
        <f t="shared" si="270"/>
        <v>1</v>
      </c>
      <c r="V317" s="61">
        <f t="shared" si="271"/>
        <v>1</v>
      </c>
      <c r="W317" s="61">
        <f t="shared" si="279"/>
        <v>0</v>
      </c>
      <c r="X317" s="61">
        <f t="shared" si="276"/>
        <v>0</v>
      </c>
      <c r="Y317" s="61">
        <f t="shared" si="272"/>
        <v>0</v>
      </c>
      <c r="Z317" s="48">
        <v>1</v>
      </c>
      <c r="AA317" s="61" t="s">
        <v>0</v>
      </c>
      <c r="AB317" s="62" t="str">
        <f>AB277</f>
        <v xml:space="preserve">LrgPkgAirCond - Large packaged A/C system (&gt;= 65 kBtuh)             </v>
      </c>
    </row>
    <row r="318" spans="1:30" x14ac:dyDescent="0.25">
      <c r="C318" s="61">
        <f t="shared" ref="C318:D318" si="281">C317</f>
        <v>2022</v>
      </c>
      <c r="D318" s="6">
        <f t="shared" si="281"/>
        <v>2023</v>
      </c>
      <c r="E318" t="s">
        <v>519</v>
      </c>
      <c r="F318" s="51">
        <v>12</v>
      </c>
      <c r="G318" s="192">
        <v>12</v>
      </c>
      <c r="H318" s="192">
        <v>1</v>
      </c>
      <c r="I318" s="149">
        <v>10</v>
      </c>
      <c r="J318" s="191">
        <f>I318*0.96</f>
        <v>9.6</v>
      </c>
      <c r="K318" s="189">
        <v>0.96</v>
      </c>
      <c r="L318" s="66" t="s">
        <v>728</v>
      </c>
      <c r="M318" s="66" t="s">
        <v>188</v>
      </c>
      <c r="N318" s="66" t="s">
        <v>189</v>
      </c>
      <c r="O318" s="72">
        <f>O278</f>
        <v>1</v>
      </c>
      <c r="P318" s="61">
        <f>P278</f>
        <v>1</v>
      </c>
      <c r="Q318" s="61">
        <f>Q278</f>
        <v>0</v>
      </c>
      <c r="R318" s="61">
        <f>R278</f>
        <v>1</v>
      </c>
      <c r="S318" s="92">
        <f>S278</f>
        <v>0</v>
      </c>
      <c r="T318" s="75" t="str">
        <f>T278</f>
        <v xml:space="preserve">SplitAirCond     </v>
      </c>
      <c r="U318" s="72">
        <f t="shared" si="270"/>
        <v>1</v>
      </c>
      <c r="V318" s="61">
        <f t="shared" si="271"/>
        <v>1</v>
      </c>
      <c r="W318" s="61">
        <f t="shared" si="279"/>
        <v>1</v>
      </c>
      <c r="X318" s="61">
        <f t="shared" si="276"/>
        <v>1</v>
      </c>
      <c r="Y318" s="61">
        <f t="shared" si="272"/>
        <v>0</v>
      </c>
      <c r="Z318" s="48">
        <v>1</v>
      </c>
      <c r="AA318" s="61" t="s">
        <v>0</v>
      </c>
      <c r="AB318" s="62" t="str">
        <f>AB278</f>
        <v xml:space="preserve">SDHVSplitAirCond - Small duct, high velocity, split A/C system                        </v>
      </c>
    </row>
    <row r="319" spans="1:30" x14ac:dyDescent="0.25">
      <c r="C319" s="61">
        <f t="shared" ref="C319:D319" si="282">C318</f>
        <v>2022</v>
      </c>
      <c r="D319" s="6">
        <f t="shared" si="282"/>
        <v>2023</v>
      </c>
      <c r="E319" t="s">
        <v>530</v>
      </c>
      <c r="F319" s="188">
        <v>15</v>
      </c>
      <c r="G319" s="189">
        <v>14.3</v>
      </c>
      <c r="H319" s="189">
        <v>0.95</v>
      </c>
      <c r="I319" s="189">
        <v>12.2</v>
      </c>
      <c r="J319" s="189">
        <v>11.7</v>
      </c>
      <c r="K319" s="189">
        <v>0.96</v>
      </c>
      <c r="L319" s="66" t="s">
        <v>728</v>
      </c>
      <c r="M319" s="66" t="s">
        <v>188</v>
      </c>
      <c r="N319" s="66" t="s">
        <v>189</v>
      </c>
      <c r="O319" s="72">
        <f>O279</f>
        <v>1</v>
      </c>
      <c r="P319" s="61">
        <f>P279</f>
        <v>0</v>
      </c>
      <c r="Q319" s="61">
        <f>Q279</f>
        <v>0</v>
      </c>
      <c r="R319" s="61">
        <f>R279</f>
        <v>1</v>
      </c>
      <c r="S319" s="92">
        <f>S279</f>
        <v>1</v>
      </c>
      <c r="T319" s="75" t="str">
        <f>T279</f>
        <v xml:space="preserve">SplitAirCond     </v>
      </c>
      <c r="U319" s="72">
        <f t="shared" si="270"/>
        <v>1</v>
      </c>
      <c r="V319" s="61">
        <f t="shared" si="271"/>
        <v>1</v>
      </c>
      <c r="W319" s="61">
        <f t="shared" si="279"/>
        <v>1</v>
      </c>
      <c r="X319" s="61">
        <f t="shared" si="276"/>
        <v>1</v>
      </c>
      <c r="Y319" s="61">
        <f t="shared" si="272"/>
        <v>0</v>
      </c>
      <c r="Z319" s="48">
        <v>1</v>
      </c>
      <c r="AA319" s="61" t="s">
        <v>0</v>
      </c>
      <c r="AB319" s="62" t="str">
        <f>AB279</f>
        <v>DuctlessMiniSplitAirCond – Ductless mini-split A/C system</v>
      </c>
    </row>
    <row r="320" spans="1:30" x14ac:dyDescent="0.25">
      <c r="C320" s="61">
        <f t="shared" ref="C320:D320" si="283">C319</f>
        <v>2022</v>
      </c>
      <c r="D320" s="6">
        <f t="shared" si="283"/>
        <v>2023</v>
      </c>
      <c r="E320" t="s">
        <v>531</v>
      </c>
      <c r="F320" s="188">
        <v>15</v>
      </c>
      <c r="G320" s="189">
        <v>14.3</v>
      </c>
      <c r="H320" s="189">
        <v>0.95</v>
      </c>
      <c r="I320" s="189">
        <v>12.2</v>
      </c>
      <c r="J320" s="189">
        <v>11.7</v>
      </c>
      <c r="K320" s="189">
        <v>0.96</v>
      </c>
      <c r="L320" s="66" t="s">
        <v>728</v>
      </c>
      <c r="M320" s="66" t="s">
        <v>188</v>
      </c>
      <c r="N320" s="66" t="s">
        <v>189</v>
      </c>
      <c r="O320" s="72">
        <f>O280</f>
        <v>1</v>
      </c>
      <c r="P320" s="61">
        <f>P280</f>
        <v>0</v>
      </c>
      <c r="Q320" s="61">
        <f>Q280</f>
        <v>0</v>
      </c>
      <c r="R320" s="61">
        <f>R280</f>
        <v>1</v>
      </c>
      <c r="S320" s="92">
        <f>S280</f>
        <v>1</v>
      </c>
      <c r="T320" s="75" t="str">
        <f>T280</f>
        <v xml:space="preserve">SplitAirCond     </v>
      </c>
      <c r="U320" s="72">
        <f t="shared" si="270"/>
        <v>1</v>
      </c>
      <c r="V320" s="61">
        <f t="shared" si="271"/>
        <v>1</v>
      </c>
      <c r="W320" s="61">
        <f t="shared" si="279"/>
        <v>1</v>
      </c>
      <c r="X320" s="61">
        <f t="shared" si="276"/>
        <v>1</v>
      </c>
      <c r="Y320" s="61">
        <f t="shared" si="272"/>
        <v>0</v>
      </c>
      <c r="Z320" s="48">
        <v>1</v>
      </c>
      <c r="AA320" s="61" t="s">
        <v>0</v>
      </c>
      <c r="AB320" s="62" t="str">
        <f>AB280</f>
        <v>DuctlessMultiSplitAirCond - Ductless multi-split A/C system</v>
      </c>
    </row>
    <row r="321" spans="1:28" x14ac:dyDescent="0.25">
      <c r="C321" s="61">
        <f t="shared" ref="C321:D321" si="284">C320</f>
        <v>2022</v>
      </c>
      <c r="D321" s="6">
        <f t="shared" si="284"/>
        <v>2023</v>
      </c>
      <c r="E321" t="s">
        <v>527</v>
      </c>
      <c r="F321" s="51">
        <v>13</v>
      </c>
      <c r="G321" s="190">
        <f>F321*0.96</f>
        <v>12.48</v>
      </c>
      <c r="H321" s="194">
        <v>0.96</v>
      </c>
      <c r="I321" s="11">
        <v>11.3</v>
      </c>
      <c r="J321" s="191">
        <f>I321*0.96</f>
        <v>10.848000000000001</v>
      </c>
      <c r="K321" s="189">
        <v>0.96</v>
      </c>
      <c r="L321" s="66" t="s">
        <v>728</v>
      </c>
      <c r="M321" s="66" t="s">
        <v>188</v>
      </c>
      <c r="N321" s="66" t="s">
        <v>189</v>
      </c>
      <c r="O321" s="72">
        <f>O281</f>
        <v>1</v>
      </c>
      <c r="P321" s="61">
        <f>P281</f>
        <v>0</v>
      </c>
      <c r="Q321" s="61">
        <f>Q281</f>
        <v>0</v>
      </c>
      <c r="R321" s="61">
        <f>R281</f>
        <v>1</v>
      </c>
      <c r="S321" s="92">
        <f>S281</f>
        <v>1</v>
      </c>
      <c r="T321" s="75" t="str">
        <f>T281</f>
        <v xml:space="preserve">SplitAirCond     </v>
      </c>
      <c r="U321" s="72">
        <f t="shared" si="270"/>
        <v>1</v>
      </c>
      <c r="V321" s="61">
        <f t="shared" si="271"/>
        <v>1</v>
      </c>
      <c r="W321" s="61">
        <f t="shared" si="279"/>
        <v>1</v>
      </c>
      <c r="X321" s="61">
        <f t="shared" si="276"/>
        <v>1</v>
      </c>
      <c r="Y321" s="61">
        <f t="shared" si="272"/>
        <v>0</v>
      </c>
      <c r="Z321" s="48">
        <v>1</v>
      </c>
      <c r="AA321" s="61" t="s">
        <v>0</v>
      </c>
      <c r="AB321" s="62" t="str">
        <f>AB281</f>
        <v>DuctlessVRFAirCond - Ductless variable refrigerant flow (VRF) A/C system</v>
      </c>
    </row>
    <row r="322" spans="1:28" x14ac:dyDescent="0.25">
      <c r="C322" s="61">
        <f t="shared" ref="C322:D322" si="285">C321</f>
        <v>2022</v>
      </c>
      <c r="D322" s="6">
        <f t="shared" si="285"/>
        <v>2023</v>
      </c>
      <c r="E322" s="177" t="s">
        <v>715</v>
      </c>
      <c r="F322" s="188">
        <v>15</v>
      </c>
      <c r="G322" s="189">
        <v>14.3</v>
      </c>
      <c r="H322" s="189">
        <v>0.95</v>
      </c>
      <c r="I322" s="189">
        <v>12.2</v>
      </c>
      <c r="J322" s="189">
        <v>11.7</v>
      </c>
      <c r="K322" s="189">
        <v>0.96</v>
      </c>
      <c r="L322" s="66" t="s">
        <v>728</v>
      </c>
      <c r="M322" s="66" t="s">
        <v>188</v>
      </c>
      <c r="N322" s="66" t="s">
        <v>189</v>
      </c>
      <c r="O322" s="72">
        <f t="shared" ref="O322:T322" si="286">O282</f>
        <v>1</v>
      </c>
      <c r="P322" s="61">
        <f t="shared" si="286"/>
        <v>1</v>
      </c>
      <c r="Q322" s="61">
        <f t="shared" si="286"/>
        <v>0</v>
      </c>
      <c r="R322" s="61">
        <f t="shared" si="286"/>
        <v>1</v>
      </c>
      <c r="S322" s="92">
        <f t="shared" si="286"/>
        <v>1</v>
      </c>
      <c r="T322" s="75" t="str">
        <f t="shared" si="286"/>
        <v xml:space="preserve">SplitAirCond     </v>
      </c>
      <c r="U322" s="72">
        <f t="shared" ref="U322:U324" si="287">IF(AND(ISNUMBER(F322), F322&gt;0), 1, 0)</f>
        <v>1</v>
      </c>
      <c r="V322" s="61">
        <f t="shared" si="271"/>
        <v>1</v>
      </c>
      <c r="W322" s="61">
        <f t="shared" ref="W322:W324" si="288">IF(AND(ISNUMBER(I322), I322&gt;0), 1, 0)</f>
        <v>1</v>
      </c>
      <c r="X322" s="61">
        <f t="shared" si="276"/>
        <v>1</v>
      </c>
      <c r="Y322" s="61">
        <f t="shared" si="272"/>
        <v>0</v>
      </c>
      <c r="Z322" s="48">
        <v>1</v>
      </c>
      <c r="AA322" s="61" t="s">
        <v>0</v>
      </c>
      <c r="AB322" s="62" t="str">
        <f>AB282</f>
        <v>DuctedMiniSplitAirCond - Ducted mini-split A/C system</v>
      </c>
    </row>
    <row r="323" spans="1:28" x14ac:dyDescent="0.25">
      <c r="C323" s="61">
        <f t="shared" ref="C323:D323" si="289">C322</f>
        <v>2022</v>
      </c>
      <c r="D323" s="6">
        <f t="shared" si="289"/>
        <v>2023</v>
      </c>
      <c r="E323" s="177" t="s">
        <v>716</v>
      </c>
      <c r="F323" s="188">
        <v>15</v>
      </c>
      <c r="G323" s="189">
        <v>14.3</v>
      </c>
      <c r="H323" s="189">
        <v>0.95</v>
      </c>
      <c r="I323" s="189">
        <v>12.2</v>
      </c>
      <c r="J323" s="189">
        <v>11.7</v>
      </c>
      <c r="K323" s="189">
        <v>0.96</v>
      </c>
      <c r="L323" s="66" t="s">
        <v>728</v>
      </c>
      <c r="M323" s="66" t="s">
        <v>188</v>
      </c>
      <c r="N323" s="66" t="s">
        <v>189</v>
      </c>
      <c r="O323" s="72">
        <f t="shared" ref="O323:T323" si="290">O283</f>
        <v>1</v>
      </c>
      <c r="P323" s="61">
        <f t="shared" si="290"/>
        <v>1</v>
      </c>
      <c r="Q323" s="61">
        <f t="shared" si="290"/>
        <v>0</v>
      </c>
      <c r="R323" s="61">
        <f t="shared" si="290"/>
        <v>1</v>
      </c>
      <c r="S323" s="92">
        <f t="shared" si="290"/>
        <v>1</v>
      </c>
      <c r="T323" s="75" t="str">
        <f t="shared" si="290"/>
        <v xml:space="preserve">SplitAirCond     </v>
      </c>
      <c r="U323" s="72">
        <f t="shared" si="287"/>
        <v>1</v>
      </c>
      <c r="V323" s="61">
        <f t="shared" si="271"/>
        <v>1</v>
      </c>
      <c r="W323" s="61">
        <f t="shared" si="288"/>
        <v>1</v>
      </c>
      <c r="X323" s="61">
        <f t="shared" si="276"/>
        <v>1</v>
      </c>
      <c r="Y323" s="61">
        <f t="shared" si="272"/>
        <v>0</v>
      </c>
      <c r="Z323" s="48">
        <v>1</v>
      </c>
      <c r="AA323" s="61" t="s">
        <v>0</v>
      </c>
      <c r="AB323" s="62" t="str">
        <f>AB283</f>
        <v>DuctedMultiSplitAirCond - Ducted multi-split A/C system</v>
      </c>
    </row>
    <row r="324" spans="1:28" x14ac:dyDescent="0.25">
      <c r="C324" s="61">
        <f t="shared" ref="C324:D324" si="291">C323</f>
        <v>2022</v>
      </c>
      <c r="D324" s="6">
        <f t="shared" si="291"/>
        <v>2023</v>
      </c>
      <c r="E324" s="177" t="s">
        <v>717</v>
      </c>
      <c r="F324" s="188">
        <v>15</v>
      </c>
      <c r="G324" s="189">
        <v>14.3</v>
      </c>
      <c r="H324" s="189">
        <v>0.95</v>
      </c>
      <c r="I324" s="189">
        <v>12.2</v>
      </c>
      <c r="J324" s="189">
        <v>11.7</v>
      </c>
      <c r="K324" s="189">
        <v>0.96</v>
      </c>
      <c r="L324" s="66" t="s">
        <v>728</v>
      </c>
      <c r="M324" s="66" t="s">
        <v>188</v>
      </c>
      <c r="N324" s="66" t="s">
        <v>189</v>
      </c>
      <c r="O324" s="72">
        <f t="shared" ref="O324:T324" si="292">O284</f>
        <v>1</v>
      </c>
      <c r="P324" s="61">
        <f t="shared" si="292"/>
        <v>1</v>
      </c>
      <c r="Q324" s="61">
        <f t="shared" si="292"/>
        <v>0</v>
      </c>
      <c r="R324" s="61">
        <f t="shared" si="292"/>
        <v>1</v>
      </c>
      <c r="S324" s="92">
        <f t="shared" si="292"/>
        <v>1</v>
      </c>
      <c r="T324" s="75" t="str">
        <f t="shared" si="292"/>
        <v xml:space="preserve">SplitAirCond     </v>
      </c>
      <c r="U324" s="72">
        <f t="shared" si="287"/>
        <v>1</v>
      </c>
      <c r="V324" s="61">
        <f t="shared" si="271"/>
        <v>1</v>
      </c>
      <c r="W324" s="61">
        <f t="shared" si="288"/>
        <v>1</v>
      </c>
      <c r="X324" s="61">
        <f t="shared" si="276"/>
        <v>1</v>
      </c>
      <c r="Y324" s="61">
        <f t="shared" si="272"/>
        <v>0</v>
      </c>
      <c r="Z324" s="48">
        <v>1</v>
      </c>
      <c r="AA324" s="61" t="s">
        <v>0</v>
      </c>
      <c r="AB324" s="62" t="str">
        <f>AB284</f>
        <v>Ducted+DuctlessMultiSplitAirCond - Ducted+ductless multi-split A/C system</v>
      </c>
    </row>
    <row r="325" spans="1:28" x14ac:dyDescent="0.25">
      <c r="C325" s="61">
        <f t="shared" ref="C325:D325" si="293">C324</f>
        <v>2022</v>
      </c>
      <c r="D325" s="6">
        <f t="shared" si="293"/>
        <v>2023</v>
      </c>
      <c r="E325" t="s">
        <v>177</v>
      </c>
      <c r="F325" s="67" t="s">
        <v>154</v>
      </c>
      <c r="G325" s="66" t="s">
        <v>749</v>
      </c>
      <c r="H325" s="66" t="s">
        <v>749</v>
      </c>
      <c r="I325" s="66" t="s">
        <v>155</v>
      </c>
      <c r="J325" s="66" t="s">
        <v>750</v>
      </c>
      <c r="K325" s="66" t="s">
        <v>750</v>
      </c>
      <c r="L325" s="10">
        <v>9</v>
      </c>
      <c r="M325" s="66" t="s">
        <v>188</v>
      </c>
      <c r="N325" s="66" t="s">
        <v>189</v>
      </c>
      <c r="O325" s="72">
        <f>O285</f>
        <v>1</v>
      </c>
      <c r="P325" s="61">
        <f>P285</f>
        <v>0</v>
      </c>
      <c r="Q325" s="61">
        <f>Q285</f>
        <v>0</v>
      </c>
      <c r="R325" s="61">
        <f>R285</f>
        <v>0</v>
      </c>
      <c r="S325" s="92">
        <f>S285</f>
        <v>1</v>
      </c>
      <c r="T325" s="75" t="str">
        <f>T285</f>
        <v xml:space="preserve">SplitAirCond     </v>
      </c>
      <c r="U325" s="72">
        <f t="shared" si="270"/>
        <v>0</v>
      </c>
      <c r="V325" s="61">
        <f t="shared" si="271"/>
        <v>0</v>
      </c>
      <c r="W325" s="61">
        <f>IF(AND(ISNUMBER(I325), I325&gt;0), 1, 0)</f>
        <v>0</v>
      </c>
      <c r="X325" s="61">
        <f t="shared" si="276"/>
        <v>0</v>
      </c>
      <c r="Y325" s="61">
        <f t="shared" si="272"/>
        <v>1</v>
      </c>
      <c r="Z325" s="48">
        <v>0</v>
      </c>
      <c r="AA325" s="61" t="s">
        <v>0</v>
      </c>
      <c r="AB325" s="62" t="str">
        <f>AB285</f>
        <v xml:space="preserve">RoomAirCond - Non-central room A/C system                           </v>
      </c>
    </row>
    <row r="326" spans="1:28" x14ac:dyDescent="0.25">
      <c r="C326" s="61">
        <f t="shared" ref="C326:D326" si="294">C325</f>
        <v>2022</v>
      </c>
      <c r="D326" s="6">
        <f t="shared" si="294"/>
        <v>2023</v>
      </c>
      <c r="E326" t="s">
        <v>178</v>
      </c>
      <c r="F326" s="188">
        <v>15</v>
      </c>
      <c r="G326" s="189">
        <v>14.3</v>
      </c>
      <c r="H326" s="189">
        <v>0.95</v>
      </c>
      <c r="I326" s="189">
        <v>12.2</v>
      </c>
      <c r="J326" s="189">
        <v>11.7</v>
      </c>
      <c r="K326" s="189">
        <v>0.96</v>
      </c>
      <c r="L326" s="66" t="s">
        <v>728</v>
      </c>
      <c r="M326" s="66" t="s">
        <v>188</v>
      </c>
      <c r="N326" s="66" t="s">
        <v>189</v>
      </c>
      <c r="O326" s="72">
        <f>O286</f>
        <v>1</v>
      </c>
      <c r="P326" s="61">
        <f>P286</f>
        <v>1</v>
      </c>
      <c r="Q326" s="61">
        <f>Q286</f>
        <v>1</v>
      </c>
      <c r="R326" s="61">
        <f>R286</f>
        <v>1</v>
      </c>
      <c r="S326" s="92">
        <f>S286</f>
        <v>0</v>
      </c>
      <c r="T326" s="75" t="str">
        <f>T286</f>
        <v xml:space="preserve">SplitHeatPump    </v>
      </c>
      <c r="U326" s="72">
        <f t="shared" si="270"/>
        <v>1</v>
      </c>
      <c r="V326" s="61">
        <f t="shared" si="271"/>
        <v>1</v>
      </c>
      <c r="W326" s="61">
        <f>IF(AND(ISNUMBER(I326), I326&gt;0), 1, 0)</f>
        <v>1</v>
      </c>
      <c r="X326" s="61">
        <f t="shared" si="276"/>
        <v>1</v>
      </c>
      <c r="Y326" s="61">
        <f t="shared" si="272"/>
        <v>0</v>
      </c>
      <c r="Z326" s="48">
        <v>1</v>
      </c>
      <c r="AA326" s="61" t="s">
        <v>0</v>
      </c>
      <c r="AB326" s="62" t="str">
        <f>AB286</f>
        <v xml:space="preserve">SplitHeatPump - Split heat pump system                              </v>
      </c>
    </row>
    <row r="327" spans="1:28" x14ac:dyDescent="0.25">
      <c r="C327" s="61">
        <f t="shared" ref="C327:D327" si="295">C326</f>
        <v>2022</v>
      </c>
      <c r="D327" s="6">
        <f t="shared" si="295"/>
        <v>2023</v>
      </c>
      <c r="E327" s="177" t="s">
        <v>698</v>
      </c>
      <c r="F327" s="67" t="s">
        <v>154</v>
      </c>
      <c r="G327" s="66" t="s">
        <v>749</v>
      </c>
      <c r="H327" s="66" t="s">
        <v>749</v>
      </c>
      <c r="I327" s="53">
        <v>9.5</v>
      </c>
      <c r="J327" s="191">
        <f>I327*0.96</f>
        <v>9.1199999999999992</v>
      </c>
      <c r="K327" s="189">
        <v>0.96</v>
      </c>
      <c r="L327" s="66" t="s">
        <v>728</v>
      </c>
      <c r="M327" s="66" t="s">
        <v>188</v>
      </c>
      <c r="N327" s="66" t="s">
        <v>189</v>
      </c>
      <c r="O327" s="72">
        <f t="shared" ref="O327:T327" si="296">O287</f>
        <v>1</v>
      </c>
      <c r="P327" s="61">
        <f t="shared" si="296"/>
        <v>0</v>
      </c>
      <c r="Q327" s="61">
        <f t="shared" si="296"/>
        <v>1</v>
      </c>
      <c r="R327" s="61">
        <f t="shared" si="296"/>
        <v>0</v>
      </c>
      <c r="S327" s="92">
        <f t="shared" si="296"/>
        <v>0</v>
      </c>
      <c r="T327" s="75" t="str">
        <f t="shared" si="296"/>
        <v xml:space="preserve">SplitHeatPump    </v>
      </c>
      <c r="U327" s="72">
        <f t="shared" ref="U327:U328" si="297">IF(AND(ISNUMBER(F327), F327&gt;0), 1, 0)</f>
        <v>0</v>
      </c>
      <c r="V327" s="61">
        <f t="shared" si="271"/>
        <v>0</v>
      </c>
      <c r="W327" s="61">
        <f t="shared" ref="W327:W328" si="298">IF(AND(ISNUMBER(I327), I327&gt;0), 1, 0)</f>
        <v>1</v>
      </c>
      <c r="X327" s="61">
        <f t="shared" si="276"/>
        <v>1</v>
      </c>
      <c r="Y327" s="61">
        <f t="shared" si="272"/>
        <v>0</v>
      </c>
      <c r="Z327" s="48">
        <v>1</v>
      </c>
      <c r="AA327" s="61" t="s">
        <v>0</v>
      </c>
      <c r="AB327" s="62" t="str">
        <f>AB287</f>
        <v>PkgTermHeatPump - Packaged terminal heat pump (PTHP)</v>
      </c>
    </row>
    <row r="328" spans="1:28" x14ac:dyDescent="0.25">
      <c r="C328" s="61">
        <f t="shared" ref="C328:D328" si="299">C327</f>
        <v>2022</v>
      </c>
      <c r="D328" s="6">
        <f t="shared" si="299"/>
        <v>2023</v>
      </c>
      <c r="E328" s="177" t="s">
        <v>699</v>
      </c>
      <c r="F328" s="67" t="s">
        <v>154</v>
      </c>
      <c r="G328" s="66" t="s">
        <v>749</v>
      </c>
      <c r="H328" s="66" t="s">
        <v>749</v>
      </c>
      <c r="I328" s="53">
        <v>11</v>
      </c>
      <c r="J328" s="191">
        <f>I328*0.96</f>
        <v>10.559999999999999</v>
      </c>
      <c r="K328" s="189">
        <v>0.96</v>
      </c>
      <c r="L328" s="66" t="s">
        <v>728</v>
      </c>
      <c r="M328" s="66" t="s">
        <v>188</v>
      </c>
      <c r="N328" s="66" t="s">
        <v>189</v>
      </c>
      <c r="O328" s="72">
        <f t="shared" ref="O328:T328" si="300">O288</f>
        <v>1</v>
      </c>
      <c r="P328" s="61">
        <f t="shared" si="300"/>
        <v>1</v>
      </c>
      <c r="Q328" s="61">
        <f t="shared" si="300"/>
        <v>1</v>
      </c>
      <c r="R328" s="61">
        <f t="shared" si="300"/>
        <v>0</v>
      </c>
      <c r="S328" s="92">
        <f t="shared" si="300"/>
        <v>0</v>
      </c>
      <c r="T328" s="75" t="str">
        <f t="shared" si="300"/>
        <v xml:space="preserve">SplitHeatPump    </v>
      </c>
      <c r="U328" s="72">
        <f t="shared" si="297"/>
        <v>0</v>
      </c>
      <c r="V328" s="61">
        <f t="shared" si="271"/>
        <v>0</v>
      </c>
      <c r="W328" s="61">
        <f t="shared" si="298"/>
        <v>1</v>
      </c>
      <c r="X328" s="61">
        <f t="shared" si="276"/>
        <v>1</v>
      </c>
      <c r="Y328" s="61">
        <f t="shared" si="272"/>
        <v>0</v>
      </c>
      <c r="Z328" s="48">
        <v>1</v>
      </c>
      <c r="AA328" s="61" t="s">
        <v>0</v>
      </c>
      <c r="AB328" s="62" t="str">
        <f>AB288</f>
        <v>SglPkgVertHeatPump - Single package vertical heat pump</v>
      </c>
    </row>
    <row r="329" spans="1:28" x14ac:dyDescent="0.25">
      <c r="C329" s="61">
        <f t="shared" ref="C329:D329" si="301">C328</f>
        <v>2022</v>
      </c>
      <c r="D329" s="6">
        <f t="shared" si="301"/>
        <v>2023</v>
      </c>
      <c r="E329" t="s">
        <v>179</v>
      </c>
      <c r="F329" s="188">
        <v>15</v>
      </c>
      <c r="G329" s="189">
        <v>14.3</v>
      </c>
      <c r="H329" s="189">
        <v>0.95</v>
      </c>
      <c r="I329" s="189">
        <v>12.2</v>
      </c>
      <c r="J329" s="189">
        <v>11.7</v>
      </c>
      <c r="K329" s="189">
        <v>0.96</v>
      </c>
      <c r="L329" s="66" t="s">
        <v>728</v>
      </c>
      <c r="M329" s="66" t="s">
        <v>188</v>
      </c>
      <c r="N329" s="66" t="s">
        <v>189</v>
      </c>
      <c r="O329" s="72">
        <f>O289</f>
        <v>1</v>
      </c>
      <c r="P329" s="61">
        <f>P289</f>
        <v>1</v>
      </c>
      <c r="Q329" s="61">
        <f>Q289</f>
        <v>1</v>
      </c>
      <c r="R329" s="61">
        <f>R289</f>
        <v>1</v>
      </c>
      <c r="S329" s="92">
        <f>S289</f>
        <v>0</v>
      </c>
      <c r="T329" s="75" t="str">
        <f>T289</f>
        <v xml:space="preserve">SplitHeatPump    </v>
      </c>
      <c r="U329" s="72">
        <f t="shared" si="270"/>
        <v>1</v>
      </c>
      <c r="V329" s="61">
        <f t="shared" si="271"/>
        <v>1</v>
      </c>
      <c r="W329" s="61">
        <f t="shared" ref="W329:W335" si="302">IF(AND(ISNUMBER(I329), I329&gt;0), 1, 0)</f>
        <v>1</v>
      </c>
      <c r="X329" s="61">
        <f t="shared" si="276"/>
        <v>1</v>
      </c>
      <c r="Y329" s="61">
        <f t="shared" si="272"/>
        <v>0</v>
      </c>
      <c r="Z329" s="48">
        <v>1</v>
      </c>
      <c r="AA329" s="61" t="s">
        <v>0</v>
      </c>
      <c r="AB329" s="62" t="str">
        <f>AB289</f>
        <v xml:space="preserve">PkgHeatPump - Central single-packaged heat pump system (&lt; 65 kBtuh) </v>
      </c>
    </row>
    <row r="330" spans="1:28" x14ac:dyDescent="0.25">
      <c r="C330" s="61">
        <f t="shared" ref="C330:D330" si="303">C329</f>
        <v>2022</v>
      </c>
      <c r="D330" s="6">
        <f t="shared" si="303"/>
        <v>2023</v>
      </c>
      <c r="E330" t="s">
        <v>180</v>
      </c>
      <c r="F330" s="67" t="s">
        <v>154</v>
      </c>
      <c r="G330" s="66" t="s">
        <v>749</v>
      </c>
      <c r="H330" s="66" t="s">
        <v>749</v>
      </c>
      <c r="I330" s="11">
        <v>0</v>
      </c>
      <c r="J330" s="11">
        <v>0</v>
      </c>
      <c r="K330" s="11">
        <v>1</v>
      </c>
      <c r="L330" s="66" t="s">
        <v>728</v>
      </c>
      <c r="M330" s="66" t="s">
        <v>188</v>
      </c>
      <c r="N330" s="66" t="s">
        <v>189</v>
      </c>
      <c r="O330" s="72">
        <f>O290</f>
        <v>0</v>
      </c>
      <c r="P330" s="61">
        <f>P290</f>
        <v>1</v>
      </c>
      <c r="Q330" s="61">
        <f>Q290</f>
        <v>1</v>
      </c>
      <c r="R330" s="61">
        <f>R290</f>
        <v>1</v>
      </c>
      <c r="S330" s="92">
        <f>S290</f>
        <v>0</v>
      </c>
      <c r="T330" s="75" t="str">
        <f>T290</f>
        <v xml:space="preserve">SplitHeatPump    </v>
      </c>
      <c r="U330" s="72">
        <f t="shared" si="270"/>
        <v>0</v>
      </c>
      <c r="V330" s="61">
        <f t="shared" si="271"/>
        <v>0</v>
      </c>
      <c r="W330" s="61">
        <f t="shared" si="302"/>
        <v>0</v>
      </c>
      <c r="X330" s="61">
        <f t="shared" si="276"/>
        <v>0</v>
      </c>
      <c r="Y330" s="61">
        <f t="shared" si="272"/>
        <v>0</v>
      </c>
      <c r="Z330" s="48">
        <v>1</v>
      </c>
      <c r="AA330" s="61" t="s">
        <v>0</v>
      </c>
      <c r="AB330" s="62" t="str">
        <f>AB290</f>
        <v xml:space="preserve">LrgPkgHeatPump - Large packaged heat pump system (&gt;= 65 kBtuh)      </v>
      </c>
    </row>
    <row r="331" spans="1:28" x14ac:dyDescent="0.25">
      <c r="A331" t="s">
        <v>0</v>
      </c>
      <c r="C331" s="61">
        <f t="shared" ref="C331:D331" si="304">C330</f>
        <v>2022</v>
      </c>
      <c r="D331" s="6">
        <f t="shared" si="304"/>
        <v>2023</v>
      </c>
      <c r="E331" s="24" t="s">
        <v>181</v>
      </c>
      <c r="F331" s="67" t="s">
        <v>154</v>
      </c>
      <c r="G331" s="66" t="s">
        <v>749</v>
      </c>
      <c r="H331" s="66" t="s">
        <v>749</v>
      </c>
      <c r="I331" s="66" t="s">
        <v>155</v>
      </c>
      <c r="J331" s="66" t="s">
        <v>750</v>
      </c>
      <c r="K331" s="66" t="s">
        <v>750</v>
      </c>
      <c r="L331" s="66" t="s">
        <v>728</v>
      </c>
      <c r="M331" s="11">
        <v>0</v>
      </c>
      <c r="N331" s="11">
        <v>0</v>
      </c>
      <c r="O331" s="72">
        <f>O291</f>
        <v>0</v>
      </c>
      <c r="P331" s="61">
        <f>P291</f>
        <v>1</v>
      </c>
      <c r="Q331" s="61">
        <f>Q291</f>
        <v>0</v>
      </c>
      <c r="R331" s="61">
        <f>R291</f>
        <v>1</v>
      </c>
      <c r="S331" s="92">
        <f>S291</f>
        <v>0</v>
      </c>
      <c r="T331" s="75" t="str">
        <f>T291</f>
        <v>N/A</v>
      </c>
      <c r="U331" s="72">
        <f t="shared" si="270"/>
        <v>0</v>
      </c>
      <c r="V331" s="61">
        <f t="shared" si="271"/>
        <v>0</v>
      </c>
      <c r="W331" s="61">
        <f t="shared" si="302"/>
        <v>0</v>
      </c>
      <c r="X331" s="61">
        <f t="shared" si="276"/>
        <v>0</v>
      </c>
      <c r="Y331" s="61">
        <f t="shared" si="272"/>
        <v>0</v>
      </c>
      <c r="Z331" s="48">
        <v>1</v>
      </c>
      <c r="AA331" s="61" t="s">
        <v>0</v>
      </c>
      <c r="AB331" s="62" t="str">
        <f>AB291</f>
        <v xml:space="preserve">GasCooling - Gas absorption cooling                                 </v>
      </c>
    </row>
    <row r="332" spans="1:28" x14ac:dyDescent="0.25">
      <c r="C332" s="61">
        <f t="shared" ref="C332:D332" si="305">C331</f>
        <v>2022</v>
      </c>
      <c r="D332" s="6">
        <f t="shared" si="305"/>
        <v>2023</v>
      </c>
      <c r="E332" t="s">
        <v>515</v>
      </c>
      <c r="F332" s="51">
        <v>12</v>
      </c>
      <c r="G332" s="192">
        <v>12</v>
      </c>
      <c r="H332" s="192">
        <v>1</v>
      </c>
      <c r="I332" s="149">
        <v>10</v>
      </c>
      <c r="J332" s="191">
        <f>I332*0.96</f>
        <v>9.6</v>
      </c>
      <c r="K332" s="189">
        <v>0.96</v>
      </c>
      <c r="L332" s="66" t="s">
        <v>728</v>
      </c>
      <c r="M332" s="66" t="s">
        <v>188</v>
      </c>
      <c r="N332" s="66" t="s">
        <v>189</v>
      </c>
      <c r="O332" s="72">
        <f>O292</f>
        <v>1</v>
      </c>
      <c r="P332" s="61">
        <f>P292</f>
        <v>1</v>
      </c>
      <c r="Q332" s="61">
        <f>Q292</f>
        <v>1</v>
      </c>
      <c r="R332" s="61">
        <f>R292</f>
        <v>1</v>
      </c>
      <c r="S332" s="92">
        <f>S292</f>
        <v>0</v>
      </c>
      <c r="T332" s="75" t="str">
        <f>T292</f>
        <v xml:space="preserve">SplitHeatPump    </v>
      </c>
      <c r="U332" s="72">
        <f t="shared" si="270"/>
        <v>1</v>
      </c>
      <c r="V332" s="61">
        <f t="shared" si="271"/>
        <v>1</v>
      </c>
      <c r="W332" s="61">
        <f t="shared" si="302"/>
        <v>1</v>
      </c>
      <c r="X332" s="61">
        <f t="shared" si="276"/>
        <v>1</v>
      </c>
      <c r="Y332" s="61">
        <f t="shared" si="272"/>
        <v>0</v>
      </c>
      <c r="Z332" s="48">
        <v>1</v>
      </c>
      <c r="AA332" s="61" t="s">
        <v>0</v>
      </c>
      <c r="AB332" s="62" t="str">
        <f>AB292</f>
        <v xml:space="preserve">SDHVSplitHeatPump - Small duct, high velocity, central split heat pump                              </v>
      </c>
    </row>
    <row r="333" spans="1:28" x14ac:dyDescent="0.25">
      <c r="C333" s="61">
        <f t="shared" ref="C333:D333" si="306">C332</f>
        <v>2022</v>
      </c>
      <c r="D333" s="6">
        <f t="shared" si="306"/>
        <v>2023</v>
      </c>
      <c r="E333" t="s">
        <v>534</v>
      </c>
      <c r="F333" s="188">
        <v>15</v>
      </c>
      <c r="G333" s="189">
        <v>14.3</v>
      </c>
      <c r="H333" s="189">
        <v>0.95</v>
      </c>
      <c r="I333" s="189">
        <v>12.2</v>
      </c>
      <c r="J333" s="189">
        <v>11.7</v>
      </c>
      <c r="K333" s="189">
        <v>0.96</v>
      </c>
      <c r="L333" s="66" t="s">
        <v>728</v>
      </c>
      <c r="M333" s="66" t="s">
        <v>188</v>
      </c>
      <c r="N333" s="66" t="s">
        <v>189</v>
      </c>
      <c r="O333" s="72">
        <f>O293</f>
        <v>1</v>
      </c>
      <c r="P333" s="61">
        <f>P293</f>
        <v>0</v>
      </c>
      <c r="Q333" s="61">
        <f>Q293</f>
        <v>1</v>
      </c>
      <c r="R333" s="61">
        <f>R293</f>
        <v>1</v>
      </c>
      <c r="S333" s="92">
        <f>S293</f>
        <v>1</v>
      </c>
      <c r="T333" s="75" t="str">
        <f>T293</f>
        <v xml:space="preserve">SplitHeatPump    </v>
      </c>
      <c r="U333" s="72">
        <f t="shared" si="270"/>
        <v>1</v>
      </c>
      <c r="V333" s="61">
        <f t="shared" si="271"/>
        <v>1</v>
      </c>
      <c r="W333" s="61">
        <f t="shared" si="302"/>
        <v>1</v>
      </c>
      <c r="X333" s="61">
        <f t="shared" si="276"/>
        <v>1</v>
      </c>
      <c r="Y333" s="61">
        <f t="shared" si="272"/>
        <v>0</v>
      </c>
      <c r="Z333" s="48">
        <v>1</v>
      </c>
      <c r="AA333" s="61" t="s">
        <v>0</v>
      </c>
      <c r="AB333" s="62" t="str">
        <f>AB293</f>
        <v>DuctlessMiniSplitHeatPump – Ductless mini-split heat pump system</v>
      </c>
    </row>
    <row r="334" spans="1:28" x14ac:dyDescent="0.25">
      <c r="C334" s="61">
        <f t="shared" ref="C334:D334" si="307">C333</f>
        <v>2022</v>
      </c>
      <c r="D334" s="6">
        <f t="shared" si="307"/>
        <v>2023</v>
      </c>
      <c r="E334" t="s">
        <v>535</v>
      </c>
      <c r="F334" s="188">
        <v>15</v>
      </c>
      <c r="G334" s="189">
        <v>14.3</v>
      </c>
      <c r="H334" s="189">
        <v>0.95</v>
      </c>
      <c r="I334" s="189">
        <v>12.2</v>
      </c>
      <c r="J334" s="189">
        <v>11.7</v>
      </c>
      <c r="K334" s="189">
        <v>0.96</v>
      </c>
      <c r="L334" s="66" t="s">
        <v>728</v>
      </c>
      <c r="M334" s="66" t="s">
        <v>188</v>
      </c>
      <c r="N334" s="66" t="s">
        <v>189</v>
      </c>
      <c r="O334" s="72">
        <f>O294</f>
        <v>1</v>
      </c>
      <c r="P334" s="61">
        <f>P294</f>
        <v>0</v>
      </c>
      <c r="Q334" s="61">
        <f>Q294</f>
        <v>1</v>
      </c>
      <c r="R334" s="61">
        <f>R294</f>
        <v>1</v>
      </c>
      <c r="S334" s="92">
        <f>S294</f>
        <v>1</v>
      </c>
      <c r="T334" s="75" t="str">
        <f>T294</f>
        <v xml:space="preserve">SplitHeatPump    </v>
      </c>
      <c r="U334" s="72">
        <f t="shared" si="270"/>
        <v>1</v>
      </c>
      <c r="V334" s="61">
        <f t="shared" si="271"/>
        <v>1</v>
      </c>
      <c r="W334" s="61">
        <f t="shared" si="302"/>
        <v>1</v>
      </c>
      <c r="X334" s="61">
        <f t="shared" si="276"/>
        <v>1</v>
      </c>
      <c r="Y334" s="61">
        <f t="shared" si="272"/>
        <v>0</v>
      </c>
      <c r="Z334" s="48">
        <v>1</v>
      </c>
      <c r="AA334" s="61" t="s">
        <v>0</v>
      </c>
      <c r="AB334" s="62" t="str">
        <f>AB294</f>
        <v>DuctlessMultiSplitHeatPump - Ductless multi-split heat pump system</v>
      </c>
    </row>
    <row r="335" spans="1:28" x14ac:dyDescent="0.25">
      <c r="C335" s="61">
        <f t="shared" ref="C335:D335" si="308">C334</f>
        <v>2022</v>
      </c>
      <c r="D335" s="6">
        <f t="shared" si="308"/>
        <v>2023</v>
      </c>
      <c r="E335" t="s">
        <v>524</v>
      </c>
      <c r="F335" s="51">
        <v>13</v>
      </c>
      <c r="G335" s="190">
        <f>F335*0.96</f>
        <v>12.48</v>
      </c>
      <c r="H335" s="194">
        <v>0.96</v>
      </c>
      <c r="I335" s="11">
        <v>11.3</v>
      </c>
      <c r="J335" s="191">
        <f>I335*0.96</f>
        <v>10.848000000000001</v>
      </c>
      <c r="K335" s="189">
        <v>0.96</v>
      </c>
      <c r="L335" s="66" t="s">
        <v>728</v>
      </c>
      <c r="M335" s="66" t="s">
        <v>188</v>
      </c>
      <c r="N335" s="66" t="s">
        <v>189</v>
      </c>
      <c r="O335" s="72">
        <f>O295</f>
        <v>1</v>
      </c>
      <c r="P335" s="61">
        <f>P295</f>
        <v>-1</v>
      </c>
      <c r="Q335" s="61">
        <f>Q295</f>
        <v>1</v>
      </c>
      <c r="R335" s="61">
        <f>R295</f>
        <v>1</v>
      </c>
      <c r="S335" s="92">
        <f>S295</f>
        <v>1</v>
      </c>
      <c r="T335" s="75" t="str">
        <f>T295</f>
        <v xml:space="preserve">SplitHeatPump    </v>
      </c>
      <c r="U335" s="72">
        <f t="shared" si="270"/>
        <v>1</v>
      </c>
      <c r="V335" s="61">
        <f t="shared" si="271"/>
        <v>1</v>
      </c>
      <c r="W335" s="61">
        <f t="shared" si="302"/>
        <v>1</v>
      </c>
      <c r="X335" s="61">
        <f t="shared" si="276"/>
        <v>1</v>
      </c>
      <c r="Y335" s="61">
        <f t="shared" si="272"/>
        <v>0</v>
      </c>
      <c r="Z335" s="48">
        <v>1</v>
      </c>
      <c r="AA335" s="61" t="s">
        <v>0</v>
      </c>
      <c r="AB335" s="62" t="str">
        <f>AB295</f>
        <v>DuctlessVRFHeatPump - Ductless variable refrigerant flow (VRF) heat pump system</v>
      </c>
    </row>
    <row r="336" spans="1:28" x14ac:dyDescent="0.25">
      <c r="C336" s="61">
        <f t="shared" ref="C336:D336" si="309">C335</f>
        <v>2022</v>
      </c>
      <c r="D336" s="6">
        <f t="shared" si="309"/>
        <v>2023</v>
      </c>
      <c r="E336" s="177" t="s">
        <v>702</v>
      </c>
      <c r="F336" s="188">
        <v>15</v>
      </c>
      <c r="G336" s="189">
        <v>14.3</v>
      </c>
      <c r="H336" s="189">
        <v>0.95</v>
      </c>
      <c r="I336" s="189">
        <v>12.2</v>
      </c>
      <c r="J336" s="189">
        <v>11.7</v>
      </c>
      <c r="K336" s="189">
        <v>0.96</v>
      </c>
      <c r="L336" s="66" t="s">
        <v>728</v>
      </c>
      <c r="M336" s="66" t="s">
        <v>188</v>
      </c>
      <c r="N336" s="66" t="s">
        <v>189</v>
      </c>
      <c r="O336" s="72">
        <f>O296</f>
        <v>1</v>
      </c>
      <c r="P336" s="61">
        <f>P296</f>
        <v>1</v>
      </c>
      <c r="Q336" s="61">
        <f>Q296</f>
        <v>1</v>
      </c>
      <c r="R336" s="61">
        <f>R296</f>
        <v>1</v>
      </c>
      <c r="S336" s="92">
        <f>S296</f>
        <v>1</v>
      </c>
      <c r="T336" s="75" t="str">
        <f>T296</f>
        <v xml:space="preserve">SplitHeatPump    </v>
      </c>
      <c r="U336" s="72">
        <f t="shared" ref="U336:U338" si="310">IF(AND(ISNUMBER(F336), F336&gt;0), 1, 0)</f>
        <v>1</v>
      </c>
      <c r="V336" s="61">
        <f t="shared" si="271"/>
        <v>1</v>
      </c>
      <c r="W336" s="61">
        <f t="shared" ref="W336:W338" si="311">IF(AND(ISNUMBER(I336), I336&gt;0), 1, 0)</f>
        <v>1</v>
      </c>
      <c r="X336" s="61">
        <f t="shared" si="276"/>
        <v>1</v>
      </c>
      <c r="Y336" s="61">
        <f t="shared" si="272"/>
        <v>0</v>
      </c>
      <c r="Z336" s="48">
        <v>1</v>
      </c>
      <c r="AA336" s="61" t="s">
        <v>0</v>
      </c>
      <c r="AB336" s="62" t="str">
        <f>AB296</f>
        <v>DuctedMiniSplitHeatPump - Ducted mini-split heat pump</v>
      </c>
    </row>
    <row r="337" spans="1:30" x14ac:dyDescent="0.25">
      <c r="C337" s="61">
        <f t="shared" ref="C337:D337" si="312">C336</f>
        <v>2022</v>
      </c>
      <c r="D337" s="6">
        <f t="shared" si="312"/>
        <v>2023</v>
      </c>
      <c r="E337" s="177" t="s">
        <v>703</v>
      </c>
      <c r="F337" s="188">
        <v>15</v>
      </c>
      <c r="G337" s="189">
        <v>14.3</v>
      </c>
      <c r="H337" s="189">
        <v>0.95</v>
      </c>
      <c r="I337" s="189">
        <v>12.2</v>
      </c>
      <c r="J337" s="189">
        <v>11.7</v>
      </c>
      <c r="K337" s="189">
        <v>0.96</v>
      </c>
      <c r="L337" s="66" t="s">
        <v>728</v>
      </c>
      <c r="M337" s="66" t="s">
        <v>188</v>
      </c>
      <c r="N337" s="66" t="s">
        <v>189</v>
      </c>
      <c r="O337" s="72">
        <f>O297</f>
        <v>1</v>
      </c>
      <c r="P337" s="61">
        <f>P297</f>
        <v>1</v>
      </c>
      <c r="Q337" s="61">
        <f>Q297</f>
        <v>1</v>
      </c>
      <c r="R337" s="61">
        <f>R297</f>
        <v>1</v>
      </c>
      <c r="S337" s="92">
        <f>S297</f>
        <v>1</v>
      </c>
      <c r="T337" s="75" t="str">
        <f>T297</f>
        <v xml:space="preserve">SplitHeatPump    </v>
      </c>
      <c r="U337" s="72">
        <f t="shared" si="310"/>
        <v>1</v>
      </c>
      <c r="V337" s="61">
        <f t="shared" si="271"/>
        <v>1</v>
      </c>
      <c r="W337" s="61">
        <f t="shared" si="311"/>
        <v>1</v>
      </c>
      <c r="X337" s="61">
        <f t="shared" si="276"/>
        <v>1</v>
      </c>
      <c r="Y337" s="61">
        <f t="shared" si="272"/>
        <v>0</v>
      </c>
      <c r="Z337" s="48">
        <v>1</v>
      </c>
      <c r="AA337" s="61" t="s">
        <v>0</v>
      </c>
      <c r="AB337" s="62" t="str">
        <f>AB297</f>
        <v>DuctedMultiSplitHeatPump - Ducted multi-split heat pump</v>
      </c>
    </row>
    <row r="338" spans="1:30" x14ac:dyDescent="0.25">
      <c r="C338" s="61">
        <f t="shared" ref="C338:D338" si="313">C337</f>
        <v>2022</v>
      </c>
      <c r="D338" s="6">
        <f t="shared" si="313"/>
        <v>2023</v>
      </c>
      <c r="E338" s="177" t="s">
        <v>704</v>
      </c>
      <c r="F338" s="188">
        <v>15</v>
      </c>
      <c r="G338" s="189">
        <v>14.3</v>
      </c>
      <c r="H338" s="189">
        <v>0.95</v>
      </c>
      <c r="I338" s="189">
        <v>12.2</v>
      </c>
      <c r="J338" s="189">
        <v>11.7</v>
      </c>
      <c r="K338" s="189">
        <v>0.96</v>
      </c>
      <c r="L338" s="66" t="s">
        <v>728</v>
      </c>
      <c r="M338" s="66" t="s">
        <v>188</v>
      </c>
      <c r="N338" s="66" t="s">
        <v>189</v>
      </c>
      <c r="O338" s="72">
        <f>O298</f>
        <v>1</v>
      </c>
      <c r="P338" s="61">
        <f>P298</f>
        <v>1</v>
      </c>
      <c r="Q338" s="61">
        <f>Q298</f>
        <v>1</v>
      </c>
      <c r="R338" s="61">
        <f>R298</f>
        <v>1</v>
      </c>
      <c r="S338" s="92">
        <f>S298</f>
        <v>1</v>
      </c>
      <c r="T338" s="75" t="str">
        <f>T298</f>
        <v xml:space="preserve">SplitHeatPump    </v>
      </c>
      <c r="U338" s="72">
        <f t="shared" si="310"/>
        <v>1</v>
      </c>
      <c r="V338" s="61">
        <f t="shared" si="271"/>
        <v>1</v>
      </c>
      <c r="W338" s="61">
        <f t="shared" si="311"/>
        <v>1</v>
      </c>
      <c r="X338" s="61">
        <f t="shared" si="276"/>
        <v>1</v>
      </c>
      <c r="Y338" s="61">
        <f t="shared" si="272"/>
        <v>0</v>
      </c>
      <c r="Z338" s="48">
        <v>1</v>
      </c>
      <c r="AA338" s="61" t="s">
        <v>0</v>
      </c>
      <c r="AB338" s="62" t="str">
        <f>AB298</f>
        <v>Ducted+DuctlessMultiSplitHeatPump - Ducted+ductless multi-split heat pump</v>
      </c>
    </row>
    <row r="339" spans="1:30" x14ac:dyDescent="0.25">
      <c r="C339" s="61">
        <f t="shared" ref="C339:D339" si="314">C338</f>
        <v>2022</v>
      </c>
      <c r="D339" s="6">
        <f t="shared" si="314"/>
        <v>2023</v>
      </c>
      <c r="E339" t="s">
        <v>182</v>
      </c>
      <c r="F339" s="67" t="s">
        <v>154</v>
      </c>
      <c r="G339" s="66" t="s">
        <v>749</v>
      </c>
      <c r="H339" s="66" t="s">
        <v>749</v>
      </c>
      <c r="I339" s="66" t="s">
        <v>155</v>
      </c>
      <c r="J339" s="66" t="s">
        <v>750</v>
      </c>
      <c r="K339" s="66" t="s">
        <v>750</v>
      </c>
      <c r="L339" s="10">
        <v>8.6999999999999993</v>
      </c>
      <c r="M339" s="66" t="s">
        <v>188</v>
      </c>
      <c r="N339" s="66" t="s">
        <v>189</v>
      </c>
      <c r="O339" s="72">
        <f>O299</f>
        <v>1</v>
      </c>
      <c r="P339" s="61">
        <f>P299</f>
        <v>0</v>
      </c>
      <c r="Q339" s="61">
        <f>Q299</f>
        <v>1</v>
      </c>
      <c r="R339" s="61">
        <f>R299</f>
        <v>0</v>
      </c>
      <c r="S339" s="92">
        <f>S299</f>
        <v>1</v>
      </c>
      <c r="T339" s="75" t="str">
        <f>T299</f>
        <v xml:space="preserve">SplitHeatPump    </v>
      </c>
      <c r="U339" s="72">
        <f t="shared" si="270"/>
        <v>0</v>
      </c>
      <c r="V339" s="61">
        <f t="shared" si="271"/>
        <v>0</v>
      </c>
      <c r="W339" s="61">
        <f t="shared" ref="W339:W343" si="315">IF(AND(ISNUMBER(I339), I339&gt;0), 1, 0)</f>
        <v>0</v>
      </c>
      <c r="X339" s="61">
        <f t="shared" si="276"/>
        <v>0</v>
      </c>
      <c r="Y339" s="61">
        <f t="shared" si="272"/>
        <v>1</v>
      </c>
      <c r="Z339" s="48">
        <v>0</v>
      </c>
      <c r="AA339" s="61" t="s">
        <v>0</v>
      </c>
      <c r="AB339" s="62" t="str">
        <f>AB299</f>
        <v xml:space="preserve">RoomHeatPump - Room (non-central) heat pump system                  </v>
      </c>
    </row>
    <row r="340" spans="1:30" x14ac:dyDescent="0.25">
      <c r="C340" s="61">
        <f t="shared" ref="C340:D340" si="316">C339</f>
        <v>2022</v>
      </c>
      <c r="D340" s="6">
        <f t="shared" si="316"/>
        <v>2023</v>
      </c>
      <c r="E340" t="s">
        <v>367</v>
      </c>
      <c r="F340" s="188">
        <v>15</v>
      </c>
      <c r="G340" s="189">
        <v>14.3</v>
      </c>
      <c r="H340" s="189">
        <v>0.95</v>
      </c>
      <c r="I340" s="189">
        <v>12.2</v>
      </c>
      <c r="J340" s="189">
        <v>11.7</v>
      </c>
      <c r="K340" s="189">
        <v>0.96</v>
      </c>
      <c r="L340" s="66" t="s">
        <v>728</v>
      </c>
      <c r="M340" s="66" t="s">
        <v>188</v>
      </c>
      <c r="N340" s="66" t="s">
        <v>189</v>
      </c>
      <c r="O340" s="72">
        <f>O300</f>
        <v>1</v>
      </c>
      <c r="P340" s="61">
        <f>P300</f>
        <v>-1</v>
      </c>
      <c r="Q340" s="61">
        <f>Q300</f>
        <v>1</v>
      </c>
      <c r="R340" s="61">
        <f>R300</f>
        <v>1</v>
      </c>
      <c r="S340" s="92">
        <v>0</v>
      </c>
      <c r="T340" s="75" t="str">
        <f>T300</f>
        <v xml:space="preserve">SplitHeatPump    </v>
      </c>
      <c r="U340" s="72">
        <f t="shared" si="270"/>
        <v>1</v>
      </c>
      <c r="V340" s="61">
        <f t="shared" si="271"/>
        <v>1</v>
      </c>
      <c r="W340" s="61">
        <f t="shared" si="315"/>
        <v>1</v>
      </c>
      <c r="X340" s="61">
        <f t="shared" si="276"/>
        <v>1</v>
      </c>
      <c r="Y340" s="61">
        <f t="shared" si="272"/>
        <v>0</v>
      </c>
      <c r="Z340" s="48">
        <v>1</v>
      </c>
      <c r="AA340" s="61" t="s">
        <v>0</v>
      </c>
      <c r="AB340" s="62" t="str">
        <f>AB300</f>
        <v>AirToWaterHeatPump - Air to water heat pump (able to heat DHW)</v>
      </c>
    </row>
    <row r="341" spans="1:30" x14ac:dyDescent="0.25">
      <c r="C341" s="61">
        <f t="shared" ref="C341:D341" si="317">C340</f>
        <v>2022</v>
      </c>
      <c r="D341" s="6">
        <f t="shared" si="317"/>
        <v>2023</v>
      </c>
      <c r="E341" t="s">
        <v>787</v>
      </c>
      <c r="F341" s="188">
        <v>15</v>
      </c>
      <c r="G341" s="189">
        <v>14.3</v>
      </c>
      <c r="H341" s="189">
        <v>0.95</v>
      </c>
      <c r="I341" s="189">
        <v>12.2</v>
      </c>
      <c r="J341" s="189">
        <v>11.7</v>
      </c>
      <c r="K341" s="189">
        <v>0.96</v>
      </c>
      <c r="L341" s="66" t="s">
        <v>728</v>
      </c>
      <c r="M341" s="66" t="s">
        <v>188</v>
      </c>
      <c r="N341" s="66" t="s">
        <v>189</v>
      </c>
      <c r="O341" s="70">
        <v>1</v>
      </c>
      <c r="P341" s="48">
        <v>1</v>
      </c>
      <c r="Q341" s="48">
        <v>1</v>
      </c>
      <c r="R341" s="48">
        <v>0</v>
      </c>
      <c r="S341" s="70">
        <v>0</v>
      </c>
      <c r="T341" s="97" t="s">
        <v>178</v>
      </c>
      <c r="U341" s="70">
        <v>1</v>
      </c>
      <c r="V341" s="48">
        <v>1</v>
      </c>
      <c r="W341" s="48">
        <v>1</v>
      </c>
      <c r="X341" s="48">
        <v>1</v>
      </c>
      <c r="Y341" s="48">
        <v>0</v>
      </c>
      <c r="Z341" s="48">
        <v>1</v>
      </c>
      <c r="AA341" s="61" t="s">
        <v>0</v>
      </c>
      <c r="AB341" s="54" t="s">
        <v>788</v>
      </c>
      <c r="AD341" t="s">
        <v>789</v>
      </c>
    </row>
    <row r="342" spans="1:30" x14ac:dyDescent="0.25">
      <c r="C342" s="61">
        <f t="shared" ref="C342:D342" si="318">C341</f>
        <v>2022</v>
      </c>
      <c r="D342" s="6">
        <f t="shared" si="318"/>
        <v>2023</v>
      </c>
      <c r="E342" t="s">
        <v>366</v>
      </c>
      <c r="F342" s="188">
        <v>15</v>
      </c>
      <c r="G342" s="189">
        <v>14.3</v>
      </c>
      <c r="H342" s="189">
        <v>0.95</v>
      </c>
      <c r="I342" s="189">
        <v>12.2</v>
      </c>
      <c r="J342" s="189">
        <v>11.7</v>
      </c>
      <c r="K342" s="189">
        <v>0.96</v>
      </c>
      <c r="L342" s="66" t="s">
        <v>728</v>
      </c>
      <c r="M342" s="66" t="s">
        <v>188</v>
      </c>
      <c r="N342" s="66" t="s">
        <v>189</v>
      </c>
      <c r="O342" s="72">
        <f>O301</f>
        <v>1</v>
      </c>
      <c r="P342" s="61">
        <f>P301</f>
        <v>-1</v>
      </c>
      <c r="Q342" s="61">
        <f>Q301</f>
        <v>1</v>
      </c>
      <c r="R342" s="61">
        <f>R301</f>
        <v>1</v>
      </c>
      <c r="S342" s="92">
        <f>S301</f>
        <v>1</v>
      </c>
      <c r="T342" s="75" t="str">
        <f>T301</f>
        <v xml:space="preserve">SplitHeatPump    </v>
      </c>
      <c r="U342" s="72">
        <f t="shared" si="270"/>
        <v>1</v>
      </c>
      <c r="V342" s="61">
        <f t="shared" si="271"/>
        <v>1</v>
      </c>
      <c r="W342" s="61">
        <f t="shared" si="315"/>
        <v>1</v>
      </c>
      <c r="X342" s="61">
        <f t="shared" si="276"/>
        <v>1</v>
      </c>
      <c r="Y342" s="61">
        <f t="shared" si="272"/>
        <v>0</v>
      </c>
      <c r="Z342" s="48">
        <v>1</v>
      </c>
      <c r="AA342" s="61" t="s">
        <v>0</v>
      </c>
      <c r="AB342" s="62" t="str">
        <f>AB301</f>
        <v>GroundSourceHeatPump - Ground source heat pump (able to heat DHW)</v>
      </c>
    </row>
    <row r="343" spans="1:30" x14ac:dyDescent="0.25">
      <c r="C343" s="61">
        <f t="shared" ref="C343:D343" si="319">C342</f>
        <v>2022</v>
      </c>
      <c r="D343" s="6">
        <f t="shared" si="319"/>
        <v>2023</v>
      </c>
      <c r="E343" t="s">
        <v>553</v>
      </c>
      <c r="F343" s="188">
        <v>15</v>
      </c>
      <c r="G343" s="189">
        <v>14.3</v>
      </c>
      <c r="H343" s="189">
        <v>0.95</v>
      </c>
      <c r="I343" s="189">
        <v>12.2</v>
      </c>
      <c r="J343" s="189">
        <v>11.7</v>
      </c>
      <c r="K343" s="189">
        <v>0.96</v>
      </c>
      <c r="L343" s="66" t="s">
        <v>728</v>
      </c>
      <c r="M343" s="66" t="s">
        <v>188</v>
      </c>
      <c r="N343" s="66" t="s">
        <v>189</v>
      </c>
      <c r="O343" s="72">
        <f>O302</f>
        <v>1</v>
      </c>
      <c r="P343" s="61">
        <f>P302</f>
        <v>-1</v>
      </c>
      <c r="Q343" s="61">
        <f>Q302</f>
        <v>1</v>
      </c>
      <c r="R343" s="61">
        <f>R302</f>
        <v>0</v>
      </c>
      <c r="S343" s="92">
        <f>S302</f>
        <v>0</v>
      </c>
      <c r="T343" s="75" t="str">
        <f>T302</f>
        <v xml:space="preserve">SplitHeatPump    </v>
      </c>
      <c r="U343" s="72">
        <f t="shared" si="270"/>
        <v>1</v>
      </c>
      <c r="V343" s="61">
        <f t="shared" si="271"/>
        <v>1</v>
      </c>
      <c r="W343" s="61">
        <f t="shared" si="315"/>
        <v>1</v>
      </c>
      <c r="X343" s="61">
        <f t="shared" si="276"/>
        <v>1</v>
      </c>
      <c r="Y343" s="61">
        <f t="shared" si="272"/>
        <v>0</v>
      </c>
      <c r="Z343" s="48">
        <v>1</v>
      </c>
      <c r="AA343" s="61" t="s">
        <v>0</v>
      </c>
      <c r="AB343" s="62" t="str">
        <f>AB302</f>
        <v>VCHP - Variable Capacity Heat Pump</v>
      </c>
    </row>
    <row r="344" spans="1:30" x14ac:dyDescent="0.25">
      <c r="C344" s="61">
        <f t="shared" ref="C344:D344" si="320">C343</f>
        <v>2022</v>
      </c>
      <c r="D344" s="6">
        <f t="shared" si="320"/>
        <v>2023</v>
      </c>
      <c r="E344" t="s">
        <v>744</v>
      </c>
      <c r="F344" s="188">
        <v>15</v>
      </c>
      <c r="G344" s="189">
        <v>14.3</v>
      </c>
      <c r="H344" s="189">
        <v>0.95</v>
      </c>
      <c r="I344" s="189">
        <v>12.2</v>
      </c>
      <c r="J344" s="189">
        <v>11.7</v>
      </c>
      <c r="K344" s="189">
        <v>0.96</v>
      </c>
      <c r="L344" s="66" t="s">
        <v>728</v>
      </c>
      <c r="M344" s="66" t="s">
        <v>188</v>
      </c>
      <c r="N344" s="66" t="s">
        <v>189</v>
      </c>
      <c r="O344" s="72">
        <f>O303</f>
        <v>1</v>
      </c>
      <c r="P344" s="61">
        <f>P303</f>
        <v>-1</v>
      </c>
      <c r="Q344" s="61">
        <f>Q303</f>
        <v>1</v>
      </c>
      <c r="R344" s="61">
        <f>R303</f>
        <v>0</v>
      </c>
      <c r="S344" s="92">
        <f>S303</f>
        <v>0</v>
      </c>
      <c r="T344" s="75" t="str">
        <f>T303</f>
        <v xml:space="preserve">SplitHeatPump    </v>
      </c>
      <c r="U344" s="72">
        <f t="shared" ref="U344:U345" si="321">IF(AND(ISNUMBER(F344), F344&gt;0), 1, 0)</f>
        <v>1</v>
      </c>
      <c r="V344" s="61">
        <f t="shared" si="271"/>
        <v>1</v>
      </c>
      <c r="W344" s="61">
        <f t="shared" ref="W344:W345" si="322">IF(AND(ISNUMBER(I344), I344&gt;0), 1, 0)</f>
        <v>1</v>
      </c>
      <c r="X344" s="61">
        <f t="shared" si="276"/>
        <v>1</v>
      </c>
      <c r="Y344" s="61">
        <f t="shared" ref="Y344:Y345" si="323">IF(AND(ISNUMBER(L344), L344&gt;0), 1, 0)</f>
        <v>0</v>
      </c>
      <c r="Z344" s="48">
        <v>1</v>
      </c>
      <c r="AA344" s="61" t="s">
        <v>0</v>
      </c>
      <c r="AB344" s="62" t="str">
        <f>AB303</f>
        <v>VCHP2 - Variable Capacity Heat Pump</v>
      </c>
    </row>
    <row r="345" spans="1:30" x14ac:dyDescent="0.25">
      <c r="C345" s="61">
        <f t="shared" ref="C345:D345" si="324">C344</f>
        <v>2022</v>
      </c>
      <c r="D345" s="6">
        <f t="shared" si="324"/>
        <v>2023</v>
      </c>
      <c r="E345" t="s">
        <v>785</v>
      </c>
      <c r="F345" s="188">
        <v>15</v>
      </c>
      <c r="G345" s="189">
        <v>14.3</v>
      </c>
      <c r="H345" s="189">
        <v>0.95</v>
      </c>
      <c r="I345" s="189">
        <v>12.2</v>
      </c>
      <c r="J345" s="189">
        <v>11.7</v>
      </c>
      <c r="K345" s="189">
        <v>0.96</v>
      </c>
      <c r="L345" s="66" t="s">
        <v>728</v>
      </c>
      <c r="M345" s="66" t="s">
        <v>188</v>
      </c>
      <c r="N345" s="66" t="s">
        <v>189</v>
      </c>
      <c r="O345" s="72">
        <f t="shared" ref="O345:T345" si="325">O304</f>
        <v>1</v>
      </c>
      <c r="P345" s="61">
        <f t="shared" si="325"/>
        <v>-1</v>
      </c>
      <c r="Q345" s="61">
        <f t="shared" si="325"/>
        <v>1</v>
      </c>
      <c r="R345" s="61">
        <f t="shared" si="325"/>
        <v>0</v>
      </c>
      <c r="S345" s="92">
        <f t="shared" si="325"/>
        <v>0</v>
      </c>
      <c r="T345" s="75" t="str">
        <f t="shared" si="325"/>
        <v xml:space="preserve">SplitHeatPump    </v>
      </c>
      <c r="U345" s="72">
        <f t="shared" si="321"/>
        <v>1</v>
      </c>
      <c r="V345" s="61">
        <f t="shared" si="271"/>
        <v>1</v>
      </c>
      <c r="W345" s="61">
        <f t="shared" si="322"/>
        <v>1</v>
      </c>
      <c r="X345" s="61">
        <f t="shared" si="276"/>
        <v>1</v>
      </c>
      <c r="Y345" s="61">
        <f t="shared" si="323"/>
        <v>0</v>
      </c>
      <c r="Z345" s="48">
        <v>1</v>
      </c>
      <c r="AA345" s="61" t="s">
        <v>0</v>
      </c>
      <c r="AB345" s="62" t="str">
        <f t="shared" ref="AB345" si="326">AB304</f>
        <v>VCHP3</v>
      </c>
    </row>
    <row r="346" spans="1:30" x14ac:dyDescent="0.25">
      <c r="C346" s="61">
        <f t="shared" ref="C346:D346" si="327">C345</f>
        <v>2022</v>
      </c>
      <c r="D346" s="6">
        <f t="shared" si="327"/>
        <v>2023</v>
      </c>
      <c r="E346" t="s">
        <v>183</v>
      </c>
      <c r="F346" s="52">
        <v>0</v>
      </c>
      <c r="G346" s="11">
        <v>0</v>
      </c>
      <c r="H346" s="11">
        <v>1</v>
      </c>
      <c r="I346" s="66" t="s">
        <v>155</v>
      </c>
      <c r="J346" s="66" t="s">
        <v>750</v>
      </c>
      <c r="K346" s="66" t="s">
        <v>750</v>
      </c>
      <c r="L346" s="66" t="s">
        <v>728</v>
      </c>
      <c r="M346" s="66" t="s">
        <v>188</v>
      </c>
      <c r="N346" s="66" t="s">
        <v>189</v>
      </c>
      <c r="O346" s="72">
        <f>O305</f>
        <v>0</v>
      </c>
      <c r="P346" s="61">
        <f>P305</f>
        <v>1</v>
      </c>
      <c r="Q346" s="61">
        <f>Q305</f>
        <v>0</v>
      </c>
      <c r="R346" s="61">
        <f>R305</f>
        <v>0</v>
      </c>
      <c r="S346" s="92">
        <f>S305</f>
        <v>0</v>
      </c>
      <c r="T346" s="75" t="str">
        <f>T305</f>
        <v xml:space="preserve">SplitAirCond     </v>
      </c>
      <c r="U346" s="72">
        <f t="shared" si="270"/>
        <v>0</v>
      </c>
      <c r="V346" s="61">
        <f t="shared" si="271"/>
        <v>0</v>
      </c>
      <c r="W346" s="61">
        <f t="shared" ref="W346:W351" si="328">IF(AND(ISNUMBER(I346), I346&gt;0), 1, 0)</f>
        <v>0</v>
      </c>
      <c r="X346" s="61">
        <f t="shared" si="276"/>
        <v>0</v>
      </c>
      <c r="Y346" s="61">
        <f t="shared" si="272"/>
        <v>0</v>
      </c>
      <c r="Z346" s="48">
        <v>1</v>
      </c>
      <c r="AA346" s="61" t="s">
        <v>0</v>
      </c>
      <c r="AB346" s="62" t="str">
        <f>AB305</f>
        <v xml:space="preserve">EvapDirect - Direct evaporative cooling system                      </v>
      </c>
    </row>
    <row r="347" spans="1:30" x14ac:dyDescent="0.25">
      <c r="C347" s="61">
        <f t="shared" ref="C347:D347" si="329">C346</f>
        <v>2022</v>
      </c>
      <c r="D347" s="6">
        <f t="shared" si="329"/>
        <v>2023</v>
      </c>
      <c r="E347" t="s">
        <v>184</v>
      </c>
      <c r="F347" s="67" t="s">
        <v>154</v>
      </c>
      <c r="G347" s="66" t="s">
        <v>749</v>
      </c>
      <c r="H347" s="66" t="s">
        <v>749</v>
      </c>
      <c r="I347" s="48">
        <v>13</v>
      </c>
      <c r="J347" s="190">
        <f t="shared" ref="J347:J348" si="330">I347*0.96</f>
        <v>12.48</v>
      </c>
      <c r="K347" s="189">
        <v>0.96</v>
      </c>
      <c r="L347" s="66" t="s">
        <v>728</v>
      </c>
      <c r="M347" s="66" t="s">
        <v>188</v>
      </c>
      <c r="N347" s="66" t="s">
        <v>189</v>
      </c>
      <c r="O347" s="72">
        <f>O306</f>
        <v>0</v>
      </c>
      <c r="P347" s="61">
        <f>P306</f>
        <v>1</v>
      </c>
      <c r="Q347" s="61">
        <f>Q306</f>
        <v>0</v>
      </c>
      <c r="R347" s="61">
        <f>R306</f>
        <v>0</v>
      </c>
      <c r="S347" s="92">
        <f>S306</f>
        <v>0</v>
      </c>
      <c r="T347" s="75" t="str">
        <f>T306</f>
        <v xml:space="preserve">SplitAirCond     </v>
      </c>
      <c r="U347" s="72">
        <f t="shared" si="270"/>
        <v>0</v>
      </c>
      <c r="V347" s="61">
        <f t="shared" si="271"/>
        <v>0</v>
      </c>
      <c r="W347" s="61">
        <f t="shared" si="328"/>
        <v>1</v>
      </c>
      <c r="X347" s="61">
        <f t="shared" si="276"/>
        <v>1</v>
      </c>
      <c r="Y347" s="61">
        <f t="shared" si="272"/>
        <v>0</v>
      </c>
      <c r="Z347" s="48">
        <v>1</v>
      </c>
      <c r="AA347" s="61" t="s">
        <v>0</v>
      </c>
      <c r="AB347" s="62" t="str">
        <f>AB306</f>
        <v xml:space="preserve">EvapIndirDirect - Indirect-direct evaporative cooling system        </v>
      </c>
    </row>
    <row r="348" spans="1:30" x14ac:dyDescent="0.25">
      <c r="C348" s="61">
        <f t="shared" ref="C348:D348" si="331">C347</f>
        <v>2022</v>
      </c>
      <c r="D348" s="6">
        <f t="shared" si="331"/>
        <v>2023</v>
      </c>
      <c r="E348" t="s">
        <v>185</v>
      </c>
      <c r="F348" s="67" t="s">
        <v>154</v>
      </c>
      <c r="G348" s="66" t="s">
        <v>749</v>
      </c>
      <c r="H348" s="66" t="s">
        <v>749</v>
      </c>
      <c r="I348" s="48">
        <v>13</v>
      </c>
      <c r="J348" s="190">
        <f t="shared" si="330"/>
        <v>12.48</v>
      </c>
      <c r="K348" s="189">
        <v>0.96</v>
      </c>
      <c r="L348" s="66" t="s">
        <v>728</v>
      </c>
      <c r="M348" s="66" t="s">
        <v>188</v>
      </c>
      <c r="N348" s="66" t="s">
        <v>189</v>
      </c>
      <c r="O348" s="72">
        <f>O307</f>
        <v>0</v>
      </c>
      <c r="P348" s="61">
        <f>P307</f>
        <v>1</v>
      </c>
      <c r="Q348" s="61">
        <f>Q307</f>
        <v>0</v>
      </c>
      <c r="R348" s="61">
        <f>R307</f>
        <v>0</v>
      </c>
      <c r="S348" s="92">
        <f>S307</f>
        <v>0</v>
      </c>
      <c r="T348" s="75" t="str">
        <f>T307</f>
        <v xml:space="preserve">SplitAirCond     </v>
      </c>
      <c r="U348" s="72">
        <f t="shared" si="270"/>
        <v>0</v>
      </c>
      <c r="V348" s="61">
        <f t="shared" si="271"/>
        <v>0</v>
      </c>
      <c r="W348" s="61">
        <f t="shared" si="328"/>
        <v>1</v>
      </c>
      <c r="X348" s="61">
        <f t="shared" si="276"/>
        <v>1</v>
      </c>
      <c r="Y348" s="61">
        <f t="shared" si="272"/>
        <v>0</v>
      </c>
      <c r="Z348" s="48">
        <v>1</v>
      </c>
      <c r="AA348" s="61" t="s">
        <v>0</v>
      </c>
      <c r="AB348" s="62" t="str">
        <f>AB307</f>
        <v xml:space="preserve">EvapIndirect - Indirect evaporative cooling system                  </v>
      </c>
    </row>
    <row r="349" spans="1:30" x14ac:dyDescent="0.25">
      <c r="C349" s="61">
        <f t="shared" ref="C349:D349" si="332">C348</f>
        <v>2022</v>
      </c>
      <c r="D349" s="6">
        <f t="shared" si="332"/>
        <v>2023</v>
      </c>
      <c r="E349" t="s">
        <v>379</v>
      </c>
      <c r="F349" s="51">
        <v>16</v>
      </c>
      <c r="G349" s="190">
        <f>F349*0.96</f>
        <v>15.36</v>
      </c>
      <c r="H349" s="189">
        <v>0.96</v>
      </c>
      <c r="I349" s="11">
        <v>14</v>
      </c>
      <c r="J349" s="190">
        <f>I349*0.96</f>
        <v>13.44</v>
      </c>
      <c r="K349" s="189">
        <v>0.96</v>
      </c>
      <c r="L349" s="66" t="s">
        <v>728</v>
      </c>
      <c r="M349" s="66" t="s">
        <v>188</v>
      </c>
      <c r="N349" s="66" t="s">
        <v>189</v>
      </c>
      <c r="O349" s="72">
        <f>O308</f>
        <v>1</v>
      </c>
      <c r="P349" s="61">
        <f>P308</f>
        <v>1</v>
      </c>
      <c r="Q349" s="61">
        <f>Q308</f>
        <v>0</v>
      </c>
      <c r="R349" s="61">
        <f>R308</f>
        <v>1</v>
      </c>
      <c r="S349" s="92">
        <f>S308</f>
        <v>0</v>
      </c>
      <c r="T349" s="75" t="str">
        <f>T308</f>
        <v xml:space="preserve">SplitAirCond     </v>
      </c>
      <c r="U349" s="72">
        <f t="shared" si="270"/>
        <v>1</v>
      </c>
      <c r="V349" s="61">
        <f t="shared" si="271"/>
        <v>1</v>
      </c>
      <c r="W349" s="61">
        <f t="shared" si="328"/>
        <v>1</v>
      </c>
      <c r="X349" s="61">
        <f t="shared" si="276"/>
        <v>1</v>
      </c>
      <c r="Y349" s="61">
        <f t="shared" si="272"/>
        <v>0</v>
      </c>
      <c r="Z349" s="48">
        <v>1</v>
      </c>
      <c r="AA349" s="61" t="s">
        <v>0</v>
      </c>
      <c r="AB349" s="62" t="str">
        <f>AB308</f>
        <v>EvapCondenser - Evaporatively-cooled condenser for split AC systems</v>
      </c>
      <c r="AD349" s="125"/>
    </row>
    <row r="350" spans="1:30" x14ac:dyDescent="0.25">
      <c r="A350" t="s">
        <v>0</v>
      </c>
      <c r="C350" s="61">
        <f t="shared" ref="C350:D350" si="333">C349</f>
        <v>2022</v>
      </c>
      <c r="D350" s="6">
        <f t="shared" si="333"/>
        <v>2023</v>
      </c>
      <c r="E350" s="24" t="s">
        <v>186</v>
      </c>
      <c r="F350" s="67" t="s">
        <v>154</v>
      </c>
      <c r="G350" s="66" t="s">
        <v>749</v>
      </c>
      <c r="H350" s="66" t="s">
        <v>749</v>
      </c>
      <c r="I350" s="11">
        <v>0</v>
      </c>
      <c r="J350" s="11">
        <v>0</v>
      </c>
      <c r="K350" s="11">
        <v>1</v>
      </c>
      <c r="L350" s="66" t="s">
        <v>728</v>
      </c>
      <c r="M350" s="66" t="s">
        <v>188</v>
      </c>
      <c r="N350" s="66" t="s">
        <v>189</v>
      </c>
      <c r="O350" s="72">
        <f>O309</f>
        <v>0</v>
      </c>
      <c r="P350" s="61">
        <f>P309</f>
        <v>1</v>
      </c>
      <c r="Q350" s="61">
        <f>Q309</f>
        <v>0</v>
      </c>
      <c r="R350" s="61">
        <f>R309</f>
        <v>1</v>
      </c>
      <c r="S350" s="92">
        <f>S309</f>
        <v>0</v>
      </c>
      <c r="T350" s="75" t="str">
        <f>T309</f>
        <v>N/A</v>
      </c>
      <c r="U350" s="72">
        <f t="shared" si="270"/>
        <v>0</v>
      </c>
      <c r="V350" s="61">
        <f t="shared" si="271"/>
        <v>0</v>
      </c>
      <c r="W350" s="61">
        <f t="shared" si="328"/>
        <v>0</v>
      </c>
      <c r="X350" s="61">
        <f t="shared" si="276"/>
        <v>0</v>
      </c>
      <c r="Y350" s="61">
        <f t="shared" si="272"/>
        <v>0</v>
      </c>
      <c r="Z350" s="48">
        <v>1</v>
      </c>
      <c r="AA350" s="61" t="s">
        <v>0</v>
      </c>
      <c r="AB350" s="62" t="str">
        <f>AB309</f>
        <v xml:space="preserve">Evap/CC - Evaporatively-cooled condensers                           </v>
      </c>
    </row>
    <row r="351" spans="1:30" x14ac:dyDescent="0.25">
      <c r="A351" t="s">
        <v>0</v>
      </c>
      <c r="C351" s="61">
        <f t="shared" ref="C351:D351" si="334">C350</f>
        <v>2022</v>
      </c>
      <c r="D351" s="6">
        <f t="shared" si="334"/>
        <v>2023</v>
      </c>
      <c r="E351" s="24" t="s">
        <v>187</v>
      </c>
      <c r="F351" s="52">
        <v>0</v>
      </c>
      <c r="G351" s="11">
        <v>0</v>
      </c>
      <c r="H351" s="11">
        <v>1</v>
      </c>
      <c r="I351" s="11">
        <v>0</v>
      </c>
      <c r="J351" s="11">
        <v>0</v>
      </c>
      <c r="K351" s="11">
        <v>1</v>
      </c>
      <c r="L351" s="66" t="s">
        <v>728</v>
      </c>
      <c r="M351" s="66" t="s">
        <v>188</v>
      </c>
      <c r="N351" s="66" t="s">
        <v>189</v>
      </c>
      <c r="O351" s="72">
        <f t="shared" ref="O351:T351" si="335">O310</f>
        <v>0</v>
      </c>
      <c r="P351" s="61">
        <f t="shared" si="335"/>
        <v>1</v>
      </c>
      <c r="Q351" s="61">
        <f t="shared" si="335"/>
        <v>0</v>
      </c>
      <c r="R351" s="61">
        <f t="shared" si="335"/>
        <v>1</v>
      </c>
      <c r="S351" s="92">
        <f t="shared" si="335"/>
        <v>0</v>
      </c>
      <c r="T351" s="75" t="str">
        <f t="shared" si="335"/>
        <v>N/A</v>
      </c>
      <c r="U351" s="72">
        <f t="shared" si="270"/>
        <v>0</v>
      </c>
      <c r="V351" s="61">
        <f t="shared" si="271"/>
        <v>0</v>
      </c>
      <c r="W351" s="61">
        <f t="shared" si="328"/>
        <v>0</v>
      </c>
      <c r="X351" s="61">
        <f t="shared" si="276"/>
        <v>0</v>
      </c>
      <c r="Y351" s="61">
        <f t="shared" si="272"/>
        <v>0</v>
      </c>
      <c r="Z351" s="48">
        <v>1</v>
      </c>
      <c r="AA351" s="61" t="s">
        <v>0</v>
      </c>
      <c r="AB351" s="62" t="str">
        <f>AB310</f>
        <v xml:space="preserve">IceSAC - Ice storage air conditioning system                        </v>
      </c>
    </row>
    <row r="352" spans="1:30" x14ac:dyDescent="0.25">
      <c r="A352" t="s">
        <v>778</v>
      </c>
      <c r="D352" s="126"/>
      <c r="E352" s="126"/>
      <c r="F352" s="126"/>
      <c r="G352" s="126"/>
      <c r="H352" s="126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</row>
    <row r="353" spans="3:28" x14ac:dyDescent="0.25">
      <c r="C353" s="1">
        <v>2025</v>
      </c>
      <c r="D353" s="60">
        <v>2026</v>
      </c>
      <c r="E353" t="s">
        <v>173</v>
      </c>
      <c r="F353" s="67" t="s">
        <v>154</v>
      </c>
      <c r="G353" s="66" t="s">
        <v>749</v>
      </c>
      <c r="H353" s="66" t="s">
        <v>749</v>
      </c>
      <c r="I353" s="66" t="s">
        <v>155</v>
      </c>
      <c r="J353" s="66" t="s">
        <v>750</v>
      </c>
      <c r="K353" s="66" t="s">
        <v>750</v>
      </c>
      <c r="L353" s="66" t="s">
        <v>728</v>
      </c>
      <c r="M353" s="66" t="s">
        <v>188</v>
      </c>
      <c r="N353" s="66" t="s">
        <v>189</v>
      </c>
      <c r="O353" s="72">
        <f t="shared" ref="O353:T353" si="336">O312</f>
        <v>1</v>
      </c>
      <c r="P353" s="61">
        <f t="shared" si="336"/>
        <v>-1</v>
      </c>
      <c r="Q353" s="61">
        <f t="shared" si="336"/>
        <v>0</v>
      </c>
      <c r="R353" s="61">
        <f t="shared" si="336"/>
        <v>0</v>
      </c>
      <c r="S353" s="92">
        <f t="shared" si="336"/>
        <v>0</v>
      </c>
      <c r="T353" s="75" t="str">
        <f t="shared" si="336"/>
        <v xml:space="preserve">SplitAirCond     </v>
      </c>
      <c r="U353" s="72">
        <f t="shared" ref="U353:U392" si="337">IF(AND(ISNUMBER(F353), F353&gt;0), 1, 0)</f>
        <v>0</v>
      </c>
      <c r="V353" s="61">
        <f t="shared" ref="V353:V392" si="338">IF(AND(ISNUMBER(G353), G353&gt;0), 1, 0)</f>
        <v>0</v>
      </c>
      <c r="W353" s="61">
        <f>IF(AND(ISNUMBER(I353), I353&gt;0), 1, 0)</f>
        <v>0</v>
      </c>
      <c r="X353" s="61">
        <f>IF(AND(ISNUMBER(J353), J353&gt;0), 1, 0)</f>
        <v>0</v>
      </c>
      <c r="Y353" s="61">
        <f t="shared" ref="Y353:Y392" si="339">IF(AND(ISNUMBER(L353), L353&gt;0), 1, 0)</f>
        <v>0</v>
      </c>
      <c r="Z353" s="48">
        <v>0</v>
      </c>
      <c r="AA353" s="61" t="s">
        <v>0</v>
      </c>
      <c r="AB353" s="62" t="str">
        <f>AB312</f>
        <v xml:space="preserve">NoCooling - No cooling equipment                                    </v>
      </c>
    </row>
    <row r="354" spans="3:28" x14ac:dyDescent="0.25">
      <c r="C354" s="61">
        <f>C353</f>
        <v>2025</v>
      </c>
      <c r="D354" s="6">
        <f>D353</f>
        <v>2026</v>
      </c>
      <c r="E354" t="s">
        <v>174</v>
      </c>
      <c r="F354" s="188">
        <v>15</v>
      </c>
      <c r="G354" s="189">
        <v>14.3</v>
      </c>
      <c r="H354" s="189">
        <v>0.95</v>
      </c>
      <c r="I354" s="189">
        <v>12.2</v>
      </c>
      <c r="J354" s="189">
        <v>11.7</v>
      </c>
      <c r="K354" s="189">
        <v>0.96</v>
      </c>
      <c r="L354" s="66" t="s">
        <v>728</v>
      </c>
      <c r="M354" s="66" t="s">
        <v>188</v>
      </c>
      <c r="N354" s="66" t="s">
        <v>189</v>
      </c>
      <c r="O354" s="72">
        <f t="shared" ref="O354:T354" si="340">O313</f>
        <v>1</v>
      </c>
      <c r="P354" s="61">
        <f t="shared" si="340"/>
        <v>1</v>
      </c>
      <c r="Q354" s="61">
        <f t="shared" si="340"/>
        <v>0</v>
      </c>
      <c r="R354" s="61">
        <f t="shared" si="340"/>
        <v>1</v>
      </c>
      <c r="S354" s="92">
        <f t="shared" si="340"/>
        <v>0</v>
      </c>
      <c r="T354" s="75" t="str">
        <f t="shared" si="340"/>
        <v xml:space="preserve">SplitAirCond     </v>
      </c>
      <c r="U354" s="72">
        <f t="shared" si="337"/>
        <v>1</v>
      </c>
      <c r="V354" s="61">
        <f t="shared" si="338"/>
        <v>1</v>
      </c>
      <c r="W354" s="61">
        <f>IF(AND(ISNUMBER(I354), I354&gt;0), 1, 0)</f>
        <v>1</v>
      </c>
      <c r="X354" s="61">
        <f>IF(AND(ISNUMBER(J354), J354&gt;0), 1, 0)</f>
        <v>1</v>
      </c>
      <c r="Y354" s="61">
        <f t="shared" si="339"/>
        <v>0</v>
      </c>
      <c r="Z354" s="48">
        <v>1</v>
      </c>
      <c r="AA354" s="61" t="s">
        <v>0</v>
      </c>
      <c r="AB354" s="62" t="str">
        <f>AB313</f>
        <v xml:space="preserve">SplitAirCond - Split air conditioning system                        </v>
      </c>
    </row>
    <row r="355" spans="3:28" x14ac:dyDescent="0.25">
      <c r="C355" s="61">
        <f t="shared" ref="C355:D355" si="341">C354</f>
        <v>2025</v>
      </c>
      <c r="D355" s="6">
        <f t="shared" si="341"/>
        <v>2026</v>
      </c>
      <c r="E355" s="177" t="s">
        <v>713</v>
      </c>
      <c r="F355" s="67" t="s">
        <v>154</v>
      </c>
      <c r="G355" s="66" t="s">
        <v>749</v>
      </c>
      <c r="H355" s="66" t="s">
        <v>749</v>
      </c>
      <c r="I355" s="53">
        <v>9.5</v>
      </c>
      <c r="J355" s="191">
        <f>I355*0.96</f>
        <v>9.1199999999999992</v>
      </c>
      <c r="K355" s="189">
        <v>0.96</v>
      </c>
      <c r="L355" s="66" t="s">
        <v>728</v>
      </c>
      <c r="M355" s="66" t="s">
        <v>188</v>
      </c>
      <c r="N355" s="66" t="s">
        <v>189</v>
      </c>
      <c r="O355" s="72">
        <f t="shared" ref="O355:T355" si="342">O314</f>
        <v>1</v>
      </c>
      <c r="P355" s="61">
        <f t="shared" si="342"/>
        <v>0</v>
      </c>
      <c r="Q355" s="61">
        <f t="shared" si="342"/>
        <v>0</v>
      </c>
      <c r="R355" s="61">
        <f t="shared" si="342"/>
        <v>0</v>
      </c>
      <c r="S355" s="92">
        <f t="shared" si="342"/>
        <v>0</v>
      </c>
      <c r="T355" s="75" t="str">
        <f t="shared" si="342"/>
        <v xml:space="preserve">SplitAirCond     </v>
      </c>
      <c r="U355" s="72">
        <f t="shared" si="337"/>
        <v>0</v>
      </c>
      <c r="V355" s="61">
        <f t="shared" si="338"/>
        <v>0</v>
      </c>
      <c r="W355" s="61">
        <f t="shared" ref="W355:W365" si="343">IF(AND(ISNUMBER(I355), I355&gt;0), 1, 0)</f>
        <v>1</v>
      </c>
      <c r="X355" s="61">
        <f t="shared" ref="X355:X392" si="344">IF(AND(ISNUMBER(J355), J355&gt;0), 1, 0)</f>
        <v>1</v>
      </c>
      <c r="Y355" s="61">
        <f t="shared" si="339"/>
        <v>0</v>
      </c>
      <c r="Z355" s="48">
        <v>1</v>
      </c>
      <c r="AA355" s="61" t="s">
        <v>0</v>
      </c>
      <c r="AB355" s="62" t="str">
        <f>AB314</f>
        <v>PkgTermAirCond - Packaged terminal air conditioner (PTAC)</v>
      </c>
    </row>
    <row r="356" spans="3:28" x14ac:dyDescent="0.25">
      <c r="C356" s="61">
        <f t="shared" ref="C356:D356" si="345">C355</f>
        <v>2025</v>
      </c>
      <c r="D356" s="6">
        <f t="shared" si="345"/>
        <v>2026</v>
      </c>
      <c r="E356" s="177" t="s">
        <v>714</v>
      </c>
      <c r="F356" s="67" t="s">
        <v>154</v>
      </c>
      <c r="G356" s="66" t="s">
        <v>749</v>
      </c>
      <c r="H356" s="66" t="s">
        <v>749</v>
      </c>
      <c r="I356" s="189">
        <v>11</v>
      </c>
      <c r="J356" s="189">
        <v>10.6</v>
      </c>
      <c r="K356" s="189">
        <v>0.96</v>
      </c>
      <c r="L356" s="66" t="s">
        <v>728</v>
      </c>
      <c r="M356" s="66" t="s">
        <v>188</v>
      </c>
      <c r="N356" s="66" t="s">
        <v>189</v>
      </c>
      <c r="O356" s="72">
        <f t="shared" ref="O356:T356" si="346">O315</f>
        <v>1</v>
      </c>
      <c r="P356" s="61">
        <f t="shared" si="346"/>
        <v>1</v>
      </c>
      <c r="Q356" s="61">
        <f t="shared" si="346"/>
        <v>0</v>
      </c>
      <c r="R356" s="61">
        <f t="shared" si="346"/>
        <v>0</v>
      </c>
      <c r="S356" s="92">
        <f t="shared" si="346"/>
        <v>0</v>
      </c>
      <c r="T356" s="75" t="str">
        <f t="shared" si="346"/>
        <v xml:space="preserve">SplitAirCond     </v>
      </c>
      <c r="U356" s="72">
        <f t="shared" si="337"/>
        <v>0</v>
      </c>
      <c r="V356" s="61">
        <f t="shared" si="338"/>
        <v>0</v>
      </c>
      <c r="W356" s="61">
        <f t="shared" si="343"/>
        <v>1</v>
      </c>
      <c r="X356" s="61">
        <f t="shared" si="344"/>
        <v>1</v>
      </c>
      <c r="Y356" s="61">
        <f t="shared" si="339"/>
        <v>0</v>
      </c>
      <c r="Z356" s="48">
        <v>1</v>
      </c>
      <c r="AA356" s="61" t="s">
        <v>0</v>
      </c>
      <c r="AB356" s="62" t="str">
        <f>AB315</f>
        <v>SglPkgVertAirCond - Single package vertical A/C system</v>
      </c>
    </row>
    <row r="357" spans="3:28" x14ac:dyDescent="0.25">
      <c r="C357" s="61">
        <f t="shared" ref="C357:D357" si="347">C356</f>
        <v>2025</v>
      </c>
      <c r="D357" s="6">
        <f t="shared" si="347"/>
        <v>2026</v>
      </c>
      <c r="E357" t="s">
        <v>175</v>
      </c>
      <c r="F357" s="188">
        <v>14</v>
      </c>
      <c r="G357" s="189">
        <v>13.4</v>
      </c>
      <c r="H357" s="189">
        <v>0.96</v>
      </c>
      <c r="I357" s="189">
        <v>11</v>
      </c>
      <c r="J357" s="189">
        <v>10.6</v>
      </c>
      <c r="K357" s="189">
        <v>0.96</v>
      </c>
      <c r="L357" s="66" t="s">
        <v>728</v>
      </c>
      <c r="M357" s="66" t="s">
        <v>188</v>
      </c>
      <c r="N357" s="66" t="s">
        <v>189</v>
      </c>
      <c r="O357" s="72">
        <f t="shared" ref="O357:T357" si="348">O316</f>
        <v>1</v>
      </c>
      <c r="P357" s="61">
        <f t="shared" si="348"/>
        <v>1</v>
      </c>
      <c r="Q357" s="61">
        <f t="shared" si="348"/>
        <v>0</v>
      </c>
      <c r="R357" s="61">
        <f t="shared" si="348"/>
        <v>1</v>
      </c>
      <c r="S357" s="92">
        <f t="shared" si="348"/>
        <v>0</v>
      </c>
      <c r="T357" s="75" t="str">
        <f t="shared" si="348"/>
        <v xml:space="preserve">SplitAirCond     </v>
      </c>
      <c r="U357" s="72">
        <f t="shared" si="337"/>
        <v>1</v>
      </c>
      <c r="V357" s="61">
        <f t="shared" si="338"/>
        <v>1</v>
      </c>
      <c r="W357" s="61">
        <f t="shared" si="343"/>
        <v>1</v>
      </c>
      <c r="X357" s="61">
        <f t="shared" si="344"/>
        <v>1</v>
      </c>
      <c r="Y357" s="61">
        <f t="shared" si="339"/>
        <v>0</v>
      </c>
      <c r="Z357" s="48">
        <v>1</v>
      </c>
      <c r="AA357" s="61" t="s">
        <v>0</v>
      </c>
      <c r="AB357" s="62" t="str">
        <f>AB316</f>
        <v xml:space="preserve">PkgAirCond - Central packaged A/C system (&lt; 65 kBtuh)               </v>
      </c>
    </row>
    <row r="358" spans="3:28" x14ac:dyDescent="0.25">
      <c r="C358" s="61">
        <f t="shared" ref="C358:D358" si="349">C357</f>
        <v>2025</v>
      </c>
      <c r="D358" s="6">
        <f t="shared" si="349"/>
        <v>2026</v>
      </c>
      <c r="E358" t="s">
        <v>176</v>
      </c>
      <c r="F358" s="51">
        <v>13</v>
      </c>
      <c r="G358" s="191">
        <f>F358*0.96</f>
        <v>12.48</v>
      </c>
      <c r="H358" s="194">
        <v>0.96</v>
      </c>
      <c r="I358" s="11">
        <v>0</v>
      </c>
      <c r="J358" s="11">
        <v>0</v>
      </c>
      <c r="K358" s="11">
        <v>1</v>
      </c>
      <c r="L358" s="66" t="s">
        <v>728</v>
      </c>
      <c r="M358" s="66" t="s">
        <v>188</v>
      </c>
      <c r="N358" s="66" t="s">
        <v>189</v>
      </c>
      <c r="O358" s="72">
        <f t="shared" ref="O358:T358" si="350">O317</f>
        <v>0</v>
      </c>
      <c r="P358" s="61">
        <f t="shared" si="350"/>
        <v>1</v>
      </c>
      <c r="Q358" s="61">
        <f t="shared" si="350"/>
        <v>0</v>
      </c>
      <c r="R358" s="61">
        <f t="shared" si="350"/>
        <v>1</v>
      </c>
      <c r="S358" s="92">
        <f t="shared" si="350"/>
        <v>0</v>
      </c>
      <c r="T358" s="75" t="str">
        <f t="shared" si="350"/>
        <v xml:space="preserve">SplitAirCond     </v>
      </c>
      <c r="U358" s="72">
        <f t="shared" si="337"/>
        <v>1</v>
      </c>
      <c r="V358" s="61">
        <f t="shared" si="338"/>
        <v>1</v>
      </c>
      <c r="W358" s="61">
        <f t="shared" si="343"/>
        <v>0</v>
      </c>
      <c r="X358" s="61">
        <f t="shared" si="344"/>
        <v>0</v>
      </c>
      <c r="Y358" s="61">
        <f t="shared" si="339"/>
        <v>0</v>
      </c>
      <c r="Z358" s="48">
        <v>1</v>
      </c>
      <c r="AA358" s="61" t="s">
        <v>0</v>
      </c>
      <c r="AB358" s="62" t="str">
        <f>AB317</f>
        <v xml:space="preserve">LrgPkgAirCond - Large packaged A/C system (&gt;= 65 kBtuh)             </v>
      </c>
    </row>
    <row r="359" spans="3:28" x14ac:dyDescent="0.25">
      <c r="C359" s="61">
        <f t="shared" ref="C359:D359" si="351">C358</f>
        <v>2025</v>
      </c>
      <c r="D359" s="6">
        <f t="shared" si="351"/>
        <v>2026</v>
      </c>
      <c r="E359" t="s">
        <v>519</v>
      </c>
      <c r="F359" s="51">
        <v>12</v>
      </c>
      <c r="G359" s="192">
        <v>12</v>
      </c>
      <c r="H359" s="192">
        <v>1</v>
      </c>
      <c r="I359" s="149">
        <v>10</v>
      </c>
      <c r="J359" s="191">
        <f>I359*0.96</f>
        <v>9.6</v>
      </c>
      <c r="K359" s="189">
        <v>0.96</v>
      </c>
      <c r="L359" s="66" t="s">
        <v>728</v>
      </c>
      <c r="M359" s="66" t="s">
        <v>188</v>
      </c>
      <c r="N359" s="66" t="s">
        <v>189</v>
      </c>
      <c r="O359" s="72">
        <f t="shared" ref="O359:T359" si="352">O318</f>
        <v>1</v>
      </c>
      <c r="P359" s="61">
        <f t="shared" si="352"/>
        <v>1</v>
      </c>
      <c r="Q359" s="61">
        <f t="shared" si="352"/>
        <v>0</v>
      </c>
      <c r="R359" s="61">
        <f t="shared" si="352"/>
        <v>1</v>
      </c>
      <c r="S359" s="92">
        <f t="shared" si="352"/>
        <v>0</v>
      </c>
      <c r="T359" s="75" t="str">
        <f t="shared" si="352"/>
        <v xml:space="preserve">SplitAirCond     </v>
      </c>
      <c r="U359" s="72">
        <f t="shared" si="337"/>
        <v>1</v>
      </c>
      <c r="V359" s="61">
        <f t="shared" si="338"/>
        <v>1</v>
      </c>
      <c r="W359" s="61">
        <f t="shared" si="343"/>
        <v>1</v>
      </c>
      <c r="X359" s="61">
        <f t="shared" si="344"/>
        <v>1</v>
      </c>
      <c r="Y359" s="61">
        <f t="shared" si="339"/>
        <v>0</v>
      </c>
      <c r="Z359" s="48">
        <v>1</v>
      </c>
      <c r="AA359" s="61" t="s">
        <v>0</v>
      </c>
      <c r="AB359" s="62" t="str">
        <f>AB318</f>
        <v xml:space="preserve">SDHVSplitAirCond - Small duct, high velocity, split A/C system                        </v>
      </c>
    </row>
    <row r="360" spans="3:28" x14ac:dyDescent="0.25">
      <c r="C360" s="61">
        <f t="shared" ref="C360:D360" si="353">C359</f>
        <v>2025</v>
      </c>
      <c r="D360" s="6">
        <f t="shared" si="353"/>
        <v>2026</v>
      </c>
      <c r="E360" t="s">
        <v>530</v>
      </c>
      <c r="F360" s="188">
        <v>15</v>
      </c>
      <c r="G360" s="189">
        <v>14.3</v>
      </c>
      <c r="H360" s="189">
        <v>0.95</v>
      </c>
      <c r="I360" s="189">
        <v>12.2</v>
      </c>
      <c r="J360" s="189">
        <v>11.7</v>
      </c>
      <c r="K360" s="189">
        <v>0.96</v>
      </c>
      <c r="L360" s="66" t="s">
        <v>728</v>
      </c>
      <c r="M360" s="66" t="s">
        <v>188</v>
      </c>
      <c r="N360" s="66" t="s">
        <v>189</v>
      </c>
      <c r="O360" s="72">
        <f t="shared" ref="O360:T360" si="354">O319</f>
        <v>1</v>
      </c>
      <c r="P360" s="61">
        <f t="shared" si="354"/>
        <v>0</v>
      </c>
      <c r="Q360" s="61">
        <f t="shared" si="354"/>
        <v>0</v>
      </c>
      <c r="R360" s="61">
        <f t="shared" si="354"/>
        <v>1</v>
      </c>
      <c r="S360" s="92">
        <f t="shared" si="354"/>
        <v>1</v>
      </c>
      <c r="T360" s="75" t="str">
        <f t="shared" si="354"/>
        <v xml:space="preserve">SplitAirCond     </v>
      </c>
      <c r="U360" s="72">
        <f t="shared" si="337"/>
        <v>1</v>
      </c>
      <c r="V360" s="61">
        <f t="shared" si="338"/>
        <v>1</v>
      </c>
      <c r="W360" s="61">
        <f t="shared" si="343"/>
        <v>1</v>
      </c>
      <c r="X360" s="61">
        <f t="shared" si="344"/>
        <v>1</v>
      </c>
      <c r="Y360" s="61">
        <f t="shared" si="339"/>
        <v>0</v>
      </c>
      <c r="Z360" s="48">
        <v>1</v>
      </c>
      <c r="AA360" s="61" t="s">
        <v>0</v>
      </c>
      <c r="AB360" s="62" t="str">
        <f>AB319</f>
        <v>DuctlessMiniSplitAirCond – Ductless mini-split A/C system</v>
      </c>
    </row>
    <row r="361" spans="3:28" x14ac:dyDescent="0.25">
      <c r="C361" s="61">
        <f t="shared" ref="C361:D361" si="355">C360</f>
        <v>2025</v>
      </c>
      <c r="D361" s="6">
        <f t="shared" si="355"/>
        <v>2026</v>
      </c>
      <c r="E361" t="s">
        <v>531</v>
      </c>
      <c r="F361" s="188">
        <v>15</v>
      </c>
      <c r="G361" s="189">
        <v>14.3</v>
      </c>
      <c r="H361" s="189">
        <v>0.95</v>
      </c>
      <c r="I361" s="189">
        <v>12.2</v>
      </c>
      <c r="J361" s="189">
        <v>11.7</v>
      </c>
      <c r="K361" s="189">
        <v>0.96</v>
      </c>
      <c r="L361" s="66" t="s">
        <v>728</v>
      </c>
      <c r="M361" s="66" t="s">
        <v>188</v>
      </c>
      <c r="N361" s="66" t="s">
        <v>189</v>
      </c>
      <c r="O361" s="72">
        <f t="shared" ref="O361:T361" si="356">O320</f>
        <v>1</v>
      </c>
      <c r="P361" s="61">
        <f t="shared" si="356"/>
        <v>0</v>
      </c>
      <c r="Q361" s="61">
        <f t="shared" si="356"/>
        <v>0</v>
      </c>
      <c r="R361" s="61">
        <f t="shared" si="356"/>
        <v>1</v>
      </c>
      <c r="S361" s="92">
        <f t="shared" si="356"/>
        <v>1</v>
      </c>
      <c r="T361" s="75" t="str">
        <f t="shared" si="356"/>
        <v xml:space="preserve">SplitAirCond     </v>
      </c>
      <c r="U361" s="72">
        <f t="shared" si="337"/>
        <v>1</v>
      </c>
      <c r="V361" s="61">
        <f t="shared" si="338"/>
        <v>1</v>
      </c>
      <c r="W361" s="61">
        <f t="shared" si="343"/>
        <v>1</v>
      </c>
      <c r="X361" s="61">
        <f t="shared" si="344"/>
        <v>1</v>
      </c>
      <c r="Y361" s="61">
        <f t="shared" si="339"/>
        <v>0</v>
      </c>
      <c r="Z361" s="48">
        <v>1</v>
      </c>
      <c r="AA361" s="61" t="s">
        <v>0</v>
      </c>
      <c r="AB361" s="62" t="str">
        <f>AB320</f>
        <v>DuctlessMultiSplitAirCond - Ductless multi-split A/C system</v>
      </c>
    </row>
    <row r="362" spans="3:28" x14ac:dyDescent="0.25">
      <c r="C362" s="61">
        <f t="shared" ref="C362:D362" si="357">C361</f>
        <v>2025</v>
      </c>
      <c r="D362" s="6">
        <f t="shared" si="357"/>
        <v>2026</v>
      </c>
      <c r="E362" t="s">
        <v>527</v>
      </c>
      <c r="F362" s="51">
        <v>13</v>
      </c>
      <c r="G362" s="190">
        <f>F362*0.96</f>
        <v>12.48</v>
      </c>
      <c r="H362" s="194">
        <v>0.96</v>
      </c>
      <c r="I362" s="11">
        <v>11.3</v>
      </c>
      <c r="J362" s="191">
        <f>I362*0.96</f>
        <v>10.848000000000001</v>
      </c>
      <c r="K362" s="189">
        <v>0.96</v>
      </c>
      <c r="L362" s="66" t="s">
        <v>728</v>
      </c>
      <c r="M362" s="66" t="s">
        <v>188</v>
      </c>
      <c r="N362" s="66" t="s">
        <v>189</v>
      </c>
      <c r="O362" s="72">
        <f t="shared" ref="O362:T362" si="358">O321</f>
        <v>1</v>
      </c>
      <c r="P362" s="61">
        <f t="shared" si="358"/>
        <v>0</v>
      </c>
      <c r="Q362" s="61">
        <f t="shared" si="358"/>
        <v>0</v>
      </c>
      <c r="R362" s="61">
        <f t="shared" si="358"/>
        <v>1</v>
      </c>
      <c r="S362" s="92">
        <f t="shared" si="358"/>
        <v>1</v>
      </c>
      <c r="T362" s="75" t="str">
        <f t="shared" si="358"/>
        <v xml:space="preserve">SplitAirCond     </v>
      </c>
      <c r="U362" s="72">
        <f t="shared" si="337"/>
        <v>1</v>
      </c>
      <c r="V362" s="61">
        <f t="shared" si="338"/>
        <v>1</v>
      </c>
      <c r="W362" s="61">
        <f t="shared" si="343"/>
        <v>1</v>
      </c>
      <c r="X362" s="61">
        <f t="shared" si="344"/>
        <v>1</v>
      </c>
      <c r="Y362" s="61">
        <f t="shared" si="339"/>
        <v>0</v>
      </c>
      <c r="Z362" s="48">
        <v>1</v>
      </c>
      <c r="AA362" s="61" t="s">
        <v>0</v>
      </c>
      <c r="AB362" s="62" t="str">
        <f>AB321</f>
        <v>DuctlessVRFAirCond - Ductless variable refrigerant flow (VRF) A/C system</v>
      </c>
    </row>
    <row r="363" spans="3:28" x14ac:dyDescent="0.25">
      <c r="C363" s="61">
        <f t="shared" ref="C363:D363" si="359">C362</f>
        <v>2025</v>
      </c>
      <c r="D363" s="6">
        <f t="shared" si="359"/>
        <v>2026</v>
      </c>
      <c r="E363" s="177" t="s">
        <v>715</v>
      </c>
      <c r="F363" s="188">
        <v>15</v>
      </c>
      <c r="G363" s="189">
        <v>14.3</v>
      </c>
      <c r="H363" s="189">
        <v>0.95</v>
      </c>
      <c r="I363" s="189">
        <v>12.2</v>
      </c>
      <c r="J363" s="189">
        <v>11.7</v>
      </c>
      <c r="K363" s="189">
        <v>0.96</v>
      </c>
      <c r="L363" s="66" t="s">
        <v>728</v>
      </c>
      <c r="M363" s="66" t="s">
        <v>188</v>
      </c>
      <c r="N363" s="66" t="s">
        <v>189</v>
      </c>
      <c r="O363" s="72">
        <f t="shared" ref="O363:T363" si="360">O322</f>
        <v>1</v>
      </c>
      <c r="P363" s="61">
        <f t="shared" si="360"/>
        <v>1</v>
      </c>
      <c r="Q363" s="61">
        <f t="shared" si="360"/>
        <v>0</v>
      </c>
      <c r="R363" s="61">
        <f t="shared" si="360"/>
        <v>1</v>
      </c>
      <c r="S363" s="92">
        <f t="shared" si="360"/>
        <v>1</v>
      </c>
      <c r="T363" s="75" t="str">
        <f t="shared" si="360"/>
        <v xml:space="preserve">SplitAirCond     </v>
      </c>
      <c r="U363" s="72">
        <f t="shared" si="337"/>
        <v>1</v>
      </c>
      <c r="V363" s="61">
        <f t="shared" si="338"/>
        <v>1</v>
      </c>
      <c r="W363" s="61">
        <f t="shared" si="343"/>
        <v>1</v>
      </c>
      <c r="X363" s="61">
        <f t="shared" si="344"/>
        <v>1</v>
      </c>
      <c r="Y363" s="61">
        <f t="shared" si="339"/>
        <v>0</v>
      </c>
      <c r="Z363" s="48">
        <v>1</v>
      </c>
      <c r="AA363" s="61" t="s">
        <v>0</v>
      </c>
      <c r="AB363" s="62" t="str">
        <f>AB322</f>
        <v>DuctedMiniSplitAirCond - Ducted mini-split A/C system</v>
      </c>
    </row>
    <row r="364" spans="3:28" x14ac:dyDescent="0.25">
      <c r="C364" s="61">
        <f t="shared" ref="C364:D364" si="361">C363</f>
        <v>2025</v>
      </c>
      <c r="D364" s="6">
        <f t="shared" si="361"/>
        <v>2026</v>
      </c>
      <c r="E364" s="177" t="s">
        <v>716</v>
      </c>
      <c r="F364" s="188">
        <v>15</v>
      </c>
      <c r="G364" s="189">
        <v>14.3</v>
      </c>
      <c r="H364" s="189">
        <v>0.95</v>
      </c>
      <c r="I364" s="189">
        <v>12.2</v>
      </c>
      <c r="J364" s="189">
        <v>11.7</v>
      </c>
      <c r="K364" s="189">
        <v>0.96</v>
      </c>
      <c r="L364" s="66" t="s">
        <v>728</v>
      </c>
      <c r="M364" s="66" t="s">
        <v>188</v>
      </c>
      <c r="N364" s="66" t="s">
        <v>189</v>
      </c>
      <c r="O364" s="72">
        <f t="shared" ref="O364:T364" si="362">O323</f>
        <v>1</v>
      </c>
      <c r="P364" s="61">
        <f t="shared" si="362"/>
        <v>1</v>
      </c>
      <c r="Q364" s="61">
        <f t="shared" si="362"/>
        <v>0</v>
      </c>
      <c r="R364" s="61">
        <f t="shared" si="362"/>
        <v>1</v>
      </c>
      <c r="S364" s="92">
        <f t="shared" si="362"/>
        <v>1</v>
      </c>
      <c r="T364" s="75" t="str">
        <f t="shared" si="362"/>
        <v xml:space="preserve">SplitAirCond     </v>
      </c>
      <c r="U364" s="72">
        <f t="shared" si="337"/>
        <v>1</v>
      </c>
      <c r="V364" s="61">
        <f t="shared" si="338"/>
        <v>1</v>
      </c>
      <c r="W364" s="61">
        <f t="shared" si="343"/>
        <v>1</v>
      </c>
      <c r="X364" s="61">
        <f t="shared" si="344"/>
        <v>1</v>
      </c>
      <c r="Y364" s="61">
        <f t="shared" si="339"/>
        <v>0</v>
      </c>
      <c r="Z364" s="48">
        <v>1</v>
      </c>
      <c r="AA364" s="61" t="s">
        <v>0</v>
      </c>
      <c r="AB364" s="62" t="str">
        <f>AB323</f>
        <v>DuctedMultiSplitAirCond - Ducted multi-split A/C system</v>
      </c>
    </row>
    <row r="365" spans="3:28" x14ac:dyDescent="0.25">
      <c r="C365" s="61">
        <f t="shared" ref="C365:D365" si="363">C364</f>
        <v>2025</v>
      </c>
      <c r="D365" s="6">
        <f t="shared" si="363"/>
        <v>2026</v>
      </c>
      <c r="E365" s="177" t="s">
        <v>717</v>
      </c>
      <c r="F365" s="188">
        <v>15</v>
      </c>
      <c r="G365" s="189">
        <v>14.3</v>
      </c>
      <c r="H365" s="189">
        <v>0.95</v>
      </c>
      <c r="I365" s="189">
        <v>12.2</v>
      </c>
      <c r="J365" s="189">
        <v>11.7</v>
      </c>
      <c r="K365" s="189">
        <v>0.96</v>
      </c>
      <c r="L365" s="66" t="s">
        <v>728</v>
      </c>
      <c r="M365" s="66" t="s">
        <v>188</v>
      </c>
      <c r="N365" s="66" t="s">
        <v>189</v>
      </c>
      <c r="O365" s="72">
        <f t="shared" ref="O365:T365" si="364">O324</f>
        <v>1</v>
      </c>
      <c r="P365" s="61">
        <f t="shared" si="364"/>
        <v>1</v>
      </c>
      <c r="Q365" s="61">
        <f t="shared" si="364"/>
        <v>0</v>
      </c>
      <c r="R365" s="61">
        <f t="shared" si="364"/>
        <v>1</v>
      </c>
      <c r="S365" s="92">
        <f t="shared" si="364"/>
        <v>1</v>
      </c>
      <c r="T365" s="75" t="str">
        <f t="shared" si="364"/>
        <v xml:space="preserve">SplitAirCond     </v>
      </c>
      <c r="U365" s="72">
        <f t="shared" si="337"/>
        <v>1</v>
      </c>
      <c r="V365" s="61">
        <f t="shared" si="338"/>
        <v>1</v>
      </c>
      <c r="W365" s="61">
        <f t="shared" si="343"/>
        <v>1</v>
      </c>
      <c r="X365" s="61">
        <f t="shared" si="344"/>
        <v>1</v>
      </c>
      <c r="Y365" s="61">
        <f t="shared" si="339"/>
        <v>0</v>
      </c>
      <c r="Z365" s="48">
        <v>1</v>
      </c>
      <c r="AA365" s="61" t="s">
        <v>0</v>
      </c>
      <c r="AB365" s="62" t="str">
        <f>AB324</f>
        <v>Ducted+DuctlessMultiSplitAirCond - Ducted+ductless multi-split A/C system</v>
      </c>
    </row>
    <row r="366" spans="3:28" x14ac:dyDescent="0.25">
      <c r="C366" s="61">
        <f t="shared" ref="C366:D366" si="365">C365</f>
        <v>2025</v>
      </c>
      <c r="D366" s="6">
        <f t="shared" si="365"/>
        <v>2026</v>
      </c>
      <c r="E366" t="s">
        <v>177</v>
      </c>
      <c r="F366" s="67" t="s">
        <v>154</v>
      </c>
      <c r="G366" s="66" t="s">
        <v>749</v>
      </c>
      <c r="H366" s="66" t="s">
        <v>749</v>
      </c>
      <c r="I366" s="66" t="s">
        <v>155</v>
      </c>
      <c r="J366" s="66" t="s">
        <v>750</v>
      </c>
      <c r="K366" s="66" t="s">
        <v>750</v>
      </c>
      <c r="L366" s="10">
        <v>9</v>
      </c>
      <c r="M366" s="66" t="s">
        <v>188</v>
      </c>
      <c r="N366" s="66" t="s">
        <v>189</v>
      </c>
      <c r="O366" s="72">
        <f t="shared" ref="O366:T366" si="366">O325</f>
        <v>1</v>
      </c>
      <c r="P366" s="61">
        <f t="shared" si="366"/>
        <v>0</v>
      </c>
      <c r="Q366" s="61">
        <f t="shared" si="366"/>
        <v>0</v>
      </c>
      <c r="R366" s="61">
        <f t="shared" si="366"/>
        <v>0</v>
      </c>
      <c r="S366" s="92">
        <f t="shared" si="366"/>
        <v>1</v>
      </c>
      <c r="T366" s="75" t="str">
        <f t="shared" si="366"/>
        <v xml:space="preserve">SplitAirCond     </v>
      </c>
      <c r="U366" s="72">
        <f t="shared" si="337"/>
        <v>0</v>
      </c>
      <c r="V366" s="61">
        <f t="shared" si="338"/>
        <v>0</v>
      </c>
      <c r="W366" s="61">
        <f>IF(AND(ISNUMBER(I366), I366&gt;0), 1, 0)</f>
        <v>0</v>
      </c>
      <c r="X366" s="61">
        <f t="shared" si="344"/>
        <v>0</v>
      </c>
      <c r="Y366" s="61">
        <f t="shared" si="339"/>
        <v>1</v>
      </c>
      <c r="Z366" s="48">
        <v>0</v>
      </c>
      <c r="AA366" s="61" t="s">
        <v>0</v>
      </c>
      <c r="AB366" s="62" t="str">
        <f>AB325</f>
        <v xml:space="preserve">RoomAirCond - Non-central room A/C system                           </v>
      </c>
    </row>
    <row r="367" spans="3:28" x14ac:dyDescent="0.25">
      <c r="C367" s="61">
        <f t="shared" ref="C367:D367" si="367">C366</f>
        <v>2025</v>
      </c>
      <c r="D367" s="6">
        <f t="shared" si="367"/>
        <v>2026</v>
      </c>
      <c r="E367" t="s">
        <v>178</v>
      </c>
      <c r="F367" s="188">
        <v>15</v>
      </c>
      <c r="G367" s="189">
        <v>14.3</v>
      </c>
      <c r="H367" s="189">
        <v>0.95</v>
      </c>
      <c r="I367" s="189">
        <v>12.2</v>
      </c>
      <c r="J367" s="189">
        <v>11.7</v>
      </c>
      <c r="K367" s="189">
        <v>0.96</v>
      </c>
      <c r="L367" s="66" t="s">
        <v>728</v>
      </c>
      <c r="M367" s="66" t="s">
        <v>188</v>
      </c>
      <c r="N367" s="66" t="s">
        <v>189</v>
      </c>
      <c r="O367" s="72">
        <f t="shared" ref="O367:T367" si="368">O326</f>
        <v>1</v>
      </c>
      <c r="P367" s="61">
        <f t="shared" si="368"/>
        <v>1</v>
      </c>
      <c r="Q367" s="61">
        <f t="shared" si="368"/>
        <v>1</v>
      </c>
      <c r="R367" s="61">
        <f t="shared" si="368"/>
        <v>1</v>
      </c>
      <c r="S367" s="92">
        <f t="shared" si="368"/>
        <v>0</v>
      </c>
      <c r="T367" s="75" t="str">
        <f t="shared" si="368"/>
        <v xml:space="preserve">SplitHeatPump    </v>
      </c>
      <c r="U367" s="72">
        <f t="shared" si="337"/>
        <v>1</v>
      </c>
      <c r="V367" s="61">
        <f t="shared" si="338"/>
        <v>1</v>
      </c>
      <c r="W367" s="61">
        <f>IF(AND(ISNUMBER(I367), I367&gt;0), 1, 0)</f>
        <v>1</v>
      </c>
      <c r="X367" s="61">
        <f t="shared" si="344"/>
        <v>1</v>
      </c>
      <c r="Y367" s="61">
        <f t="shared" si="339"/>
        <v>0</v>
      </c>
      <c r="Z367" s="48">
        <v>1</v>
      </c>
      <c r="AA367" s="61" t="s">
        <v>0</v>
      </c>
      <c r="AB367" s="62" t="str">
        <f>AB326</f>
        <v xml:space="preserve">SplitHeatPump - Split heat pump system                              </v>
      </c>
    </row>
    <row r="368" spans="3:28" x14ac:dyDescent="0.25">
      <c r="C368" s="61">
        <f t="shared" ref="C368:D368" si="369">C367</f>
        <v>2025</v>
      </c>
      <c r="D368" s="6">
        <f t="shared" si="369"/>
        <v>2026</v>
      </c>
      <c r="E368" s="177" t="s">
        <v>698</v>
      </c>
      <c r="F368" s="67" t="s">
        <v>154</v>
      </c>
      <c r="G368" s="66" t="s">
        <v>749</v>
      </c>
      <c r="H368" s="66" t="s">
        <v>749</v>
      </c>
      <c r="I368" s="53">
        <v>9.5</v>
      </c>
      <c r="J368" s="191">
        <f>I368*0.96</f>
        <v>9.1199999999999992</v>
      </c>
      <c r="K368" s="189">
        <v>0.96</v>
      </c>
      <c r="L368" s="66" t="s">
        <v>728</v>
      </c>
      <c r="M368" s="66" t="s">
        <v>188</v>
      </c>
      <c r="N368" s="66" t="s">
        <v>189</v>
      </c>
      <c r="O368" s="72">
        <f t="shared" ref="O368:T368" si="370">O327</f>
        <v>1</v>
      </c>
      <c r="P368" s="61">
        <f t="shared" si="370"/>
        <v>0</v>
      </c>
      <c r="Q368" s="61">
        <f t="shared" si="370"/>
        <v>1</v>
      </c>
      <c r="R368" s="61">
        <f t="shared" si="370"/>
        <v>0</v>
      </c>
      <c r="S368" s="92">
        <f t="shared" si="370"/>
        <v>0</v>
      </c>
      <c r="T368" s="75" t="str">
        <f t="shared" si="370"/>
        <v xml:space="preserve">SplitHeatPump    </v>
      </c>
      <c r="U368" s="72">
        <f t="shared" si="337"/>
        <v>0</v>
      </c>
      <c r="V368" s="61">
        <f t="shared" si="338"/>
        <v>0</v>
      </c>
      <c r="W368" s="61">
        <f t="shared" ref="W368:W392" si="371">IF(AND(ISNUMBER(I368), I368&gt;0), 1, 0)</f>
        <v>1</v>
      </c>
      <c r="X368" s="61">
        <f t="shared" si="344"/>
        <v>1</v>
      </c>
      <c r="Y368" s="61">
        <f t="shared" si="339"/>
        <v>0</v>
      </c>
      <c r="Z368" s="48">
        <v>1</v>
      </c>
      <c r="AA368" s="61" t="s">
        <v>0</v>
      </c>
      <c r="AB368" s="62" t="str">
        <f>AB327</f>
        <v>PkgTermHeatPump - Packaged terminal heat pump (PTHP)</v>
      </c>
    </row>
    <row r="369" spans="1:28" x14ac:dyDescent="0.25">
      <c r="C369" s="61">
        <f t="shared" ref="C369:D369" si="372">C368</f>
        <v>2025</v>
      </c>
      <c r="D369" s="6">
        <f t="shared" si="372"/>
        <v>2026</v>
      </c>
      <c r="E369" s="177" t="s">
        <v>699</v>
      </c>
      <c r="F369" s="67" t="s">
        <v>154</v>
      </c>
      <c r="G369" s="66" t="s">
        <v>749</v>
      </c>
      <c r="H369" s="66" t="s">
        <v>749</v>
      </c>
      <c r="I369" s="53">
        <v>11</v>
      </c>
      <c r="J369" s="191">
        <f>I369*0.96</f>
        <v>10.559999999999999</v>
      </c>
      <c r="K369" s="189">
        <v>0.96</v>
      </c>
      <c r="L369" s="66" t="s">
        <v>728</v>
      </c>
      <c r="M369" s="66" t="s">
        <v>188</v>
      </c>
      <c r="N369" s="66" t="s">
        <v>189</v>
      </c>
      <c r="O369" s="72">
        <f t="shared" ref="O369:T369" si="373">O328</f>
        <v>1</v>
      </c>
      <c r="P369" s="61">
        <f t="shared" si="373"/>
        <v>1</v>
      </c>
      <c r="Q369" s="61">
        <f t="shared" si="373"/>
        <v>1</v>
      </c>
      <c r="R369" s="61">
        <f t="shared" si="373"/>
        <v>0</v>
      </c>
      <c r="S369" s="92">
        <f t="shared" si="373"/>
        <v>0</v>
      </c>
      <c r="T369" s="75" t="str">
        <f t="shared" si="373"/>
        <v xml:space="preserve">SplitHeatPump    </v>
      </c>
      <c r="U369" s="72">
        <f t="shared" si="337"/>
        <v>0</v>
      </c>
      <c r="V369" s="61">
        <f t="shared" si="338"/>
        <v>0</v>
      </c>
      <c r="W369" s="61">
        <f t="shared" si="371"/>
        <v>1</v>
      </c>
      <c r="X369" s="61">
        <f t="shared" si="344"/>
        <v>1</v>
      </c>
      <c r="Y369" s="61">
        <f t="shared" si="339"/>
        <v>0</v>
      </c>
      <c r="Z369" s="48">
        <v>1</v>
      </c>
      <c r="AA369" s="61" t="s">
        <v>0</v>
      </c>
      <c r="AB369" s="62" t="str">
        <f>AB328</f>
        <v>SglPkgVertHeatPump - Single package vertical heat pump</v>
      </c>
    </row>
    <row r="370" spans="1:28" x14ac:dyDescent="0.25">
      <c r="C370" s="61">
        <f t="shared" ref="C370:D370" si="374">C369</f>
        <v>2025</v>
      </c>
      <c r="D370" s="6">
        <f t="shared" si="374"/>
        <v>2026</v>
      </c>
      <c r="E370" t="s">
        <v>179</v>
      </c>
      <c r="F370" s="188">
        <v>15</v>
      </c>
      <c r="G370" s="189">
        <v>14.3</v>
      </c>
      <c r="H370" s="189">
        <v>0.95</v>
      </c>
      <c r="I370" s="189">
        <v>12.2</v>
      </c>
      <c r="J370" s="189">
        <v>11.7</v>
      </c>
      <c r="K370" s="189">
        <v>0.96</v>
      </c>
      <c r="L370" s="66" t="s">
        <v>728</v>
      </c>
      <c r="M370" s="66" t="s">
        <v>188</v>
      </c>
      <c r="N370" s="66" t="s">
        <v>189</v>
      </c>
      <c r="O370" s="72">
        <f t="shared" ref="O370:T370" si="375">O329</f>
        <v>1</v>
      </c>
      <c r="P370" s="61">
        <f t="shared" si="375"/>
        <v>1</v>
      </c>
      <c r="Q370" s="61">
        <f t="shared" si="375"/>
        <v>1</v>
      </c>
      <c r="R370" s="61">
        <f t="shared" si="375"/>
        <v>1</v>
      </c>
      <c r="S370" s="92">
        <f t="shared" si="375"/>
        <v>0</v>
      </c>
      <c r="T370" s="75" t="str">
        <f t="shared" si="375"/>
        <v xml:space="preserve">SplitHeatPump    </v>
      </c>
      <c r="U370" s="72">
        <f t="shared" si="337"/>
        <v>1</v>
      </c>
      <c r="V370" s="61">
        <f t="shared" si="338"/>
        <v>1</v>
      </c>
      <c r="W370" s="61">
        <f t="shared" si="371"/>
        <v>1</v>
      </c>
      <c r="X370" s="61">
        <f t="shared" si="344"/>
        <v>1</v>
      </c>
      <c r="Y370" s="61">
        <f t="shared" si="339"/>
        <v>0</v>
      </c>
      <c r="Z370" s="48">
        <v>1</v>
      </c>
      <c r="AA370" s="61" t="s">
        <v>0</v>
      </c>
      <c r="AB370" s="62" t="str">
        <f>AB329</f>
        <v xml:space="preserve">PkgHeatPump - Central single-packaged heat pump system (&lt; 65 kBtuh) </v>
      </c>
    </row>
    <row r="371" spans="1:28" x14ac:dyDescent="0.25">
      <c r="C371" s="61">
        <f t="shared" ref="C371:D371" si="376">C370</f>
        <v>2025</v>
      </c>
      <c r="D371" s="6">
        <f t="shared" si="376"/>
        <v>2026</v>
      </c>
      <c r="E371" t="s">
        <v>180</v>
      </c>
      <c r="F371" s="67" t="s">
        <v>154</v>
      </c>
      <c r="G371" s="66" t="s">
        <v>749</v>
      </c>
      <c r="H371" s="66" t="s">
        <v>749</v>
      </c>
      <c r="I371" s="11">
        <v>0</v>
      </c>
      <c r="J371" s="11">
        <v>0</v>
      </c>
      <c r="K371" s="11">
        <v>1</v>
      </c>
      <c r="L371" s="66" t="s">
        <v>728</v>
      </c>
      <c r="M371" s="66" t="s">
        <v>188</v>
      </c>
      <c r="N371" s="66" t="s">
        <v>189</v>
      </c>
      <c r="O371" s="72">
        <f t="shared" ref="O371:T371" si="377">O330</f>
        <v>0</v>
      </c>
      <c r="P371" s="61">
        <f t="shared" si="377"/>
        <v>1</v>
      </c>
      <c r="Q371" s="61">
        <f t="shared" si="377"/>
        <v>1</v>
      </c>
      <c r="R371" s="61">
        <f t="shared" si="377"/>
        <v>1</v>
      </c>
      <c r="S371" s="92">
        <f t="shared" si="377"/>
        <v>0</v>
      </c>
      <c r="T371" s="75" t="str">
        <f t="shared" si="377"/>
        <v xml:space="preserve">SplitHeatPump    </v>
      </c>
      <c r="U371" s="72">
        <f t="shared" si="337"/>
        <v>0</v>
      </c>
      <c r="V371" s="61">
        <f t="shared" si="338"/>
        <v>0</v>
      </c>
      <c r="W371" s="61">
        <f t="shared" si="371"/>
        <v>0</v>
      </c>
      <c r="X371" s="61">
        <f t="shared" si="344"/>
        <v>0</v>
      </c>
      <c r="Y371" s="61">
        <f t="shared" si="339"/>
        <v>0</v>
      </c>
      <c r="Z371" s="48">
        <v>1</v>
      </c>
      <c r="AA371" s="61" t="s">
        <v>0</v>
      </c>
      <c r="AB371" s="62" t="str">
        <f>AB330</f>
        <v xml:space="preserve">LrgPkgHeatPump - Large packaged heat pump system (&gt;= 65 kBtuh)      </v>
      </c>
    </row>
    <row r="372" spans="1:28" x14ac:dyDescent="0.25">
      <c r="A372" t="s">
        <v>0</v>
      </c>
      <c r="C372" s="61">
        <f t="shared" ref="C372:D372" si="378">C371</f>
        <v>2025</v>
      </c>
      <c r="D372" s="6">
        <f t="shared" si="378"/>
        <v>2026</v>
      </c>
      <c r="E372" s="24" t="s">
        <v>181</v>
      </c>
      <c r="F372" s="67" t="s">
        <v>154</v>
      </c>
      <c r="G372" s="66" t="s">
        <v>749</v>
      </c>
      <c r="H372" s="66" t="s">
        <v>749</v>
      </c>
      <c r="I372" s="66" t="s">
        <v>155</v>
      </c>
      <c r="J372" s="66" t="s">
        <v>750</v>
      </c>
      <c r="K372" s="66" t="s">
        <v>750</v>
      </c>
      <c r="L372" s="66" t="s">
        <v>728</v>
      </c>
      <c r="M372" s="11">
        <v>0</v>
      </c>
      <c r="N372" s="11">
        <v>0</v>
      </c>
      <c r="O372" s="72">
        <f t="shared" ref="O372:T372" si="379">O331</f>
        <v>0</v>
      </c>
      <c r="P372" s="61">
        <f t="shared" si="379"/>
        <v>1</v>
      </c>
      <c r="Q372" s="61">
        <f t="shared" si="379"/>
        <v>0</v>
      </c>
      <c r="R372" s="61">
        <f t="shared" si="379"/>
        <v>1</v>
      </c>
      <c r="S372" s="92">
        <f t="shared" si="379"/>
        <v>0</v>
      </c>
      <c r="T372" s="75" t="str">
        <f t="shared" si="379"/>
        <v>N/A</v>
      </c>
      <c r="U372" s="72">
        <f t="shared" si="337"/>
        <v>0</v>
      </c>
      <c r="V372" s="61">
        <f t="shared" si="338"/>
        <v>0</v>
      </c>
      <c r="W372" s="61">
        <f t="shared" si="371"/>
        <v>0</v>
      </c>
      <c r="X372" s="61">
        <f t="shared" si="344"/>
        <v>0</v>
      </c>
      <c r="Y372" s="61">
        <f t="shared" si="339"/>
        <v>0</v>
      </c>
      <c r="Z372" s="48">
        <v>1</v>
      </c>
      <c r="AA372" s="61" t="s">
        <v>0</v>
      </c>
      <c r="AB372" s="62" t="str">
        <f>AB331</f>
        <v xml:space="preserve">GasCooling - Gas absorption cooling                                 </v>
      </c>
    </row>
    <row r="373" spans="1:28" x14ac:dyDescent="0.25">
      <c r="C373" s="61">
        <f t="shared" ref="C373:D373" si="380">C372</f>
        <v>2025</v>
      </c>
      <c r="D373" s="6">
        <f t="shared" si="380"/>
        <v>2026</v>
      </c>
      <c r="E373" t="s">
        <v>515</v>
      </c>
      <c r="F373" s="51">
        <v>12</v>
      </c>
      <c r="G373" s="192">
        <v>12</v>
      </c>
      <c r="H373" s="192">
        <v>1</v>
      </c>
      <c r="I373" s="149">
        <v>10</v>
      </c>
      <c r="J373" s="191">
        <f>I373*0.96</f>
        <v>9.6</v>
      </c>
      <c r="K373" s="189">
        <v>0.96</v>
      </c>
      <c r="L373" s="66" t="s">
        <v>728</v>
      </c>
      <c r="M373" s="66" t="s">
        <v>188</v>
      </c>
      <c r="N373" s="66" t="s">
        <v>189</v>
      </c>
      <c r="O373" s="72">
        <f t="shared" ref="O373:T373" si="381">O332</f>
        <v>1</v>
      </c>
      <c r="P373" s="61">
        <f t="shared" si="381"/>
        <v>1</v>
      </c>
      <c r="Q373" s="61">
        <f t="shared" si="381"/>
        <v>1</v>
      </c>
      <c r="R373" s="61">
        <f t="shared" si="381"/>
        <v>1</v>
      </c>
      <c r="S373" s="92">
        <f t="shared" si="381"/>
        <v>0</v>
      </c>
      <c r="T373" s="75" t="str">
        <f t="shared" si="381"/>
        <v xml:space="preserve">SplitHeatPump    </v>
      </c>
      <c r="U373" s="72">
        <f t="shared" si="337"/>
        <v>1</v>
      </c>
      <c r="V373" s="61">
        <f t="shared" si="338"/>
        <v>1</v>
      </c>
      <c r="W373" s="61">
        <f t="shared" si="371"/>
        <v>1</v>
      </c>
      <c r="X373" s="61">
        <f t="shared" si="344"/>
        <v>1</v>
      </c>
      <c r="Y373" s="61">
        <f t="shared" si="339"/>
        <v>0</v>
      </c>
      <c r="Z373" s="48">
        <v>1</v>
      </c>
      <c r="AA373" s="61" t="s">
        <v>0</v>
      </c>
      <c r="AB373" s="62" t="str">
        <f>AB332</f>
        <v xml:space="preserve">SDHVSplitHeatPump - Small duct, high velocity, central split heat pump                              </v>
      </c>
    </row>
    <row r="374" spans="1:28" x14ac:dyDescent="0.25">
      <c r="C374" s="61">
        <f t="shared" ref="C374:D374" si="382">C373</f>
        <v>2025</v>
      </c>
      <c r="D374" s="6">
        <f t="shared" si="382"/>
        <v>2026</v>
      </c>
      <c r="E374" t="s">
        <v>534</v>
      </c>
      <c r="F374" s="188">
        <v>15</v>
      </c>
      <c r="G374" s="189">
        <v>14.3</v>
      </c>
      <c r="H374" s="189">
        <v>0.95</v>
      </c>
      <c r="I374" s="189">
        <v>12.2</v>
      </c>
      <c r="J374" s="189">
        <v>11.7</v>
      </c>
      <c r="K374" s="189">
        <v>0.96</v>
      </c>
      <c r="L374" s="66" t="s">
        <v>728</v>
      </c>
      <c r="M374" s="66" t="s">
        <v>188</v>
      </c>
      <c r="N374" s="66" t="s">
        <v>189</v>
      </c>
      <c r="O374" s="72">
        <f t="shared" ref="O374:T374" si="383">O333</f>
        <v>1</v>
      </c>
      <c r="P374" s="61">
        <f t="shared" si="383"/>
        <v>0</v>
      </c>
      <c r="Q374" s="61">
        <f t="shared" si="383"/>
        <v>1</v>
      </c>
      <c r="R374" s="61">
        <f t="shared" si="383"/>
        <v>1</v>
      </c>
      <c r="S374" s="92">
        <f t="shared" si="383"/>
        <v>1</v>
      </c>
      <c r="T374" s="75" t="str">
        <f t="shared" si="383"/>
        <v xml:space="preserve">SplitHeatPump    </v>
      </c>
      <c r="U374" s="72">
        <f t="shared" si="337"/>
        <v>1</v>
      </c>
      <c r="V374" s="61">
        <f t="shared" si="338"/>
        <v>1</v>
      </c>
      <c r="W374" s="61">
        <f t="shared" si="371"/>
        <v>1</v>
      </c>
      <c r="X374" s="61">
        <f t="shared" si="344"/>
        <v>1</v>
      </c>
      <c r="Y374" s="61">
        <f t="shared" si="339"/>
        <v>0</v>
      </c>
      <c r="Z374" s="48">
        <v>1</v>
      </c>
      <c r="AA374" s="61" t="s">
        <v>0</v>
      </c>
      <c r="AB374" s="62" t="str">
        <f>AB333</f>
        <v>DuctlessMiniSplitHeatPump – Ductless mini-split heat pump system</v>
      </c>
    </row>
    <row r="375" spans="1:28" x14ac:dyDescent="0.25">
      <c r="C375" s="61">
        <f t="shared" ref="C375:D375" si="384">C374</f>
        <v>2025</v>
      </c>
      <c r="D375" s="6">
        <f t="shared" si="384"/>
        <v>2026</v>
      </c>
      <c r="E375" t="s">
        <v>535</v>
      </c>
      <c r="F375" s="188">
        <v>15</v>
      </c>
      <c r="G375" s="189">
        <v>14.3</v>
      </c>
      <c r="H375" s="189">
        <v>0.95</v>
      </c>
      <c r="I375" s="189">
        <v>12.2</v>
      </c>
      <c r="J375" s="189">
        <v>11.7</v>
      </c>
      <c r="K375" s="189">
        <v>0.96</v>
      </c>
      <c r="L375" s="66" t="s">
        <v>728</v>
      </c>
      <c r="M375" s="66" t="s">
        <v>188</v>
      </c>
      <c r="N375" s="66" t="s">
        <v>189</v>
      </c>
      <c r="O375" s="72">
        <f t="shared" ref="O375:T375" si="385">O334</f>
        <v>1</v>
      </c>
      <c r="P375" s="61">
        <f t="shared" si="385"/>
        <v>0</v>
      </c>
      <c r="Q375" s="61">
        <f t="shared" si="385"/>
        <v>1</v>
      </c>
      <c r="R375" s="61">
        <f t="shared" si="385"/>
        <v>1</v>
      </c>
      <c r="S375" s="92">
        <f t="shared" si="385"/>
        <v>1</v>
      </c>
      <c r="T375" s="75" t="str">
        <f t="shared" si="385"/>
        <v xml:space="preserve">SplitHeatPump    </v>
      </c>
      <c r="U375" s="72">
        <f t="shared" si="337"/>
        <v>1</v>
      </c>
      <c r="V375" s="61">
        <f t="shared" si="338"/>
        <v>1</v>
      </c>
      <c r="W375" s="61">
        <f t="shared" si="371"/>
        <v>1</v>
      </c>
      <c r="X375" s="61">
        <f t="shared" si="344"/>
        <v>1</v>
      </c>
      <c r="Y375" s="61">
        <f t="shared" si="339"/>
        <v>0</v>
      </c>
      <c r="Z375" s="48">
        <v>1</v>
      </c>
      <c r="AA375" s="61" t="s">
        <v>0</v>
      </c>
      <c r="AB375" s="62" t="str">
        <f>AB334</f>
        <v>DuctlessMultiSplitHeatPump - Ductless multi-split heat pump system</v>
      </c>
    </row>
    <row r="376" spans="1:28" x14ac:dyDescent="0.25">
      <c r="C376" s="61">
        <f t="shared" ref="C376:D376" si="386">C375</f>
        <v>2025</v>
      </c>
      <c r="D376" s="6">
        <f t="shared" si="386"/>
        <v>2026</v>
      </c>
      <c r="E376" t="s">
        <v>524</v>
      </c>
      <c r="F376" s="51">
        <v>13</v>
      </c>
      <c r="G376" s="190">
        <f>F376*0.96</f>
        <v>12.48</v>
      </c>
      <c r="H376" s="194">
        <v>0.96</v>
      </c>
      <c r="I376" s="11">
        <v>11.3</v>
      </c>
      <c r="J376" s="191">
        <f>I376*0.96</f>
        <v>10.848000000000001</v>
      </c>
      <c r="K376" s="189">
        <v>0.96</v>
      </c>
      <c r="L376" s="66" t="s">
        <v>728</v>
      </c>
      <c r="M376" s="66" t="s">
        <v>188</v>
      </c>
      <c r="N376" s="66" t="s">
        <v>189</v>
      </c>
      <c r="O376" s="72">
        <f t="shared" ref="O376:T376" si="387">O335</f>
        <v>1</v>
      </c>
      <c r="P376" s="61">
        <f t="shared" si="387"/>
        <v>-1</v>
      </c>
      <c r="Q376" s="61">
        <f t="shared" si="387"/>
        <v>1</v>
      </c>
      <c r="R376" s="61">
        <f t="shared" si="387"/>
        <v>1</v>
      </c>
      <c r="S376" s="92">
        <f t="shared" si="387"/>
        <v>1</v>
      </c>
      <c r="T376" s="75" t="str">
        <f t="shared" si="387"/>
        <v xml:space="preserve">SplitHeatPump    </v>
      </c>
      <c r="U376" s="72">
        <f t="shared" si="337"/>
        <v>1</v>
      </c>
      <c r="V376" s="61">
        <f t="shared" si="338"/>
        <v>1</v>
      </c>
      <c r="W376" s="61">
        <f t="shared" si="371"/>
        <v>1</v>
      </c>
      <c r="X376" s="61">
        <f t="shared" si="344"/>
        <v>1</v>
      </c>
      <c r="Y376" s="61">
        <f t="shared" si="339"/>
        <v>0</v>
      </c>
      <c r="Z376" s="48">
        <v>1</v>
      </c>
      <c r="AA376" s="61" t="s">
        <v>0</v>
      </c>
      <c r="AB376" s="62" t="str">
        <f>AB335</f>
        <v>DuctlessVRFHeatPump - Ductless variable refrigerant flow (VRF) heat pump system</v>
      </c>
    </row>
    <row r="377" spans="1:28" x14ac:dyDescent="0.25">
      <c r="C377" s="61">
        <f t="shared" ref="C377:D377" si="388">C376</f>
        <v>2025</v>
      </c>
      <c r="D377" s="6">
        <f t="shared" si="388"/>
        <v>2026</v>
      </c>
      <c r="E377" s="177" t="s">
        <v>702</v>
      </c>
      <c r="F377" s="188">
        <v>15</v>
      </c>
      <c r="G377" s="189">
        <v>14.3</v>
      </c>
      <c r="H377" s="189">
        <v>0.95</v>
      </c>
      <c r="I377" s="189">
        <v>12.2</v>
      </c>
      <c r="J377" s="189">
        <v>11.7</v>
      </c>
      <c r="K377" s="189">
        <v>0.96</v>
      </c>
      <c r="L377" s="66" t="s">
        <v>728</v>
      </c>
      <c r="M377" s="66" t="s">
        <v>188</v>
      </c>
      <c r="N377" s="66" t="s">
        <v>189</v>
      </c>
      <c r="O377" s="72">
        <f t="shared" ref="O377:T377" si="389">O336</f>
        <v>1</v>
      </c>
      <c r="P377" s="61">
        <f t="shared" si="389"/>
        <v>1</v>
      </c>
      <c r="Q377" s="61">
        <f t="shared" si="389"/>
        <v>1</v>
      </c>
      <c r="R377" s="61">
        <f t="shared" si="389"/>
        <v>1</v>
      </c>
      <c r="S377" s="92">
        <f t="shared" si="389"/>
        <v>1</v>
      </c>
      <c r="T377" s="75" t="str">
        <f t="shared" si="389"/>
        <v xml:space="preserve">SplitHeatPump    </v>
      </c>
      <c r="U377" s="72">
        <f t="shared" si="337"/>
        <v>1</v>
      </c>
      <c r="V377" s="61">
        <f t="shared" si="338"/>
        <v>1</v>
      </c>
      <c r="W377" s="61">
        <f t="shared" si="371"/>
        <v>1</v>
      </c>
      <c r="X377" s="61">
        <f t="shared" si="344"/>
        <v>1</v>
      </c>
      <c r="Y377" s="61">
        <f t="shared" si="339"/>
        <v>0</v>
      </c>
      <c r="Z377" s="48">
        <v>1</v>
      </c>
      <c r="AA377" s="61" t="s">
        <v>0</v>
      </c>
      <c r="AB377" s="62" t="str">
        <f>AB336</f>
        <v>DuctedMiniSplitHeatPump - Ducted mini-split heat pump</v>
      </c>
    </row>
    <row r="378" spans="1:28" x14ac:dyDescent="0.25">
      <c r="C378" s="61">
        <f t="shared" ref="C378:D378" si="390">C377</f>
        <v>2025</v>
      </c>
      <c r="D378" s="6">
        <f t="shared" si="390"/>
        <v>2026</v>
      </c>
      <c r="E378" s="177" t="s">
        <v>703</v>
      </c>
      <c r="F378" s="188">
        <v>15</v>
      </c>
      <c r="G378" s="189">
        <v>14.3</v>
      </c>
      <c r="H378" s="189">
        <v>0.95</v>
      </c>
      <c r="I378" s="189">
        <v>12.2</v>
      </c>
      <c r="J378" s="189">
        <v>11.7</v>
      </c>
      <c r="K378" s="189">
        <v>0.96</v>
      </c>
      <c r="L378" s="66" t="s">
        <v>728</v>
      </c>
      <c r="M378" s="66" t="s">
        <v>188</v>
      </c>
      <c r="N378" s="66" t="s">
        <v>189</v>
      </c>
      <c r="O378" s="72">
        <f t="shared" ref="O378:T378" si="391">O337</f>
        <v>1</v>
      </c>
      <c r="P378" s="61">
        <f t="shared" si="391"/>
        <v>1</v>
      </c>
      <c r="Q378" s="61">
        <f t="shared" si="391"/>
        <v>1</v>
      </c>
      <c r="R378" s="61">
        <f t="shared" si="391"/>
        <v>1</v>
      </c>
      <c r="S378" s="92">
        <f t="shared" si="391"/>
        <v>1</v>
      </c>
      <c r="T378" s="75" t="str">
        <f t="shared" si="391"/>
        <v xml:space="preserve">SplitHeatPump    </v>
      </c>
      <c r="U378" s="72">
        <f t="shared" si="337"/>
        <v>1</v>
      </c>
      <c r="V378" s="61">
        <f t="shared" si="338"/>
        <v>1</v>
      </c>
      <c r="W378" s="61">
        <f t="shared" si="371"/>
        <v>1</v>
      </c>
      <c r="X378" s="61">
        <f t="shared" si="344"/>
        <v>1</v>
      </c>
      <c r="Y378" s="61">
        <f t="shared" si="339"/>
        <v>0</v>
      </c>
      <c r="Z378" s="48">
        <v>1</v>
      </c>
      <c r="AA378" s="61" t="s">
        <v>0</v>
      </c>
      <c r="AB378" s="62" t="str">
        <f>AB337</f>
        <v>DuctedMultiSplitHeatPump - Ducted multi-split heat pump</v>
      </c>
    </row>
    <row r="379" spans="1:28" x14ac:dyDescent="0.25">
      <c r="C379" s="61">
        <f t="shared" ref="C379:D379" si="392">C378</f>
        <v>2025</v>
      </c>
      <c r="D379" s="6">
        <f t="shared" si="392"/>
        <v>2026</v>
      </c>
      <c r="E379" s="177" t="s">
        <v>704</v>
      </c>
      <c r="F379" s="188">
        <v>15</v>
      </c>
      <c r="G379" s="189">
        <v>14.3</v>
      </c>
      <c r="H379" s="189">
        <v>0.95</v>
      </c>
      <c r="I379" s="189">
        <v>12.2</v>
      </c>
      <c r="J379" s="189">
        <v>11.7</v>
      </c>
      <c r="K379" s="189">
        <v>0.96</v>
      </c>
      <c r="L379" s="66" t="s">
        <v>728</v>
      </c>
      <c r="M379" s="66" t="s">
        <v>188</v>
      </c>
      <c r="N379" s="66" t="s">
        <v>189</v>
      </c>
      <c r="O379" s="72">
        <f t="shared" ref="O379:T379" si="393">O338</f>
        <v>1</v>
      </c>
      <c r="P379" s="61">
        <f t="shared" si="393"/>
        <v>1</v>
      </c>
      <c r="Q379" s="61">
        <f t="shared" si="393"/>
        <v>1</v>
      </c>
      <c r="R379" s="61">
        <f t="shared" si="393"/>
        <v>1</v>
      </c>
      <c r="S379" s="92">
        <f t="shared" si="393"/>
        <v>1</v>
      </c>
      <c r="T379" s="75" t="str">
        <f t="shared" si="393"/>
        <v xml:space="preserve">SplitHeatPump    </v>
      </c>
      <c r="U379" s="72">
        <f t="shared" si="337"/>
        <v>1</v>
      </c>
      <c r="V379" s="61">
        <f t="shared" si="338"/>
        <v>1</v>
      </c>
      <c r="W379" s="61">
        <f t="shared" si="371"/>
        <v>1</v>
      </c>
      <c r="X379" s="61">
        <f t="shared" si="344"/>
        <v>1</v>
      </c>
      <c r="Y379" s="61">
        <f t="shared" si="339"/>
        <v>0</v>
      </c>
      <c r="Z379" s="48">
        <v>1</v>
      </c>
      <c r="AA379" s="61" t="s">
        <v>0</v>
      </c>
      <c r="AB379" s="62" t="str">
        <f>AB338</f>
        <v>Ducted+DuctlessMultiSplitHeatPump - Ducted+ductless multi-split heat pump</v>
      </c>
    </row>
    <row r="380" spans="1:28" x14ac:dyDescent="0.25">
      <c r="C380" s="61">
        <f t="shared" ref="C380:D380" si="394">C379</f>
        <v>2025</v>
      </c>
      <c r="D380" s="6">
        <f t="shared" si="394"/>
        <v>2026</v>
      </c>
      <c r="E380" t="s">
        <v>182</v>
      </c>
      <c r="F380" s="67" t="s">
        <v>154</v>
      </c>
      <c r="G380" s="66" t="s">
        <v>749</v>
      </c>
      <c r="H380" s="66" t="s">
        <v>749</v>
      </c>
      <c r="I380" s="66" t="s">
        <v>155</v>
      </c>
      <c r="J380" s="66" t="s">
        <v>750</v>
      </c>
      <c r="K380" s="66" t="s">
        <v>750</v>
      </c>
      <c r="L380" s="10">
        <v>8.6999999999999993</v>
      </c>
      <c r="M380" s="66" t="s">
        <v>188</v>
      </c>
      <c r="N380" s="66" t="s">
        <v>189</v>
      </c>
      <c r="O380" s="72">
        <f t="shared" ref="O380:T380" si="395">O339</f>
        <v>1</v>
      </c>
      <c r="P380" s="61">
        <f t="shared" si="395"/>
        <v>0</v>
      </c>
      <c r="Q380" s="61">
        <f t="shared" si="395"/>
        <v>1</v>
      </c>
      <c r="R380" s="61">
        <f t="shared" si="395"/>
        <v>0</v>
      </c>
      <c r="S380" s="92">
        <f t="shared" si="395"/>
        <v>1</v>
      </c>
      <c r="T380" s="75" t="str">
        <f t="shared" si="395"/>
        <v xml:space="preserve">SplitHeatPump    </v>
      </c>
      <c r="U380" s="72">
        <f t="shared" si="337"/>
        <v>0</v>
      </c>
      <c r="V380" s="61">
        <f t="shared" si="338"/>
        <v>0</v>
      </c>
      <c r="W380" s="61">
        <f t="shared" si="371"/>
        <v>0</v>
      </c>
      <c r="X380" s="61">
        <f t="shared" si="344"/>
        <v>0</v>
      </c>
      <c r="Y380" s="61">
        <f t="shared" si="339"/>
        <v>1</v>
      </c>
      <c r="Z380" s="48">
        <v>0</v>
      </c>
      <c r="AA380" s="61" t="s">
        <v>0</v>
      </c>
      <c r="AB380" s="62" t="str">
        <f>AB339</f>
        <v xml:space="preserve">RoomHeatPump - Room (non-central) heat pump system                  </v>
      </c>
    </row>
    <row r="381" spans="1:28" x14ac:dyDescent="0.25">
      <c r="C381" s="61">
        <f t="shared" ref="C381:D382" si="396">C380</f>
        <v>2025</v>
      </c>
      <c r="D381" s="6">
        <f t="shared" si="396"/>
        <v>2026</v>
      </c>
      <c r="E381" t="s">
        <v>367</v>
      </c>
      <c r="F381" s="188">
        <v>15</v>
      </c>
      <c r="G381" s="189">
        <v>14.3</v>
      </c>
      <c r="H381" s="189">
        <v>0.95</v>
      </c>
      <c r="I381" s="189">
        <v>12.2</v>
      </c>
      <c r="J381" s="189">
        <v>11.7</v>
      </c>
      <c r="K381" s="189">
        <v>0.96</v>
      </c>
      <c r="L381" s="66" t="s">
        <v>728</v>
      </c>
      <c r="M381" s="66" t="s">
        <v>188</v>
      </c>
      <c r="N381" s="66" t="s">
        <v>189</v>
      </c>
      <c r="O381" s="72">
        <f t="shared" ref="O381:T382" si="397">O340</f>
        <v>1</v>
      </c>
      <c r="P381" s="61">
        <f t="shared" si="397"/>
        <v>-1</v>
      </c>
      <c r="Q381" s="61">
        <f t="shared" si="397"/>
        <v>1</v>
      </c>
      <c r="R381" s="61">
        <f t="shared" si="397"/>
        <v>1</v>
      </c>
      <c r="S381" s="92">
        <f t="shared" si="397"/>
        <v>0</v>
      </c>
      <c r="T381" s="75" t="str">
        <f t="shared" si="397"/>
        <v xml:space="preserve">SplitHeatPump    </v>
      </c>
      <c r="U381" s="72">
        <f t="shared" si="337"/>
        <v>1</v>
      </c>
      <c r="V381" s="61">
        <f t="shared" si="338"/>
        <v>1</v>
      </c>
      <c r="W381" s="61">
        <f t="shared" si="371"/>
        <v>1</v>
      </c>
      <c r="X381" s="61">
        <f t="shared" si="344"/>
        <v>1</v>
      </c>
      <c r="Y381" s="61">
        <f t="shared" si="339"/>
        <v>0</v>
      </c>
      <c r="Z381" s="48">
        <v>1</v>
      </c>
      <c r="AA381" s="61" t="s">
        <v>0</v>
      </c>
      <c r="AB381" s="62" t="str">
        <f>AB340</f>
        <v>AirToWaterHeatPump - Air to water heat pump (able to heat DHW)</v>
      </c>
    </row>
    <row r="382" spans="1:28" x14ac:dyDescent="0.25">
      <c r="C382" s="61">
        <f t="shared" ref="C382:D382" si="398">C381</f>
        <v>2025</v>
      </c>
      <c r="D382" s="6">
        <f t="shared" si="398"/>
        <v>2026</v>
      </c>
      <c r="E382" t="s">
        <v>787</v>
      </c>
      <c r="F382" s="188">
        <v>15</v>
      </c>
      <c r="G382" s="189">
        <v>14.3</v>
      </c>
      <c r="H382" s="189">
        <v>0.95</v>
      </c>
      <c r="I382" s="189">
        <v>12.2</v>
      </c>
      <c r="J382" s="189">
        <v>11.7</v>
      </c>
      <c r="K382" s="189">
        <v>0.96</v>
      </c>
      <c r="L382" s="66" t="s">
        <v>728</v>
      </c>
      <c r="M382" s="66" t="s">
        <v>188</v>
      </c>
      <c r="N382" s="66" t="s">
        <v>189</v>
      </c>
      <c r="O382" s="72">
        <f t="shared" si="397"/>
        <v>1</v>
      </c>
      <c r="P382" s="61">
        <f t="shared" si="397"/>
        <v>1</v>
      </c>
      <c r="Q382" s="61">
        <f t="shared" si="397"/>
        <v>1</v>
      </c>
      <c r="R382" s="61">
        <f t="shared" si="397"/>
        <v>0</v>
      </c>
      <c r="S382" s="92">
        <f t="shared" si="397"/>
        <v>0</v>
      </c>
      <c r="T382" s="75" t="str">
        <f t="shared" si="397"/>
        <v xml:space="preserve">SplitHeatPump    </v>
      </c>
      <c r="U382" s="72">
        <f t="shared" si="337"/>
        <v>1</v>
      </c>
      <c r="V382" s="61">
        <f t="shared" si="338"/>
        <v>1</v>
      </c>
      <c r="W382" s="61">
        <f t="shared" si="371"/>
        <v>1</v>
      </c>
      <c r="X382" s="61">
        <f t="shared" si="344"/>
        <v>1</v>
      </c>
      <c r="Y382" s="61">
        <f t="shared" si="339"/>
        <v>0</v>
      </c>
      <c r="Z382" s="48">
        <v>1</v>
      </c>
      <c r="AA382" s="61" t="s">
        <v>0</v>
      </c>
      <c r="AB382" s="62" t="str">
        <f t="shared" ref="AB382" si="399">AB341</f>
        <v>HeatPumpDHWCombo - Combined Heating / DHW Heat Pump</v>
      </c>
    </row>
    <row r="383" spans="1:28" x14ac:dyDescent="0.25">
      <c r="C383" s="61">
        <f t="shared" ref="C383:D383" si="400">C382</f>
        <v>2025</v>
      </c>
      <c r="D383" s="6">
        <f t="shared" si="400"/>
        <v>2026</v>
      </c>
      <c r="E383" t="s">
        <v>366</v>
      </c>
      <c r="F383" s="188">
        <v>15</v>
      </c>
      <c r="G383" s="189">
        <v>14.3</v>
      </c>
      <c r="H383" s="189">
        <v>0.95</v>
      </c>
      <c r="I383" s="189">
        <v>12.2</v>
      </c>
      <c r="J383" s="189">
        <v>11.7</v>
      </c>
      <c r="K383" s="189">
        <v>0.96</v>
      </c>
      <c r="L383" s="66" t="s">
        <v>728</v>
      </c>
      <c r="M383" s="66" t="s">
        <v>188</v>
      </c>
      <c r="N383" s="66" t="s">
        <v>189</v>
      </c>
      <c r="O383" s="72">
        <f t="shared" ref="O383:T383" si="401">O342</f>
        <v>1</v>
      </c>
      <c r="P383" s="61">
        <f t="shared" si="401"/>
        <v>-1</v>
      </c>
      <c r="Q383" s="61">
        <f t="shared" si="401"/>
        <v>1</v>
      </c>
      <c r="R383" s="61">
        <f t="shared" si="401"/>
        <v>1</v>
      </c>
      <c r="S383" s="92">
        <f t="shared" si="401"/>
        <v>1</v>
      </c>
      <c r="T383" s="75" t="str">
        <f t="shared" si="401"/>
        <v xml:space="preserve">SplitHeatPump    </v>
      </c>
      <c r="U383" s="72">
        <f t="shared" si="337"/>
        <v>1</v>
      </c>
      <c r="V383" s="61">
        <f t="shared" si="338"/>
        <v>1</v>
      </c>
      <c r="W383" s="61">
        <f t="shared" si="371"/>
        <v>1</v>
      </c>
      <c r="X383" s="61">
        <f t="shared" si="344"/>
        <v>1</v>
      </c>
      <c r="Y383" s="61">
        <f t="shared" si="339"/>
        <v>0</v>
      </c>
      <c r="Z383" s="48">
        <v>1</v>
      </c>
      <c r="AA383" s="61" t="s">
        <v>0</v>
      </c>
      <c r="AB383" s="62" t="str">
        <f>AB342</f>
        <v>GroundSourceHeatPump - Ground source heat pump (able to heat DHW)</v>
      </c>
    </row>
    <row r="384" spans="1:28" x14ac:dyDescent="0.25">
      <c r="C384" s="61">
        <f t="shared" ref="C384:D384" si="402">C383</f>
        <v>2025</v>
      </c>
      <c r="D384" s="6">
        <f t="shared" si="402"/>
        <v>2026</v>
      </c>
      <c r="E384" t="s">
        <v>553</v>
      </c>
      <c r="F384" s="188">
        <v>15</v>
      </c>
      <c r="G384" s="189">
        <v>14.3</v>
      </c>
      <c r="H384" s="189">
        <v>0.95</v>
      </c>
      <c r="I384" s="189">
        <v>12.2</v>
      </c>
      <c r="J384" s="189">
        <v>11.7</v>
      </c>
      <c r="K384" s="189">
        <v>0.96</v>
      </c>
      <c r="L384" s="66" t="s">
        <v>728</v>
      </c>
      <c r="M384" s="66" t="s">
        <v>188</v>
      </c>
      <c r="N384" s="66" t="s">
        <v>189</v>
      </c>
      <c r="O384" s="72">
        <f t="shared" ref="O384:T384" si="403">O343</f>
        <v>1</v>
      </c>
      <c r="P384" s="61">
        <f t="shared" si="403"/>
        <v>-1</v>
      </c>
      <c r="Q384" s="61">
        <f t="shared" si="403"/>
        <v>1</v>
      </c>
      <c r="R384" s="61">
        <f t="shared" si="403"/>
        <v>0</v>
      </c>
      <c r="S384" s="92">
        <f t="shared" si="403"/>
        <v>0</v>
      </c>
      <c r="T384" s="75" t="str">
        <f t="shared" si="403"/>
        <v xml:space="preserve">SplitHeatPump    </v>
      </c>
      <c r="U384" s="72">
        <f t="shared" si="337"/>
        <v>1</v>
      </c>
      <c r="V384" s="61">
        <f t="shared" si="338"/>
        <v>1</v>
      </c>
      <c r="W384" s="61">
        <f t="shared" si="371"/>
        <v>1</v>
      </c>
      <c r="X384" s="61">
        <f t="shared" si="344"/>
        <v>1</v>
      </c>
      <c r="Y384" s="61">
        <f t="shared" si="339"/>
        <v>0</v>
      </c>
      <c r="Z384" s="48">
        <v>1</v>
      </c>
      <c r="AA384" s="61" t="s">
        <v>0</v>
      </c>
      <c r="AB384" s="62" t="str">
        <f>AB343</f>
        <v>VCHP - Variable Capacity Heat Pump</v>
      </c>
    </row>
    <row r="385" spans="1:30" x14ac:dyDescent="0.25">
      <c r="C385" s="61">
        <f t="shared" ref="C385:D385" si="404">C384</f>
        <v>2025</v>
      </c>
      <c r="D385" s="6">
        <f t="shared" si="404"/>
        <v>2026</v>
      </c>
      <c r="E385" t="s">
        <v>744</v>
      </c>
      <c r="F385" s="188">
        <v>15</v>
      </c>
      <c r="G385" s="189">
        <v>14.3</v>
      </c>
      <c r="H385" s="189">
        <v>0.95</v>
      </c>
      <c r="I385" s="189">
        <v>12.2</v>
      </c>
      <c r="J385" s="189">
        <v>11.7</v>
      </c>
      <c r="K385" s="189">
        <v>0.96</v>
      </c>
      <c r="L385" s="66" t="s">
        <v>728</v>
      </c>
      <c r="M385" s="66" t="s">
        <v>188</v>
      </c>
      <c r="N385" s="66" t="s">
        <v>189</v>
      </c>
      <c r="O385" s="72">
        <f t="shared" ref="O385:T386" si="405">O344</f>
        <v>1</v>
      </c>
      <c r="P385" s="61">
        <f t="shared" si="405"/>
        <v>-1</v>
      </c>
      <c r="Q385" s="61">
        <f t="shared" si="405"/>
        <v>1</v>
      </c>
      <c r="R385" s="61">
        <f t="shared" si="405"/>
        <v>0</v>
      </c>
      <c r="S385" s="92">
        <f t="shared" si="405"/>
        <v>0</v>
      </c>
      <c r="T385" s="75" t="str">
        <f t="shared" si="405"/>
        <v xml:space="preserve">SplitHeatPump    </v>
      </c>
      <c r="U385" s="72">
        <f t="shared" si="337"/>
        <v>1</v>
      </c>
      <c r="V385" s="61">
        <f t="shared" si="338"/>
        <v>1</v>
      </c>
      <c r="W385" s="61">
        <f t="shared" si="371"/>
        <v>1</v>
      </c>
      <c r="X385" s="61">
        <f t="shared" si="344"/>
        <v>1</v>
      </c>
      <c r="Y385" s="61">
        <f t="shared" si="339"/>
        <v>0</v>
      </c>
      <c r="Z385" s="48">
        <v>1</v>
      </c>
      <c r="AA385" s="61" t="s">
        <v>0</v>
      </c>
      <c r="AB385" s="62" t="str">
        <f>AB344</f>
        <v>VCHP2 - Variable Capacity Heat Pump</v>
      </c>
    </row>
    <row r="386" spans="1:30" x14ac:dyDescent="0.25">
      <c r="C386" s="61">
        <f t="shared" ref="C386:D386" si="406">C385</f>
        <v>2025</v>
      </c>
      <c r="D386" s="6">
        <f t="shared" si="406"/>
        <v>2026</v>
      </c>
      <c r="E386" t="s">
        <v>785</v>
      </c>
      <c r="F386" s="188">
        <v>15</v>
      </c>
      <c r="G386" s="189">
        <v>14.3</v>
      </c>
      <c r="H386" s="189">
        <v>0.95</v>
      </c>
      <c r="I386" s="189">
        <v>12.2</v>
      </c>
      <c r="J386" s="189">
        <v>11.7</v>
      </c>
      <c r="K386" s="189">
        <v>0.96</v>
      </c>
      <c r="L386" s="66" t="s">
        <v>728</v>
      </c>
      <c r="M386" s="66" t="s">
        <v>188</v>
      </c>
      <c r="N386" s="66" t="s">
        <v>189</v>
      </c>
      <c r="O386" s="72">
        <f t="shared" si="405"/>
        <v>1</v>
      </c>
      <c r="P386" s="61">
        <f t="shared" si="405"/>
        <v>-1</v>
      </c>
      <c r="Q386" s="61">
        <f t="shared" si="405"/>
        <v>1</v>
      </c>
      <c r="R386" s="61">
        <f t="shared" si="405"/>
        <v>0</v>
      </c>
      <c r="S386" s="92">
        <f t="shared" si="405"/>
        <v>0</v>
      </c>
      <c r="T386" s="75" t="str">
        <f t="shared" si="405"/>
        <v xml:space="preserve">SplitHeatPump    </v>
      </c>
      <c r="U386" s="72">
        <f t="shared" si="337"/>
        <v>1</v>
      </c>
      <c r="V386" s="61">
        <f t="shared" si="338"/>
        <v>1</v>
      </c>
      <c r="W386" s="61">
        <f t="shared" si="371"/>
        <v>1</v>
      </c>
      <c r="X386" s="61">
        <f t="shared" si="344"/>
        <v>1</v>
      </c>
      <c r="Y386" s="61">
        <f t="shared" si="339"/>
        <v>0</v>
      </c>
      <c r="Z386" s="48">
        <v>1</v>
      </c>
      <c r="AA386" s="61" t="s">
        <v>0</v>
      </c>
      <c r="AB386" s="62" t="str">
        <f t="shared" ref="AB386" si="407">AB345</f>
        <v>VCHP3</v>
      </c>
    </row>
    <row r="387" spans="1:30" x14ac:dyDescent="0.25">
      <c r="C387" s="61">
        <f t="shared" ref="C387:D387" si="408">C386</f>
        <v>2025</v>
      </c>
      <c r="D387" s="6">
        <f t="shared" si="408"/>
        <v>2026</v>
      </c>
      <c r="E387" t="s">
        <v>183</v>
      </c>
      <c r="F387" s="52">
        <v>0</v>
      </c>
      <c r="G387" s="11">
        <v>0</v>
      </c>
      <c r="H387" s="11">
        <v>1</v>
      </c>
      <c r="I387" s="66" t="s">
        <v>155</v>
      </c>
      <c r="J387" s="66" t="s">
        <v>750</v>
      </c>
      <c r="K387" s="66" t="s">
        <v>750</v>
      </c>
      <c r="L387" s="66" t="s">
        <v>728</v>
      </c>
      <c r="M387" s="66" t="s">
        <v>188</v>
      </c>
      <c r="N387" s="66" t="s">
        <v>189</v>
      </c>
      <c r="O387" s="72">
        <f t="shared" ref="O387:T387" si="409">O346</f>
        <v>0</v>
      </c>
      <c r="P387" s="61">
        <f t="shared" si="409"/>
        <v>1</v>
      </c>
      <c r="Q387" s="61">
        <f t="shared" si="409"/>
        <v>0</v>
      </c>
      <c r="R387" s="61">
        <f t="shared" si="409"/>
        <v>0</v>
      </c>
      <c r="S387" s="92">
        <f t="shared" si="409"/>
        <v>0</v>
      </c>
      <c r="T387" s="75" t="str">
        <f t="shared" si="409"/>
        <v xml:space="preserve">SplitAirCond     </v>
      </c>
      <c r="U387" s="72">
        <f t="shared" si="337"/>
        <v>0</v>
      </c>
      <c r="V387" s="61">
        <f t="shared" si="338"/>
        <v>0</v>
      </c>
      <c r="W387" s="61">
        <f t="shared" si="371"/>
        <v>0</v>
      </c>
      <c r="X387" s="61">
        <f t="shared" si="344"/>
        <v>0</v>
      </c>
      <c r="Y387" s="61">
        <f t="shared" si="339"/>
        <v>0</v>
      </c>
      <c r="Z387" s="48">
        <v>1</v>
      </c>
      <c r="AA387" s="61" t="s">
        <v>0</v>
      </c>
      <c r="AB387" s="62" t="str">
        <f>AB346</f>
        <v xml:space="preserve">EvapDirect - Direct evaporative cooling system                      </v>
      </c>
    </row>
    <row r="388" spans="1:30" x14ac:dyDescent="0.25">
      <c r="C388" s="61">
        <f t="shared" ref="C388:D388" si="410">C387</f>
        <v>2025</v>
      </c>
      <c r="D388" s="6">
        <f t="shared" si="410"/>
        <v>2026</v>
      </c>
      <c r="E388" t="s">
        <v>184</v>
      </c>
      <c r="F388" s="67" t="s">
        <v>154</v>
      </c>
      <c r="G388" s="66" t="s">
        <v>749</v>
      </c>
      <c r="H388" s="66" t="s">
        <v>749</v>
      </c>
      <c r="I388" s="48">
        <v>13</v>
      </c>
      <c r="J388" s="190">
        <f t="shared" ref="J388:J389" si="411">I388*0.96</f>
        <v>12.48</v>
      </c>
      <c r="K388" s="189">
        <v>0.96</v>
      </c>
      <c r="L388" s="66" t="s">
        <v>728</v>
      </c>
      <c r="M388" s="66" t="s">
        <v>188</v>
      </c>
      <c r="N388" s="66" t="s">
        <v>189</v>
      </c>
      <c r="O388" s="72">
        <f t="shared" ref="O388:T388" si="412">O347</f>
        <v>0</v>
      </c>
      <c r="P388" s="61">
        <f t="shared" si="412"/>
        <v>1</v>
      </c>
      <c r="Q388" s="61">
        <f t="shared" si="412"/>
        <v>0</v>
      </c>
      <c r="R388" s="61">
        <f t="shared" si="412"/>
        <v>0</v>
      </c>
      <c r="S388" s="92">
        <f t="shared" si="412"/>
        <v>0</v>
      </c>
      <c r="T388" s="75" t="str">
        <f t="shared" si="412"/>
        <v xml:space="preserve">SplitAirCond     </v>
      </c>
      <c r="U388" s="72">
        <f t="shared" si="337"/>
        <v>0</v>
      </c>
      <c r="V388" s="61">
        <f t="shared" si="338"/>
        <v>0</v>
      </c>
      <c r="W388" s="61">
        <f t="shared" si="371"/>
        <v>1</v>
      </c>
      <c r="X388" s="61">
        <f t="shared" si="344"/>
        <v>1</v>
      </c>
      <c r="Y388" s="61">
        <f t="shared" si="339"/>
        <v>0</v>
      </c>
      <c r="Z388" s="48">
        <v>1</v>
      </c>
      <c r="AA388" s="61" t="s">
        <v>0</v>
      </c>
      <c r="AB388" s="62" t="str">
        <f>AB347</f>
        <v xml:space="preserve">EvapIndirDirect - Indirect-direct evaporative cooling system        </v>
      </c>
    </row>
    <row r="389" spans="1:30" x14ac:dyDescent="0.25">
      <c r="C389" s="61">
        <f t="shared" ref="C389:D389" si="413">C388</f>
        <v>2025</v>
      </c>
      <c r="D389" s="6">
        <f t="shared" si="413"/>
        <v>2026</v>
      </c>
      <c r="E389" t="s">
        <v>185</v>
      </c>
      <c r="F389" s="67" t="s">
        <v>154</v>
      </c>
      <c r="G389" s="66" t="s">
        <v>749</v>
      </c>
      <c r="H389" s="66" t="s">
        <v>749</v>
      </c>
      <c r="I389" s="48">
        <v>13</v>
      </c>
      <c r="J389" s="190">
        <f t="shared" si="411"/>
        <v>12.48</v>
      </c>
      <c r="K389" s="189">
        <v>0.96</v>
      </c>
      <c r="L389" s="66" t="s">
        <v>728</v>
      </c>
      <c r="M389" s="66" t="s">
        <v>188</v>
      </c>
      <c r="N389" s="66" t="s">
        <v>189</v>
      </c>
      <c r="O389" s="72">
        <f t="shared" ref="O389:T389" si="414">O348</f>
        <v>0</v>
      </c>
      <c r="P389" s="61">
        <f t="shared" si="414"/>
        <v>1</v>
      </c>
      <c r="Q389" s="61">
        <f t="shared" si="414"/>
        <v>0</v>
      </c>
      <c r="R389" s="61">
        <f t="shared" si="414"/>
        <v>0</v>
      </c>
      <c r="S389" s="92">
        <f t="shared" si="414"/>
        <v>0</v>
      </c>
      <c r="T389" s="75" t="str">
        <f t="shared" si="414"/>
        <v xml:space="preserve">SplitAirCond     </v>
      </c>
      <c r="U389" s="72">
        <f t="shared" si="337"/>
        <v>0</v>
      </c>
      <c r="V389" s="61">
        <f t="shared" si="338"/>
        <v>0</v>
      </c>
      <c r="W389" s="61">
        <f t="shared" si="371"/>
        <v>1</v>
      </c>
      <c r="X389" s="61">
        <f t="shared" si="344"/>
        <v>1</v>
      </c>
      <c r="Y389" s="61">
        <f t="shared" si="339"/>
        <v>0</v>
      </c>
      <c r="Z389" s="48">
        <v>1</v>
      </c>
      <c r="AA389" s="61" t="s">
        <v>0</v>
      </c>
      <c r="AB389" s="62" t="str">
        <f>AB348</f>
        <v xml:space="preserve">EvapIndirect - Indirect evaporative cooling system                  </v>
      </c>
    </row>
    <row r="390" spans="1:30" x14ac:dyDescent="0.25">
      <c r="C390" s="61">
        <f t="shared" ref="C390:D390" si="415">C389</f>
        <v>2025</v>
      </c>
      <c r="D390" s="6">
        <f t="shared" si="415"/>
        <v>2026</v>
      </c>
      <c r="E390" t="s">
        <v>379</v>
      </c>
      <c r="F390" s="51">
        <v>16</v>
      </c>
      <c r="G390" s="190">
        <f>F390*0.96</f>
        <v>15.36</v>
      </c>
      <c r="H390" s="189">
        <v>0.96</v>
      </c>
      <c r="I390" s="11">
        <v>14</v>
      </c>
      <c r="J390" s="190">
        <f>I390*0.96</f>
        <v>13.44</v>
      </c>
      <c r="K390" s="189">
        <v>0.96</v>
      </c>
      <c r="L390" s="66" t="s">
        <v>728</v>
      </c>
      <c r="M390" s="66" t="s">
        <v>188</v>
      </c>
      <c r="N390" s="66" t="s">
        <v>189</v>
      </c>
      <c r="O390" s="72">
        <f t="shared" ref="O390:T390" si="416">O349</f>
        <v>1</v>
      </c>
      <c r="P390" s="61">
        <f t="shared" si="416"/>
        <v>1</v>
      </c>
      <c r="Q390" s="61">
        <f t="shared" si="416"/>
        <v>0</v>
      </c>
      <c r="R390" s="61">
        <f t="shared" si="416"/>
        <v>1</v>
      </c>
      <c r="S390" s="92">
        <f t="shared" si="416"/>
        <v>0</v>
      </c>
      <c r="T390" s="75" t="str">
        <f t="shared" si="416"/>
        <v xml:space="preserve">SplitAirCond     </v>
      </c>
      <c r="U390" s="72">
        <f t="shared" si="337"/>
        <v>1</v>
      </c>
      <c r="V390" s="61">
        <f t="shared" si="338"/>
        <v>1</v>
      </c>
      <c r="W390" s="61">
        <f t="shared" si="371"/>
        <v>1</v>
      </c>
      <c r="X390" s="61">
        <f t="shared" si="344"/>
        <v>1</v>
      </c>
      <c r="Y390" s="61">
        <f t="shared" si="339"/>
        <v>0</v>
      </c>
      <c r="Z390" s="48">
        <v>1</v>
      </c>
      <c r="AA390" s="61" t="s">
        <v>0</v>
      </c>
      <c r="AB390" s="62" t="str">
        <f>AB349</f>
        <v>EvapCondenser - Evaporatively-cooled condenser for split AC systems</v>
      </c>
      <c r="AD390" s="125"/>
    </row>
    <row r="391" spans="1:30" x14ac:dyDescent="0.25">
      <c r="A391" t="s">
        <v>0</v>
      </c>
      <c r="C391" s="61">
        <f t="shared" ref="C391:D391" si="417">C390</f>
        <v>2025</v>
      </c>
      <c r="D391" s="6">
        <f t="shared" si="417"/>
        <v>2026</v>
      </c>
      <c r="E391" s="24" t="s">
        <v>186</v>
      </c>
      <c r="F391" s="67" t="s">
        <v>154</v>
      </c>
      <c r="G391" s="66" t="s">
        <v>749</v>
      </c>
      <c r="H391" s="66" t="s">
        <v>749</v>
      </c>
      <c r="I391" s="11">
        <v>0</v>
      </c>
      <c r="J391" s="11">
        <v>0</v>
      </c>
      <c r="K391" s="11">
        <v>1</v>
      </c>
      <c r="L391" s="66" t="s">
        <v>728</v>
      </c>
      <c r="M391" s="66" t="s">
        <v>188</v>
      </c>
      <c r="N391" s="66" t="s">
        <v>189</v>
      </c>
      <c r="O391" s="72">
        <f t="shared" ref="O391:T391" si="418">O350</f>
        <v>0</v>
      </c>
      <c r="P391" s="61">
        <f t="shared" si="418"/>
        <v>1</v>
      </c>
      <c r="Q391" s="61">
        <f t="shared" si="418"/>
        <v>0</v>
      </c>
      <c r="R391" s="61">
        <f t="shared" si="418"/>
        <v>1</v>
      </c>
      <c r="S391" s="92">
        <f t="shared" si="418"/>
        <v>0</v>
      </c>
      <c r="T391" s="75" t="str">
        <f t="shared" si="418"/>
        <v>N/A</v>
      </c>
      <c r="U391" s="72">
        <f t="shared" si="337"/>
        <v>0</v>
      </c>
      <c r="V391" s="61">
        <f t="shared" si="338"/>
        <v>0</v>
      </c>
      <c r="W391" s="61">
        <f t="shared" si="371"/>
        <v>0</v>
      </c>
      <c r="X391" s="61">
        <f t="shared" si="344"/>
        <v>0</v>
      </c>
      <c r="Y391" s="61">
        <f t="shared" si="339"/>
        <v>0</v>
      </c>
      <c r="Z391" s="48">
        <v>1</v>
      </c>
      <c r="AA391" s="61" t="s">
        <v>0</v>
      </c>
      <c r="AB391" s="62" t="str">
        <f>AB350</f>
        <v xml:space="preserve">Evap/CC - Evaporatively-cooled condensers                           </v>
      </c>
    </row>
    <row r="392" spans="1:30" x14ac:dyDescent="0.25">
      <c r="A392" t="s">
        <v>0</v>
      </c>
      <c r="C392" s="61">
        <f t="shared" ref="C392:D392" si="419">C391</f>
        <v>2025</v>
      </c>
      <c r="D392" s="6">
        <f t="shared" si="419"/>
        <v>2026</v>
      </c>
      <c r="E392" s="24" t="s">
        <v>187</v>
      </c>
      <c r="F392" s="52">
        <v>0</v>
      </c>
      <c r="G392" s="11">
        <v>0</v>
      </c>
      <c r="H392" s="11">
        <v>1</v>
      </c>
      <c r="I392" s="11">
        <v>0</v>
      </c>
      <c r="J392" s="11">
        <v>0</v>
      </c>
      <c r="K392" s="11">
        <v>1</v>
      </c>
      <c r="L392" s="66" t="s">
        <v>728</v>
      </c>
      <c r="M392" s="66" t="s">
        <v>188</v>
      </c>
      <c r="N392" s="66" t="s">
        <v>189</v>
      </c>
      <c r="O392" s="72">
        <f t="shared" ref="O392:T392" si="420">O351</f>
        <v>0</v>
      </c>
      <c r="P392" s="61">
        <f t="shared" si="420"/>
        <v>1</v>
      </c>
      <c r="Q392" s="61">
        <f t="shared" si="420"/>
        <v>0</v>
      </c>
      <c r="R392" s="61">
        <f t="shared" si="420"/>
        <v>1</v>
      </c>
      <c r="S392" s="92">
        <f t="shared" si="420"/>
        <v>0</v>
      </c>
      <c r="T392" s="75" t="str">
        <f t="shared" si="420"/>
        <v>N/A</v>
      </c>
      <c r="U392" s="72">
        <f t="shared" si="337"/>
        <v>0</v>
      </c>
      <c r="V392" s="61">
        <f t="shared" si="338"/>
        <v>0</v>
      </c>
      <c r="W392" s="61">
        <f t="shared" si="371"/>
        <v>0</v>
      </c>
      <c r="X392" s="61">
        <f t="shared" si="344"/>
        <v>0</v>
      </c>
      <c r="Y392" s="61">
        <f t="shared" si="339"/>
        <v>0</v>
      </c>
      <c r="Z392" s="48">
        <v>1</v>
      </c>
      <c r="AA392" s="61" t="s">
        <v>0</v>
      </c>
      <c r="AB392" s="62" t="str">
        <f>AB351</f>
        <v xml:space="preserve">IceSAC - Ice storage air conditioning system                        </v>
      </c>
    </row>
    <row r="393" spans="1:30" x14ac:dyDescent="0.25">
      <c r="A393" s="174" t="s">
        <v>680</v>
      </c>
      <c r="B393" s="103"/>
      <c r="C393" s="153"/>
      <c r="D393" s="103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  <c r="P393" s="172"/>
      <c r="Q393" s="172"/>
      <c r="R393" s="172"/>
      <c r="S393" s="172"/>
      <c r="T393" s="172"/>
      <c r="U393" s="172"/>
      <c r="V393" s="172"/>
      <c r="W393" s="172"/>
      <c r="X393" s="172"/>
      <c r="Y393" s="172"/>
      <c r="Z393" s="172"/>
      <c r="AA393" s="172"/>
      <c r="AB393" s="172"/>
      <c r="AC393" s="127"/>
    </row>
    <row r="394" spans="1:30" x14ac:dyDescent="0.25">
      <c r="C394" s="173" t="s">
        <v>353</v>
      </c>
      <c r="D394" s="173" t="s">
        <v>353</v>
      </c>
      <c r="E394" s="119" t="s">
        <v>681</v>
      </c>
      <c r="F394" s="67" t="s">
        <v>154</v>
      </c>
      <c r="G394" s="66" t="s">
        <v>749</v>
      </c>
      <c r="H394" s="66" t="s">
        <v>749</v>
      </c>
      <c r="I394" s="66" t="s">
        <v>155</v>
      </c>
      <c r="J394" s="66" t="s">
        <v>750</v>
      </c>
      <c r="K394" s="66" t="s">
        <v>750</v>
      </c>
      <c r="L394" s="66" t="s">
        <v>728</v>
      </c>
      <c r="M394" s="66" t="s">
        <v>188</v>
      </c>
      <c r="N394" s="66" t="s">
        <v>189</v>
      </c>
      <c r="O394" s="92">
        <v>0</v>
      </c>
      <c r="P394" s="6">
        <v>0</v>
      </c>
      <c r="Q394" s="6">
        <v>0</v>
      </c>
      <c r="R394" s="6">
        <v>0</v>
      </c>
      <c r="S394" s="92">
        <v>0</v>
      </c>
      <c r="T394" s="74" t="s">
        <v>227</v>
      </c>
      <c r="U394" s="92">
        <f>IF(AND(ISNUMBER(F394), F394&gt;0), 1, 0)</f>
        <v>0</v>
      </c>
      <c r="V394" s="6">
        <f>IF(AND(ISNUMBER(G394), G394&gt;0), 1, 0)</f>
        <v>0</v>
      </c>
      <c r="W394" s="6">
        <f>IF(AND(ISNUMBER(I394), I394&gt;0), 1, 0)</f>
        <v>0</v>
      </c>
      <c r="X394" s="113">
        <f>IF(AND(ISNUMBER(J394), J394&gt;0), 1, 0)</f>
        <v>0</v>
      </c>
      <c r="Y394" s="113">
        <f t="shared" ref="Y394" si="421">IF(AND(ISNUMBER(L394), L394&gt;0), 1, 0)</f>
        <v>0</v>
      </c>
      <c r="Z394" s="134">
        <v>-1</v>
      </c>
      <c r="AA394" s="61" t="s">
        <v>0</v>
      </c>
      <c r="AB394" s="24" t="s">
        <v>683</v>
      </c>
    </row>
    <row r="395" spans="1:30" x14ac:dyDescent="0.25">
      <c r="D395" s="170" t="s">
        <v>154</v>
      </c>
      <c r="E395" s="171" t="s">
        <v>190</v>
      </c>
      <c r="F395" s="171"/>
      <c r="G395" s="171"/>
      <c r="H395" s="171"/>
      <c r="I395" s="171"/>
      <c r="J395" s="171"/>
      <c r="K395" s="171"/>
      <c r="L395" s="171"/>
      <c r="M395" s="171"/>
      <c r="N395" s="171"/>
      <c r="O395" s="171"/>
      <c r="P395" s="171"/>
      <c r="Q395" s="171"/>
      <c r="R395" s="171"/>
      <c r="S395" s="171"/>
      <c r="T395" s="171"/>
      <c r="U395" s="171"/>
      <c r="V395" s="171"/>
      <c r="W395" s="171"/>
      <c r="X395" s="176"/>
      <c r="Y395" s="176"/>
      <c r="Z395" s="176"/>
    </row>
    <row r="396" spans="1:30" x14ac:dyDescent="0.25">
      <c r="D396" s="66" t="s">
        <v>155</v>
      </c>
      <c r="E396" s="65" t="s">
        <v>191</v>
      </c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30" x14ac:dyDescent="0.25">
      <c r="D397" s="66" t="s">
        <v>188</v>
      </c>
      <c r="E397" s="65" t="s">
        <v>192</v>
      </c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30" x14ac:dyDescent="0.25">
      <c r="D398" s="66" t="s">
        <v>189</v>
      </c>
      <c r="E398" s="65" t="s">
        <v>193</v>
      </c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30" x14ac:dyDescent="0.25">
      <c r="D399" s="66" t="s">
        <v>728</v>
      </c>
      <c r="E399" s="65" t="s">
        <v>729</v>
      </c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30" x14ac:dyDescent="0.25">
      <c r="D400" s="66" t="s">
        <v>749</v>
      </c>
      <c r="E400" s="65" t="s">
        <v>751</v>
      </c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2:26" x14ac:dyDescent="0.25">
      <c r="D401" s="66" t="s">
        <v>750</v>
      </c>
      <c r="E401" s="65" t="s">
        <v>752</v>
      </c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2:26" x14ac:dyDescent="0.25">
      <c r="B402" s="24" t="s">
        <v>50</v>
      </c>
      <c r="C402" s="6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40"/>
  <sheetViews>
    <sheetView topLeftCell="A13" workbookViewId="0">
      <selection sqref="A1:XFD10"/>
    </sheetView>
  </sheetViews>
  <sheetFormatPr defaultRowHeight="15" x14ac:dyDescent="0.25"/>
  <cols>
    <col min="1" max="1" width="10.42578125" customWidth="1"/>
    <col min="4" max="4" width="6.28515625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0</v>
      </c>
      <c r="B2" t="s">
        <v>96</v>
      </c>
    </row>
    <row r="3" spans="1:13" x14ac:dyDescent="0.25">
      <c r="A3" t="s">
        <v>0</v>
      </c>
      <c r="B3" t="s">
        <v>3</v>
      </c>
      <c r="D3" t="s">
        <v>93</v>
      </c>
    </row>
    <row r="4" spans="1:13" x14ac:dyDescent="0.25">
      <c r="A4" t="s">
        <v>0</v>
      </c>
      <c r="D4" t="s">
        <v>239</v>
      </c>
    </row>
    <row r="5" spans="1:13" x14ac:dyDescent="0.25">
      <c r="A5" t="s">
        <v>0</v>
      </c>
    </row>
    <row r="6" spans="1:13" x14ac:dyDescent="0.25">
      <c r="A6" t="s">
        <v>0</v>
      </c>
      <c r="B6" t="s">
        <v>24</v>
      </c>
    </row>
    <row r="7" spans="1:13" x14ac:dyDescent="0.25">
      <c r="A7" t="s">
        <v>0</v>
      </c>
    </row>
    <row r="8" spans="1:13" x14ac:dyDescent="0.25">
      <c r="A8" t="s">
        <v>0</v>
      </c>
    </row>
    <row r="9" spans="1:13" x14ac:dyDescent="0.25">
      <c r="A9" t="s">
        <v>0</v>
      </c>
      <c r="B9" t="s">
        <v>4</v>
      </c>
      <c r="D9" t="s">
        <v>97</v>
      </c>
    </row>
    <row r="10" spans="1:13" x14ac:dyDescent="0.25">
      <c r="A10" t="s">
        <v>0</v>
      </c>
    </row>
    <row r="11" spans="1:13" x14ac:dyDescent="0.25">
      <c r="A11" t="s">
        <v>0</v>
      </c>
    </row>
    <row r="12" spans="1:13" x14ac:dyDescent="0.25">
      <c r="A12" t="s">
        <v>0</v>
      </c>
      <c r="B12" t="s">
        <v>6</v>
      </c>
    </row>
    <row r="13" spans="1:13" x14ac:dyDescent="0.25">
      <c r="A13" t="s">
        <v>0</v>
      </c>
      <c r="C13" s="1">
        <v>1</v>
      </c>
      <c r="D13" t="s">
        <v>98</v>
      </c>
    </row>
    <row r="14" spans="1:13" x14ac:dyDescent="0.25">
      <c r="A14" t="s">
        <v>0</v>
      </c>
      <c r="C14" s="1"/>
    </row>
    <row r="15" spans="1:13" x14ac:dyDescent="0.25">
      <c r="A15" t="s">
        <v>0</v>
      </c>
      <c r="B15" t="s">
        <v>7</v>
      </c>
      <c r="C15" s="1"/>
      <c r="M15" t="s">
        <v>137</v>
      </c>
    </row>
    <row r="16" spans="1:13" x14ac:dyDescent="0.25">
      <c r="A16" t="s">
        <v>0</v>
      </c>
      <c r="C16" s="1">
        <v>1</v>
      </c>
      <c r="D16" t="s">
        <v>99</v>
      </c>
    </row>
    <row r="17" spans="1:5" x14ac:dyDescent="0.25">
      <c r="A17" t="s">
        <v>0</v>
      </c>
      <c r="C17" s="1">
        <v>2</v>
      </c>
      <c r="D17" t="s">
        <v>240</v>
      </c>
    </row>
    <row r="18" spans="1:5" x14ac:dyDescent="0.25">
      <c r="A18" t="s">
        <v>0</v>
      </c>
      <c r="C18" s="1">
        <v>3</v>
      </c>
    </row>
    <row r="19" spans="1:5" x14ac:dyDescent="0.25">
      <c r="A19" t="s">
        <v>0</v>
      </c>
      <c r="C19" s="1">
        <v>4</v>
      </c>
    </row>
    <row r="20" spans="1:5" x14ac:dyDescent="0.25">
      <c r="A20" t="s">
        <v>0</v>
      </c>
      <c r="C20" s="1">
        <v>5</v>
      </c>
    </row>
    <row r="21" spans="1:5" x14ac:dyDescent="0.25">
      <c r="A21" t="s">
        <v>0</v>
      </c>
      <c r="D21" s="1"/>
    </row>
    <row r="22" spans="1:5" x14ac:dyDescent="0.25">
      <c r="A22" t="s">
        <v>0</v>
      </c>
      <c r="D22" s="1"/>
    </row>
    <row r="23" spans="1:5" x14ac:dyDescent="0.25">
      <c r="A23" t="s">
        <v>0</v>
      </c>
      <c r="B23" s="6">
        <v>1</v>
      </c>
      <c r="C23" s="6">
        <f>B23+1</f>
        <v>2</v>
      </c>
    </row>
    <row r="24" spans="1:5" x14ac:dyDescent="0.25">
      <c r="A24" t="s">
        <v>8</v>
      </c>
      <c r="B24" s="2" t="s">
        <v>94</v>
      </c>
      <c r="C24" s="1" t="s">
        <v>237</v>
      </c>
    </row>
    <row r="25" spans="1:5" x14ac:dyDescent="0.25">
      <c r="A25" s="5" t="s">
        <v>9</v>
      </c>
      <c r="B25" s="3" t="s">
        <v>95</v>
      </c>
      <c r="C25" s="4" t="s">
        <v>238</v>
      </c>
    </row>
    <row r="26" spans="1:5" x14ac:dyDescent="0.25">
      <c r="A26" s="1">
        <v>1</v>
      </c>
      <c r="B26" s="8">
        <v>1</v>
      </c>
      <c r="C26" s="1">
        <v>1</v>
      </c>
      <c r="D26" s="6" t="s">
        <v>0</v>
      </c>
      <c r="E26" t="s">
        <v>100</v>
      </c>
    </row>
    <row r="27" spans="1:5" x14ac:dyDescent="0.25">
      <c r="A27" s="1">
        <v>2</v>
      </c>
      <c r="B27" s="2">
        <v>1</v>
      </c>
      <c r="C27" s="1">
        <v>1</v>
      </c>
      <c r="D27" s="6" t="s">
        <v>0</v>
      </c>
      <c r="E27" t="s">
        <v>101</v>
      </c>
    </row>
    <row r="28" spans="1:5" x14ac:dyDescent="0.25">
      <c r="A28" s="1">
        <v>3</v>
      </c>
      <c r="B28" s="2">
        <v>1</v>
      </c>
      <c r="C28" s="1">
        <v>1</v>
      </c>
      <c r="D28" s="6" t="s">
        <v>0</v>
      </c>
      <c r="E28" t="s">
        <v>102</v>
      </c>
    </row>
    <row r="29" spans="1:5" x14ac:dyDescent="0.25">
      <c r="A29" s="1">
        <v>4</v>
      </c>
      <c r="B29" s="2">
        <v>1</v>
      </c>
      <c r="C29" s="1">
        <v>1</v>
      </c>
      <c r="D29" s="6" t="s">
        <v>0</v>
      </c>
      <c r="E29" t="s">
        <v>103</v>
      </c>
    </row>
    <row r="30" spans="1:5" x14ac:dyDescent="0.25">
      <c r="A30" s="1">
        <v>5</v>
      </c>
      <c r="B30" s="2">
        <v>1</v>
      </c>
      <c r="C30" s="1">
        <v>1</v>
      </c>
      <c r="D30" s="6" t="s">
        <v>0</v>
      </c>
      <c r="E30" t="s">
        <v>104</v>
      </c>
    </row>
    <row r="31" spans="1:5" x14ac:dyDescent="0.25">
      <c r="A31" s="1">
        <v>6</v>
      </c>
      <c r="B31" s="2">
        <v>1</v>
      </c>
      <c r="C31" s="1">
        <v>1</v>
      </c>
      <c r="D31" s="6" t="s">
        <v>0</v>
      </c>
      <c r="E31" t="s">
        <v>105</v>
      </c>
    </row>
    <row r="32" spans="1:5" x14ac:dyDescent="0.25">
      <c r="A32" s="1">
        <v>7</v>
      </c>
      <c r="B32" s="2">
        <v>1</v>
      </c>
      <c r="C32" s="1">
        <v>1</v>
      </c>
      <c r="D32" s="6" t="s">
        <v>0</v>
      </c>
      <c r="E32" t="s">
        <v>106</v>
      </c>
    </row>
    <row r="33" spans="1:7" x14ac:dyDescent="0.25">
      <c r="A33" s="1">
        <v>8</v>
      </c>
      <c r="B33" s="2">
        <v>0</v>
      </c>
      <c r="C33" s="1">
        <v>0</v>
      </c>
      <c r="D33" s="6" t="s">
        <v>0</v>
      </c>
      <c r="E33" t="s">
        <v>107</v>
      </c>
    </row>
    <row r="34" spans="1:7" x14ac:dyDescent="0.25">
      <c r="A34" s="1">
        <v>9</v>
      </c>
      <c r="B34" s="2">
        <v>1</v>
      </c>
      <c r="C34" s="1">
        <v>1</v>
      </c>
      <c r="D34" s="6" t="s">
        <v>0</v>
      </c>
      <c r="E34" t="s">
        <v>108</v>
      </c>
    </row>
    <row r="35" spans="1:7" x14ac:dyDescent="0.25">
      <c r="A35" s="1">
        <v>10</v>
      </c>
      <c r="B35" s="2">
        <v>0</v>
      </c>
      <c r="C35" s="1">
        <v>0</v>
      </c>
      <c r="D35" s="6" t="s">
        <v>0</v>
      </c>
      <c r="E35" t="s">
        <v>109</v>
      </c>
    </row>
    <row r="36" spans="1:7" x14ac:dyDescent="0.25">
      <c r="A36" s="1">
        <v>11</v>
      </c>
      <c r="B36" s="2">
        <v>0</v>
      </c>
      <c r="C36" s="1">
        <v>0</v>
      </c>
      <c r="D36" s="6" t="s">
        <v>0</v>
      </c>
      <c r="E36" t="s">
        <v>110</v>
      </c>
    </row>
    <row r="37" spans="1:7" x14ac:dyDescent="0.25">
      <c r="A37" s="1">
        <v>12</v>
      </c>
      <c r="B37" s="2">
        <v>1</v>
      </c>
      <c r="C37" s="1">
        <v>1</v>
      </c>
      <c r="D37" s="6" t="s">
        <v>0</v>
      </c>
      <c r="E37" t="s">
        <v>111</v>
      </c>
    </row>
    <row r="38" spans="1:7" x14ac:dyDescent="0.25">
      <c r="A38" s="1">
        <v>13</v>
      </c>
      <c r="B38" s="50">
        <v>1</v>
      </c>
      <c r="C38" s="1">
        <v>1</v>
      </c>
      <c r="D38" s="6" t="s">
        <v>0</v>
      </c>
      <c r="E38" t="s">
        <v>112</v>
      </c>
    </row>
    <row r="39" spans="1:7" x14ac:dyDescent="0.25">
      <c r="A39" s="1">
        <v>14</v>
      </c>
      <c r="B39" s="2">
        <v>0</v>
      </c>
      <c r="C39" s="1">
        <v>0</v>
      </c>
      <c r="D39" s="6" t="s">
        <v>0</v>
      </c>
      <c r="E39" t="s">
        <v>113</v>
      </c>
    </row>
    <row r="40" spans="1:7" x14ac:dyDescent="0.25">
      <c r="A40" s="12">
        <v>-99</v>
      </c>
      <c r="B40" s="13">
        <v>0</v>
      </c>
      <c r="C40" s="12">
        <v>0</v>
      </c>
      <c r="D40" s="9" t="s">
        <v>0</v>
      </c>
      <c r="E40" s="7" t="s">
        <v>12</v>
      </c>
      <c r="F40" s="7"/>
      <c r="G40" s="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29"/>
  <sheetViews>
    <sheetView topLeftCell="A296" zoomScaleNormal="100" workbookViewId="0">
      <selection activeCell="E316" sqref="E316"/>
    </sheetView>
  </sheetViews>
  <sheetFormatPr defaultRowHeight="15" x14ac:dyDescent="0.25"/>
  <cols>
    <col min="1" max="1" width="3.7109375" customWidth="1"/>
    <col min="2" max="2" width="5.7109375" customWidth="1"/>
    <col min="3" max="3" width="10" style="1" customWidth="1"/>
    <col min="4" max="4" width="9.140625" customWidth="1"/>
    <col min="5" max="5" width="30" customWidth="1"/>
    <col min="9" max="9" width="14" customWidth="1"/>
    <col min="13" max="13" width="6.5703125" customWidth="1"/>
    <col min="14" max="14" width="8.42578125" customWidth="1"/>
    <col min="15" max="16" width="8.85546875" customWidth="1"/>
    <col min="17" max="17" width="15.42578125" customWidth="1"/>
    <col min="18" max="18" width="10.140625" bestFit="1" customWidth="1"/>
    <col min="19" max="19" width="14.85546875" customWidth="1"/>
    <col min="20" max="20" width="17.5703125" customWidth="1"/>
    <col min="21" max="24" width="10.140625" bestFit="1" customWidth="1"/>
    <col min="25" max="25" width="14.140625" bestFit="1" customWidth="1"/>
    <col min="26" max="26" width="3.28515625" customWidth="1"/>
    <col min="27" max="27" width="27.140625" customWidth="1"/>
    <col min="28" max="28" width="39.140625" customWidth="1"/>
  </cols>
  <sheetData>
    <row r="1" spans="1:6" x14ac:dyDescent="0.25">
      <c r="A1" t="s">
        <v>0</v>
      </c>
      <c r="B1" t="s">
        <v>1</v>
      </c>
    </row>
    <row r="2" spans="1:6" x14ac:dyDescent="0.25">
      <c r="A2" t="s">
        <v>0</v>
      </c>
      <c r="B2" t="s">
        <v>2</v>
      </c>
    </row>
    <row r="3" spans="1:6" x14ac:dyDescent="0.25">
      <c r="A3" t="s">
        <v>0</v>
      </c>
      <c r="B3" t="s">
        <v>3</v>
      </c>
      <c r="E3" t="s">
        <v>780</v>
      </c>
    </row>
    <row r="4" spans="1:6" x14ac:dyDescent="0.25">
      <c r="A4" t="s">
        <v>0</v>
      </c>
    </row>
    <row r="5" spans="1:6" x14ac:dyDescent="0.25">
      <c r="A5" t="s">
        <v>0</v>
      </c>
      <c r="B5" t="s">
        <v>24</v>
      </c>
    </row>
    <row r="6" spans="1:6" x14ac:dyDescent="0.25">
      <c r="A6" t="s">
        <v>0</v>
      </c>
      <c r="D6" s="10">
        <v>1</v>
      </c>
      <c r="E6" t="s">
        <v>25</v>
      </c>
    </row>
    <row r="7" spans="1:6" x14ac:dyDescent="0.25">
      <c r="A7" t="s">
        <v>0</v>
      </c>
      <c r="F7" t="s">
        <v>26</v>
      </c>
    </row>
    <row r="8" spans="1:6" x14ac:dyDescent="0.25">
      <c r="A8" t="s">
        <v>0</v>
      </c>
      <c r="F8" t="s">
        <v>27</v>
      </c>
    </row>
    <row r="9" spans="1:6" x14ac:dyDescent="0.25">
      <c r="A9" t="s">
        <v>0</v>
      </c>
      <c r="F9" t="s">
        <v>28</v>
      </c>
    </row>
    <row r="10" spans="1:6" x14ac:dyDescent="0.25">
      <c r="A10" t="s">
        <v>0</v>
      </c>
      <c r="D10" s="14">
        <v>2</v>
      </c>
      <c r="E10" s="24" t="s">
        <v>168</v>
      </c>
    </row>
    <row r="11" spans="1:6" x14ac:dyDescent="0.25">
      <c r="A11" t="s">
        <v>0</v>
      </c>
    </row>
    <row r="12" spans="1:6" x14ac:dyDescent="0.25">
      <c r="A12" t="s">
        <v>0</v>
      </c>
    </row>
    <row r="13" spans="1:6" x14ac:dyDescent="0.25">
      <c r="A13" t="s">
        <v>0</v>
      </c>
      <c r="B13" t="s">
        <v>29</v>
      </c>
    </row>
    <row r="14" spans="1:6" x14ac:dyDescent="0.25">
      <c r="A14" t="s">
        <v>0</v>
      </c>
      <c r="D14" s="11">
        <v>0</v>
      </c>
      <c r="E14" t="s">
        <v>169</v>
      </c>
    </row>
    <row r="15" spans="1:6" x14ac:dyDescent="0.25">
      <c r="A15" t="s">
        <v>0</v>
      </c>
    </row>
    <row r="16" spans="1:6" x14ac:dyDescent="0.25">
      <c r="A16" t="s">
        <v>0</v>
      </c>
      <c r="B16" t="s">
        <v>4</v>
      </c>
      <c r="E16" t="s">
        <v>5</v>
      </c>
    </row>
    <row r="17" spans="1:5" x14ac:dyDescent="0.25">
      <c r="A17" t="s">
        <v>0</v>
      </c>
      <c r="E17" t="s">
        <v>135</v>
      </c>
    </row>
    <row r="18" spans="1:5" x14ac:dyDescent="0.25">
      <c r="A18" t="s">
        <v>0</v>
      </c>
      <c r="E18" t="s">
        <v>153</v>
      </c>
    </row>
    <row r="19" spans="1:5" x14ac:dyDescent="0.25">
      <c r="A19" t="s">
        <v>0</v>
      </c>
      <c r="E19" t="s">
        <v>172</v>
      </c>
    </row>
    <row r="20" spans="1:5" x14ac:dyDescent="0.25">
      <c r="A20" t="s">
        <v>0</v>
      </c>
      <c r="E20" t="s">
        <v>220</v>
      </c>
    </row>
    <row r="21" spans="1:5" x14ac:dyDescent="0.25">
      <c r="A21" t="s">
        <v>0</v>
      </c>
      <c r="E21" t="s">
        <v>223</v>
      </c>
    </row>
    <row r="22" spans="1:5" x14ac:dyDescent="0.25">
      <c r="A22" t="s">
        <v>0</v>
      </c>
      <c r="E22" t="s">
        <v>224</v>
      </c>
    </row>
    <row r="23" spans="1:5" x14ac:dyDescent="0.25">
      <c r="A23" t="s">
        <v>0</v>
      </c>
      <c r="E23" t="s">
        <v>242</v>
      </c>
    </row>
    <row r="24" spans="1:5" x14ac:dyDescent="0.25">
      <c r="A24" t="s">
        <v>0</v>
      </c>
      <c r="E24" t="s">
        <v>248</v>
      </c>
    </row>
    <row r="25" spans="1:5" x14ac:dyDescent="0.25">
      <c r="A25" t="s">
        <v>0</v>
      </c>
      <c r="E25" t="s">
        <v>254</v>
      </c>
    </row>
    <row r="26" spans="1:5" x14ac:dyDescent="0.25">
      <c r="A26" t="s">
        <v>0</v>
      </c>
      <c r="E26" t="s">
        <v>370</v>
      </c>
    </row>
    <row r="27" spans="1:5" x14ac:dyDescent="0.25">
      <c r="A27" t="s">
        <v>0</v>
      </c>
      <c r="E27" t="s">
        <v>436</v>
      </c>
    </row>
    <row r="28" spans="1:5" x14ac:dyDescent="0.25">
      <c r="A28" t="s">
        <v>0</v>
      </c>
      <c r="E28" t="s">
        <v>513</v>
      </c>
    </row>
    <row r="29" spans="1:5" x14ac:dyDescent="0.25">
      <c r="A29" t="s">
        <v>0</v>
      </c>
      <c r="E29" t="s">
        <v>517</v>
      </c>
    </row>
    <row r="30" spans="1:5" x14ac:dyDescent="0.25">
      <c r="A30" t="s">
        <v>0</v>
      </c>
      <c r="E30" t="s">
        <v>542</v>
      </c>
    </row>
    <row r="31" spans="1:5" x14ac:dyDescent="0.25">
      <c r="A31" t="s">
        <v>0</v>
      </c>
      <c r="E31" t="s">
        <v>552</v>
      </c>
    </row>
    <row r="32" spans="1:5" x14ac:dyDescent="0.25">
      <c r="A32" t="s">
        <v>0</v>
      </c>
      <c r="E32" t="s">
        <v>557</v>
      </c>
    </row>
    <row r="33" spans="1:5" x14ac:dyDescent="0.25">
      <c r="A33" t="s">
        <v>0</v>
      </c>
      <c r="E33" t="s">
        <v>645</v>
      </c>
    </row>
    <row r="34" spans="1:5" x14ac:dyDescent="0.25">
      <c r="A34" t="s">
        <v>0</v>
      </c>
      <c r="E34" t="s">
        <v>686</v>
      </c>
    </row>
    <row r="35" spans="1:5" x14ac:dyDescent="0.25">
      <c r="A35" t="s">
        <v>0</v>
      </c>
      <c r="E35" t="s">
        <v>688</v>
      </c>
    </row>
    <row r="36" spans="1:5" x14ac:dyDescent="0.25">
      <c r="A36" t="s">
        <v>0</v>
      </c>
      <c r="E36" t="s">
        <v>724</v>
      </c>
    </row>
    <row r="37" spans="1:5" x14ac:dyDescent="0.25">
      <c r="A37" t="s">
        <v>0</v>
      </c>
      <c r="E37" t="s">
        <v>733</v>
      </c>
    </row>
    <row r="38" spans="1:5" x14ac:dyDescent="0.25">
      <c r="A38" t="s">
        <v>0</v>
      </c>
      <c r="E38" t="s">
        <v>743</v>
      </c>
    </row>
    <row r="39" spans="1:5" x14ac:dyDescent="0.25">
      <c r="A39" t="s">
        <v>0</v>
      </c>
      <c r="E39" t="s">
        <v>760</v>
      </c>
    </row>
    <row r="40" spans="1:5" x14ac:dyDescent="0.25">
      <c r="A40" t="s">
        <v>0</v>
      </c>
      <c r="E40" t="s">
        <v>772</v>
      </c>
    </row>
    <row r="41" spans="1:5" x14ac:dyDescent="0.25">
      <c r="A41" t="s">
        <v>0</v>
      </c>
      <c r="E41" t="s">
        <v>775</v>
      </c>
    </row>
    <row r="42" spans="1:5" x14ac:dyDescent="0.25">
      <c r="A42" t="s">
        <v>0</v>
      </c>
      <c r="E42" t="s">
        <v>779</v>
      </c>
    </row>
    <row r="43" spans="1:5" x14ac:dyDescent="0.25">
      <c r="A43" t="s">
        <v>0</v>
      </c>
      <c r="E43" t="s">
        <v>781</v>
      </c>
    </row>
    <row r="44" spans="1:5" x14ac:dyDescent="0.25">
      <c r="A44" t="s">
        <v>0</v>
      </c>
      <c r="E44" t="s">
        <v>782</v>
      </c>
    </row>
    <row r="45" spans="1:5" x14ac:dyDescent="0.25">
      <c r="A45" t="s">
        <v>0</v>
      </c>
      <c r="E45" t="s">
        <v>783</v>
      </c>
    </row>
    <row r="46" spans="1:5" x14ac:dyDescent="0.25">
      <c r="A46" t="s">
        <v>0</v>
      </c>
      <c r="E46" t="s">
        <v>784</v>
      </c>
    </row>
    <row r="47" spans="1:5" x14ac:dyDescent="0.25">
      <c r="A47" t="s">
        <v>0</v>
      </c>
    </row>
    <row r="48" spans="1:5" x14ac:dyDescent="0.25">
      <c r="A48" t="s">
        <v>0</v>
      </c>
      <c r="B48" t="s">
        <v>6</v>
      </c>
    </row>
    <row r="49" spans="1:11" x14ac:dyDescent="0.25">
      <c r="A49" t="s">
        <v>0</v>
      </c>
      <c r="D49" s="1">
        <v>1</v>
      </c>
      <c r="E49" t="s">
        <v>437</v>
      </c>
    </row>
    <row r="50" spans="1:11" x14ac:dyDescent="0.25">
      <c r="A50" t="s">
        <v>0</v>
      </c>
      <c r="D50" s="1">
        <v>2</v>
      </c>
      <c r="E50" t="s">
        <v>162</v>
      </c>
      <c r="G50" s="1">
        <v>2014</v>
      </c>
      <c r="H50" s="1"/>
      <c r="I50" s="1"/>
      <c r="J50" s="1"/>
      <c r="K50" t="s">
        <v>163</v>
      </c>
    </row>
    <row r="51" spans="1:11" x14ac:dyDescent="0.25">
      <c r="A51" t="s">
        <v>0</v>
      </c>
      <c r="D51" s="1"/>
      <c r="G51" s="1">
        <v>2015</v>
      </c>
      <c r="H51" s="1"/>
      <c r="I51" s="1"/>
      <c r="J51" s="1"/>
      <c r="K51" t="s">
        <v>164</v>
      </c>
    </row>
    <row r="52" spans="1:11" x14ac:dyDescent="0.25">
      <c r="A52" t="s">
        <v>0</v>
      </c>
      <c r="D52" s="1">
        <v>3</v>
      </c>
      <c r="E52" t="s">
        <v>165</v>
      </c>
    </row>
    <row r="53" spans="1:11" x14ac:dyDescent="0.25">
      <c r="A53" t="s">
        <v>0</v>
      </c>
      <c r="D53" s="1"/>
    </row>
    <row r="54" spans="1:11" x14ac:dyDescent="0.25">
      <c r="A54" t="s">
        <v>0</v>
      </c>
      <c r="B54" t="s">
        <v>7</v>
      </c>
      <c r="D54" s="1"/>
    </row>
    <row r="55" spans="1:11" x14ac:dyDescent="0.25">
      <c r="A55" t="s">
        <v>0</v>
      </c>
      <c r="D55" s="1">
        <v>1</v>
      </c>
      <c r="E55" t="s">
        <v>166</v>
      </c>
    </row>
    <row r="56" spans="1:11" x14ac:dyDescent="0.25">
      <c r="A56" t="s">
        <v>0</v>
      </c>
      <c r="D56" s="1">
        <v>2</v>
      </c>
      <c r="E56" t="s">
        <v>167</v>
      </c>
    </row>
    <row r="57" spans="1:11" x14ac:dyDescent="0.25">
      <c r="A57" t="s">
        <v>0</v>
      </c>
      <c r="D57" s="1">
        <v>3</v>
      </c>
      <c r="E57" t="s">
        <v>761</v>
      </c>
    </row>
    <row r="58" spans="1:11" x14ac:dyDescent="0.25">
      <c r="A58" t="s">
        <v>0</v>
      </c>
      <c r="D58" s="1">
        <v>4</v>
      </c>
      <c r="E58" t="s">
        <v>773</v>
      </c>
    </row>
    <row r="59" spans="1:11" x14ac:dyDescent="0.25">
      <c r="A59" t="s">
        <v>0</v>
      </c>
      <c r="D59" s="1">
        <v>5</v>
      </c>
      <c r="E59" t="s">
        <v>689</v>
      </c>
    </row>
    <row r="60" spans="1:11" x14ac:dyDescent="0.25">
      <c r="A60" t="s">
        <v>0</v>
      </c>
      <c r="D60" s="1">
        <v>6</v>
      </c>
      <c r="E60" t="s">
        <v>158</v>
      </c>
    </row>
    <row r="61" spans="1:11" x14ac:dyDescent="0.25">
      <c r="A61" t="s">
        <v>0</v>
      </c>
      <c r="D61" s="1">
        <v>7</v>
      </c>
      <c r="E61" t="s">
        <v>159</v>
      </c>
    </row>
    <row r="62" spans="1:11" x14ac:dyDescent="0.25">
      <c r="A62" t="s">
        <v>0</v>
      </c>
      <c r="D62" s="1">
        <v>8</v>
      </c>
      <c r="E62" t="s">
        <v>171</v>
      </c>
    </row>
    <row r="63" spans="1:11" x14ac:dyDescent="0.25">
      <c r="A63" t="s">
        <v>0</v>
      </c>
      <c r="D63" s="1">
        <v>9</v>
      </c>
      <c r="E63" t="s">
        <v>160</v>
      </c>
    </row>
    <row r="64" spans="1:11" x14ac:dyDescent="0.25">
      <c r="A64" t="s">
        <v>0</v>
      </c>
      <c r="D64" s="1">
        <v>10</v>
      </c>
      <c r="E64" t="s">
        <v>161</v>
      </c>
    </row>
    <row r="65" spans="1:27" x14ac:dyDescent="0.25">
      <c r="A65" t="s">
        <v>0</v>
      </c>
      <c r="D65" s="1">
        <v>11</v>
      </c>
      <c r="E65" t="s">
        <v>365</v>
      </c>
    </row>
    <row r="66" spans="1:27" x14ac:dyDescent="0.25">
      <c r="A66" t="s">
        <v>0</v>
      </c>
      <c r="D66" s="1">
        <v>12</v>
      </c>
      <c r="E66" t="s">
        <v>222</v>
      </c>
    </row>
    <row r="67" spans="1:27" x14ac:dyDescent="0.25">
      <c r="A67" t="s">
        <v>0</v>
      </c>
      <c r="D67" s="1">
        <v>13</v>
      </c>
      <c r="E67" t="s">
        <v>362</v>
      </c>
    </row>
    <row r="68" spans="1:27" x14ac:dyDescent="0.25">
      <c r="A68" t="s">
        <v>0</v>
      </c>
      <c r="D68" s="1">
        <v>14</v>
      </c>
      <c r="E68" t="s">
        <v>228</v>
      </c>
    </row>
    <row r="69" spans="1:27" x14ac:dyDescent="0.25">
      <c r="A69" t="s">
        <v>0</v>
      </c>
      <c r="D69" s="1">
        <v>15</v>
      </c>
      <c r="E69" t="s">
        <v>229</v>
      </c>
    </row>
    <row r="70" spans="1:27" x14ac:dyDescent="0.25">
      <c r="A70" t="s">
        <v>0</v>
      </c>
      <c r="D70" s="1">
        <v>16</v>
      </c>
      <c r="E70" t="s">
        <v>252</v>
      </c>
    </row>
    <row r="71" spans="1:27" x14ac:dyDescent="0.25">
      <c r="A71" t="s">
        <v>0</v>
      </c>
      <c r="D71" s="1">
        <v>17</v>
      </c>
      <c r="E71" t="s">
        <v>253</v>
      </c>
    </row>
    <row r="72" spans="1:27" x14ac:dyDescent="0.25">
      <c r="A72" t="s">
        <v>0</v>
      </c>
      <c r="D72" s="1">
        <v>18</v>
      </c>
      <c r="E72" t="s">
        <v>762</v>
      </c>
    </row>
    <row r="73" spans="1:27" x14ac:dyDescent="0.25">
      <c r="A73" t="s">
        <v>0</v>
      </c>
      <c r="D73" s="1">
        <v>19</v>
      </c>
      <c r="E73" t="s">
        <v>692</v>
      </c>
    </row>
    <row r="74" spans="1:27" x14ac:dyDescent="0.25">
      <c r="A74" t="s">
        <v>0</v>
      </c>
      <c r="D74" s="1">
        <v>20</v>
      </c>
      <c r="E74" t="s">
        <v>685</v>
      </c>
    </row>
    <row r="75" spans="1:27" x14ac:dyDescent="0.25">
      <c r="A75" t="s">
        <v>0</v>
      </c>
      <c r="D75" s="1"/>
    </row>
    <row r="76" spans="1:27" x14ac:dyDescent="0.25">
      <c r="A76" t="s">
        <v>0</v>
      </c>
      <c r="D76" s="1"/>
      <c r="F76" s="6">
        <v>1</v>
      </c>
      <c r="G76" s="6">
        <f>F76+1</f>
        <v>2</v>
      </c>
      <c r="H76" s="6">
        <f>G76+1</f>
        <v>3</v>
      </c>
      <c r="I76" s="6">
        <f>H76+1</f>
        <v>4</v>
      </c>
      <c r="J76" s="6">
        <f>I76+1</f>
        <v>5</v>
      </c>
      <c r="K76" s="6">
        <f>J76+1</f>
        <v>6</v>
      </c>
      <c r="L76" s="6">
        <f t="shared" ref="L76" si="0">K76+1</f>
        <v>7</v>
      </c>
      <c r="M76" s="6">
        <f t="shared" ref="M76" si="1">L76+1</f>
        <v>8</v>
      </c>
      <c r="N76" s="6">
        <f t="shared" ref="N76" si="2">M76+1</f>
        <v>9</v>
      </c>
      <c r="O76" s="6">
        <f t="shared" ref="O76" si="3">N76+1</f>
        <v>10</v>
      </c>
      <c r="P76" s="6">
        <f t="shared" ref="P76" si="4">O76+1</f>
        <v>11</v>
      </c>
      <c r="Q76" s="6">
        <f t="shared" ref="Q76" si="5">P76+1</f>
        <v>12</v>
      </c>
      <c r="R76" s="6">
        <f t="shared" ref="R76" si="6">Q76+1</f>
        <v>13</v>
      </c>
      <c r="S76" s="6">
        <f t="shared" ref="S76" si="7">R76+1</f>
        <v>14</v>
      </c>
      <c r="T76" s="6">
        <f t="shared" ref="T76:Y76" si="8">S76+1</f>
        <v>15</v>
      </c>
      <c r="U76" s="6">
        <f t="shared" si="8"/>
        <v>16</v>
      </c>
      <c r="V76" s="6">
        <f t="shared" si="8"/>
        <v>17</v>
      </c>
      <c r="W76" s="6">
        <f t="shared" ref="W76" si="9">V76+1</f>
        <v>18</v>
      </c>
      <c r="X76" s="6">
        <f t="shared" ref="X76" si="10">W76+1</f>
        <v>19</v>
      </c>
      <c r="Y76" s="6">
        <f t="shared" si="8"/>
        <v>20</v>
      </c>
    </row>
    <row r="77" spans="1:27" x14ac:dyDescent="0.25">
      <c r="A77" t="s">
        <v>0</v>
      </c>
      <c r="F77" s="16" t="s">
        <v>23</v>
      </c>
      <c r="G77" s="1" t="s">
        <v>22</v>
      </c>
      <c r="H77" s="1" t="s">
        <v>22</v>
      </c>
      <c r="I77" s="1" t="s">
        <v>22</v>
      </c>
      <c r="J77" s="1" t="s">
        <v>22</v>
      </c>
    </row>
    <row r="78" spans="1:27" x14ac:dyDescent="0.25">
      <c r="B78" s="27" t="s">
        <v>550</v>
      </c>
      <c r="C78" s="150"/>
      <c r="E78" s="2"/>
      <c r="F78" s="16"/>
      <c r="G78" s="1"/>
      <c r="H78" s="1"/>
      <c r="I78" s="1"/>
      <c r="J78" s="1"/>
      <c r="K78" s="1"/>
      <c r="U78" s="1"/>
      <c r="V78" s="1"/>
      <c r="W78" s="1"/>
      <c r="X78" s="1"/>
      <c r="Y78" s="1"/>
    </row>
    <row r="79" spans="1:27" x14ac:dyDescent="0.25">
      <c r="C79" s="4" t="s">
        <v>433</v>
      </c>
      <c r="D79" s="4" t="s">
        <v>139</v>
      </c>
      <c r="E79" s="56" t="s">
        <v>140</v>
      </c>
      <c r="F79" s="16" t="s">
        <v>10</v>
      </c>
      <c r="G79" s="4" t="s">
        <v>11</v>
      </c>
      <c r="H79" s="4" t="s">
        <v>763</v>
      </c>
      <c r="I79" s="4" t="s">
        <v>774</v>
      </c>
      <c r="J79" s="4" t="s">
        <v>690</v>
      </c>
      <c r="K79" s="17" t="s">
        <v>151</v>
      </c>
      <c r="L79" s="4" t="s">
        <v>152</v>
      </c>
      <c r="M79" s="4" t="s">
        <v>170</v>
      </c>
      <c r="N79" s="4" t="s">
        <v>149</v>
      </c>
      <c r="O79" s="4" t="s">
        <v>150</v>
      </c>
      <c r="P79" s="4" t="s">
        <v>364</v>
      </c>
      <c r="Q79" s="95" t="s">
        <v>221</v>
      </c>
      <c r="R79" s="17" t="s">
        <v>361</v>
      </c>
      <c r="S79" s="73" t="s">
        <v>225</v>
      </c>
      <c r="T79" s="25" t="s">
        <v>226</v>
      </c>
      <c r="U79" s="17" t="s">
        <v>250</v>
      </c>
      <c r="V79" s="4" t="s">
        <v>251</v>
      </c>
      <c r="W79" s="4" t="s">
        <v>765</v>
      </c>
      <c r="X79" s="4" t="s">
        <v>693</v>
      </c>
      <c r="Y79" s="4" t="s">
        <v>684</v>
      </c>
      <c r="Z79" s="61"/>
    </row>
    <row r="80" spans="1:27" x14ac:dyDescent="0.25">
      <c r="C80" s="60">
        <v>2013</v>
      </c>
      <c r="D80" s="60">
        <v>2014</v>
      </c>
      <c r="E80" t="s">
        <v>141</v>
      </c>
      <c r="F80" s="69">
        <v>78</v>
      </c>
      <c r="G80" s="66" t="s">
        <v>155</v>
      </c>
      <c r="H80" s="66" t="s">
        <v>189</v>
      </c>
      <c r="I80" s="66" t="s">
        <v>189</v>
      </c>
      <c r="J80" s="66" t="s">
        <v>188</v>
      </c>
      <c r="K80" s="16">
        <v>1</v>
      </c>
      <c r="L80" s="1">
        <v>1</v>
      </c>
      <c r="M80" s="48">
        <v>0</v>
      </c>
      <c r="N80" s="1">
        <v>0</v>
      </c>
      <c r="O80" s="1">
        <v>1</v>
      </c>
      <c r="P80" s="1">
        <v>0</v>
      </c>
      <c r="Q80" s="80">
        <v>-1</v>
      </c>
      <c r="R80" s="92">
        <v>0</v>
      </c>
      <c r="S80" s="43" t="s">
        <v>141</v>
      </c>
      <c r="T80" s="24" t="s">
        <v>227</v>
      </c>
      <c r="U80" s="101">
        <f t="shared" ref="U80:U99" si="11">IF(AND(ISNUMBER(F80), F80&gt;0), 1, 0)</f>
        <v>1</v>
      </c>
      <c r="V80" s="48">
        <f t="shared" ref="V80:V100" si="12">IF(AND(ISNUMBER(G80), G80&gt;0), 1, 0)</f>
        <v>0</v>
      </c>
      <c r="W80" s="48">
        <f t="shared" ref="W80:W102" si="13">IF(AND(ISNUMBER(H80), H80&gt;0), 1, 0)</f>
        <v>0</v>
      </c>
      <c r="X80" s="48">
        <f t="shared" ref="X80:X99" si="14">IF(AND(ISNUMBER(J80), J80&gt;0), 1, 0)</f>
        <v>0</v>
      </c>
      <c r="Y80" s="61">
        <v>-1</v>
      </c>
      <c r="Z80" s="61" t="s">
        <v>0</v>
      </c>
      <c r="AA80" t="s">
        <v>13</v>
      </c>
    </row>
    <row r="81" spans="3:29" x14ac:dyDescent="0.25">
      <c r="C81" s="61">
        <f>C80</f>
        <v>2013</v>
      </c>
      <c r="D81" s="6">
        <v>2014</v>
      </c>
      <c r="E81" t="s">
        <v>385</v>
      </c>
      <c r="F81" s="51">
        <v>75</v>
      </c>
      <c r="G81" s="66" t="s">
        <v>155</v>
      </c>
      <c r="H81" s="66" t="s">
        <v>189</v>
      </c>
      <c r="I81" s="66" t="s">
        <v>189</v>
      </c>
      <c r="J81" s="66" t="s">
        <v>188</v>
      </c>
      <c r="K81" s="16">
        <v>1</v>
      </c>
      <c r="L81" s="1">
        <v>0</v>
      </c>
      <c r="M81" s="48">
        <v>0</v>
      </c>
      <c r="N81" s="1">
        <v>0</v>
      </c>
      <c r="O81" s="1">
        <v>1</v>
      </c>
      <c r="P81" s="1">
        <v>0</v>
      </c>
      <c r="Q81" s="80">
        <v>-1</v>
      </c>
      <c r="R81" s="92">
        <v>0</v>
      </c>
      <c r="S81" s="74" t="s">
        <v>227</v>
      </c>
      <c r="T81" s="124" t="s">
        <v>141</v>
      </c>
      <c r="U81" s="70">
        <f t="shared" si="11"/>
        <v>1</v>
      </c>
      <c r="V81" s="48">
        <f t="shared" si="12"/>
        <v>0</v>
      </c>
      <c r="W81" s="48">
        <f t="shared" si="13"/>
        <v>0</v>
      </c>
      <c r="X81" s="48">
        <f t="shared" si="14"/>
        <v>0</v>
      </c>
      <c r="Y81" s="61">
        <v>-1</v>
      </c>
      <c r="Z81" s="61" t="s">
        <v>0</v>
      </c>
      <c r="AA81" t="s">
        <v>695</v>
      </c>
    </row>
    <row r="82" spans="3:29" x14ac:dyDescent="0.25">
      <c r="C82" s="61">
        <f t="shared" ref="C82:C102" si="15">C81</f>
        <v>2013</v>
      </c>
      <c r="D82" s="6">
        <v>2014</v>
      </c>
      <c r="E82" t="s">
        <v>386</v>
      </c>
      <c r="F82" s="51">
        <v>65</v>
      </c>
      <c r="G82" s="66" t="s">
        <v>155</v>
      </c>
      <c r="H82" s="66" t="s">
        <v>189</v>
      </c>
      <c r="I82" s="66" t="s">
        <v>189</v>
      </c>
      <c r="J82" s="66" t="s">
        <v>188</v>
      </c>
      <c r="K82" s="16">
        <v>1</v>
      </c>
      <c r="L82" s="1">
        <v>0</v>
      </c>
      <c r="M82" s="48">
        <v>0</v>
      </c>
      <c r="N82" s="1">
        <v>0</v>
      </c>
      <c r="O82" s="1">
        <v>1</v>
      </c>
      <c r="P82" s="1">
        <v>0</v>
      </c>
      <c r="Q82" s="80">
        <v>-1</v>
      </c>
      <c r="R82" s="92">
        <v>0</v>
      </c>
      <c r="S82" s="74" t="s">
        <v>227</v>
      </c>
      <c r="T82" s="124" t="s">
        <v>141</v>
      </c>
      <c r="U82" s="70">
        <f t="shared" si="11"/>
        <v>1</v>
      </c>
      <c r="V82" s="48">
        <f t="shared" si="12"/>
        <v>0</v>
      </c>
      <c r="W82" s="48">
        <f t="shared" si="13"/>
        <v>0</v>
      </c>
      <c r="X82" s="48">
        <f t="shared" si="14"/>
        <v>0</v>
      </c>
      <c r="Y82" s="61">
        <v>-1</v>
      </c>
      <c r="Z82" s="61" t="s">
        <v>0</v>
      </c>
      <c r="AA82" t="s">
        <v>696</v>
      </c>
    </row>
    <row r="83" spans="3:29" x14ac:dyDescent="0.25">
      <c r="C83" s="61">
        <f t="shared" si="15"/>
        <v>2013</v>
      </c>
      <c r="D83" s="6">
        <v>2014</v>
      </c>
      <c r="E83" t="s">
        <v>383</v>
      </c>
      <c r="F83" s="51">
        <v>57</v>
      </c>
      <c r="G83" s="66" t="s">
        <v>155</v>
      </c>
      <c r="H83" s="66" t="s">
        <v>189</v>
      </c>
      <c r="I83" s="66" t="s">
        <v>189</v>
      </c>
      <c r="J83" s="66" t="s">
        <v>188</v>
      </c>
      <c r="K83" s="16">
        <v>1</v>
      </c>
      <c r="L83" s="1">
        <v>0</v>
      </c>
      <c r="M83" s="48">
        <v>0</v>
      </c>
      <c r="N83" s="1">
        <v>0</v>
      </c>
      <c r="O83" s="1">
        <v>1</v>
      </c>
      <c r="P83" s="1">
        <v>0</v>
      </c>
      <c r="Q83" s="80">
        <v>-1</v>
      </c>
      <c r="R83" s="92">
        <v>0</v>
      </c>
      <c r="S83" s="74" t="s">
        <v>227</v>
      </c>
      <c r="T83" s="124" t="s">
        <v>141</v>
      </c>
      <c r="U83" s="70">
        <f t="shared" si="11"/>
        <v>1</v>
      </c>
      <c r="V83" s="48">
        <f t="shared" si="12"/>
        <v>0</v>
      </c>
      <c r="W83" s="48">
        <f t="shared" si="13"/>
        <v>0</v>
      </c>
      <c r="X83" s="48">
        <f t="shared" si="14"/>
        <v>0</v>
      </c>
      <c r="Y83" s="61">
        <v>-1</v>
      </c>
      <c r="Z83" s="61" t="s">
        <v>0</v>
      </c>
      <c r="AA83" t="s">
        <v>697</v>
      </c>
    </row>
    <row r="84" spans="3:29" x14ac:dyDescent="0.25">
      <c r="C84" s="61">
        <f t="shared" si="15"/>
        <v>2013</v>
      </c>
      <c r="D84" s="6">
        <v>2014</v>
      </c>
      <c r="E84" t="s">
        <v>384</v>
      </c>
      <c r="F84" s="51">
        <v>61</v>
      </c>
      <c r="G84" s="66" t="s">
        <v>155</v>
      </c>
      <c r="H84" s="66" t="s">
        <v>189</v>
      </c>
      <c r="I84" s="66" t="s">
        <v>189</v>
      </c>
      <c r="J84" s="66" t="s">
        <v>188</v>
      </c>
      <c r="K84" s="16">
        <v>1</v>
      </c>
      <c r="L84" s="1">
        <v>0</v>
      </c>
      <c r="M84" s="48">
        <v>0</v>
      </c>
      <c r="N84" s="1">
        <v>0</v>
      </c>
      <c r="O84" s="1">
        <v>1</v>
      </c>
      <c r="P84" s="1">
        <v>0</v>
      </c>
      <c r="Q84" s="80">
        <v>-1</v>
      </c>
      <c r="R84" s="92">
        <v>0</v>
      </c>
      <c r="S84" s="74" t="s">
        <v>227</v>
      </c>
      <c r="T84" s="124" t="s">
        <v>141</v>
      </c>
      <c r="U84" s="70">
        <f t="shared" si="11"/>
        <v>1</v>
      </c>
      <c r="V84" s="48">
        <f t="shared" si="12"/>
        <v>0</v>
      </c>
      <c r="W84" s="48">
        <f t="shared" si="13"/>
        <v>0</v>
      </c>
      <c r="X84" s="48">
        <f t="shared" si="14"/>
        <v>0</v>
      </c>
      <c r="Y84" s="61">
        <v>-1</v>
      </c>
      <c r="Z84" s="61" t="s">
        <v>0</v>
      </c>
      <c r="AA84" t="s">
        <v>14</v>
      </c>
    </row>
    <row r="85" spans="3:29" x14ac:dyDescent="0.25">
      <c r="C85" s="61">
        <f t="shared" si="15"/>
        <v>2013</v>
      </c>
      <c r="D85" s="6">
        <v>2014</v>
      </c>
      <c r="E85" t="s">
        <v>142</v>
      </c>
      <c r="F85" s="51">
        <v>80</v>
      </c>
      <c r="G85" s="66" t="s">
        <v>155</v>
      </c>
      <c r="H85" s="66" t="s">
        <v>189</v>
      </c>
      <c r="I85" s="66" t="s">
        <v>189</v>
      </c>
      <c r="J85" s="66" t="s">
        <v>188</v>
      </c>
      <c r="K85" s="16">
        <v>1</v>
      </c>
      <c r="L85" s="1">
        <v>-1</v>
      </c>
      <c r="M85" s="48">
        <v>0</v>
      </c>
      <c r="N85" s="1">
        <v>0</v>
      </c>
      <c r="O85" s="1">
        <v>1</v>
      </c>
      <c r="P85" s="1">
        <v>0</v>
      </c>
      <c r="Q85" s="80">
        <v>-1</v>
      </c>
      <c r="R85" s="92">
        <v>0</v>
      </c>
      <c r="S85" s="43" t="s">
        <v>141</v>
      </c>
      <c r="T85" s="124" t="s">
        <v>141</v>
      </c>
      <c r="U85" s="70">
        <f t="shared" si="11"/>
        <v>1</v>
      </c>
      <c r="V85" s="48">
        <f t="shared" si="12"/>
        <v>0</v>
      </c>
      <c r="W85" s="48">
        <f t="shared" si="13"/>
        <v>0</v>
      </c>
      <c r="X85" s="48">
        <f t="shared" si="14"/>
        <v>0</v>
      </c>
      <c r="Y85" s="61">
        <v>-1</v>
      </c>
      <c r="Z85" s="61" t="s">
        <v>0</v>
      </c>
      <c r="AA85" t="s">
        <v>15</v>
      </c>
    </row>
    <row r="86" spans="3:29" x14ac:dyDescent="0.25">
      <c r="C86" s="61">
        <f t="shared" ref="C86:C90" si="16">C85</f>
        <v>2013</v>
      </c>
      <c r="D86" s="6">
        <v>2014</v>
      </c>
      <c r="E86" t="s">
        <v>525</v>
      </c>
      <c r="F86" s="67" t="s">
        <v>154</v>
      </c>
      <c r="G86" s="66" t="s">
        <v>155</v>
      </c>
      <c r="H86" s="66" t="s">
        <v>189</v>
      </c>
      <c r="I86" s="66" t="s">
        <v>189</v>
      </c>
      <c r="J86" s="66" t="s">
        <v>188</v>
      </c>
      <c r="K86" s="16">
        <v>1</v>
      </c>
      <c r="L86" s="1">
        <v>0</v>
      </c>
      <c r="M86" s="48">
        <v>0</v>
      </c>
      <c r="N86" s="1">
        <v>0</v>
      </c>
      <c r="O86" s="1">
        <v>0</v>
      </c>
      <c r="P86" s="1">
        <v>0</v>
      </c>
      <c r="Q86" s="80">
        <v>-1</v>
      </c>
      <c r="R86" s="120">
        <v>1</v>
      </c>
      <c r="S86" s="43" t="s">
        <v>141</v>
      </c>
      <c r="T86" s="124" t="s">
        <v>141</v>
      </c>
      <c r="U86" s="70">
        <f t="shared" si="11"/>
        <v>0</v>
      </c>
      <c r="V86" s="48">
        <f t="shared" si="12"/>
        <v>0</v>
      </c>
      <c r="W86" s="48">
        <f t="shared" si="13"/>
        <v>0</v>
      </c>
      <c r="X86" s="48">
        <f t="shared" si="14"/>
        <v>0</v>
      </c>
      <c r="Y86" s="61">
        <v>-1</v>
      </c>
      <c r="Z86" s="61" t="s">
        <v>0</v>
      </c>
      <c r="AA86" t="s">
        <v>526</v>
      </c>
      <c r="AC86" t="s">
        <v>528</v>
      </c>
    </row>
    <row r="87" spans="3:29" x14ac:dyDescent="0.25">
      <c r="C87" s="61">
        <f t="shared" si="16"/>
        <v>2013</v>
      </c>
      <c r="D87" s="6">
        <v>2014</v>
      </c>
      <c r="E87" t="s">
        <v>143</v>
      </c>
      <c r="F87" s="67" t="s">
        <v>154</v>
      </c>
      <c r="G87" s="10">
        <v>7.7</v>
      </c>
      <c r="H87" s="66" t="s">
        <v>189</v>
      </c>
      <c r="I87" s="66" t="s">
        <v>189</v>
      </c>
      <c r="J87" s="66" t="s">
        <v>188</v>
      </c>
      <c r="K87" s="16">
        <v>1</v>
      </c>
      <c r="L87" s="1">
        <v>1</v>
      </c>
      <c r="M87" s="48">
        <v>1</v>
      </c>
      <c r="N87" s="1">
        <v>1</v>
      </c>
      <c r="O87" s="1">
        <v>0</v>
      </c>
      <c r="P87" s="1">
        <v>0</v>
      </c>
      <c r="Q87" s="80">
        <v>68</v>
      </c>
      <c r="R87" s="92">
        <v>0</v>
      </c>
      <c r="S87" s="97" t="s">
        <v>143</v>
      </c>
      <c r="T87" s="24" t="s">
        <v>227</v>
      </c>
      <c r="U87" s="70">
        <f t="shared" si="11"/>
        <v>0</v>
      </c>
      <c r="V87" s="48">
        <f t="shared" si="12"/>
        <v>1</v>
      </c>
      <c r="W87" s="48">
        <f t="shared" si="13"/>
        <v>0</v>
      </c>
      <c r="X87" s="48">
        <f t="shared" si="14"/>
        <v>0</v>
      </c>
      <c r="Y87" s="61">
        <v>-1</v>
      </c>
      <c r="Z87" s="61" t="s">
        <v>0</v>
      </c>
      <c r="AA87" t="s">
        <v>16</v>
      </c>
    </row>
    <row r="88" spans="3:29" x14ac:dyDescent="0.25">
      <c r="C88" s="61">
        <f t="shared" si="16"/>
        <v>2013</v>
      </c>
      <c r="D88" s="6">
        <v>2014</v>
      </c>
      <c r="E88" t="s">
        <v>515</v>
      </c>
      <c r="F88" s="67" t="s">
        <v>154</v>
      </c>
      <c r="G88" s="10">
        <v>7.2</v>
      </c>
      <c r="H88" s="66" t="s">
        <v>189</v>
      </c>
      <c r="I88" s="66" t="s">
        <v>189</v>
      </c>
      <c r="J88" s="66" t="s">
        <v>188</v>
      </c>
      <c r="K88" s="16">
        <v>1</v>
      </c>
      <c r="L88" s="1">
        <v>1</v>
      </c>
      <c r="M88" s="48">
        <v>1</v>
      </c>
      <c r="N88" s="1">
        <v>1</v>
      </c>
      <c r="O88" s="1">
        <v>0</v>
      </c>
      <c r="P88" s="1">
        <v>0</v>
      </c>
      <c r="Q88" s="80">
        <v>68</v>
      </c>
      <c r="R88" s="92">
        <v>0</v>
      </c>
      <c r="S88" s="97" t="s">
        <v>143</v>
      </c>
      <c r="T88" s="24" t="s">
        <v>227</v>
      </c>
      <c r="U88" s="70">
        <f t="shared" si="11"/>
        <v>0</v>
      </c>
      <c r="V88" s="48">
        <f t="shared" si="12"/>
        <v>1</v>
      </c>
      <c r="W88" s="48">
        <f t="shared" si="13"/>
        <v>0</v>
      </c>
      <c r="X88" s="48">
        <f t="shared" si="14"/>
        <v>0</v>
      </c>
      <c r="Y88" s="61">
        <v>-1</v>
      </c>
      <c r="Z88" s="61" t="s">
        <v>0</v>
      </c>
      <c r="AA88" t="s">
        <v>516</v>
      </c>
    </row>
    <row r="89" spans="3:29" x14ac:dyDescent="0.25">
      <c r="C89" s="61">
        <f t="shared" si="16"/>
        <v>2013</v>
      </c>
      <c r="D89" s="6">
        <v>2014</v>
      </c>
      <c r="E89" t="s">
        <v>534</v>
      </c>
      <c r="F89" s="67" t="s">
        <v>154</v>
      </c>
      <c r="G89" s="10">
        <v>7.7</v>
      </c>
      <c r="H89" s="66" t="s">
        <v>189</v>
      </c>
      <c r="I89" s="66" t="s">
        <v>189</v>
      </c>
      <c r="J89" s="66" t="s">
        <v>188</v>
      </c>
      <c r="K89" s="16">
        <v>1</v>
      </c>
      <c r="L89" s="1">
        <v>0</v>
      </c>
      <c r="M89" s="48">
        <v>1</v>
      </c>
      <c r="N89" s="1">
        <v>1</v>
      </c>
      <c r="O89" s="1">
        <v>0</v>
      </c>
      <c r="P89" s="1">
        <v>0</v>
      </c>
      <c r="Q89" s="80">
        <v>68</v>
      </c>
      <c r="R89" s="120">
        <v>1</v>
      </c>
      <c r="S89" s="74" t="s">
        <v>227</v>
      </c>
      <c r="T89" t="s">
        <v>143</v>
      </c>
      <c r="U89" s="70">
        <f t="shared" si="11"/>
        <v>0</v>
      </c>
      <c r="V89" s="48">
        <f t="shared" si="12"/>
        <v>1</v>
      </c>
      <c r="W89" s="48">
        <f t="shared" si="13"/>
        <v>0</v>
      </c>
      <c r="X89" s="48">
        <f t="shared" si="14"/>
        <v>0</v>
      </c>
      <c r="Y89" s="61">
        <v>-1</v>
      </c>
      <c r="Z89" s="61" t="s">
        <v>0</v>
      </c>
      <c r="AA89" t="s">
        <v>533</v>
      </c>
      <c r="AC89" t="s">
        <v>529</v>
      </c>
    </row>
    <row r="90" spans="3:29" x14ac:dyDescent="0.25">
      <c r="C90" s="61">
        <f t="shared" si="16"/>
        <v>2013</v>
      </c>
      <c r="D90" s="6">
        <v>2014</v>
      </c>
      <c r="E90" t="s">
        <v>535</v>
      </c>
      <c r="F90" s="67" t="s">
        <v>154</v>
      </c>
      <c r="G90" s="10">
        <v>7.7</v>
      </c>
      <c r="H90" s="66" t="s">
        <v>189</v>
      </c>
      <c r="I90" s="66" t="s">
        <v>189</v>
      </c>
      <c r="J90" s="66" t="s">
        <v>188</v>
      </c>
      <c r="K90" s="16">
        <v>1</v>
      </c>
      <c r="L90" s="1">
        <v>0</v>
      </c>
      <c r="M90" s="48">
        <v>1</v>
      </c>
      <c r="N90" s="1">
        <v>1</v>
      </c>
      <c r="O90" s="1">
        <v>0</v>
      </c>
      <c r="P90" s="1">
        <v>0</v>
      </c>
      <c r="Q90" s="80">
        <v>68</v>
      </c>
      <c r="R90" s="120">
        <v>1</v>
      </c>
      <c r="S90" s="74" t="s">
        <v>227</v>
      </c>
      <c r="T90" t="s">
        <v>143</v>
      </c>
      <c r="U90" s="70">
        <f t="shared" si="11"/>
        <v>0</v>
      </c>
      <c r="V90" s="48">
        <f t="shared" si="12"/>
        <v>1</v>
      </c>
      <c r="W90" s="48">
        <f t="shared" si="13"/>
        <v>0</v>
      </c>
      <c r="X90" s="48">
        <f t="shared" si="14"/>
        <v>0</v>
      </c>
      <c r="Y90" s="61">
        <v>-1</v>
      </c>
      <c r="Z90" s="61" t="s">
        <v>0</v>
      </c>
      <c r="AA90" t="s">
        <v>536</v>
      </c>
      <c r="AC90" t="s">
        <v>528</v>
      </c>
    </row>
    <row r="91" spans="3:29" x14ac:dyDescent="0.25">
      <c r="C91" s="61">
        <f t="shared" si="15"/>
        <v>2013</v>
      </c>
      <c r="D91" s="6">
        <v>2014</v>
      </c>
      <c r="E91" t="s">
        <v>524</v>
      </c>
      <c r="F91" s="67" t="s">
        <v>154</v>
      </c>
      <c r="G91" s="10">
        <v>7.7</v>
      </c>
      <c r="H91" s="66" t="s">
        <v>189</v>
      </c>
      <c r="I91" s="66" t="s">
        <v>189</v>
      </c>
      <c r="J91" s="66" t="s">
        <v>188</v>
      </c>
      <c r="K91" s="16">
        <v>1</v>
      </c>
      <c r="L91" s="1">
        <v>0</v>
      </c>
      <c r="M91" s="48">
        <v>1</v>
      </c>
      <c r="N91" s="1">
        <v>1</v>
      </c>
      <c r="O91" s="1">
        <v>0</v>
      </c>
      <c r="P91" s="1">
        <v>0</v>
      </c>
      <c r="Q91" s="80">
        <v>68</v>
      </c>
      <c r="R91" s="120">
        <v>1</v>
      </c>
      <c r="S91" s="74" t="s">
        <v>227</v>
      </c>
      <c r="T91" t="s">
        <v>143</v>
      </c>
      <c r="U91" s="70">
        <f t="shared" si="11"/>
        <v>0</v>
      </c>
      <c r="V91" s="48">
        <f t="shared" si="12"/>
        <v>1</v>
      </c>
      <c r="W91" s="48">
        <f t="shared" si="13"/>
        <v>0</v>
      </c>
      <c r="X91" s="48">
        <f t="shared" si="14"/>
        <v>0</v>
      </c>
      <c r="Y91" s="61">
        <v>-1</v>
      </c>
      <c r="Z91" s="61" t="s">
        <v>0</v>
      </c>
      <c r="AA91" t="s">
        <v>539</v>
      </c>
      <c r="AC91" t="s">
        <v>528</v>
      </c>
    </row>
    <row r="92" spans="3:29" x14ac:dyDescent="0.25">
      <c r="C92" s="61">
        <f t="shared" si="15"/>
        <v>2013</v>
      </c>
      <c r="D92" s="6">
        <v>2014</v>
      </c>
      <c r="E92" t="s">
        <v>144</v>
      </c>
      <c r="F92" s="67" t="s">
        <v>154</v>
      </c>
      <c r="G92" s="55">
        <v>7.7</v>
      </c>
      <c r="H92" s="66" t="s">
        <v>189</v>
      </c>
      <c r="I92" s="66" t="s">
        <v>189</v>
      </c>
      <c r="J92" s="66" t="s">
        <v>188</v>
      </c>
      <c r="K92" s="16">
        <v>1</v>
      </c>
      <c r="L92" s="1">
        <v>1</v>
      </c>
      <c r="M92" s="49">
        <v>1</v>
      </c>
      <c r="N92" s="1">
        <v>1</v>
      </c>
      <c r="O92" s="1">
        <v>0</v>
      </c>
      <c r="P92" s="1">
        <v>0</v>
      </c>
      <c r="Q92" s="80">
        <v>68</v>
      </c>
      <c r="R92" s="92">
        <v>0</v>
      </c>
      <c r="S92" s="97" t="s">
        <v>143</v>
      </c>
      <c r="T92" s="24" t="s">
        <v>227</v>
      </c>
      <c r="U92" s="70">
        <f t="shared" si="11"/>
        <v>0</v>
      </c>
      <c r="V92" s="48">
        <f t="shared" si="12"/>
        <v>1</v>
      </c>
      <c r="W92" s="48">
        <f t="shared" si="13"/>
        <v>0</v>
      </c>
      <c r="X92" s="48">
        <f t="shared" si="14"/>
        <v>0</v>
      </c>
      <c r="Y92" s="61">
        <v>-1</v>
      </c>
      <c r="Z92" s="61" t="s">
        <v>0</v>
      </c>
      <c r="AA92" t="s">
        <v>17</v>
      </c>
    </row>
    <row r="93" spans="3:29" x14ac:dyDescent="0.25">
      <c r="C93" s="61">
        <f t="shared" si="15"/>
        <v>2013</v>
      </c>
      <c r="D93" s="6">
        <v>2014</v>
      </c>
      <c r="E93" t="s">
        <v>145</v>
      </c>
      <c r="F93" s="67" t="s">
        <v>154</v>
      </c>
      <c r="G93" s="11">
        <v>0</v>
      </c>
      <c r="H93" s="66" t="s">
        <v>189</v>
      </c>
      <c r="I93" s="66" t="s">
        <v>189</v>
      </c>
      <c r="J93" s="66" t="s">
        <v>188</v>
      </c>
      <c r="K93" s="16">
        <v>0</v>
      </c>
      <c r="L93" s="1">
        <v>1</v>
      </c>
      <c r="M93" s="48">
        <v>1</v>
      </c>
      <c r="N93" s="1">
        <v>1</v>
      </c>
      <c r="O93" s="1">
        <v>0</v>
      </c>
      <c r="P93" s="1">
        <v>0</v>
      </c>
      <c r="Q93" s="80">
        <v>68</v>
      </c>
      <c r="R93" s="92">
        <v>0</v>
      </c>
      <c r="S93" s="97" t="s">
        <v>143</v>
      </c>
      <c r="T93" s="24" t="s">
        <v>227</v>
      </c>
      <c r="U93" s="70">
        <f t="shared" si="11"/>
        <v>0</v>
      </c>
      <c r="V93" s="48">
        <f t="shared" si="12"/>
        <v>0</v>
      </c>
      <c r="W93" s="48">
        <f t="shared" si="13"/>
        <v>0</v>
      </c>
      <c r="X93" s="48">
        <f t="shared" si="14"/>
        <v>0</v>
      </c>
      <c r="Y93" s="61">
        <v>-1</v>
      </c>
      <c r="Z93" s="61" t="s">
        <v>0</v>
      </c>
      <c r="AA93" t="s">
        <v>18</v>
      </c>
    </row>
    <row r="94" spans="3:29" x14ac:dyDescent="0.25">
      <c r="C94" s="61">
        <f t="shared" si="15"/>
        <v>2013</v>
      </c>
      <c r="D94" s="6">
        <v>2014</v>
      </c>
      <c r="E94" t="s">
        <v>146</v>
      </c>
      <c r="F94" s="67" t="s">
        <v>154</v>
      </c>
      <c r="G94" s="55">
        <v>7.4</v>
      </c>
      <c r="H94" s="66" t="s">
        <v>189</v>
      </c>
      <c r="I94" s="66" t="s">
        <v>189</v>
      </c>
      <c r="J94" s="66" t="s">
        <v>188</v>
      </c>
      <c r="K94" s="16">
        <v>1</v>
      </c>
      <c r="L94" s="1">
        <v>0</v>
      </c>
      <c r="M94" s="48">
        <v>1</v>
      </c>
      <c r="N94" s="1">
        <v>1</v>
      </c>
      <c r="O94" s="1">
        <v>0</v>
      </c>
      <c r="P94" s="1">
        <v>0</v>
      </c>
      <c r="Q94" s="80">
        <v>68</v>
      </c>
      <c r="R94" s="120">
        <v>1</v>
      </c>
      <c r="S94" s="74" t="s">
        <v>227</v>
      </c>
      <c r="T94" s="123" t="s">
        <v>143</v>
      </c>
      <c r="U94" s="70">
        <f t="shared" si="11"/>
        <v>0</v>
      </c>
      <c r="V94" s="48">
        <f t="shared" si="12"/>
        <v>1</v>
      </c>
      <c r="W94" s="48">
        <f t="shared" si="13"/>
        <v>0</v>
      </c>
      <c r="X94" s="48">
        <f t="shared" si="14"/>
        <v>0</v>
      </c>
      <c r="Y94" s="61">
        <v>-1</v>
      </c>
      <c r="Z94" s="61" t="s">
        <v>0</v>
      </c>
      <c r="AA94" t="s">
        <v>19</v>
      </c>
    </row>
    <row r="95" spans="3:29" x14ac:dyDescent="0.25">
      <c r="C95" s="61">
        <f t="shared" si="15"/>
        <v>2013</v>
      </c>
      <c r="D95" s="6">
        <v>2014</v>
      </c>
      <c r="E95" t="s">
        <v>147</v>
      </c>
      <c r="F95" s="67" t="s">
        <v>154</v>
      </c>
      <c r="G95" s="10">
        <v>7.7</v>
      </c>
      <c r="H95" s="66" t="s">
        <v>189</v>
      </c>
      <c r="I95" s="66" t="s">
        <v>189</v>
      </c>
      <c r="J95" s="66" t="s">
        <v>188</v>
      </c>
      <c r="K95" s="94">
        <v>1</v>
      </c>
      <c r="L95" s="1">
        <v>-1</v>
      </c>
      <c r="M95" s="48">
        <v>0</v>
      </c>
      <c r="N95" s="1">
        <v>1</v>
      </c>
      <c r="O95" s="1">
        <v>0</v>
      </c>
      <c r="P95" s="1">
        <v>0</v>
      </c>
      <c r="Q95" s="80">
        <v>-1</v>
      </c>
      <c r="R95" s="92">
        <v>0</v>
      </c>
      <c r="S95" s="97" t="s">
        <v>143</v>
      </c>
      <c r="T95" s="54" t="s">
        <v>143</v>
      </c>
      <c r="U95" s="70">
        <f t="shared" si="11"/>
        <v>0</v>
      </c>
      <c r="V95" s="48">
        <f t="shared" si="12"/>
        <v>1</v>
      </c>
      <c r="W95" s="48">
        <f t="shared" si="13"/>
        <v>0</v>
      </c>
      <c r="X95" s="48">
        <f t="shared" si="14"/>
        <v>0</v>
      </c>
      <c r="Y95" s="61">
        <v>-1</v>
      </c>
      <c r="Z95" s="61" t="s">
        <v>0</v>
      </c>
      <c r="AA95" t="s">
        <v>20</v>
      </c>
    </row>
    <row r="96" spans="3:29" x14ac:dyDescent="0.25">
      <c r="C96" s="61">
        <f t="shared" si="15"/>
        <v>2013</v>
      </c>
      <c r="D96" s="6">
        <v>2014</v>
      </c>
      <c r="E96" t="s">
        <v>148</v>
      </c>
      <c r="F96" s="67" t="s">
        <v>154</v>
      </c>
      <c r="G96" s="66" t="s">
        <v>155</v>
      </c>
      <c r="H96" s="66" t="s">
        <v>189</v>
      </c>
      <c r="I96" s="66" t="s">
        <v>189</v>
      </c>
      <c r="J96" s="66" t="s">
        <v>188</v>
      </c>
      <c r="K96" s="94">
        <v>1</v>
      </c>
      <c r="L96" s="1">
        <v>-1</v>
      </c>
      <c r="M96" s="48">
        <v>0</v>
      </c>
      <c r="N96" s="1">
        <v>0</v>
      </c>
      <c r="O96" s="1">
        <v>1</v>
      </c>
      <c r="P96" s="1">
        <v>0</v>
      </c>
      <c r="Q96" s="80">
        <v>-1</v>
      </c>
      <c r="R96" s="92">
        <v>0</v>
      </c>
      <c r="S96" s="43" t="s">
        <v>141</v>
      </c>
      <c r="T96" s="123" t="s">
        <v>141</v>
      </c>
      <c r="U96" s="70">
        <f t="shared" si="11"/>
        <v>0</v>
      </c>
      <c r="V96" s="48">
        <f t="shared" si="12"/>
        <v>0</v>
      </c>
      <c r="W96" s="48">
        <f t="shared" si="13"/>
        <v>0</v>
      </c>
      <c r="X96" s="48">
        <f t="shared" si="14"/>
        <v>0</v>
      </c>
      <c r="Y96" s="61">
        <v>-1</v>
      </c>
      <c r="Z96" s="61" t="s">
        <v>0</v>
      </c>
      <c r="AA96" t="s">
        <v>21</v>
      </c>
    </row>
    <row r="97" spans="1:29" x14ac:dyDescent="0.25">
      <c r="C97" s="61">
        <f t="shared" si="15"/>
        <v>2013</v>
      </c>
      <c r="D97" s="6">
        <v>2014</v>
      </c>
      <c r="E97" t="s">
        <v>514</v>
      </c>
      <c r="F97" s="67" t="s">
        <v>154</v>
      </c>
      <c r="G97" s="66" t="s">
        <v>155</v>
      </c>
      <c r="H97" s="66" t="s">
        <v>189</v>
      </c>
      <c r="I97" s="66" t="s">
        <v>189</v>
      </c>
      <c r="J97" s="66" t="s">
        <v>188</v>
      </c>
      <c r="K97" s="94">
        <v>1</v>
      </c>
      <c r="L97" s="1">
        <v>-1</v>
      </c>
      <c r="M97" s="48">
        <v>0</v>
      </c>
      <c r="N97" s="1">
        <v>1</v>
      </c>
      <c r="O97" s="1">
        <v>0</v>
      </c>
      <c r="P97" s="1">
        <v>0</v>
      </c>
      <c r="Q97" s="80">
        <v>-1</v>
      </c>
      <c r="R97" s="92">
        <v>0</v>
      </c>
      <c r="S97" s="97" t="s">
        <v>143</v>
      </c>
      <c r="T97" s="54" t="s">
        <v>143</v>
      </c>
      <c r="U97" s="70">
        <f t="shared" si="11"/>
        <v>0</v>
      </c>
      <c r="V97" s="48">
        <f t="shared" si="12"/>
        <v>0</v>
      </c>
      <c r="W97" s="48">
        <f t="shared" si="13"/>
        <v>0</v>
      </c>
      <c r="X97" s="48">
        <f t="shared" si="14"/>
        <v>0</v>
      </c>
      <c r="Y97" s="61">
        <v>-1</v>
      </c>
      <c r="Z97" s="61" t="s">
        <v>0</v>
      </c>
      <c r="AA97" t="s">
        <v>21</v>
      </c>
    </row>
    <row r="98" spans="1:29" x14ac:dyDescent="0.25">
      <c r="C98" s="61">
        <f t="shared" si="15"/>
        <v>2013</v>
      </c>
      <c r="D98" s="6">
        <v>2014</v>
      </c>
      <c r="E98" t="s">
        <v>367</v>
      </c>
      <c r="F98" s="67" t="s">
        <v>154</v>
      </c>
      <c r="G98" s="66" t="s">
        <v>155</v>
      </c>
      <c r="H98" s="66" t="s">
        <v>189</v>
      </c>
      <c r="I98" s="66" t="s">
        <v>189</v>
      </c>
      <c r="J98" s="66" t="s">
        <v>188</v>
      </c>
      <c r="K98" s="16">
        <v>1</v>
      </c>
      <c r="L98" s="1">
        <v>-1</v>
      </c>
      <c r="M98" s="48">
        <v>1</v>
      </c>
      <c r="N98" s="1">
        <v>1</v>
      </c>
      <c r="O98" s="1">
        <v>0</v>
      </c>
      <c r="P98" s="1">
        <v>1</v>
      </c>
      <c r="Q98" s="80">
        <v>68</v>
      </c>
      <c r="R98" s="92">
        <v>0</v>
      </c>
      <c r="S98" s="97" t="s">
        <v>143</v>
      </c>
      <c r="T98" s="54" t="s">
        <v>143</v>
      </c>
      <c r="U98" s="70">
        <f t="shared" si="11"/>
        <v>0</v>
      </c>
      <c r="V98" s="48">
        <f t="shared" si="12"/>
        <v>0</v>
      </c>
      <c r="W98" s="48">
        <f t="shared" si="13"/>
        <v>0</v>
      </c>
      <c r="X98" s="48">
        <f t="shared" si="14"/>
        <v>0</v>
      </c>
      <c r="Y98" s="61">
        <v>-1</v>
      </c>
      <c r="Z98" s="61" t="s">
        <v>0</v>
      </c>
      <c r="AA98" t="s">
        <v>368</v>
      </c>
    </row>
    <row r="99" spans="1:29" x14ac:dyDescent="0.25">
      <c r="C99" s="61">
        <f t="shared" si="15"/>
        <v>2013</v>
      </c>
      <c r="D99" s="6">
        <v>2014</v>
      </c>
      <c r="E99" t="s">
        <v>366</v>
      </c>
      <c r="F99" s="67" t="s">
        <v>154</v>
      </c>
      <c r="G99" s="10">
        <v>7.7</v>
      </c>
      <c r="H99" s="66" t="s">
        <v>189</v>
      </c>
      <c r="I99" s="66" t="s">
        <v>189</v>
      </c>
      <c r="J99" s="66" t="s">
        <v>188</v>
      </c>
      <c r="K99" s="16">
        <v>1</v>
      </c>
      <c r="L99" s="1">
        <v>-1</v>
      </c>
      <c r="M99" s="48">
        <v>1</v>
      </c>
      <c r="N99" s="1">
        <v>1</v>
      </c>
      <c r="O99" s="1">
        <v>0</v>
      </c>
      <c r="P99" s="1">
        <v>1</v>
      </c>
      <c r="Q99" s="80">
        <v>68</v>
      </c>
      <c r="R99" s="120">
        <v>1</v>
      </c>
      <c r="S99" s="97" t="s">
        <v>143</v>
      </c>
      <c r="T99" s="54" t="s">
        <v>143</v>
      </c>
      <c r="U99" s="70">
        <f t="shared" si="11"/>
        <v>0</v>
      </c>
      <c r="V99" s="48">
        <f t="shared" si="12"/>
        <v>1</v>
      </c>
      <c r="W99" s="48">
        <f t="shared" si="13"/>
        <v>0</v>
      </c>
      <c r="X99" s="48">
        <f t="shared" si="14"/>
        <v>0</v>
      </c>
      <c r="Y99" s="61">
        <v>-1</v>
      </c>
      <c r="Z99" s="61" t="s">
        <v>0</v>
      </c>
      <c r="AA99" t="s">
        <v>369</v>
      </c>
    </row>
    <row r="100" spans="1:29" x14ac:dyDescent="0.25">
      <c r="C100" s="61">
        <f t="shared" si="15"/>
        <v>2013</v>
      </c>
      <c r="D100" s="6">
        <v>2014</v>
      </c>
      <c r="E100" t="s">
        <v>553</v>
      </c>
      <c r="F100" s="67" t="s">
        <v>154</v>
      </c>
      <c r="G100" s="10">
        <v>7.7</v>
      </c>
      <c r="H100" s="66" t="s">
        <v>189</v>
      </c>
      <c r="I100" s="66" t="s">
        <v>189</v>
      </c>
      <c r="J100" s="66" t="s">
        <v>188</v>
      </c>
      <c r="K100" s="16">
        <v>1</v>
      </c>
      <c r="L100" s="1">
        <v>-1</v>
      </c>
      <c r="M100" s="48">
        <v>1</v>
      </c>
      <c r="N100" s="1">
        <v>1</v>
      </c>
      <c r="O100" s="1">
        <v>0</v>
      </c>
      <c r="P100" s="1">
        <v>0</v>
      </c>
      <c r="Q100" s="80">
        <v>68</v>
      </c>
      <c r="R100" s="92">
        <v>0</v>
      </c>
      <c r="S100" s="97" t="s">
        <v>143</v>
      </c>
      <c r="T100" s="54" t="s">
        <v>143</v>
      </c>
      <c r="U100" s="70">
        <f t="shared" ref="U100" si="17">IF(AND(ISNUMBER(F100), F100&gt;0), 1, 0)</f>
        <v>0</v>
      </c>
      <c r="V100" s="48">
        <f t="shared" si="12"/>
        <v>1</v>
      </c>
      <c r="W100" s="48">
        <f t="shared" si="13"/>
        <v>0</v>
      </c>
      <c r="X100" s="48">
        <f t="shared" ref="X100" si="18">IF(AND(ISNUMBER(J100), J100&gt;0), 1, 0)</f>
        <v>0</v>
      </c>
      <c r="Y100" s="61">
        <v>-1</v>
      </c>
      <c r="Z100" s="61" t="s">
        <v>0</v>
      </c>
      <c r="AA100" t="s">
        <v>554</v>
      </c>
      <c r="AC100" t="s">
        <v>555</v>
      </c>
    </row>
    <row r="101" spans="1:29" x14ac:dyDescent="0.25">
      <c r="C101" s="61">
        <f t="shared" si="15"/>
        <v>2013</v>
      </c>
      <c r="D101" s="6">
        <v>2014</v>
      </c>
      <c r="E101" t="s">
        <v>744</v>
      </c>
      <c r="F101" s="67" t="s">
        <v>154</v>
      </c>
      <c r="G101" s="10">
        <v>7.7</v>
      </c>
      <c r="H101" s="66" t="s">
        <v>189</v>
      </c>
      <c r="I101" s="66" t="s">
        <v>189</v>
      </c>
      <c r="J101" s="66" t="s">
        <v>188</v>
      </c>
      <c r="K101" s="16">
        <v>1</v>
      </c>
      <c r="L101" s="1">
        <v>-1</v>
      </c>
      <c r="M101" s="48">
        <v>1</v>
      </c>
      <c r="N101" s="1">
        <v>1</v>
      </c>
      <c r="O101" s="1">
        <v>0</v>
      </c>
      <c r="P101" s="1">
        <v>0</v>
      </c>
      <c r="Q101" s="80">
        <v>68</v>
      </c>
      <c r="R101" s="92">
        <v>0</v>
      </c>
      <c r="S101" s="97" t="s">
        <v>143</v>
      </c>
      <c r="T101" s="54" t="s">
        <v>143</v>
      </c>
      <c r="U101" s="70">
        <f t="shared" ref="U101:U102" si="19">IF(AND(ISNUMBER(F101), F101&gt;0), 1, 0)</f>
        <v>0</v>
      </c>
      <c r="V101" s="48">
        <f t="shared" ref="V101:V102" si="20">IF(AND(ISNUMBER(G101), G101&gt;0), 1, 0)</f>
        <v>1</v>
      </c>
      <c r="W101" s="48">
        <f t="shared" si="13"/>
        <v>0</v>
      </c>
      <c r="X101" s="48">
        <f t="shared" ref="X101:X102" si="21">IF(AND(ISNUMBER(J101), J101&gt;0), 1, 0)</f>
        <v>0</v>
      </c>
      <c r="Y101" s="61">
        <v>-1</v>
      </c>
      <c r="Z101" s="61" t="s">
        <v>0</v>
      </c>
      <c r="AA101" t="s">
        <v>745</v>
      </c>
      <c r="AC101" t="s">
        <v>555</v>
      </c>
    </row>
    <row r="102" spans="1:29" x14ac:dyDescent="0.25">
      <c r="C102" s="61">
        <f t="shared" si="15"/>
        <v>2013</v>
      </c>
      <c r="D102" s="6">
        <v>2014</v>
      </c>
      <c r="E102" t="s">
        <v>785</v>
      </c>
      <c r="F102" s="67" t="s">
        <v>154</v>
      </c>
      <c r="G102" s="10">
        <v>7.7</v>
      </c>
      <c r="H102" s="66" t="s">
        <v>189</v>
      </c>
      <c r="I102" s="66" t="s">
        <v>189</v>
      </c>
      <c r="J102" s="66" t="s">
        <v>188</v>
      </c>
      <c r="K102" s="16">
        <v>1</v>
      </c>
      <c r="L102" s="1">
        <v>-1</v>
      </c>
      <c r="M102" s="48">
        <v>1</v>
      </c>
      <c r="N102" s="1">
        <v>1</v>
      </c>
      <c r="O102" s="1">
        <v>0</v>
      </c>
      <c r="P102" s="1">
        <v>0</v>
      </c>
      <c r="Q102" s="80">
        <v>68</v>
      </c>
      <c r="R102" s="92">
        <v>0</v>
      </c>
      <c r="S102" s="97" t="s">
        <v>143</v>
      </c>
      <c r="T102" s="54" t="s">
        <v>143</v>
      </c>
      <c r="U102" s="70">
        <f t="shared" si="19"/>
        <v>0</v>
      </c>
      <c r="V102" s="48">
        <f t="shared" si="20"/>
        <v>1</v>
      </c>
      <c r="W102" s="48">
        <f t="shared" si="13"/>
        <v>0</v>
      </c>
      <c r="X102" s="48">
        <f t="shared" si="21"/>
        <v>0</v>
      </c>
      <c r="Y102" s="61">
        <v>-1</v>
      </c>
      <c r="Z102" s="61" t="s">
        <v>0</v>
      </c>
      <c r="AA102" t="s">
        <v>786</v>
      </c>
      <c r="AC102" t="s">
        <v>555</v>
      </c>
    </row>
    <row r="103" spans="1:29" ht="6.75" customHeight="1" x14ac:dyDescent="0.25">
      <c r="A103" t="s">
        <v>0</v>
      </c>
      <c r="C103" s="57"/>
      <c r="D103" s="57"/>
      <c r="E103" s="58"/>
      <c r="F103" s="57"/>
      <c r="G103" s="57"/>
      <c r="H103" s="57"/>
      <c r="I103" s="57"/>
      <c r="J103" s="57"/>
      <c r="K103" s="59"/>
      <c r="L103" s="59"/>
      <c r="M103" s="59"/>
      <c r="N103" s="59"/>
      <c r="O103" s="59"/>
      <c r="P103" s="59"/>
      <c r="Q103" s="59"/>
      <c r="R103" s="59"/>
      <c r="S103" s="58"/>
      <c r="T103" s="58"/>
      <c r="U103" s="58"/>
      <c r="V103" s="58"/>
      <c r="W103" s="58"/>
      <c r="X103" s="58"/>
      <c r="Y103" s="58"/>
      <c r="Z103" s="62"/>
    </row>
    <row r="104" spans="1:29" x14ac:dyDescent="0.25">
      <c r="C104" s="60">
        <v>2013</v>
      </c>
      <c r="D104" s="60">
        <v>2015</v>
      </c>
      <c r="E104" t="str">
        <f t="shared" ref="E104:E123" si="22">E80</f>
        <v xml:space="preserve">CntrlFurnace   </v>
      </c>
      <c r="F104" s="51">
        <v>78</v>
      </c>
      <c r="G104" s="66" t="s">
        <v>155</v>
      </c>
      <c r="H104" s="66" t="s">
        <v>189</v>
      </c>
      <c r="I104" s="66" t="s">
        <v>189</v>
      </c>
      <c r="J104" s="66" t="s">
        <v>188</v>
      </c>
      <c r="K104" s="72">
        <f t="shared" ref="K104:T104" si="23">K80</f>
        <v>1</v>
      </c>
      <c r="L104" s="61">
        <f t="shared" si="23"/>
        <v>1</v>
      </c>
      <c r="M104" s="61">
        <f t="shared" si="23"/>
        <v>0</v>
      </c>
      <c r="N104" s="61">
        <f t="shared" si="23"/>
        <v>0</v>
      </c>
      <c r="O104" s="61">
        <f t="shared" si="23"/>
        <v>1</v>
      </c>
      <c r="P104" s="105">
        <f t="shared" si="23"/>
        <v>0</v>
      </c>
      <c r="Q104" s="72">
        <f t="shared" si="23"/>
        <v>-1</v>
      </c>
      <c r="R104" s="72">
        <f t="shared" si="23"/>
        <v>0</v>
      </c>
      <c r="S104" s="75" t="str">
        <f t="shared" si="23"/>
        <v xml:space="preserve">CntrlFurnace   </v>
      </c>
      <c r="T104" s="62" t="str">
        <f t="shared" si="23"/>
        <v>N/A</v>
      </c>
      <c r="U104" s="92">
        <f t="shared" ref="U104:U123" si="24">IF(AND(ISNUMBER(F104), F104&gt;0), 1, 0)</f>
        <v>1</v>
      </c>
      <c r="V104" s="6">
        <f t="shared" ref="V104:V124" si="25">IF(AND(ISNUMBER(G104), G104&gt;0), 1, 0)</f>
        <v>0</v>
      </c>
      <c r="W104" s="6">
        <f t="shared" ref="W104:W126" si="26">IF(AND(ISNUMBER(H104), H104&gt;0), 1, 0)</f>
        <v>0</v>
      </c>
      <c r="X104" s="6">
        <f t="shared" ref="X104:X123" si="27">IF(AND(ISNUMBER(J104), J104&gt;0), 1, 0)</f>
        <v>0</v>
      </c>
      <c r="Y104" s="61">
        <v>-1</v>
      </c>
      <c r="Z104" s="61" t="s">
        <v>0</v>
      </c>
      <c r="AA104" s="62" t="str">
        <f>AA80</f>
        <v xml:space="preserve">CntrlFurnace - Fuel-fired central furnace                         </v>
      </c>
    </row>
    <row r="105" spans="1:29" x14ac:dyDescent="0.25">
      <c r="C105" s="61">
        <f>C104</f>
        <v>2013</v>
      </c>
      <c r="D105" s="6">
        <f>D104</f>
        <v>2015</v>
      </c>
      <c r="E105" t="str">
        <f t="shared" si="22"/>
        <v>WallFurnaceFan</v>
      </c>
      <c r="F105" s="63">
        <v>73</v>
      </c>
      <c r="G105" s="66" t="s">
        <v>155</v>
      </c>
      <c r="H105" s="66" t="s">
        <v>189</v>
      </c>
      <c r="I105" s="66" t="s">
        <v>189</v>
      </c>
      <c r="J105" s="66" t="s">
        <v>188</v>
      </c>
      <c r="K105" s="72">
        <f t="shared" ref="K105:R105" si="28">K81</f>
        <v>1</v>
      </c>
      <c r="L105" s="61">
        <f t="shared" si="28"/>
        <v>0</v>
      </c>
      <c r="M105" s="61">
        <f t="shared" si="28"/>
        <v>0</v>
      </c>
      <c r="N105" s="61">
        <f t="shared" si="28"/>
        <v>0</v>
      </c>
      <c r="O105" s="61">
        <f t="shared" si="28"/>
        <v>1</v>
      </c>
      <c r="P105" s="105">
        <f t="shared" si="28"/>
        <v>0</v>
      </c>
      <c r="Q105" s="72">
        <f t="shared" si="28"/>
        <v>-1</v>
      </c>
      <c r="R105" s="72">
        <f t="shared" si="28"/>
        <v>0</v>
      </c>
      <c r="S105" s="75" t="str">
        <f t="shared" ref="S105:T109" si="29">S81</f>
        <v>N/A</v>
      </c>
      <c r="T105" s="62" t="str">
        <f t="shared" si="29"/>
        <v xml:space="preserve">CntrlFurnace   </v>
      </c>
      <c r="U105" s="92">
        <f t="shared" si="24"/>
        <v>1</v>
      </c>
      <c r="V105" s="6">
        <f t="shared" si="25"/>
        <v>0</v>
      </c>
      <c r="W105" s="6">
        <f t="shared" si="26"/>
        <v>0</v>
      </c>
      <c r="X105" s="6">
        <f t="shared" si="27"/>
        <v>0</v>
      </c>
      <c r="Y105" s="61">
        <v>-1</v>
      </c>
      <c r="Z105" s="61" t="s">
        <v>0</v>
      </c>
      <c r="AA105" s="62" t="str">
        <f>AA82</f>
        <v>WallFurnaceGravity - Ductless gravity flowed wall furnace</v>
      </c>
    </row>
    <row r="106" spans="1:29" x14ac:dyDescent="0.25">
      <c r="C106" s="61">
        <f t="shared" ref="C106:C109" si="30">C105</f>
        <v>2013</v>
      </c>
      <c r="D106" s="6">
        <f>D105</f>
        <v>2015</v>
      </c>
      <c r="E106" t="str">
        <f t="shared" si="22"/>
        <v>WallFurnaceGravity</v>
      </c>
      <c r="F106" s="63">
        <v>59</v>
      </c>
      <c r="G106" s="66" t="s">
        <v>155</v>
      </c>
      <c r="H106" s="66" t="s">
        <v>189</v>
      </c>
      <c r="I106" s="66" t="s">
        <v>189</v>
      </c>
      <c r="J106" s="66" t="s">
        <v>188</v>
      </c>
      <c r="K106" s="72">
        <f t="shared" ref="K106:R106" si="31">K82</f>
        <v>1</v>
      </c>
      <c r="L106" s="61">
        <f t="shared" si="31"/>
        <v>0</v>
      </c>
      <c r="M106" s="61">
        <f t="shared" si="31"/>
        <v>0</v>
      </c>
      <c r="N106" s="61">
        <f t="shared" si="31"/>
        <v>0</v>
      </c>
      <c r="O106" s="61">
        <f t="shared" si="31"/>
        <v>1</v>
      </c>
      <c r="P106" s="105">
        <f t="shared" si="31"/>
        <v>0</v>
      </c>
      <c r="Q106" s="72">
        <f t="shared" si="31"/>
        <v>-1</v>
      </c>
      <c r="R106" s="72">
        <f t="shared" si="31"/>
        <v>0</v>
      </c>
      <c r="S106" s="75" t="str">
        <f t="shared" si="29"/>
        <v>N/A</v>
      </c>
      <c r="T106" s="62" t="str">
        <f t="shared" si="29"/>
        <v xml:space="preserve">CntrlFurnace   </v>
      </c>
      <c r="U106" s="92">
        <f t="shared" si="24"/>
        <v>1</v>
      </c>
      <c r="V106" s="6">
        <f t="shared" si="25"/>
        <v>0</v>
      </c>
      <c r="W106" s="6">
        <f t="shared" si="26"/>
        <v>0</v>
      </c>
      <c r="X106" s="6">
        <f t="shared" si="27"/>
        <v>0</v>
      </c>
      <c r="Y106" s="61">
        <v>-1</v>
      </c>
      <c r="Z106" s="61" t="s">
        <v>0</v>
      </c>
      <c r="AA106" s="62" t="str">
        <f>AA83</f>
        <v>FloorFurnace - Ductless floor heating system</v>
      </c>
    </row>
    <row r="107" spans="1:29" x14ac:dyDescent="0.25">
      <c r="C107" s="61">
        <f t="shared" si="30"/>
        <v>2013</v>
      </c>
      <c r="D107" s="6">
        <f t="shared" ref="D107:D126" si="32">D106</f>
        <v>2015</v>
      </c>
      <c r="E107" t="str">
        <f t="shared" si="22"/>
        <v>FloorFurnace</v>
      </c>
      <c r="F107" s="63">
        <v>56</v>
      </c>
      <c r="G107" s="66" t="s">
        <v>155</v>
      </c>
      <c r="H107" s="66" t="s">
        <v>189</v>
      </c>
      <c r="I107" s="66" t="s">
        <v>189</v>
      </c>
      <c r="J107" s="66" t="s">
        <v>188</v>
      </c>
      <c r="K107" s="72">
        <f t="shared" ref="K107:R107" si="33">K83</f>
        <v>1</v>
      </c>
      <c r="L107" s="61">
        <f t="shared" si="33"/>
        <v>0</v>
      </c>
      <c r="M107" s="61">
        <f t="shared" si="33"/>
        <v>0</v>
      </c>
      <c r="N107" s="61">
        <f t="shared" si="33"/>
        <v>0</v>
      </c>
      <c r="O107" s="61">
        <f t="shared" si="33"/>
        <v>1</v>
      </c>
      <c r="P107" s="105">
        <f t="shared" si="33"/>
        <v>0</v>
      </c>
      <c r="Q107" s="72">
        <f t="shared" si="33"/>
        <v>-1</v>
      </c>
      <c r="R107" s="72">
        <f t="shared" si="33"/>
        <v>0</v>
      </c>
      <c r="S107" s="75" t="str">
        <f t="shared" si="29"/>
        <v>N/A</v>
      </c>
      <c r="T107" s="62" t="str">
        <f t="shared" si="29"/>
        <v xml:space="preserve">CntrlFurnace   </v>
      </c>
      <c r="U107" s="92">
        <f t="shared" si="24"/>
        <v>1</v>
      </c>
      <c r="V107" s="6">
        <f t="shared" si="25"/>
        <v>0</v>
      </c>
      <c r="W107" s="6">
        <f t="shared" si="26"/>
        <v>0</v>
      </c>
      <c r="X107" s="6">
        <f t="shared" si="27"/>
        <v>0</v>
      </c>
      <c r="Y107" s="61">
        <v>-1</v>
      </c>
      <c r="Z107" s="61" t="s">
        <v>0</v>
      </c>
      <c r="AA107" s="62" t="str">
        <f>AA84</f>
        <v xml:space="preserve">Heater - Non-central fuel-fired space heater                      </v>
      </c>
    </row>
    <row r="108" spans="1:29" x14ac:dyDescent="0.25">
      <c r="C108" s="61">
        <f t="shared" si="30"/>
        <v>2013</v>
      </c>
      <c r="D108" s="6">
        <f t="shared" si="32"/>
        <v>2015</v>
      </c>
      <c r="E108" t="str">
        <f t="shared" si="22"/>
        <v>RoomHeater</v>
      </c>
      <c r="F108" s="63">
        <v>57</v>
      </c>
      <c r="G108" s="66" t="s">
        <v>155</v>
      </c>
      <c r="H108" s="66" t="s">
        <v>189</v>
      </c>
      <c r="I108" s="66" t="s">
        <v>189</v>
      </c>
      <c r="J108" s="66" t="s">
        <v>188</v>
      </c>
      <c r="K108" s="72">
        <f t="shared" ref="K108:R108" si="34">K84</f>
        <v>1</v>
      </c>
      <c r="L108" s="61">
        <f t="shared" si="34"/>
        <v>0</v>
      </c>
      <c r="M108" s="61">
        <f t="shared" si="34"/>
        <v>0</v>
      </c>
      <c r="N108" s="61">
        <f t="shared" si="34"/>
        <v>0</v>
      </c>
      <c r="O108" s="61">
        <f t="shared" si="34"/>
        <v>1</v>
      </c>
      <c r="P108" s="105">
        <f t="shared" si="34"/>
        <v>0</v>
      </c>
      <c r="Q108" s="72">
        <f t="shared" si="34"/>
        <v>-1</v>
      </c>
      <c r="R108" s="72">
        <f t="shared" si="34"/>
        <v>0</v>
      </c>
      <c r="S108" s="75" t="str">
        <f t="shared" si="29"/>
        <v>N/A</v>
      </c>
      <c r="T108" s="62" t="str">
        <f t="shared" si="29"/>
        <v xml:space="preserve">CntrlFurnace   </v>
      </c>
      <c r="U108" s="92">
        <f t="shared" si="24"/>
        <v>1</v>
      </c>
      <c r="V108" s="6">
        <f t="shared" si="25"/>
        <v>0</v>
      </c>
      <c r="W108" s="6">
        <f t="shared" si="26"/>
        <v>0</v>
      </c>
      <c r="X108" s="6">
        <f t="shared" si="27"/>
        <v>0</v>
      </c>
      <c r="Y108" s="61">
        <v>-1</v>
      </c>
      <c r="Z108" s="61" t="s">
        <v>0</v>
      </c>
      <c r="AA108" s="62" t="str">
        <f>AA85</f>
        <v xml:space="preserve">Boiler - Gas or oil boiler                                        </v>
      </c>
    </row>
    <row r="109" spans="1:29" x14ac:dyDescent="0.25">
      <c r="C109" s="61">
        <f t="shared" si="30"/>
        <v>2013</v>
      </c>
      <c r="D109" s="6">
        <f t="shared" si="32"/>
        <v>2015</v>
      </c>
      <c r="E109" t="str">
        <f t="shared" si="22"/>
        <v xml:space="preserve">Boiler         </v>
      </c>
      <c r="F109" s="51">
        <v>80</v>
      </c>
      <c r="G109" s="66" t="s">
        <v>155</v>
      </c>
      <c r="H109" s="66" t="s">
        <v>189</v>
      </c>
      <c r="I109" s="66" t="s">
        <v>189</v>
      </c>
      <c r="J109" s="66" t="s">
        <v>188</v>
      </c>
      <c r="K109" s="72">
        <f t="shared" ref="K109:R109" si="35">K85</f>
        <v>1</v>
      </c>
      <c r="L109" s="61">
        <f t="shared" si="35"/>
        <v>-1</v>
      </c>
      <c r="M109" s="61">
        <f t="shared" si="35"/>
        <v>0</v>
      </c>
      <c r="N109" s="61">
        <f t="shared" si="35"/>
        <v>0</v>
      </c>
      <c r="O109" s="61">
        <f t="shared" si="35"/>
        <v>1</v>
      </c>
      <c r="P109" s="61">
        <f t="shared" si="35"/>
        <v>0</v>
      </c>
      <c r="Q109" s="96">
        <f t="shared" si="35"/>
        <v>-1</v>
      </c>
      <c r="R109" s="96">
        <f t="shared" si="35"/>
        <v>0</v>
      </c>
      <c r="S109" s="75" t="str">
        <f t="shared" si="29"/>
        <v xml:space="preserve">CntrlFurnace   </v>
      </c>
      <c r="T109" s="62" t="str">
        <f t="shared" si="29"/>
        <v xml:space="preserve">CntrlFurnace   </v>
      </c>
      <c r="U109" s="92">
        <f t="shared" si="24"/>
        <v>1</v>
      </c>
      <c r="V109" s="6">
        <f t="shared" si="25"/>
        <v>0</v>
      </c>
      <c r="W109" s="6">
        <f t="shared" si="26"/>
        <v>0</v>
      </c>
      <c r="X109" s="6">
        <f t="shared" si="27"/>
        <v>0</v>
      </c>
      <c r="Y109" s="61">
        <v>-1</v>
      </c>
      <c r="Z109" s="61" t="s">
        <v>0</v>
      </c>
      <c r="AA109" s="62" t="str">
        <f t="shared" ref="AA109:AA125" si="36">AA85</f>
        <v xml:space="preserve">Boiler - Gas or oil boiler                                        </v>
      </c>
    </row>
    <row r="110" spans="1:29" x14ac:dyDescent="0.25">
      <c r="C110" s="61">
        <f t="shared" ref="C110:C113" si="37">C109</f>
        <v>2013</v>
      </c>
      <c r="D110" s="6">
        <f t="shared" si="32"/>
        <v>2015</v>
      </c>
      <c r="E110" t="str">
        <f t="shared" si="22"/>
        <v>WoodHeat</v>
      </c>
      <c r="F110" s="67" t="s">
        <v>154</v>
      </c>
      <c r="G110" s="66" t="s">
        <v>155</v>
      </c>
      <c r="H110" s="66" t="s">
        <v>189</v>
      </c>
      <c r="I110" s="66" t="s">
        <v>189</v>
      </c>
      <c r="J110" s="66" t="s">
        <v>188</v>
      </c>
      <c r="K110" s="72">
        <f t="shared" ref="K110:T110" si="38">K86</f>
        <v>1</v>
      </c>
      <c r="L110" s="61">
        <f t="shared" si="38"/>
        <v>0</v>
      </c>
      <c r="M110" s="61">
        <f t="shared" si="38"/>
        <v>0</v>
      </c>
      <c r="N110" s="61">
        <f t="shared" si="38"/>
        <v>0</v>
      </c>
      <c r="O110" s="61">
        <f t="shared" si="38"/>
        <v>0</v>
      </c>
      <c r="P110" s="61">
        <f t="shared" si="38"/>
        <v>0</v>
      </c>
      <c r="Q110" s="96">
        <f t="shared" si="38"/>
        <v>-1</v>
      </c>
      <c r="R110" s="96">
        <f t="shared" si="38"/>
        <v>1</v>
      </c>
      <c r="S110" s="75" t="str">
        <f t="shared" si="38"/>
        <v xml:space="preserve">CntrlFurnace   </v>
      </c>
      <c r="T110" s="62" t="str">
        <f t="shared" si="38"/>
        <v xml:space="preserve">CntrlFurnace   </v>
      </c>
      <c r="U110" s="92">
        <f t="shared" si="24"/>
        <v>0</v>
      </c>
      <c r="V110" s="6">
        <f t="shared" si="25"/>
        <v>0</v>
      </c>
      <c r="W110" s="6">
        <f t="shared" si="26"/>
        <v>0</v>
      </c>
      <c r="X110" s="6">
        <f t="shared" si="27"/>
        <v>0</v>
      </c>
      <c r="Y110" s="61">
        <v>-1</v>
      </c>
      <c r="Z110" s="61" t="s">
        <v>0</v>
      </c>
      <c r="AA110" s="62" t="str">
        <f t="shared" si="36"/>
        <v>WoodHeat - Wood heat meeting exceptional method criteria</v>
      </c>
      <c r="AC110" t="s">
        <v>528</v>
      </c>
    </row>
    <row r="111" spans="1:29" x14ac:dyDescent="0.25">
      <c r="C111" s="61">
        <f t="shared" si="37"/>
        <v>2013</v>
      </c>
      <c r="D111" s="6">
        <f t="shared" si="32"/>
        <v>2015</v>
      </c>
      <c r="E111" t="str">
        <f t="shared" si="22"/>
        <v xml:space="preserve">SplitHeatPump  </v>
      </c>
      <c r="F111" s="67" t="s">
        <v>154</v>
      </c>
      <c r="G111" s="10">
        <v>8.1999999999999993</v>
      </c>
      <c r="H111" s="66" t="s">
        <v>189</v>
      </c>
      <c r="I111" s="66" t="s">
        <v>189</v>
      </c>
      <c r="J111" s="66" t="s">
        <v>188</v>
      </c>
      <c r="K111" s="72">
        <f t="shared" ref="K111:T111" si="39">K87</f>
        <v>1</v>
      </c>
      <c r="L111" s="61">
        <f t="shared" si="39"/>
        <v>1</v>
      </c>
      <c r="M111" s="61">
        <f t="shared" si="39"/>
        <v>1</v>
      </c>
      <c r="N111" s="61">
        <f t="shared" si="39"/>
        <v>1</v>
      </c>
      <c r="O111" s="61">
        <f t="shared" si="39"/>
        <v>0</v>
      </c>
      <c r="P111" s="61">
        <f t="shared" si="39"/>
        <v>0</v>
      </c>
      <c r="Q111" s="96">
        <f t="shared" si="39"/>
        <v>68</v>
      </c>
      <c r="R111" s="96">
        <f t="shared" si="39"/>
        <v>0</v>
      </c>
      <c r="S111" s="75" t="str">
        <f t="shared" si="39"/>
        <v xml:space="preserve">SplitHeatPump  </v>
      </c>
      <c r="T111" s="62" t="str">
        <f t="shared" si="39"/>
        <v>N/A</v>
      </c>
      <c r="U111" s="92">
        <f t="shared" si="24"/>
        <v>0</v>
      </c>
      <c r="V111" s="6">
        <f t="shared" si="25"/>
        <v>1</v>
      </c>
      <c r="W111" s="6">
        <f t="shared" si="26"/>
        <v>0</v>
      </c>
      <c r="X111" s="6">
        <f t="shared" si="27"/>
        <v>0</v>
      </c>
      <c r="Y111" s="61">
        <v>-1</v>
      </c>
      <c r="Z111" s="61" t="s">
        <v>0</v>
      </c>
      <c r="AA111" s="62" t="str">
        <f t="shared" si="36"/>
        <v xml:space="preserve">SplitHeatPump - Heating side of central split heat pump           </v>
      </c>
    </row>
    <row r="112" spans="1:29" x14ac:dyDescent="0.25">
      <c r="C112" s="61">
        <f t="shared" si="37"/>
        <v>2013</v>
      </c>
      <c r="D112" s="6">
        <f t="shared" si="32"/>
        <v>2015</v>
      </c>
      <c r="E112" t="str">
        <f t="shared" si="22"/>
        <v>SDHVSplitHeatPump</v>
      </c>
      <c r="F112" s="67" t="s">
        <v>154</v>
      </c>
      <c r="G112" s="10">
        <v>7.2</v>
      </c>
      <c r="H112" s="66" t="s">
        <v>189</v>
      </c>
      <c r="I112" s="66" t="s">
        <v>189</v>
      </c>
      <c r="J112" s="66" t="s">
        <v>188</v>
      </c>
      <c r="K112" s="72">
        <f t="shared" ref="K112:R112" si="40">K88</f>
        <v>1</v>
      </c>
      <c r="L112" s="61">
        <f t="shared" si="40"/>
        <v>1</v>
      </c>
      <c r="M112" s="61">
        <f t="shared" si="40"/>
        <v>1</v>
      </c>
      <c r="N112" s="61">
        <f t="shared" si="40"/>
        <v>1</v>
      </c>
      <c r="O112" s="61">
        <f t="shared" si="40"/>
        <v>0</v>
      </c>
      <c r="P112" s="61">
        <f t="shared" si="40"/>
        <v>0</v>
      </c>
      <c r="Q112" s="96">
        <f t="shared" si="40"/>
        <v>68</v>
      </c>
      <c r="R112" s="96">
        <f t="shared" si="40"/>
        <v>0</v>
      </c>
      <c r="S112" s="75" t="str">
        <f t="shared" ref="S112:T125" si="41">S88</f>
        <v xml:space="preserve">SplitHeatPump  </v>
      </c>
      <c r="T112" s="62" t="str">
        <f t="shared" si="41"/>
        <v>N/A</v>
      </c>
      <c r="U112" s="92">
        <f t="shared" si="24"/>
        <v>0</v>
      </c>
      <c r="V112" s="6">
        <f t="shared" si="25"/>
        <v>1</v>
      </c>
      <c r="W112" s="6">
        <f t="shared" si="26"/>
        <v>0</v>
      </c>
      <c r="X112" s="6">
        <f t="shared" si="27"/>
        <v>0</v>
      </c>
      <c r="Y112" s="61">
        <v>-1</v>
      </c>
      <c r="Z112" s="61" t="s">
        <v>0</v>
      </c>
      <c r="AA112" s="62" t="str">
        <f t="shared" si="36"/>
        <v xml:space="preserve">SDHVSplitHeatPump - Small duct, high velocity, central split heat pump           </v>
      </c>
    </row>
    <row r="113" spans="1:29" x14ac:dyDescent="0.25">
      <c r="C113" s="61">
        <f t="shared" si="37"/>
        <v>2013</v>
      </c>
      <c r="D113" s="6">
        <f t="shared" si="32"/>
        <v>2015</v>
      </c>
      <c r="E113" t="str">
        <f t="shared" si="22"/>
        <v>DuctlessMiniSplitHeatPump</v>
      </c>
      <c r="F113" s="67" t="s">
        <v>154</v>
      </c>
      <c r="G113" s="10">
        <v>8.1999999999999993</v>
      </c>
      <c r="H113" s="66" t="s">
        <v>189</v>
      </c>
      <c r="I113" s="66" t="s">
        <v>189</v>
      </c>
      <c r="J113" s="66" t="s">
        <v>188</v>
      </c>
      <c r="K113" s="72">
        <f t="shared" ref="K113:R113" si="42">K89</f>
        <v>1</v>
      </c>
      <c r="L113" s="61">
        <f t="shared" si="42"/>
        <v>0</v>
      </c>
      <c r="M113" s="61">
        <f t="shared" si="42"/>
        <v>1</v>
      </c>
      <c r="N113" s="61">
        <f t="shared" si="42"/>
        <v>1</v>
      </c>
      <c r="O113" s="61">
        <f t="shared" si="42"/>
        <v>0</v>
      </c>
      <c r="P113" s="61">
        <f t="shared" si="42"/>
        <v>0</v>
      </c>
      <c r="Q113" s="96">
        <f t="shared" si="42"/>
        <v>68</v>
      </c>
      <c r="R113" s="96">
        <f t="shared" si="42"/>
        <v>1</v>
      </c>
      <c r="S113" s="75" t="str">
        <f t="shared" si="41"/>
        <v>N/A</v>
      </c>
      <c r="T113" s="62" t="str">
        <f t="shared" si="41"/>
        <v xml:space="preserve">SplitHeatPump  </v>
      </c>
      <c r="U113" s="92">
        <f t="shared" si="24"/>
        <v>0</v>
      </c>
      <c r="V113" s="6">
        <f t="shared" si="25"/>
        <v>1</v>
      </c>
      <c r="W113" s="6">
        <f t="shared" si="26"/>
        <v>0</v>
      </c>
      <c r="X113" s="6">
        <f t="shared" si="27"/>
        <v>0</v>
      </c>
      <c r="Y113" s="61">
        <v>-1</v>
      </c>
      <c r="Z113" s="61" t="s">
        <v>0</v>
      </c>
      <c r="AA113" s="62" t="str">
        <f t="shared" si="36"/>
        <v>DuctlessMiniSplitHeatPump – Ductless mini-split heat pump system</v>
      </c>
      <c r="AC113" t="s">
        <v>529</v>
      </c>
    </row>
    <row r="114" spans="1:29" x14ac:dyDescent="0.25">
      <c r="C114" s="61">
        <f t="shared" ref="C114:C126" si="43">C113</f>
        <v>2013</v>
      </c>
      <c r="D114" s="6">
        <f t="shared" si="32"/>
        <v>2015</v>
      </c>
      <c r="E114" t="str">
        <f t="shared" si="22"/>
        <v>DuctlessMultiSplitHeatPump</v>
      </c>
      <c r="F114" s="67" t="s">
        <v>154</v>
      </c>
      <c r="G114" s="10">
        <v>8.1999999999999993</v>
      </c>
      <c r="H114" s="66" t="s">
        <v>189</v>
      </c>
      <c r="I114" s="66" t="s">
        <v>189</v>
      </c>
      <c r="J114" s="66" t="s">
        <v>188</v>
      </c>
      <c r="K114" s="72">
        <f t="shared" ref="K114:R114" si="44">K90</f>
        <v>1</v>
      </c>
      <c r="L114" s="61">
        <f t="shared" si="44"/>
        <v>0</v>
      </c>
      <c r="M114" s="61">
        <f t="shared" si="44"/>
        <v>1</v>
      </c>
      <c r="N114" s="61">
        <f t="shared" si="44"/>
        <v>1</v>
      </c>
      <c r="O114" s="61">
        <f t="shared" si="44"/>
        <v>0</v>
      </c>
      <c r="P114" s="61">
        <f t="shared" si="44"/>
        <v>0</v>
      </c>
      <c r="Q114" s="96">
        <f t="shared" si="44"/>
        <v>68</v>
      </c>
      <c r="R114" s="72">
        <f t="shared" si="44"/>
        <v>1</v>
      </c>
      <c r="S114" s="75" t="str">
        <f t="shared" si="41"/>
        <v>N/A</v>
      </c>
      <c r="T114" s="62" t="str">
        <f t="shared" si="41"/>
        <v xml:space="preserve">SplitHeatPump  </v>
      </c>
      <c r="U114" s="72">
        <f t="shared" si="24"/>
        <v>0</v>
      </c>
      <c r="V114" s="61">
        <f t="shared" si="25"/>
        <v>1</v>
      </c>
      <c r="W114" s="61">
        <f t="shared" si="26"/>
        <v>0</v>
      </c>
      <c r="X114" s="61">
        <f t="shared" si="27"/>
        <v>0</v>
      </c>
      <c r="Y114" s="61">
        <v>-1</v>
      </c>
      <c r="Z114" s="61" t="s">
        <v>0</v>
      </c>
      <c r="AA114" s="62" t="str">
        <f t="shared" si="36"/>
        <v>DuctlessMultiSplitHeatPump - Ductless multi-split heat pump system</v>
      </c>
      <c r="AC114" t="s">
        <v>528</v>
      </c>
    </row>
    <row r="115" spans="1:29" x14ac:dyDescent="0.25">
      <c r="C115" s="61">
        <f t="shared" si="43"/>
        <v>2013</v>
      </c>
      <c r="D115" s="6">
        <f t="shared" si="32"/>
        <v>2015</v>
      </c>
      <c r="E115" t="str">
        <f t="shared" si="22"/>
        <v>DuctlessVRFHeatPump</v>
      </c>
      <c r="F115" s="67" t="s">
        <v>154</v>
      </c>
      <c r="G115" s="10">
        <v>7.7</v>
      </c>
      <c r="H115" s="66" t="s">
        <v>189</v>
      </c>
      <c r="I115" s="66" t="s">
        <v>189</v>
      </c>
      <c r="J115" s="66" t="s">
        <v>188</v>
      </c>
      <c r="K115" s="72">
        <f t="shared" ref="K115:R115" si="45">K91</f>
        <v>1</v>
      </c>
      <c r="L115" s="61">
        <f t="shared" si="45"/>
        <v>0</v>
      </c>
      <c r="M115" s="61">
        <f t="shared" si="45"/>
        <v>1</v>
      </c>
      <c r="N115" s="61">
        <f t="shared" si="45"/>
        <v>1</v>
      </c>
      <c r="O115" s="61">
        <f t="shared" si="45"/>
        <v>0</v>
      </c>
      <c r="P115" s="61">
        <f t="shared" si="45"/>
        <v>0</v>
      </c>
      <c r="Q115" s="96">
        <f t="shared" si="45"/>
        <v>68</v>
      </c>
      <c r="R115" s="72">
        <f t="shared" si="45"/>
        <v>1</v>
      </c>
      <c r="S115" s="75" t="str">
        <f t="shared" si="41"/>
        <v>N/A</v>
      </c>
      <c r="T115" s="62" t="str">
        <f t="shared" si="41"/>
        <v xml:space="preserve">SplitHeatPump  </v>
      </c>
      <c r="U115" s="72">
        <f t="shared" si="24"/>
        <v>0</v>
      </c>
      <c r="V115" s="61">
        <f t="shared" si="25"/>
        <v>1</v>
      </c>
      <c r="W115" s="61">
        <f t="shared" si="26"/>
        <v>0</v>
      </c>
      <c r="X115" s="61">
        <f t="shared" si="27"/>
        <v>0</v>
      </c>
      <c r="Y115" s="61">
        <v>-1</v>
      </c>
      <c r="Z115" s="61" t="s">
        <v>0</v>
      </c>
      <c r="AA115" s="62" t="str">
        <f t="shared" si="36"/>
        <v>DuctlessVRFHeatPump - Ductless variable refrigerant flow (VRF) heat pump system</v>
      </c>
      <c r="AC115" t="s">
        <v>528</v>
      </c>
    </row>
    <row r="116" spans="1:29" x14ac:dyDescent="0.25">
      <c r="C116" s="61">
        <f t="shared" si="43"/>
        <v>2013</v>
      </c>
      <c r="D116" s="6">
        <f t="shared" si="32"/>
        <v>2015</v>
      </c>
      <c r="E116" t="str">
        <f t="shared" si="22"/>
        <v xml:space="preserve">PkgHeatPump    </v>
      </c>
      <c r="F116" s="67" t="s">
        <v>154</v>
      </c>
      <c r="G116" s="55">
        <v>8</v>
      </c>
      <c r="H116" s="66" t="s">
        <v>189</v>
      </c>
      <c r="I116" s="66" t="s">
        <v>189</v>
      </c>
      <c r="J116" s="66" t="s">
        <v>188</v>
      </c>
      <c r="K116" s="72">
        <f t="shared" ref="K116:R116" si="46">K92</f>
        <v>1</v>
      </c>
      <c r="L116" s="61">
        <f t="shared" si="46"/>
        <v>1</v>
      </c>
      <c r="M116" s="61">
        <f t="shared" si="46"/>
        <v>1</v>
      </c>
      <c r="N116" s="61">
        <f t="shared" si="46"/>
        <v>1</v>
      </c>
      <c r="O116" s="61">
        <f t="shared" si="46"/>
        <v>0</v>
      </c>
      <c r="P116" s="61">
        <f t="shared" si="46"/>
        <v>0</v>
      </c>
      <c r="Q116" s="96">
        <f t="shared" si="46"/>
        <v>68</v>
      </c>
      <c r="R116" s="96">
        <f t="shared" si="46"/>
        <v>0</v>
      </c>
      <c r="S116" s="75" t="str">
        <f t="shared" si="41"/>
        <v xml:space="preserve">SplitHeatPump  </v>
      </c>
      <c r="T116" s="62" t="str">
        <f t="shared" si="41"/>
        <v>N/A</v>
      </c>
      <c r="U116" s="92">
        <f t="shared" si="24"/>
        <v>0</v>
      </c>
      <c r="V116" s="6">
        <f t="shared" si="25"/>
        <v>1</v>
      </c>
      <c r="W116" s="6">
        <f t="shared" si="26"/>
        <v>0</v>
      </c>
      <c r="X116" s="6">
        <f t="shared" si="27"/>
        <v>0</v>
      </c>
      <c r="Y116" s="61">
        <v>-1</v>
      </c>
      <c r="Z116" s="61" t="s">
        <v>0</v>
      </c>
      <c r="AA116" s="62" t="str">
        <f t="shared" si="36"/>
        <v xml:space="preserve">PkgHeatPump - Heating side of central packaged heat pump          </v>
      </c>
    </row>
    <row r="117" spans="1:29" x14ac:dyDescent="0.25">
      <c r="C117" s="61">
        <f t="shared" si="43"/>
        <v>2013</v>
      </c>
      <c r="D117" s="6">
        <f t="shared" si="32"/>
        <v>2015</v>
      </c>
      <c r="E117" t="str">
        <f t="shared" si="22"/>
        <v xml:space="preserve">LrgPkgHeatPump </v>
      </c>
      <c r="F117" s="67" t="s">
        <v>154</v>
      </c>
      <c r="G117" s="11">
        <v>0</v>
      </c>
      <c r="H117" s="66" t="s">
        <v>189</v>
      </c>
      <c r="I117" s="66" t="s">
        <v>189</v>
      </c>
      <c r="J117" s="66" t="s">
        <v>188</v>
      </c>
      <c r="K117" s="72">
        <f t="shared" ref="K117:R117" si="47">K93</f>
        <v>0</v>
      </c>
      <c r="L117" s="61">
        <f t="shared" si="47"/>
        <v>1</v>
      </c>
      <c r="M117" s="61">
        <f t="shared" si="47"/>
        <v>1</v>
      </c>
      <c r="N117" s="61">
        <f t="shared" si="47"/>
        <v>1</v>
      </c>
      <c r="O117" s="61">
        <f t="shared" si="47"/>
        <v>0</v>
      </c>
      <c r="P117" s="61">
        <f t="shared" si="47"/>
        <v>0</v>
      </c>
      <c r="Q117" s="96">
        <f t="shared" si="47"/>
        <v>68</v>
      </c>
      <c r="R117" s="96">
        <f t="shared" si="47"/>
        <v>0</v>
      </c>
      <c r="S117" s="75" t="str">
        <f t="shared" si="41"/>
        <v xml:space="preserve">SplitHeatPump  </v>
      </c>
      <c r="T117" s="62" t="str">
        <f t="shared" si="41"/>
        <v>N/A</v>
      </c>
      <c r="U117" s="92">
        <f t="shared" si="24"/>
        <v>0</v>
      </c>
      <c r="V117" s="6">
        <f t="shared" si="25"/>
        <v>0</v>
      </c>
      <c r="W117" s="6">
        <f t="shared" si="26"/>
        <v>0</v>
      </c>
      <c r="X117" s="6">
        <f t="shared" si="27"/>
        <v>0</v>
      </c>
      <c r="Y117" s="61">
        <v>-1</v>
      </c>
      <c r="Z117" s="61" t="s">
        <v>0</v>
      </c>
      <c r="AA117" s="62" t="str">
        <f t="shared" si="36"/>
        <v>LrgPkgHeatPump - Heating side of large (&gt;= 65 kBtuh) packaged unit</v>
      </c>
    </row>
    <row r="118" spans="1:29" x14ac:dyDescent="0.25">
      <c r="C118" s="61">
        <f t="shared" si="43"/>
        <v>2013</v>
      </c>
      <c r="D118" s="6">
        <f t="shared" si="32"/>
        <v>2015</v>
      </c>
      <c r="E118" t="str">
        <f t="shared" si="22"/>
        <v xml:space="preserve">RoomHeatPump   </v>
      </c>
      <c r="F118" s="67" t="s">
        <v>154</v>
      </c>
      <c r="G118" s="55">
        <v>7.4</v>
      </c>
      <c r="H118" s="66" t="s">
        <v>189</v>
      </c>
      <c r="I118" s="66" t="s">
        <v>189</v>
      </c>
      <c r="J118" s="66" t="s">
        <v>188</v>
      </c>
      <c r="K118" s="72">
        <f t="shared" ref="K118:R118" si="48">K94</f>
        <v>1</v>
      </c>
      <c r="L118" s="61">
        <f t="shared" si="48"/>
        <v>0</v>
      </c>
      <c r="M118" s="61">
        <f t="shared" si="48"/>
        <v>1</v>
      </c>
      <c r="N118" s="61">
        <f t="shared" si="48"/>
        <v>1</v>
      </c>
      <c r="O118" s="61">
        <f t="shared" si="48"/>
        <v>0</v>
      </c>
      <c r="P118" s="61">
        <f t="shared" si="48"/>
        <v>0</v>
      </c>
      <c r="Q118" s="96">
        <f t="shared" si="48"/>
        <v>68</v>
      </c>
      <c r="R118" s="96">
        <f t="shared" si="48"/>
        <v>1</v>
      </c>
      <c r="S118" s="75" t="str">
        <f t="shared" si="41"/>
        <v>N/A</v>
      </c>
      <c r="T118" s="62" t="str">
        <f t="shared" si="41"/>
        <v xml:space="preserve">SplitHeatPump  </v>
      </c>
      <c r="U118" s="92">
        <f t="shared" si="24"/>
        <v>0</v>
      </c>
      <c r="V118" s="6">
        <f t="shared" si="25"/>
        <v>1</v>
      </c>
      <c r="W118" s="6">
        <f t="shared" si="26"/>
        <v>0</v>
      </c>
      <c r="X118" s="6">
        <f t="shared" si="27"/>
        <v>0</v>
      </c>
      <c r="Y118" s="61">
        <v>-1</v>
      </c>
      <c r="Z118" s="61" t="s">
        <v>0</v>
      </c>
      <c r="AA118" s="62" t="str">
        <f t="shared" si="36"/>
        <v xml:space="preserve">RoomHeatPump - Heating side of non-central room A/C system        </v>
      </c>
    </row>
    <row r="119" spans="1:29" x14ac:dyDescent="0.25">
      <c r="C119" s="61">
        <f t="shared" si="43"/>
        <v>2013</v>
      </c>
      <c r="D119" s="6">
        <f t="shared" si="32"/>
        <v>2015</v>
      </c>
      <c r="E119" t="str">
        <f t="shared" si="22"/>
        <v xml:space="preserve">Electric       </v>
      </c>
      <c r="F119" s="67" t="s">
        <v>154</v>
      </c>
      <c r="G119" s="10">
        <v>8.1999999999999993</v>
      </c>
      <c r="H119" s="66" t="s">
        <v>189</v>
      </c>
      <c r="I119" s="66" t="s">
        <v>189</v>
      </c>
      <c r="J119" s="66" t="s">
        <v>188</v>
      </c>
      <c r="K119" s="72">
        <f t="shared" ref="K119:R119" si="49">K95</f>
        <v>1</v>
      </c>
      <c r="L119" s="61">
        <f t="shared" si="49"/>
        <v>-1</v>
      </c>
      <c r="M119" s="61">
        <f t="shared" si="49"/>
        <v>0</v>
      </c>
      <c r="N119" s="61">
        <f t="shared" si="49"/>
        <v>1</v>
      </c>
      <c r="O119" s="61">
        <f t="shared" si="49"/>
        <v>0</v>
      </c>
      <c r="P119" s="61">
        <f t="shared" si="49"/>
        <v>0</v>
      </c>
      <c r="Q119" s="96">
        <f t="shared" si="49"/>
        <v>-1</v>
      </c>
      <c r="R119" s="96">
        <f t="shared" si="49"/>
        <v>0</v>
      </c>
      <c r="S119" s="75" t="str">
        <f t="shared" si="41"/>
        <v xml:space="preserve">SplitHeatPump  </v>
      </c>
      <c r="T119" s="62" t="str">
        <f t="shared" si="41"/>
        <v xml:space="preserve">SplitHeatPump  </v>
      </c>
      <c r="U119" s="92">
        <f t="shared" si="24"/>
        <v>0</v>
      </c>
      <c r="V119" s="6">
        <f t="shared" si="25"/>
        <v>1</v>
      </c>
      <c r="W119" s="6">
        <f t="shared" si="26"/>
        <v>0</v>
      </c>
      <c r="X119" s="6">
        <f t="shared" si="27"/>
        <v>0</v>
      </c>
      <c r="Y119" s="61">
        <v>-1</v>
      </c>
      <c r="Z119" s="61" t="s">
        <v>0</v>
      </c>
      <c r="AA119" s="62" t="str">
        <f t="shared" si="36"/>
        <v xml:space="preserve">Electric - All electric heating systems other than heat pump      </v>
      </c>
    </row>
    <row r="120" spans="1:29" x14ac:dyDescent="0.25">
      <c r="C120" s="61">
        <f t="shared" si="43"/>
        <v>2013</v>
      </c>
      <c r="D120" s="6">
        <f t="shared" si="32"/>
        <v>2015</v>
      </c>
      <c r="E120" t="str">
        <f t="shared" si="22"/>
        <v xml:space="preserve">CombHydro      </v>
      </c>
      <c r="F120" s="67" t="s">
        <v>154</v>
      </c>
      <c r="G120" s="66" t="s">
        <v>155</v>
      </c>
      <c r="H120" s="66" t="s">
        <v>189</v>
      </c>
      <c r="I120" s="66" t="s">
        <v>189</v>
      </c>
      <c r="J120" s="66" t="s">
        <v>188</v>
      </c>
      <c r="K120" s="72">
        <f t="shared" ref="K120:R120" si="50">K96</f>
        <v>1</v>
      </c>
      <c r="L120" s="61">
        <f t="shared" si="50"/>
        <v>-1</v>
      </c>
      <c r="M120" s="61">
        <f t="shared" si="50"/>
        <v>0</v>
      </c>
      <c r="N120" s="61">
        <f t="shared" si="50"/>
        <v>0</v>
      </c>
      <c r="O120" s="61">
        <f t="shared" si="50"/>
        <v>1</v>
      </c>
      <c r="P120" s="61">
        <f t="shared" si="50"/>
        <v>0</v>
      </c>
      <c r="Q120" s="96">
        <f t="shared" si="50"/>
        <v>-1</v>
      </c>
      <c r="R120" s="96">
        <f t="shared" si="50"/>
        <v>0</v>
      </c>
      <c r="S120" s="75" t="str">
        <f t="shared" si="41"/>
        <v xml:space="preserve">CntrlFurnace   </v>
      </c>
      <c r="T120" s="62" t="str">
        <f t="shared" si="41"/>
        <v xml:space="preserve">CntrlFurnace   </v>
      </c>
      <c r="U120" s="92">
        <f t="shared" si="24"/>
        <v>0</v>
      </c>
      <c r="V120" s="6">
        <f t="shared" si="25"/>
        <v>0</v>
      </c>
      <c r="W120" s="6">
        <f t="shared" si="26"/>
        <v>0</v>
      </c>
      <c r="X120" s="6">
        <f t="shared" si="27"/>
        <v>0</v>
      </c>
      <c r="Y120" s="61">
        <v>-1</v>
      </c>
      <c r="Z120" s="61" t="s">
        <v>0</v>
      </c>
      <c r="AA120" s="62" t="str">
        <f t="shared" si="36"/>
        <v xml:space="preserve">CombHydro - Water heating system can be storage gas/elec/ht pump  </v>
      </c>
    </row>
    <row r="121" spans="1:29" x14ac:dyDescent="0.25">
      <c r="C121" s="61">
        <f t="shared" si="43"/>
        <v>2013</v>
      </c>
      <c r="D121" s="6">
        <f t="shared" si="32"/>
        <v>2015</v>
      </c>
      <c r="E121" t="str">
        <f t="shared" si="22"/>
        <v>ElecCombHydro</v>
      </c>
      <c r="F121" s="67" t="s">
        <v>154</v>
      </c>
      <c r="G121" s="66" t="s">
        <v>155</v>
      </c>
      <c r="H121" s="66" t="s">
        <v>189</v>
      </c>
      <c r="I121" s="66" t="s">
        <v>189</v>
      </c>
      <c r="J121" s="66" t="s">
        <v>188</v>
      </c>
      <c r="K121" s="72">
        <f t="shared" ref="K121:R121" si="51">K97</f>
        <v>1</v>
      </c>
      <c r="L121" s="61">
        <f t="shared" si="51"/>
        <v>-1</v>
      </c>
      <c r="M121" s="61">
        <f t="shared" si="51"/>
        <v>0</v>
      </c>
      <c r="N121" s="61">
        <f t="shared" si="51"/>
        <v>1</v>
      </c>
      <c r="O121" s="61">
        <f t="shared" si="51"/>
        <v>0</v>
      </c>
      <c r="P121" s="61">
        <f t="shared" si="51"/>
        <v>0</v>
      </c>
      <c r="Q121" s="96">
        <f t="shared" si="51"/>
        <v>-1</v>
      </c>
      <c r="R121" s="96">
        <f t="shared" si="51"/>
        <v>0</v>
      </c>
      <c r="S121" s="75" t="str">
        <f t="shared" si="41"/>
        <v xml:space="preserve">SplitHeatPump  </v>
      </c>
      <c r="T121" s="62" t="str">
        <f t="shared" si="41"/>
        <v xml:space="preserve">SplitHeatPump  </v>
      </c>
      <c r="U121" s="92">
        <f t="shared" si="24"/>
        <v>0</v>
      </c>
      <c r="V121" s="6">
        <f t="shared" si="25"/>
        <v>0</v>
      </c>
      <c r="W121" s="6">
        <f t="shared" si="26"/>
        <v>0</v>
      </c>
      <c r="X121" s="6">
        <f t="shared" si="27"/>
        <v>0</v>
      </c>
      <c r="Y121" s="61">
        <v>-1</v>
      </c>
      <c r="Z121" s="61" t="s">
        <v>0</v>
      </c>
      <c r="AA121" s="62" t="str">
        <f t="shared" si="36"/>
        <v xml:space="preserve">CombHydro - Water heating system can be storage gas/elec/ht pump  </v>
      </c>
    </row>
    <row r="122" spans="1:29" x14ac:dyDescent="0.25">
      <c r="C122" s="61">
        <f t="shared" si="43"/>
        <v>2013</v>
      </c>
      <c r="D122" s="6">
        <f t="shared" si="32"/>
        <v>2015</v>
      </c>
      <c r="E122" t="str">
        <f t="shared" si="22"/>
        <v>AirToWaterHeatPump</v>
      </c>
      <c r="F122" s="67" t="s">
        <v>154</v>
      </c>
      <c r="G122" s="66" t="s">
        <v>155</v>
      </c>
      <c r="H122" s="66" t="s">
        <v>189</v>
      </c>
      <c r="I122" s="66" t="s">
        <v>189</v>
      </c>
      <c r="J122" s="66" t="s">
        <v>188</v>
      </c>
      <c r="K122" s="72">
        <f t="shared" ref="K122:R122" si="52">K98</f>
        <v>1</v>
      </c>
      <c r="L122" s="61">
        <f t="shared" si="52"/>
        <v>-1</v>
      </c>
      <c r="M122" s="61">
        <f t="shared" si="52"/>
        <v>1</v>
      </c>
      <c r="N122" s="61">
        <f t="shared" si="52"/>
        <v>1</v>
      </c>
      <c r="O122" s="61">
        <f t="shared" si="52"/>
        <v>0</v>
      </c>
      <c r="P122" s="61">
        <f t="shared" si="52"/>
        <v>1</v>
      </c>
      <c r="Q122" s="96">
        <f t="shared" si="52"/>
        <v>68</v>
      </c>
      <c r="R122" s="96">
        <f t="shared" si="52"/>
        <v>0</v>
      </c>
      <c r="S122" s="75" t="str">
        <f t="shared" si="41"/>
        <v xml:space="preserve">SplitHeatPump  </v>
      </c>
      <c r="T122" s="62" t="str">
        <f t="shared" si="41"/>
        <v xml:space="preserve">SplitHeatPump  </v>
      </c>
      <c r="U122" s="92">
        <f t="shared" si="24"/>
        <v>0</v>
      </c>
      <c r="V122" s="6">
        <f t="shared" si="25"/>
        <v>0</v>
      </c>
      <c r="W122" s="6">
        <f t="shared" si="26"/>
        <v>0</v>
      </c>
      <c r="X122" s="6">
        <f t="shared" si="27"/>
        <v>0</v>
      </c>
      <c r="Y122" s="61">
        <v>-1</v>
      </c>
      <c r="Z122" s="61" t="s">
        <v>0</v>
      </c>
      <c r="AA122" s="62" t="str">
        <f t="shared" si="36"/>
        <v>AirToWaterHeatPump - Air to water heat pump (able to heat DHW)</v>
      </c>
    </row>
    <row r="123" spans="1:29" x14ac:dyDescent="0.25">
      <c r="C123" s="61">
        <f t="shared" si="43"/>
        <v>2013</v>
      </c>
      <c r="D123" s="6">
        <f t="shared" si="32"/>
        <v>2015</v>
      </c>
      <c r="E123" t="str">
        <f t="shared" si="22"/>
        <v>GroundSourceHeatPump</v>
      </c>
      <c r="F123" s="67" t="s">
        <v>154</v>
      </c>
      <c r="G123" s="10">
        <v>8.1999999999999993</v>
      </c>
      <c r="H123" s="66" t="s">
        <v>189</v>
      </c>
      <c r="I123" s="66" t="s">
        <v>189</v>
      </c>
      <c r="J123" s="66" t="s">
        <v>188</v>
      </c>
      <c r="K123" s="72">
        <f t="shared" ref="K123:R125" si="53">K99</f>
        <v>1</v>
      </c>
      <c r="L123" s="61">
        <f t="shared" si="53"/>
        <v>-1</v>
      </c>
      <c r="M123" s="61">
        <f t="shared" si="53"/>
        <v>1</v>
      </c>
      <c r="N123" s="61">
        <f t="shared" si="53"/>
        <v>1</v>
      </c>
      <c r="O123" s="61">
        <f t="shared" si="53"/>
        <v>0</v>
      </c>
      <c r="P123" s="61">
        <f t="shared" si="53"/>
        <v>1</v>
      </c>
      <c r="Q123" s="96">
        <f t="shared" si="53"/>
        <v>68</v>
      </c>
      <c r="R123" s="96">
        <f t="shared" si="53"/>
        <v>1</v>
      </c>
      <c r="S123" s="75" t="str">
        <f t="shared" si="41"/>
        <v xml:space="preserve">SplitHeatPump  </v>
      </c>
      <c r="T123" s="62" t="str">
        <f t="shared" si="41"/>
        <v xml:space="preserve">SplitHeatPump  </v>
      </c>
      <c r="U123" s="92">
        <f t="shared" si="24"/>
        <v>0</v>
      </c>
      <c r="V123" s="6">
        <f t="shared" si="25"/>
        <v>1</v>
      </c>
      <c r="W123" s="6">
        <f t="shared" si="26"/>
        <v>0</v>
      </c>
      <c r="X123" s="6">
        <f t="shared" si="27"/>
        <v>0</v>
      </c>
      <c r="Y123" s="61">
        <v>-1</v>
      </c>
      <c r="Z123" s="61" t="s">
        <v>0</v>
      </c>
      <c r="AA123" s="62" t="str">
        <f t="shared" si="36"/>
        <v>GroundSourceHeatPump - Ground source heat pump (able to heat DHW)</v>
      </c>
    </row>
    <row r="124" spans="1:29" x14ac:dyDescent="0.25">
      <c r="C124" s="61">
        <f t="shared" si="43"/>
        <v>2013</v>
      </c>
      <c r="D124" s="6">
        <f t="shared" si="32"/>
        <v>2015</v>
      </c>
      <c r="E124" t="s">
        <v>553</v>
      </c>
      <c r="F124" s="67" t="s">
        <v>154</v>
      </c>
      <c r="G124" s="10">
        <v>8.1999999999999993</v>
      </c>
      <c r="H124" s="66" t="s">
        <v>189</v>
      </c>
      <c r="I124" s="66" t="s">
        <v>189</v>
      </c>
      <c r="J124" s="66" t="s">
        <v>188</v>
      </c>
      <c r="K124" s="72">
        <f t="shared" si="53"/>
        <v>1</v>
      </c>
      <c r="L124" s="61">
        <f t="shared" si="53"/>
        <v>-1</v>
      </c>
      <c r="M124" s="61">
        <f t="shared" si="53"/>
        <v>1</v>
      </c>
      <c r="N124" s="61">
        <f t="shared" si="53"/>
        <v>1</v>
      </c>
      <c r="O124" s="61">
        <f t="shared" si="53"/>
        <v>0</v>
      </c>
      <c r="P124" s="61">
        <f t="shared" si="53"/>
        <v>0</v>
      </c>
      <c r="Q124" s="96">
        <f t="shared" si="53"/>
        <v>68</v>
      </c>
      <c r="R124" s="96">
        <f t="shared" si="53"/>
        <v>0</v>
      </c>
      <c r="S124" s="75" t="str">
        <f t="shared" si="41"/>
        <v xml:space="preserve">SplitHeatPump  </v>
      </c>
      <c r="T124" s="62" t="str">
        <f t="shared" si="41"/>
        <v xml:space="preserve">SplitHeatPump  </v>
      </c>
      <c r="U124" s="92">
        <f t="shared" ref="U124" si="54">IF(AND(ISNUMBER(F124), F124&gt;0), 1, 0)</f>
        <v>0</v>
      </c>
      <c r="V124" s="6">
        <f t="shared" si="25"/>
        <v>1</v>
      </c>
      <c r="W124" s="6">
        <f t="shared" si="26"/>
        <v>0</v>
      </c>
      <c r="X124" s="6">
        <f t="shared" ref="X124" si="55">IF(AND(ISNUMBER(J124), J124&gt;0), 1, 0)</f>
        <v>0</v>
      </c>
      <c r="Y124" s="61">
        <v>-1</v>
      </c>
      <c r="Z124" s="61" t="s">
        <v>0</v>
      </c>
      <c r="AA124" s="62" t="str">
        <f t="shared" si="36"/>
        <v>VCHP - Variable Capacity Heat Pump</v>
      </c>
      <c r="AC124" t="s">
        <v>555</v>
      </c>
    </row>
    <row r="125" spans="1:29" x14ac:dyDescent="0.25">
      <c r="C125" s="61">
        <f t="shared" si="43"/>
        <v>2013</v>
      </c>
      <c r="D125" s="6">
        <f t="shared" si="32"/>
        <v>2015</v>
      </c>
      <c r="E125" t="s">
        <v>744</v>
      </c>
      <c r="F125" s="67" t="s">
        <v>154</v>
      </c>
      <c r="G125" s="10">
        <v>8.1999999999999993</v>
      </c>
      <c r="H125" s="66" t="s">
        <v>189</v>
      </c>
      <c r="I125" s="66" t="s">
        <v>189</v>
      </c>
      <c r="J125" s="66" t="s">
        <v>188</v>
      </c>
      <c r="K125" s="72">
        <f t="shared" si="53"/>
        <v>1</v>
      </c>
      <c r="L125" s="61">
        <f t="shared" si="53"/>
        <v>-1</v>
      </c>
      <c r="M125" s="61">
        <f t="shared" si="53"/>
        <v>1</v>
      </c>
      <c r="N125" s="61">
        <f t="shared" si="53"/>
        <v>1</v>
      </c>
      <c r="O125" s="61">
        <f t="shared" si="53"/>
        <v>0</v>
      </c>
      <c r="P125" s="61">
        <f t="shared" si="53"/>
        <v>0</v>
      </c>
      <c r="Q125" s="96">
        <f t="shared" si="53"/>
        <v>68</v>
      </c>
      <c r="R125" s="96">
        <f t="shared" si="53"/>
        <v>0</v>
      </c>
      <c r="S125" s="75" t="str">
        <f t="shared" si="41"/>
        <v xml:space="preserve">SplitHeatPump  </v>
      </c>
      <c r="T125" s="62" t="str">
        <f t="shared" si="41"/>
        <v xml:space="preserve">SplitHeatPump  </v>
      </c>
      <c r="U125" s="92">
        <f t="shared" ref="U125:U126" si="56">IF(AND(ISNUMBER(F125), F125&gt;0), 1, 0)</f>
        <v>0</v>
      </c>
      <c r="V125" s="6">
        <f t="shared" ref="V125:V126" si="57">IF(AND(ISNUMBER(G125), G125&gt;0), 1, 0)</f>
        <v>1</v>
      </c>
      <c r="W125" s="6">
        <f t="shared" si="26"/>
        <v>0</v>
      </c>
      <c r="X125" s="6">
        <f t="shared" ref="X125:X126" si="58">IF(AND(ISNUMBER(J125), J125&gt;0), 1, 0)</f>
        <v>0</v>
      </c>
      <c r="Y125" s="61">
        <v>-1</v>
      </c>
      <c r="Z125" s="61" t="s">
        <v>0</v>
      </c>
      <c r="AA125" s="62" t="str">
        <f t="shared" si="36"/>
        <v>VCHP2 - Variable Capacity Heat Pump</v>
      </c>
      <c r="AC125" t="s">
        <v>555</v>
      </c>
    </row>
    <row r="126" spans="1:29" x14ac:dyDescent="0.25">
      <c r="C126" s="61">
        <f t="shared" si="43"/>
        <v>2013</v>
      </c>
      <c r="D126" s="6">
        <f t="shared" si="32"/>
        <v>2015</v>
      </c>
      <c r="E126" t="s">
        <v>785</v>
      </c>
      <c r="F126" s="67" t="s">
        <v>154</v>
      </c>
      <c r="G126" s="10">
        <v>8.1999999999999993</v>
      </c>
      <c r="H126" s="66" t="s">
        <v>189</v>
      </c>
      <c r="I126" s="66" t="s">
        <v>189</v>
      </c>
      <c r="J126" s="66" t="s">
        <v>188</v>
      </c>
      <c r="K126" s="72">
        <f t="shared" ref="K126:T126" si="59">K102</f>
        <v>1</v>
      </c>
      <c r="L126" s="61">
        <f t="shared" si="59"/>
        <v>-1</v>
      </c>
      <c r="M126" s="61">
        <f t="shared" si="59"/>
        <v>1</v>
      </c>
      <c r="N126" s="61">
        <f t="shared" si="59"/>
        <v>1</v>
      </c>
      <c r="O126" s="61">
        <f t="shared" si="59"/>
        <v>0</v>
      </c>
      <c r="P126" s="61">
        <f t="shared" si="59"/>
        <v>0</v>
      </c>
      <c r="Q126" s="96">
        <f t="shared" si="59"/>
        <v>68</v>
      </c>
      <c r="R126" s="96">
        <f t="shared" si="59"/>
        <v>0</v>
      </c>
      <c r="S126" s="75" t="str">
        <f t="shared" si="59"/>
        <v xml:space="preserve">SplitHeatPump  </v>
      </c>
      <c r="T126" s="62" t="str">
        <f t="shared" si="59"/>
        <v xml:space="preserve">SplitHeatPump  </v>
      </c>
      <c r="U126" s="92">
        <f t="shared" si="56"/>
        <v>0</v>
      </c>
      <c r="V126" s="6">
        <f t="shared" si="57"/>
        <v>1</v>
      </c>
      <c r="W126" s="6">
        <f t="shared" si="26"/>
        <v>0</v>
      </c>
      <c r="X126" s="6">
        <f t="shared" si="58"/>
        <v>0</v>
      </c>
      <c r="Y126" s="61">
        <v>-1</v>
      </c>
      <c r="Z126" s="61" t="s">
        <v>0</v>
      </c>
      <c r="AA126" s="62" t="str">
        <f t="shared" ref="AA126" si="60">AA102</f>
        <v>VCHP3</v>
      </c>
      <c r="AC126" t="s">
        <v>555</v>
      </c>
    </row>
    <row r="127" spans="1:29" ht="6.75" customHeight="1" x14ac:dyDescent="0.25">
      <c r="A127" t="s">
        <v>0</v>
      </c>
      <c r="C127" s="57"/>
      <c r="D127" s="57"/>
      <c r="E127" s="58"/>
      <c r="F127" s="57"/>
      <c r="G127" s="57"/>
      <c r="H127" s="57"/>
      <c r="I127" s="57"/>
      <c r="J127" s="57"/>
      <c r="K127" s="59"/>
      <c r="L127" s="59"/>
      <c r="M127" s="59"/>
      <c r="N127" s="59"/>
      <c r="O127" s="59"/>
      <c r="P127" s="59"/>
      <c r="Q127" s="59"/>
      <c r="R127" s="59"/>
      <c r="S127" s="58"/>
      <c r="T127" s="58"/>
      <c r="U127" s="58"/>
      <c r="V127" s="58"/>
      <c r="W127" s="58"/>
      <c r="X127" s="58"/>
      <c r="Y127" s="58"/>
    </row>
    <row r="128" spans="1:29" x14ac:dyDescent="0.25">
      <c r="A128" t="s">
        <v>434</v>
      </c>
      <c r="D128" s="126"/>
      <c r="E128" s="126"/>
      <c r="F128" s="126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6"/>
    </row>
    <row r="129" spans="3:29" x14ac:dyDescent="0.25">
      <c r="C129" s="60">
        <v>2008</v>
      </c>
      <c r="D129" s="60">
        <v>2010</v>
      </c>
      <c r="E129" t="s">
        <v>141</v>
      </c>
      <c r="F129" s="69">
        <v>78</v>
      </c>
      <c r="G129" s="66" t="s">
        <v>155</v>
      </c>
      <c r="H129" s="66" t="s">
        <v>189</v>
      </c>
      <c r="I129" s="66" t="s">
        <v>189</v>
      </c>
      <c r="J129" s="66" t="s">
        <v>188</v>
      </c>
      <c r="K129" s="16">
        <v>1</v>
      </c>
      <c r="L129" s="1">
        <v>1</v>
      </c>
      <c r="M129" s="48">
        <v>0</v>
      </c>
      <c r="N129" s="1">
        <v>0</v>
      </c>
      <c r="O129" s="1">
        <v>1</v>
      </c>
      <c r="P129" s="1">
        <v>0</v>
      </c>
      <c r="Q129" s="80">
        <v>-1</v>
      </c>
      <c r="R129" s="92">
        <v>0</v>
      </c>
      <c r="S129" s="43" t="s">
        <v>141</v>
      </c>
      <c r="T129" s="24" t="s">
        <v>227</v>
      </c>
      <c r="U129" s="70">
        <f t="shared" ref="U129:U149" si="61">IF(AND(ISNUMBER(F129), F129&gt;0), 1, 0)</f>
        <v>1</v>
      </c>
      <c r="V129" s="48">
        <f t="shared" ref="V129:V149" si="62">IF(AND(ISNUMBER(G129), G129&gt;0), 1, 0)</f>
        <v>0</v>
      </c>
      <c r="W129" s="48">
        <f t="shared" ref="W129:W151" si="63">IF(AND(ISNUMBER(H129), H129&gt;0), 1, 0)</f>
        <v>0</v>
      </c>
      <c r="X129" s="48">
        <f t="shared" ref="X129:X149" si="64">IF(AND(ISNUMBER(J129), J129&gt;0), 1, 0)</f>
        <v>0</v>
      </c>
      <c r="Y129" s="61">
        <v>-1</v>
      </c>
      <c r="Z129" s="61" t="s">
        <v>0</v>
      </c>
      <c r="AA129" t="s">
        <v>13</v>
      </c>
    </row>
    <row r="130" spans="3:29" x14ac:dyDescent="0.25">
      <c r="C130" s="61">
        <f>C129</f>
        <v>2008</v>
      </c>
      <c r="D130" s="6">
        <f>D129</f>
        <v>2010</v>
      </c>
      <c r="E130" t="s">
        <v>385</v>
      </c>
      <c r="F130" s="51">
        <v>75</v>
      </c>
      <c r="G130" s="66" t="s">
        <v>155</v>
      </c>
      <c r="H130" s="66" t="s">
        <v>189</v>
      </c>
      <c r="I130" s="66" t="s">
        <v>189</v>
      </c>
      <c r="J130" s="66" t="s">
        <v>188</v>
      </c>
      <c r="K130" s="16">
        <v>1</v>
      </c>
      <c r="L130" s="1">
        <v>0</v>
      </c>
      <c r="M130" s="48">
        <v>0</v>
      </c>
      <c r="N130" s="1">
        <v>0</v>
      </c>
      <c r="O130" s="1">
        <v>1</v>
      </c>
      <c r="P130" s="1">
        <v>0</v>
      </c>
      <c r="Q130" s="80">
        <v>-1</v>
      </c>
      <c r="R130" s="92">
        <v>0</v>
      </c>
      <c r="S130" s="74" t="s">
        <v>227</v>
      </c>
      <c r="T130" s="124" t="s">
        <v>141</v>
      </c>
      <c r="U130" s="70">
        <f t="shared" si="61"/>
        <v>1</v>
      </c>
      <c r="V130" s="48">
        <f t="shared" si="62"/>
        <v>0</v>
      </c>
      <c r="W130" s="48">
        <f t="shared" si="63"/>
        <v>0</v>
      </c>
      <c r="X130" s="48">
        <f t="shared" si="64"/>
        <v>0</v>
      </c>
      <c r="Y130" s="61">
        <v>-1</v>
      </c>
      <c r="Z130" s="61" t="s">
        <v>0</v>
      </c>
      <c r="AA130" t="s">
        <v>695</v>
      </c>
    </row>
    <row r="131" spans="3:29" x14ac:dyDescent="0.25">
      <c r="C131" s="61">
        <f t="shared" ref="C131:C147" si="65">C130</f>
        <v>2008</v>
      </c>
      <c r="D131" s="6">
        <f t="shared" ref="D131:D151" si="66">D130</f>
        <v>2010</v>
      </c>
      <c r="E131" t="s">
        <v>386</v>
      </c>
      <c r="F131" s="51">
        <v>65</v>
      </c>
      <c r="G131" s="66" t="s">
        <v>155</v>
      </c>
      <c r="H131" s="66" t="s">
        <v>189</v>
      </c>
      <c r="I131" s="66" t="s">
        <v>189</v>
      </c>
      <c r="J131" s="66" t="s">
        <v>188</v>
      </c>
      <c r="K131" s="16">
        <v>1</v>
      </c>
      <c r="L131" s="1">
        <v>0</v>
      </c>
      <c r="M131" s="48">
        <v>0</v>
      </c>
      <c r="N131" s="1">
        <v>0</v>
      </c>
      <c r="O131" s="1">
        <v>1</v>
      </c>
      <c r="P131" s="1">
        <v>0</v>
      </c>
      <c r="Q131" s="80">
        <v>-1</v>
      </c>
      <c r="R131" s="92">
        <v>0</v>
      </c>
      <c r="S131" s="74" t="s">
        <v>227</v>
      </c>
      <c r="T131" s="124" t="s">
        <v>141</v>
      </c>
      <c r="U131" s="70">
        <f t="shared" si="61"/>
        <v>1</v>
      </c>
      <c r="V131" s="48">
        <f t="shared" si="62"/>
        <v>0</v>
      </c>
      <c r="W131" s="48">
        <f t="shared" si="63"/>
        <v>0</v>
      </c>
      <c r="X131" s="48">
        <f t="shared" si="64"/>
        <v>0</v>
      </c>
      <c r="Y131" s="61">
        <v>-1</v>
      </c>
      <c r="Z131" s="61" t="s">
        <v>0</v>
      </c>
      <c r="AA131" t="s">
        <v>696</v>
      </c>
    </row>
    <row r="132" spans="3:29" x14ac:dyDescent="0.25">
      <c r="C132" s="61">
        <f t="shared" si="65"/>
        <v>2008</v>
      </c>
      <c r="D132" s="6">
        <f t="shared" si="66"/>
        <v>2010</v>
      </c>
      <c r="E132" t="s">
        <v>383</v>
      </c>
      <c r="F132" s="51">
        <v>57</v>
      </c>
      <c r="G132" s="66" t="s">
        <v>155</v>
      </c>
      <c r="H132" s="66" t="s">
        <v>189</v>
      </c>
      <c r="I132" s="66" t="s">
        <v>189</v>
      </c>
      <c r="J132" s="66" t="s">
        <v>188</v>
      </c>
      <c r="K132" s="16">
        <v>1</v>
      </c>
      <c r="L132" s="1">
        <v>0</v>
      </c>
      <c r="M132" s="48">
        <v>0</v>
      </c>
      <c r="N132" s="1">
        <v>0</v>
      </c>
      <c r="O132" s="1">
        <v>1</v>
      </c>
      <c r="P132" s="1">
        <v>0</v>
      </c>
      <c r="Q132" s="80">
        <v>-1</v>
      </c>
      <c r="R132" s="92">
        <v>0</v>
      </c>
      <c r="S132" s="74" t="s">
        <v>227</v>
      </c>
      <c r="T132" s="124" t="s">
        <v>141</v>
      </c>
      <c r="U132" s="70">
        <f t="shared" si="61"/>
        <v>1</v>
      </c>
      <c r="V132" s="48">
        <f t="shared" si="62"/>
        <v>0</v>
      </c>
      <c r="W132" s="48">
        <f t="shared" si="63"/>
        <v>0</v>
      </c>
      <c r="X132" s="48">
        <f t="shared" si="64"/>
        <v>0</v>
      </c>
      <c r="Y132" s="61">
        <v>-1</v>
      </c>
      <c r="Z132" s="61" t="s">
        <v>0</v>
      </c>
      <c r="AA132" t="s">
        <v>697</v>
      </c>
    </row>
    <row r="133" spans="3:29" x14ac:dyDescent="0.25">
      <c r="C133" s="61">
        <f t="shared" si="65"/>
        <v>2008</v>
      </c>
      <c r="D133" s="6">
        <f t="shared" si="66"/>
        <v>2010</v>
      </c>
      <c r="E133" t="s">
        <v>384</v>
      </c>
      <c r="F133" s="51">
        <v>61</v>
      </c>
      <c r="G133" s="66" t="s">
        <v>155</v>
      </c>
      <c r="H133" s="66" t="s">
        <v>189</v>
      </c>
      <c r="I133" s="66" t="s">
        <v>189</v>
      </c>
      <c r="J133" s="66" t="s">
        <v>188</v>
      </c>
      <c r="K133" s="16">
        <v>1</v>
      </c>
      <c r="L133" s="1">
        <v>0</v>
      </c>
      <c r="M133" s="48">
        <v>0</v>
      </c>
      <c r="N133" s="1">
        <v>0</v>
      </c>
      <c r="O133" s="1">
        <v>1</v>
      </c>
      <c r="P133" s="1">
        <v>0</v>
      </c>
      <c r="Q133" s="80">
        <v>-1</v>
      </c>
      <c r="R133" s="92">
        <v>0</v>
      </c>
      <c r="S133" s="74" t="s">
        <v>227</v>
      </c>
      <c r="T133" s="124" t="s">
        <v>141</v>
      </c>
      <c r="U133" s="70">
        <f t="shared" si="61"/>
        <v>1</v>
      </c>
      <c r="V133" s="48">
        <f t="shared" si="62"/>
        <v>0</v>
      </c>
      <c r="W133" s="48">
        <f t="shared" si="63"/>
        <v>0</v>
      </c>
      <c r="X133" s="48">
        <f t="shared" si="64"/>
        <v>0</v>
      </c>
      <c r="Y133" s="61">
        <v>-1</v>
      </c>
      <c r="Z133" s="61" t="s">
        <v>0</v>
      </c>
      <c r="AA133" t="s">
        <v>14</v>
      </c>
    </row>
    <row r="134" spans="3:29" x14ac:dyDescent="0.25">
      <c r="C134" s="61">
        <f t="shared" si="65"/>
        <v>2008</v>
      </c>
      <c r="D134" s="6">
        <f t="shared" si="66"/>
        <v>2010</v>
      </c>
      <c r="E134" t="s">
        <v>142</v>
      </c>
      <c r="F134" s="51">
        <v>80</v>
      </c>
      <c r="G134" s="66" t="s">
        <v>155</v>
      </c>
      <c r="H134" s="66" t="s">
        <v>189</v>
      </c>
      <c r="I134" s="66" t="s">
        <v>189</v>
      </c>
      <c r="J134" s="66" t="s">
        <v>188</v>
      </c>
      <c r="K134" s="16">
        <v>1</v>
      </c>
      <c r="L134" s="1">
        <v>-1</v>
      </c>
      <c r="M134" s="48">
        <v>0</v>
      </c>
      <c r="N134" s="1">
        <v>0</v>
      </c>
      <c r="O134" s="1">
        <v>1</v>
      </c>
      <c r="P134" s="1">
        <v>0</v>
      </c>
      <c r="Q134" s="80">
        <v>-1</v>
      </c>
      <c r="R134" s="92">
        <v>0</v>
      </c>
      <c r="S134" s="43" t="s">
        <v>141</v>
      </c>
      <c r="T134" s="124" t="s">
        <v>141</v>
      </c>
      <c r="U134" s="70">
        <f t="shared" si="61"/>
        <v>1</v>
      </c>
      <c r="V134" s="48">
        <f t="shared" si="62"/>
        <v>0</v>
      </c>
      <c r="W134" s="48">
        <f t="shared" si="63"/>
        <v>0</v>
      </c>
      <c r="X134" s="48">
        <f t="shared" si="64"/>
        <v>0</v>
      </c>
      <c r="Y134" s="61">
        <v>-1</v>
      </c>
      <c r="Z134" s="61" t="s">
        <v>0</v>
      </c>
      <c r="AA134" t="s">
        <v>15</v>
      </c>
    </row>
    <row r="135" spans="3:29" x14ac:dyDescent="0.25">
      <c r="C135" s="61">
        <f t="shared" ref="C135:C139" si="67">C134</f>
        <v>2008</v>
      </c>
      <c r="D135" s="6">
        <f t="shared" si="66"/>
        <v>2010</v>
      </c>
      <c r="E135" t="s">
        <v>525</v>
      </c>
      <c r="F135" s="67" t="s">
        <v>154</v>
      </c>
      <c r="G135" s="66" t="s">
        <v>155</v>
      </c>
      <c r="H135" s="66" t="s">
        <v>189</v>
      </c>
      <c r="I135" s="66" t="s">
        <v>189</v>
      </c>
      <c r="J135" s="66" t="s">
        <v>188</v>
      </c>
      <c r="K135" s="16">
        <v>1</v>
      </c>
      <c r="L135" s="1">
        <v>0</v>
      </c>
      <c r="M135" s="48">
        <v>0</v>
      </c>
      <c r="N135" s="1">
        <v>0</v>
      </c>
      <c r="O135" s="1">
        <v>0</v>
      </c>
      <c r="P135" s="1">
        <v>0</v>
      </c>
      <c r="Q135" s="80">
        <v>-1</v>
      </c>
      <c r="R135" s="120">
        <v>1</v>
      </c>
      <c r="S135" s="43" t="s">
        <v>141</v>
      </c>
      <c r="T135" s="124" t="s">
        <v>141</v>
      </c>
      <c r="U135" s="70">
        <f t="shared" si="61"/>
        <v>0</v>
      </c>
      <c r="V135" s="48">
        <f t="shared" si="62"/>
        <v>0</v>
      </c>
      <c r="W135" s="48">
        <f t="shared" si="63"/>
        <v>0</v>
      </c>
      <c r="X135" s="48">
        <f t="shared" si="64"/>
        <v>0</v>
      </c>
      <c r="Y135" s="61">
        <v>-1</v>
      </c>
      <c r="Z135" s="61" t="s">
        <v>0</v>
      </c>
      <c r="AA135" t="s">
        <v>526</v>
      </c>
      <c r="AC135" t="s">
        <v>528</v>
      </c>
    </row>
    <row r="136" spans="3:29" x14ac:dyDescent="0.25">
      <c r="C136" s="61">
        <f t="shared" si="67"/>
        <v>2008</v>
      </c>
      <c r="D136" s="6">
        <f t="shared" si="66"/>
        <v>2010</v>
      </c>
      <c r="E136" t="s">
        <v>143</v>
      </c>
      <c r="F136" s="67" t="s">
        <v>154</v>
      </c>
      <c r="G136" s="10">
        <v>7.7</v>
      </c>
      <c r="H136" s="66" t="s">
        <v>189</v>
      </c>
      <c r="I136" s="66" t="s">
        <v>189</v>
      </c>
      <c r="J136" s="66" t="s">
        <v>188</v>
      </c>
      <c r="K136" s="16">
        <v>1</v>
      </c>
      <c r="L136" s="1">
        <v>1</v>
      </c>
      <c r="M136" s="48">
        <v>1</v>
      </c>
      <c r="N136" s="1">
        <v>1</v>
      </c>
      <c r="O136" s="1">
        <v>0</v>
      </c>
      <c r="P136" s="1">
        <v>0</v>
      </c>
      <c r="Q136" s="80">
        <v>68</v>
      </c>
      <c r="R136" s="92">
        <v>0</v>
      </c>
      <c r="S136" s="97" t="s">
        <v>143</v>
      </c>
      <c r="T136" s="24" t="s">
        <v>227</v>
      </c>
      <c r="U136" s="70">
        <f t="shared" si="61"/>
        <v>0</v>
      </c>
      <c r="V136" s="48">
        <f t="shared" si="62"/>
        <v>1</v>
      </c>
      <c r="W136" s="48">
        <f t="shared" si="63"/>
        <v>0</v>
      </c>
      <c r="X136" s="48">
        <f t="shared" si="64"/>
        <v>0</v>
      </c>
      <c r="Y136" s="61">
        <v>-1</v>
      </c>
      <c r="Z136" s="61" t="s">
        <v>0</v>
      </c>
      <c r="AA136" t="s">
        <v>16</v>
      </c>
    </row>
    <row r="137" spans="3:29" x14ac:dyDescent="0.25">
      <c r="C137" s="61">
        <f t="shared" si="67"/>
        <v>2008</v>
      </c>
      <c r="D137" s="6">
        <f t="shared" si="66"/>
        <v>2010</v>
      </c>
      <c r="E137" t="s">
        <v>515</v>
      </c>
      <c r="F137" s="67" t="s">
        <v>154</v>
      </c>
      <c r="G137" s="10">
        <v>7.7</v>
      </c>
      <c r="H137" s="66" t="s">
        <v>189</v>
      </c>
      <c r="I137" s="66" t="s">
        <v>189</v>
      </c>
      <c r="J137" s="66" t="s">
        <v>188</v>
      </c>
      <c r="K137" s="16">
        <v>1</v>
      </c>
      <c r="L137" s="1">
        <v>1</v>
      </c>
      <c r="M137" s="48">
        <v>1</v>
      </c>
      <c r="N137" s="1">
        <v>1</v>
      </c>
      <c r="O137" s="1">
        <v>0</v>
      </c>
      <c r="P137" s="1">
        <v>0</v>
      </c>
      <c r="Q137" s="80">
        <v>68</v>
      </c>
      <c r="R137" s="92">
        <v>0</v>
      </c>
      <c r="S137" s="97" t="s">
        <v>143</v>
      </c>
      <c r="T137" s="24" t="s">
        <v>227</v>
      </c>
      <c r="U137" s="70">
        <f t="shared" si="61"/>
        <v>0</v>
      </c>
      <c r="V137" s="48">
        <f t="shared" si="62"/>
        <v>1</v>
      </c>
      <c r="W137" s="48">
        <f t="shared" si="63"/>
        <v>0</v>
      </c>
      <c r="X137" s="48">
        <f t="shared" si="64"/>
        <v>0</v>
      </c>
      <c r="Y137" s="61">
        <v>-1</v>
      </c>
      <c r="Z137" s="61" t="s">
        <v>0</v>
      </c>
      <c r="AA137" t="s">
        <v>516</v>
      </c>
    </row>
    <row r="138" spans="3:29" x14ac:dyDescent="0.25">
      <c r="C138" s="61">
        <f t="shared" si="67"/>
        <v>2008</v>
      </c>
      <c r="D138" s="6">
        <f t="shared" si="66"/>
        <v>2010</v>
      </c>
      <c r="E138" t="s">
        <v>534</v>
      </c>
      <c r="F138" s="67" t="s">
        <v>154</v>
      </c>
      <c r="G138" s="10">
        <v>7.7</v>
      </c>
      <c r="H138" s="66" t="s">
        <v>189</v>
      </c>
      <c r="I138" s="66" t="s">
        <v>189</v>
      </c>
      <c r="J138" s="66" t="s">
        <v>188</v>
      </c>
      <c r="K138" s="16">
        <v>1</v>
      </c>
      <c r="L138" s="1">
        <v>0</v>
      </c>
      <c r="M138" s="48">
        <v>1</v>
      </c>
      <c r="N138" s="1">
        <v>1</v>
      </c>
      <c r="O138" s="1">
        <v>0</v>
      </c>
      <c r="P138" s="1">
        <v>0</v>
      </c>
      <c r="Q138" s="80">
        <v>68</v>
      </c>
      <c r="R138" s="120">
        <v>1</v>
      </c>
      <c r="S138" s="74" t="s">
        <v>227</v>
      </c>
      <c r="T138" t="s">
        <v>143</v>
      </c>
      <c r="U138" s="70">
        <f t="shared" si="61"/>
        <v>0</v>
      </c>
      <c r="V138" s="48">
        <f t="shared" si="62"/>
        <v>1</v>
      </c>
      <c r="W138" s="48">
        <f t="shared" si="63"/>
        <v>0</v>
      </c>
      <c r="X138" s="48">
        <f t="shared" si="64"/>
        <v>0</v>
      </c>
      <c r="Y138" s="61">
        <v>-1</v>
      </c>
      <c r="Z138" s="61" t="s">
        <v>0</v>
      </c>
      <c r="AA138" t="s">
        <v>533</v>
      </c>
      <c r="AC138" t="s">
        <v>529</v>
      </c>
    </row>
    <row r="139" spans="3:29" x14ac:dyDescent="0.25">
      <c r="C139" s="61">
        <f t="shared" si="67"/>
        <v>2008</v>
      </c>
      <c r="D139" s="6">
        <f t="shared" si="66"/>
        <v>2010</v>
      </c>
      <c r="E139" t="s">
        <v>535</v>
      </c>
      <c r="F139" s="67" t="s">
        <v>154</v>
      </c>
      <c r="G139" s="10">
        <v>7.7</v>
      </c>
      <c r="H139" s="66" t="s">
        <v>189</v>
      </c>
      <c r="I139" s="66" t="s">
        <v>189</v>
      </c>
      <c r="J139" s="66" t="s">
        <v>188</v>
      </c>
      <c r="K139" s="16">
        <v>1</v>
      </c>
      <c r="L139" s="1">
        <v>0</v>
      </c>
      <c r="M139" s="48">
        <v>1</v>
      </c>
      <c r="N139" s="1">
        <v>1</v>
      </c>
      <c r="O139" s="1">
        <v>0</v>
      </c>
      <c r="P139" s="1">
        <v>0</v>
      </c>
      <c r="Q139" s="80">
        <v>68</v>
      </c>
      <c r="R139" s="120">
        <v>1</v>
      </c>
      <c r="S139" s="74" t="s">
        <v>227</v>
      </c>
      <c r="T139" t="s">
        <v>143</v>
      </c>
      <c r="U139" s="70">
        <f t="shared" si="61"/>
        <v>0</v>
      </c>
      <c r="V139" s="48">
        <f t="shared" si="62"/>
        <v>1</v>
      </c>
      <c r="W139" s="48">
        <f t="shared" si="63"/>
        <v>0</v>
      </c>
      <c r="X139" s="48">
        <f t="shared" si="64"/>
        <v>0</v>
      </c>
      <c r="Y139" s="61">
        <v>-1</v>
      </c>
      <c r="Z139" s="61" t="s">
        <v>0</v>
      </c>
      <c r="AA139" t="s">
        <v>536</v>
      </c>
      <c r="AC139" t="s">
        <v>528</v>
      </c>
    </row>
    <row r="140" spans="3:29" x14ac:dyDescent="0.25">
      <c r="C140" s="61">
        <f t="shared" si="65"/>
        <v>2008</v>
      </c>
      <c r="D140" s="6">
        <f t="shared" si="66"/>
        <v>2010</v>
      </c>
      <c r="E140" t="s">
        <v>524</v>
      </c>
      <c r="F140" s="67" t="s">
        <v>154</v>
      </c>
      <c r="G140" s="10">
        <v>7.7</v>
      </c>
      <c r="H140" s="66" t="s">
        <v>189</v>
      </c>
      <c r="I140" s="66" t="s">
        <v>189</v>
      </c>
      <c r="J140" s="66" t="s">
        <v>188</v>
      </c>
      <c r="K140" s="16">
        <v>1</v>
      </c>
      <c r="L140" s="1">
        <v>0</v>
      </c>
      <c r="M140" s="48">
        <v>1</v>
      </c>
      <c r="N140" s="1">
        <v>1</v>
      </c>
      <c r="O140" s="1">
        <v>0</v>
      </c>
      <c r="P140" s="1">
        <v>0</v>
      </c>
      <c r="Q140" s="80">
        <v>68</v>
      </c>
      <c r="R140" s="120">
        <v>1</v>
      </c>
      <c r="S140" s="74" t="s">
        <v>227</v>
      </c>
      <c r="T140" t="s">
        <v>143</v>
      </c>
      <c r="U140" s="70">
        <f t="shared" si="61"/>
        <v>0</v>
      </c>
      <c r="V140" s="48">
        <f t="shared" si="62"/>
        <v>1</v>
      </c>
      <c r="W140" s="48">
        <f t="shared" si="63"/>
        <v>0</v>
      </c>
      <c r="X140" s="48">
        <f t="shared" si="64"/>
        <v>0</v>
      </c>
      <c r="Y140" s="61">
        <v>-1</v>
      </c>
      <c r="Z140" s="61" t="s">
        <v>0</v>
      </c>
      <c r="AA140" t="s">
        <v>539</v>
      </c>
      <c r="AC140" t="s">
        <v>528</v>
      </c>
    </row>
    <row r="141" spans="3:29" x14ac:dyDescent="0.25">
      <c r="C141" s="61">
        <f t="shared" si="65"/>
        <v>2008</v>
      </c>
      <c r="D141" s="6">
        <f t="shared" si="66"/>
        <v>2010</v>
      </c>
      <c r="E141" t="s">
        <v>144</v>
      </c>
      <c r="F141" s="67" t="s">
        <v>154</v>
      </c>
      <c r="G141" s="55">
        <v>7.7</v>
      </c>
      <c r="H141" s="66" t="s">
        <v>189</v>
      </c>
      <c r="I141" s="66" t="s">
        <v>189</v>
      </c>
      <c r="J141" s="66" t="s">
        <v>188</v>
      </c>
      <c r="K141" s="16">
        <v>1</v>
      </c>
      <c r="L141" s="1">
        <v>1</v>
      </c>
      <c r="M141" s="49">
        <v>1</v>
      </c>
      <c r="N141" s="1">
        <v>1</v>
      </c>
      <c r="O141" s="1">
        <v>0</v>
      </c>
      <c r="P141" s="1">
        <v>0</v>
      </c>
      <c r="Q141" s="80">
        <v>68</v>
      </c>
      <c r="R141" s="92">
        <v>0</v>
      </c>
      <c r="S141" s="97" t="s">
        <v>143</v>
      </c>
      <c r="T141" s="24" t="s">
        <v>227</v>
      </c>
      <c r="U141" s="70">
        <f t="shared" si="61"/>
        <v>0</v>
      </c>
      <c r="V141" s="48">
        <f t="shared" si="62"/>
        <v>1</v>
      </c>
      <c r="W141" s="48">
        <f t="shared" si="63"/>
        <v>0</v>
      </c>
      <c r="X141" s="48">
        <f t="shared" si="64"/>
        <v>0</v>
      </c>
      <c r="Y141" s="61">
        <v>-1</v>
      </c>
      <c r="Z141" s="61" t="s">
        <v>0</v>
      </c>
      <c r="AA141" t="s">
        <v>17</v>
      </c>
    </row>
    <row r="142" spans="3:29" x14ac:dyDescent="0.25">
      <c r="C142" s="61">
        <f t="shared" si="65"/>
        <v>2008</v>
      </c>
      <c r="D142" s="6">
        <f t="shared" si="66"/>
        <v>2010</v>
      </c>
      <c r="E142" t="s">
        <v>145</v>
      </c>
      <c r="F142" s="67" t="s">
        <v>154</v>
      </c>
      <c r="G142" s="11">
        <v>0</v>
      </c>
      <c r="H142" s="66" t="s">
        <v>189</v>
      </c>
      <c r="I142" s="66" t="s">
        <v>189</v>
      </c>
      <c r="J142" s="66" t="s">
        <v>188</v>
      </c>
      <c r="K142" s="16">
        <v>0</v>
      </c>
      <c r="L142" s="1">
        <v>1</v>
      </c>
      <c r="M142" s="48">
        <v>1</v>
      </c>
      <c r="N142" s="1">
        <v>1</v>
      </c>
      <c r="O142" s="1">
        <v>0</v>
      </c>
      <c r="P142" s="1">
        <v>0</v>
      </c>
      <c r="Q142" s="80">
        <v>68</v>
      </c>
      <c r="R142" s="92">
        <v>0</v>
      </c>
      <c r="S142" s="97" t="s">
        <v>143</v>
      </c>
      <c r="T142" s="24" t="s">
        <v>227</v>
      </c>
      <c r="U142" s="70">
        <f t="shared" si="61"/>
        <v>0</v>
      </c>
      <c r="V142" s="48">
        <f t="shared" si="62"/>
        <v>0</v>
      </c>
      <c r="W142" s="48">
        <f t="shared" si="63"/>
        <v>0</v>
      </c>
      <c r="X142" s="48">
        <f t="shared" si="64"/>
        <v>0</v>
      </c>
      <c r="Y142" s="61">
        <v>-1</v>
      </c>
      <c r="Z142" s="61" t="s">
        <v>0</v>
      </c>
      <c r="AA142" t="s">
        <v>18</v>
      </c>
    </row>
    <row r="143" spans="3:29" x14ac:dyDescent="0.25">
      <c r="C143" s="61">
        <f t="shared" si="65"/>
        <v>2008</v>
      </c>
      <c r="D143" s="6">
        <f t="shared" si="66"/>
        <v>2010</v>
      </c>
      <c r="E143" t="s">
        <v>146</v>
      </c>
      <c r="F143" s="67" t="s">
        <v>154</v>
      </c>
      <c r="G143" s="55">
        <v>7.4</v>
      </c>
      <c r="H143" s="66" t="s">
        <v>189</v>
      </c>
      <c r="I143" s="66" t="s">
        <v>189</v>
      </c>
      <c r="J143" s="66" t="s">
        <v>188</v>
      </c>
      <c r="K143" s="16">
        <v>1</v>
      </c>
      <c r="L143" s="1">
        <v>0</v>
      </c>
      <c r="M143" s="48">
        <v>1</v>
      </c>
      <c r="N143" s="1">
        <v>1</v>
      </c>
      <c r="O143" s="1">
        <v>0</v>
      </c>
      <c r="P143" s="1">
        <v>0</v>
      </c>
      <c r="Q143" s="80">
        <v>68</v>
      </c>
      <c r="R143" s="120">
        <v>1</v>
      </c>
      <c r="S143" s="74" t="s">
        <v>227</v>
      </c>
      <c r="T143" s="123" t="s">
        <v>143</v>
      </c>
      <c r="U143" s="70">
        <f t="shared" si="61"/>
        <v>0</v>
      </c>
      <c r="V143" s="48">
        <f t="shared" si="62"/>
        <v>1</v>
      </c>
      <c r="W143" s="48">
        <f t="shared" si="63"/>
        <v>0</v>
      </c>
      <c r="X143" s="48">
        <f t="shared" si="64"/>
        <v>0</v>
      </c>
      <c r="Y143" s="61">
        <v>-1</v>
      </c>
      <c r="Z143" s="61" t="s">
        <v>0</v>
      </c>
      <c r="AA143" t="s">
        <v>19</v>
      </c>
    </row>
    <row r="144" spans="3:29" x14ac:dyDescent="0.25">
      <c r="C144" s="61">
        <f t="shared" si="65"/>
        <v>2008</v>
      </c>
      <c r="D144" s="6">
        <f t="shared" si="66"/>
        <v>2010</v>
      </c>
      <c r="E144" t="s">
        <v>147</v>
      </c>
      <c r="F144" s="67" t="s">
        <v>154</v>
      </c>
      <c r="G144" s="10">
        <v>7.7</v>
      </c>
      <c r="H144" s="66" t="s">
        <v>189</v>
      </c>
      <c r="I144" s="66" t="s">
        <v>189</v>
      </c>
      <c r="J144" s="66" t="s">
        <v>188</v>
      </c>
      <c r="K144" s="94">
        <v>1</v>
      </c>
      <c r="L144" s="1">
        <v>-1</v>
      </c>
      <c r="M144" s="48">
        <v>0</v>
      </c>
      <c r="N144" s="1">
        <v>1</v>
      </c>
      <c r="O144" s="1">
        <v>0</v>
      </c>
      <c r="P144" s="1">
        <v>0</v>
      </c>
      <c r="Q144" s="80">
        <v>-1</v>
      </c>
      <c r="R144" s="92">
        <v>0</v>
      </c>
      <c r="S144" s="97" t="s">
        <v>143</v>
      </c>
      <c r="T144" s="54" t="s">
        <v>143</v>
      </c>
      <c r="U144" s="70">
        <f t="shared" si="61"/>
        <v>0</v>
      </c>
      <c r="V144" s="48">
        <f t="shared" si="62"/>
        <v>1</v>
      </c>
      <c r="W144" s="48">
        <f t="shared" si="63"/>
        <v>0</v>
      </c>
      <c r="X144" s="48">
        <f t="shared" si="64"/>
        <v>0</v>
      </c>
      <c r="Y144" s="61">
        <v>-1</v>
      </c>
      <c r="Z144" s="61" t="s">
        <v>0</v>
      </c>
      <c r="AA144" t="s">
        <v>20</v>
      </c>
    </row>
    <row r="145" spans="1:29" x14ac:dyDescent="0.25">
      <c r="C145" s="61">
        <f t="shared" si="65"/>
        <v>2008</v>
      </c>
      <c r="D145" s="6">
        <f t="shared" si="66"/>
        <v>2010</v>
      </c>
      <c r="E145" t="s">
        <v>148</v>
      </c>
      <c r="F145" s="67" t="s">
        <v>154</v>
      </c>
      <c r="G145" s="66" t="s">
        <v>155</v>
      </c>
      <c r="H145" s="66" t="s">
        <v>189</v>
      </c>
      <c r="I145" s="66" t="s">
        <v>189</v>
      </c>
      <c r="J145" s="66" t="s">
        <v>188</v>
      </c>
      <c r="K145" s="94">
        <v>1</v>
      </c>
      <c r="L145" s="1">
        <v>-1</v>
      </c>
      <c r="M145" s="48">
        <v>0</v>
      </c>
      <c r="N145" s="1">
        <v>0</v>
      </c>
      <c r="O145" s="1">
        <v>1</v>
      </c>
      <c r="P145" s="1">
        <v>0</v>
      </c>
      <c r="Q145" s="80">
        <v>-1</v>
      </c>
      <c r="R145" s="92">
        <v>0</v>
      </c>
      <c r="S145" s="43" t="s">
        <v>141</v>
      </c>
      <c r="T145" s="123" t="s">
        <v>141</v>
      </c>
      <c r="U145" s="70">
        <f t="shared" si="61"/>
        <v>0</v>
      </c>
      <c r="V145" s="48">
        <f t="shared" si="62"/>
        <v>0</v>
      </c>
      <c r="W145" s="48">
        <f t="shared" si="63"/>
        <v>0</v>
      </c>
      <c r="X145" s="48">
        <f t="shared" si="64"/>
        <v>0</v>
      </c>
      <c r="Y145" s="61">
        <v>-1</v>
      </c>
      <c r="Z145" s="61" t="s">
        <v>0</v>
      </c>
      <c r="AA145" t="s">
        <v>21</v>
      </c>
    </row>
    <row r="146" spans="1:29" x14ac:dyDescent="0.25">
      <c r="C146" s="61">
        <f t="shared" si="65"/>
        <v>2008</v>
      </c>
      <c r="D146" s="6">
        <f t="shared" si="66"/>
        <v>2010</v>
      </c>
      <c r="E146" t="s">
        <v>514</v>
      </c>
      <c r="F146" s="67" t="s">
        <v>154</v>
      </c>
      <c r="G146" s="66" t="s">
        <v>155</v>
      </c>
      <c r="H146" s="66" t="s">
        <v>189</v>
      </c>
      <c r="I146" s="66" t="s">
        <v>189</v>
      </c>
      <c r="J146" s="66" t="s">
        <v>188</v>
      </c>
      <c r="K146" s="94">
        <v>1</v>
      </c>
      <c r="L146" s="1">
        <v>-1</v>
      </c>
      <c r="M146" s="48">
        <v>0</v>
      </c>
      <c r="N146" s="1">
        <v>1</v>
      </c>
      <c r="O146" s="1">
        <v>0</v>
      </c>
      <c r="P146" s="1">
        <v>0</v>
      </c>
      <c r="Q146" s="80">
        <v>-1</v>
      </c>
      <c r="R146" s="92">
        <v>0</v>
      </c>
      <c r="S146" s="97" t="s">
        <v>143</v>
      </c>
      <c r="T146" s="54" t="s">
        <v>143</v>
      </c>
      <c r="U146" s="70">
        <f t="shared" si="61"/>
        <v>0</v>
      </c>
      <c r="V146" s="48">
        <f t="shared" si="62"/>
        <v>0</v>
      </c>
      <c r="W146" s="48">
        <f t="shared" si="63"/>
        <v>0</v>
      </c>
      <c r="X146" s="48">
        <f t="shared" si="64"/>
        <v>0</v>
      </c>
      <c r="Y146" s="61">
        <v>-1</v>
      </c>
      <c r="Z146" s="61" t="s">
        <v>0</v>
      </c>
      <c r="AA146" t="s">
        <v>21</v>
      </c>
    </row>
    <row r="147" spans="1:29" x14ac:dyDescent="0.25">
      <c r="C147" s="61">
        <f t="shared" si="65"/>
        <v>2008</v>
      </c>
      <c r="D147" s="6">
        <f t="shared" si="66"/>
        <v>2010</v>
      </c>
      <c r="E147" t="s">
        <v>367</v>
      </c>
      <c r="F147" s="67" t="s">
        <v>154</v>
      </c>
      <c r="G147" s="66" t="s">
        <v>155</v>
      </c>
      <c r="H147" s="66" t="s">
        <v>189</v>
      </c>
      <c r="I147" s="66" t="s">
        <v>189</v>
      </c>
      <c r="J147" s="66" t="s">
        <v>188</v>
      </c>
      <c r="K147" s="16">
        <v>1</v>
      </c>
      <c r="L147" s="1">
        <v>-1</v>
      </c>
      <c r="M147" s="48">
        <v>1</v>
      </c>
      <c r="N147" s="1">
        <v>1</v>
      </c>
      <c r="O147" s="1">
        <v>0</v>
      </c>
      <c r="P147" s="1">
        <v>1</v>
      </c>
      <c r="Q147" s="80">
        <v>68</v>
      </c>
      <c r="R147" s="92">
        <v>0</v>
      </c>
      <c r="S147" s="97" t="s">
        <v>143</v>
      </c>
      <c r="T147" s="54" t="s">
        <v>143</v>
      </c>
      <c r="U147" s="70">
        <f t="shared" si="61"/>
        <v>0</v>
      </c>
      <c r="V147" s="48">
        <f t="shared" si="62"/>
        <v>0</v>
      </c>
      <c r="W147" s="48">
        <f t="shared" si="63"/>
        <v>0</v>
      </c>
      <c r="X147" s="48">
        <f t="shared" si="64"/>
        <v>0</v>
      </c>
      <c r="Y147" s="61">
        <v>-1</v>
      </c>
      <c r="Z147" s="61" t="s">
        <v>0</v>
      </c>
      <c r="AA147" t="s">
        <v>368</v>
      </c>
    </row>
    <row r="148" spans="1:29" x14ac:dyDescent="0.25">
      <c r="C148" s="61">
        <v>2008</v>
      </c>
      <c r="D148" s="6">
        <f t="shared" si="66"/>
        <v>2010</v>
      </c>
      <c r="E148" t="s">
        <v>366</v>
      </c>
      <c r="F148" s="67" t="s">
        <v>154</v>
      </c>
      <c r="G148" s="10">
        <v>7.7</v>
      </c>
      <c r="H148" s="66" t="s">
        <v>189</v>
      </c>
      <c r="I148" s="66" t="s">
        <v>189</v>
      </c>
      <c r="J148" s="66" t="s">
        <v>188</v>
      </c>
      <c r="K148" s="16">
        <v>1</v>
      </c>
      <c r="L148" s="1">
        <v>-1</v>
      </c>
      <c r="M148" s="48">
        <v>1</v>
      </c>
      <c r="N148" s="1">
        <v>1</v>
      </c>
      <c r="O148" s="1">
        <v>0</v>
      </c>
      <c r="P148" s="1">
        <v>1</v>
      </c>
      <c r="Q148" s="80">
        <v>68</v>
      </c>
      <c r="R148" s="120">
        <v>1</v>
      </c>
      <c r="S148" s="97" t="s">
        <v>143</v>
      </c>
      <c r="T148" s="54" t="s">
        <v>143</v>
      </c>
      <c r="U148" s="70">
        <f t="shared" si="61"/>
        <v>0</v>
      </c>
      <c r="V148" s="48">
        <f t="shared" si="62"/>
        <v>1</v>
      </c>
      <c r="W148" s="48">
        <f t="shared" si="63"/>
        <v>0</v>
      </c>
      <c r="X148" s="48">
        <f t="shared" si="64"/>
        <v>0</v>
      </c>
      <c r="Y148" s="61">
        <v>-1</v>
      </c>
      <c r="Z148" s="61" t="s">
        <v>0</v>
      </c>
      <c r="AA148" t="s">
        <v>369</v>
      </c>
    </row>
    <row r="149" spans="1:29" x14ac:dyDescent="0.25">
      <c r="C149" s="61">
        <f t="shared" ref="C149:C151" si="68">C148</f>
        <v>2008</v>
      </c>
      <c r="D149" s="6">
        <f t="shared" si="66"/>
        <v>2010</v>
      </c>
      <c r="E149" t="s">
        <v>553</v>
      </c>
      <c r="F149" s="67" t="s">
        <v>154</v>
      </c>
      <c r="G149" s="10">
        <v>7.7</v>
      </c>
      <c r="H149" s="66" t="s">
        <v>189</v>
      </c>
      <c r="I149" s="66" t="s">
        <v>189</v>
      </c>
      <c r="J149" s="66" t="s">
        <v>188</v>
      </c>
      <c r="K149" s="16">
        <v>1</v>
      </c>
      <c r="L149" s="1">
        <v>-1</v>
      </c>
      <c r="M149" s="48">
        <v>1</v>
      </c>
      <c r="N149" s="1">
        <v>1</v>
      </c>
      <c r="O149" s="1">
        <v>0</v>
      </c>
      <c r="P149" s="1">
        <v>0</v>
      </c>
      <c r="Q149" s="80">
        <v>68</v>
      </c>
      <c r="R149" s="92">
        <v>0</v>
      </c>
      <c r="S149" s="97" t="s">
        <v>143</v>
      </c>
      <c r="T149" s="54" t="s">
        <v>143</v>
      </c>
      <c r="U149" s="70">
        <f t="shared" si="61"/>
        <v>0</v>
      </c>
      <c r="V149" s="48">
        <f t="shared" si="62"/>
        <v>1</v>
      </c>
      <c r="W149" s="48">
        <f t="shared" si="63"/>
        <v>0</v>
      </c>
      <c r="X149" s="48">
        <f t="shared" si="64"/>
        <v>0</v>
      </c>
      <c r="Y149" s="61">
        <v>-1</v>
      </c>
      <c r="Z149" s="61" t="s">
        <v>0</v>
      </c>
      <c r="AA149" t="s">
        <v>554</v>
      </c>
      <c r="AC149" t="s">
        <v>555</v>
      </c>
    </row>
    <row r="150" spans="1:29" x14ac:dyDescent="0.25">
      <c r="C150" s="61">
        <f t="shared" si="68"/>
        <v>2008</v>
      </c>
      <c r="D150" s="6">
        <f t="shared" si="66"/>
        <v>2010</v>
      </c>
      <c r="E150" t="s">
        <v>744</v>
      </c>
      <c r="F150" s="67" t="s">
        <v>154</v>
      </c>
      <c r="G150" s="10">
        <v>7.7</v>
      </c>
      <c r="H150" s="66" t="s">
        <v>189</v>
      </c>
      <c r="I150" s="66" t="s">
        <v>189</v>
      </c>
      <c r="J150" s="66" t="s">
        <v>188</v>
      </c>
      <c r="K150" s="16">
        <v>1</v>
      </c>
      <c r="L150" s="1">
        <v>-1</v>
      </c>
      <c r="M150" s="48">
        <v>1</v>
      </c>
      <c r="N150" s="1">
        <v>1</v>
      </c>
      <c r="O150" s="1">
        <v>0</v>
      </c>
      <c r="P150" s="1">
        <v>0</v>
      </c>
      <c r="Q150" s="80">
        <v>68</v>
      </c>
      <c r="R150" s="92">
        <v>0</v>
      </c>
      <c r="S150" s="97" t="s">
        <v>143</v>
      </c>
      <c r="T150" s="54" t="s">
        <v>143</v>
      </c>
      <c r="U150" s="70">
        <f t="shared" ref="U150:U151" si="69">IF(AND(ISNUMBER(F150), F150&gt;0), 1, 0)</f>
        <v>0</v>
      </c>
      <c r="V150" s="48">
        <f t="shared" ref="V150:V151" si="70">IF(AND(ISNUMBER(G150), G150&gt;0), 1, 0)</f>
        <v>1</v>
      </c>
      <c r="W150" s="48">
        <f t="shared" si="63"/>
        <v>0</v>
      </c>
      <c r="X150" s="48">
        <f t="shared" ref="X150:X151" si="71">IF(AND(ISNUMBER(J150), J150&gt;0), 1, 0)</f>
        <v>0</v>
      </c>
      <c r="Y150" s="61">
        <v>-1</v>
      </c>
      <c r="Z150" s="61" t="s">
        <v>0</v>
      </c>
      <c r="AA150" t="s">
        <v>745</v>
      </c>
      <c r="AC150" t="s">
        <v>555</v>
      </c>
    </row>
    <row r="151" spans="1:29" x14ac:dyDescent="0.25">
      <c r="C151" s="61">
        <f t="shared" si="68"/>
        <v>2008</v>
      </c>
      <c r="D151" s="6">
        <f t="shared" si="66"/>
        <v>2010</v>
      </c>
      <c r="E151" t="s">
        <v>785</v>
      </c>
      <c r="F151" s="67" t="s">
        <v>154</v>
      </c>
      <c r="G151" s="10">
        <v>7.7</v>
      </c>
      <c r="H151" s="66" t="s">
        <v>189</v>
      </c>
      <c r="I151" s="66" t="s">
        <v>189</v>
      </c>
      <c r="J151" s="66" t="s">
        <v>188</v>
      </c>
      <c r="K151" s="16">
        <v>1</v>
      </c>
      <c r="L151" s="1">
        <v>-1</v>
      </c>
      <c r="M151" s="48">
        <v>1</v>
      </c>
      <c r="N151" s="1">
        <v>1</v>
      </c>
      <c r="O151" s="1">
        <v>0</v>
      </c>
      <c r="P151" s="1">
        <v>0</v>
      </c>
      <c r="Q151" s="80">
        <v>68</v>
      </c>
      <c r="R151" s="92">
        <v>0</v>
      </c>
      <c r="S151" s="97" t="s">
        <v>143</v>
      </c>
      <c r="T151" s="54" t="s">
        <v>143</v>
      </c>
      <c r="U151" s="70">
        <f t="shared" si="69"/>
        <v>0</v>
      </c>
      <c r="V151" s="48">
        <f t="shared" si="70"/>
        <v>1</v>
      </c>
      <c r="W151" s="48">
        <f t="shared" si="63"/>
        <v>0</v>
      </c>
      <c r="X151" s="48">
        <f t="shared" si="71"/>
        <v>0</v>
      </c>
      <c r="Y151" s="61">
        <v>-1</v>
      </c>
      <c r="Z151" s="61" t="s">
        <v>0</v>
      </c>
      <c r="AA151" t="s">
        <v>786</v>
      </c>
      <c r="AC151" t="s">
        <v>555</v>
      </c>
    </row>
    <row r="152" spans="1:29" x14ac:dyDescent="0.25">
      <c r="A152" t="s">
        <v>435</v>
      </c>
      <c r="D152" s="126"/>
      <c r="E152" s="126"/>
      <c r="F152" s="126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6"/>
    </row>
    <row r="153" spans="1:29" x14ac:dyDescent="0.25">
      <c r="C153" s="60">
        <v>2006</v>
      </c>
      <c r="D153" s="60">
        <v>2007</v>
      </c>
      <c r="E153" t="s">
        <v>141</v>
      </c>
      <c r="F153" s="69">
        <v>78</v>
      </c>
      <c r="G153" s="66" t="s">
        <v>155</v>
      </c>
      <c r="H153" s="66" t="s">
        <v>189</v>
      </c>
      <c r="I153" s="66" t="s">
        <v>189</v>
      </c>
      <c r="J153" s="66" t="s">
        <v>188</v>
      </c>
      <c r="K153" s="16">
        <v>1</v>
      </c>
      <c r="L153" s="1">
        <v>1</v>
      </c>
      <c r="M153" s="48">
        <v>0</v>
      </c>
      <c r="N153" s="1">
        <v>0</v>
      </c>
      <c r="O153" s="1">
        <v>1</v>
      </c>
      <c r="P153" s="1">
        <v>0</v>
      </c>
      <c r="Q153" s="80">
        <v>-1</v>
      </c>
      <c r="R153" s="92">
        <v>0</v>
      </c>
      <c r="S153" s="43" t="s">
        <v>141</v>
      </c>
      <c r="T153" s="24" t="s">
        <v>227</v>
      </c>
      <c r="U153" s="70">
        <f t="shared" ref="U153:U173" si="72">IF(AND(ISNUMBER(F153), F153&gt;0), 1, 0)</f>
        <v>1</v>
      </c>
      <c r="V153" s="48">
        <f t="shared" ref="V153:V173" si="73">IF(AND(ISNUMBER(G153), G153&gt;0), 1, 0)</f>
        <v>0</v>
      </c>
      <c r="W153" s="48">
        <f t="shared" ref="W153:W175" si="74">IF(AND(ISNUMBER(H153), H153&gt;0), 1, 0)</f>
        <v>0</v>
      </c>
      <c r="X153" s="48">
        <f t="shared" ref="X153:X173" si="75">IF(AND(ISNUMBER(J153), J153&gt;0), 1, 0)</f>
        <v>0</v>
      </c>
      <c r="Y153" s="61">
        <v>-1</v>
      </c>
      <c r="Z153" s="61" t="s">
        <v>0</v>
      </c>
      <c r="AA153" t="s">
        <v>13</v>
      </c>
    </row>
    <row r="154" spans="1:29" x14ac:dyDescent="0.25">
      <c r="C154" s="61">
        <f>C153</f>
        <v>2006</v>
      </c>
      <c r="D154" s="6">
        <f>D153</f>
        <v>2007</v>
      </c>
      <c r="E154" t="s">
        <v>385</v>
      </c>
      <c r="F154" s="51">
        <v>75</v>
      </c>
      <c r="G154" s="66" t="s">
        <v>155</v>
      </c>
      <c r="H154" s="66" t="s">
        <v>189</v>
      </c>
      <c r="I154" s="66" t="s">
        <v>189</v>
      </c>
      <c r="J154" s="66" t="s">
        <v>188</v>
      </c>
      <c r="K154" s="16">
        <v>1</v>
      </c>
      <c r="L154" s="1">
        <v>0</v>
      </c>
      <c r="M154" s="48">
        <v>0</v>
      </c>
      <c r="N154" s="1">
        <v>0</v>
      </c>
      <c r="O154" s="1">
        <v>1</v>
      </c>
      <c r="P154" s="1">
        <v>0</v>
      </c>
      <c r="Q154" s="80">
        <v>-1</v>
      </c>
      <c r="R154" s="92">
        <v>0</v>
      </c>
      <c r="S154" s="74" t="s">
        <v>227</v>
      </c>
      <c r="T154" s="124" t="s">
        <v>141</v>
      </c>
      <c r="U154" s="70">
        <f t="shared" si="72"/>
        <v>1</v>
      </c>
      <c r="V154" s="48">
        <f t="shared" si="73"/>
        <v>0</v>
      </c>
      <c r="W154" s="48">
        <f t="shared" si="74"/>
        <v>0</v>
      </c>
      <c r="X154" s="48">
        <f t="shared" si="75"/>
        <v>0</v>
      </c>
      <c r="Y154" s="61">
        <v>-1</v>
      </c>
      <c r="Z154" s="61" t="s">
        <v>0</v>
      </c>
      <c r="AA154" t="s">
        <v>695</v>
      </c>
    </row>
    <row r="155" spans="1:29" x14ac:dyDescent="0.25">
      <c r="C155" s="61">
        <f t="shared" ref="C155:C175" si="76">C154</f>
        <v>2006</v>
      </c>
      <c r="D155" s="6">
        <f t="shared" ref="D155:D175" si="77">D154</f>
        <v>2007</v>
      </c>
      <c r="E155" t="s">
        <v>386</v>
      </c>
      <c r="F155" s="51">
        <v>65</v>
      </c>
      <c r="G155" s="66" t="s">
        <v>155</v>
      </c>
      <c r="H155" s="66" t="s">
        <v>189</v>
      </c>
      <c r="I155" s="66" t="s">
        <v>189</v>
      </c>
      <c r="J155" s="66" t="s">
        <v>188</v>
      </c>
      <c r="K155" s="16">
        <v>1</v>
      </c>
      <c r="L155" s="1">
        <v>0</v>
      </c>
      <c r="M155" s="48">
        <v>0</v>
      </c>
      <c r="N155" s="1">
        <v>0</v>
      </c>
      <c r="O155" s="1">
        <v>1</v>
      </c>
      <c r="P155" s="1">
        <v>0</v>
      </c>
      <c r="Q155" s="80">
        <v>-1</v>
      </c>
      <c r="R155" s="92">
        <v>0</v>
      </c>
      <c r="S155" s="74" t="s">
        <v>227</v>
      </c>
      <c r="T155" s="124" t="s">
        <v>141</v>
      </c>
      <c r="U155" s="70">
        <f t="shared" si="72"/>
        <v>1</v>
      </c>
      <c r="V155" s="48">
        <f t="shared" si="73"/>
        <v>0</v>
      </c>
      <c r="W155" s="48">
        <f t="shared" si="74"/>
        <v>0</v>
      </c>
      <c r="X155" s="48">
        <f t="shared" si="75"/>
        <v>0</v>
      </c>
      <c r="Y155" s="61">
        <v>-1</v>
      </c>
      <c r="Z155" s="61" t="s">
        <v>0</v>
      </c>
      <c r="AA155" t="s">
        <v>696</v>
      </c>
    </row>
    <row r="156" spans="1:29" x14ac:dyDescent="0.25">
      <c r="C156" s="61">
        <f t="shared" si="76"/>
        <v>2006</v>
      </c>
      <c r="D156" s="6">
        <f t="shared" si="77"/>
        <v>2007</v>
      </c>
      <c r="E156" t="s">
        <v>383</v>
      </c>
      <c r="F156" s="51">
        <v>57</v>
      </c>
      <c r="G156" s="66" t="s">
        <v>155</v>
      </c>
      <c r="H156" s="66" t="s">
        <v>189</v>
      </c>
      <c r="I156" s="66" t="s">
        <v>189</v>
      </c>
      <c r="J156" s="66" t="s">
        <v>188</v>
      </c>
      <c r="K156" s="16">
        <v>1</v>
      </c>
      <c r="L156" s="1">
        <v>0</v>
      </c>
      <c r="M156" s="48">
        <v>0</v>
      </c>
      <c r="N156" s="1">
        <v>0</v>
      </c>
      <c r="O156" s="1">
        <v>1</v>
      </c>
      <c r="P156" s="1">
        <v>0</v>
      </c>
      <c r="Q156" s="80">
        <v>-1</v>
      </c>
      <c r="R156" s="92">
        <v>0</v>
      </c>
      <c r="S156" s="74" t="s">
        <v>227</v>
      </c>
      <c r="T156" s="124" t="s">
        <v>141</v>
      </c>
      <c r="U156" s="70">
        <f t="shared" si="72"/>
        <v>1</v>
      </c>
      <c r="V156" s="48">
        <f t="shared" si="73"/>
        <v>0</v>
      </c>
      <c r="W156" s="48">
        <f t="shared" si="74"/>
        <v>0</v>
      </c>
      <c r="X156" s="48">
        <f t="shared" si="75"/>
        <v>0</v>
      </c>
      <c r="Y156" s="61">
        <v>-1</v>
      </c>
      <c r="Z156" s="61" t="s">
        <v>0</v>
      </c>
      <c r="AA156" t="s">
        <v>697</v>
      </c>
    </row>
    <row r="157" spans="1:29" x14ac:dyDescent="0.25">
      <c r="C157" s="61">
        <f t="shared" si="76"/>
        <v>2006</v>
      </c>
      <c r="D157" s="6">
        <f t="shared" si="77"/>
        <v>2007</v>
      </c>
      <c r="E157" t="s">
        <v>384</v>
      </c>
      <c r="F157" s="51">
        <v>61</v>
      </c>
      <c r="G157" s="66" t="s">
        <v>155</v>
      </c>
      <c r="H157" s="66" t="s">
        <v>189</v>
      </c>
      <c r="I157" s="66" t="s">
        <v>189</v>
      </c>
      <c r="J157" s="66" t="s">
        <v>188</v>
      </c>
      <c r="K157" s="16">
        <v>1</v>
      </c>
      <c r="L157" s="1">
        <v>0</v>
      </c>
      <c r="M157" s="48">
        <v>0</v>
      </c>
      <c r="N157" s="1">
        <v>0</v>
      </c>
      <c r="O157" s="1">
        <v>1</v>
      </c>
      <c r="P157" s="1">
        <v>0</v>
      </c>
      <c r="Q157" s="80">
        <v>-1</v>
      </c>
      <c r="R157" s="92">
        <v>0</v>
      </c>
      <c r="S157" s="74" t="s">
        <v>227</v>
      </c>
      <c r="T157" s="124" t="s">
        <v>141</v>
      </c>
      <c r="U157" s="70">
        <f t="shared" si="72"/>
        <v>1</v>
      </c>
      <c r="V157" s="48">
        <f t="shared" si="73"/>
        <v>0</v>
      </c>
      <c r="W157" s="48">
        <f t="shared" si="74"/>
        <v>0</v>
      </c>
      <c r="X157" s="48">
        <f t="shared" si="75"/>
        <v>0</v>
      </c>
      <c r="Y157" s="61">
        <v>-1</v>
      </c>
      <c r="Z157" s="61" t="s">
        <v>0</v>
      </c>
      <c r="AA157" t="s">
        <v>14</v>
      </c>
    </row>
    <row r="158" spans="1:29" x14ac:dyDescent="0.25">
      <c r="C158" s="61">
        <f t="shared" si="76"/>
        <v>2006</v>
      </c>
      <c r="D158" s="6">
        <f t="shared" si="77"/>
        <v>2007</v>
      </c>
      <c r="E158" t="s">
        <v>142</v>
      </c>
      <c r="F158" s="51">
        <v>80</v>
      </c>
      <c r="G158" s="66" t="s">
        <v>155</v>
      </c>
      <c r="H158" s="66" t="s">
        <v>189</v>
      </c>
      <c r="I158" s="66" t="s">
        <v>189</v>
      </c>
      <c r="J158" s="66" t="s">
        <v>188</v>
      </c>
      <c r="K158" s="16">
        <v>1</v>
      </c>
      <c r="L158" s="1">
        <v>-1</v>
      </c>
      <c r="M158" s="48">
        <v>0</v>
      </c>
      <c r="N158" s="1">
        <v>0</v>
      </c>
      <c r="O158" s="1">
        <v>1</v>
      </c>
      <c r="P158" s="1">
        <v>0</v>
      </c>
      <c r="Q158" s="80">
        <v>-1</v>
      </c>
      <c r="R158" s="92">
        <v>0</v>
      </c>
      <c r="S158" s="43" t="s">
        <v>141</v>
      </c>
      <c r="T158" s="124" t="s">
        <v>141</v>
      </c>
      <c r="U158" s="70">
        <f t="shared" si="72"/>
        <v>1</v>
      </c>
      <c r="V158" s="48">
        <f t="shared" si="73"/>
        <v>0</v>
      </c>
      <c r="W158" s="48">
        <f t="shared" si="74"/>
        <v>0</v>
      </c>
      <c r="X158" s="48">
        <f t="shared" si="75"/>
        <v>0</v>
      </c>
      <c r="Y158" s="61">
        <v>-1</v>
      </c>
      <c r="Z158" s="61" t="s">
        <v>0</v>
      </c>
      <c r="AA158" t="s">
        <v>15</v>
      </c>
    </row>
    <row r="159" spans="1:29" x14ac:dyDescent="0.25">
      <c r="C159" s="61">
        <f t="shared" ref="C159:C171" si="78">C158</f>
        <v>2006</v>
      </c>
      <c r="D159" s="6">
        <f t="shared" si="77"/>
        <v>2007</v>
      </c>
      <c r="E159" t="s">
        <v>525</v>
      </c>
      <c r="F159" s="67" t="s">
        <v>154</v>
      </c>
      <c r="G159" s="66" t="s">
        <v>155</v>
      </c>
      <c r="H159" s="66" t="s">
        <v>189</v>
      </c>
      <c r="I159" s="66" t="s">
        <v>189</v>
      </c>
      <c r="J159" s="66" t="s">
        <v>188</v>
      </c>
      <c r="K159" s="16">
        <v>1</v>
      </c>
      <c r="L159" s="1">
        <v>0</v>
      </c>
      <c r="M159" s="48">
        <v>0</v>
      </c>
      <c r="N159" s="1">
        <v>0</v>
      </c>
      <c r="O159" s="1">
        <v>0</v>
      </c>
      <c r="P159" s="1">
        <v>0</v>
      </c>
      <c r="Q159" s="80">
        <v>-1</v>
      </c>
      <c r="R159" s="120">
        <v>1</v>
      </c>
      <c r="S159" s="43" t="s">
        <v>141</v>
      </c>
      <c r="T159" s="124" t="s">
        <v>141</v>
      </c>
      <c r="U159" s="70">
        <f t="shared" si="72"/>
        <v>0</v>
      </c>
      <c r="V159" s="48">
        <f t="shared" si="73"/>
        <v>0</v>
      </c>
      <c r="W159" s="48">
        <f t="shared" si="74"/>
        <v>0</v>
      </c>
      <c r="X159" s="48">
        <f t="shared" si="75"/>
        <v>0</v>
      </c>
      <c r="Y159" s="61">
        <v>-1</v>
      </c>
      <c r="Z159" s="61" t="s">
        <v>0</v>
      </c>
      <c r="AA159" t="s">
        <v>526</v>
      </c>
      <c r="AC159" t="s">
        <v>528</v>
      </c>
    </row>
    <row r="160" spans="1:29" x14ac:dyDescent="0.25">
      <c r="C160" s="61">
        <f t="shared" si="78"/>
        <v>2006</v>
      </c>
      <c r="D160" s="6">
        <f t="shared" si="77"/>
        <v>2007</v>
      </c>
      <c r="E160" t="s">
        <v>143</v>
      </c>
      <c r="F160" s="67" t="s">
        <v>154</v>
      </c>
      <c r="G160" s="10">
        <v>7.7</v>
      </c>
      <c r="H160" s="66" t="s">
        <v>189</v>
      </c>
      <c r="I160" s="66" t="s">
        <v>189</v>
      </c>
      <c r="J160" s="66" t="s">
        <v>188</v>
      </c>
      <c r="K160" s="16">
        <v>1</v>
      </c>
      <c r="L160" s="1">
        <v>1</v>
      </c>
      <c r="M160" s="48">
        <v>1</v>
      </c>
      <c r="N160" s="1">
        <v>1</v>
      </c>
      <c r="O160" s="1">
        <v>0</v>
      </c>
      <c r="P160" s="1">
        <v>0</v>
      </c>
      <c r="Q160" s="80">
        <v>68</v>
      </c>
      <c r="R160" s="92">
        <v>0</v>
      </c>
      <c r="S160" s="97" t="s">
        <v>143</v>
      </c>
      <c r="T160" s="24" t="s">
        <v>227</v>
      </c>
      <c r="U160" s="70">
        <f t="shared" si="72"/>
        <v>0</v>
      </c>
      <c r="V160" s="48">
        <f t="shared" si="73"/>
        <v>1</v>
      </c>
      <c r="W160" s="48">
        <f t="shared" si="74"/>
        <v>0</v>
      </c>
      <c r="X160" s="48">
        <f t="shared" si="75"/>
        <v>0</v>
      </c>
      <c r="Y160" s="61">
        <v>-1</v>
      </c>
      <c r="Z160" s="61" t="s">
        <v>0</v>
      </c>
      <c r="AA160" t="s">
        <v>16</v>
      </c>
    </row>
    <row r="161" spans="1:29" x14ac:dyDescent="0.25">
      <c r="C161" s="61">
        <f t="shared" si="78"/>
        <v>2006</v>
      </c>
      <c r="D161" s="6">
        <f t="shared" si="77"/>
        <v>2007</v>
      </c>
      <c r="E161" t="s">
        <v>515</v>
      </c>
      <c r="F161" s="67" t="s">
        <v>154</v>
      </c>
      <c r="G161" s="10">
        <v>7.7</v>
      </c>
      <c r="H161" s="66" t="s">
        <v>189</v>
      </c>
      <c r="I161" s="66" t="s">
        <v>189</v>
      </c>
      <c r="J161" s="66" t="s">
        <v>188</v>
      </c>
      <c r="K161" s="16">
        <v>1</v>
      </c>
      <c r="L161" s="1">
        <v>1</v>
      </c>
      <c r="M161" s="48">
        <v>1</v>
      </c>
      <c r="N161" s="1">
        <v>1</v>
      </c>
      <c r="O161" s="1">
        <v>0</v>
      </c>
      <c r="P161" s="1">
        <v>0</v>
      </c>
      <c r="Q161" s="80">
        <v>68</v>
      </c>
      <c r="R161" s="92">
        <v>0</v>
      </c>
      <c r="S161" s="97" t="s">
        <v>143</v>
      </c>
      <c r="T161" s="24" t="s">
        <v>227</v>
      </c>
      <c r="U161" s="70">
        <f t="shared" si="72"/>
        <v>0</v>
      </c>
      <c r="V161" s="48">
        <f t="shared" si="73"/>
        <v>1</v>
      </c>
      <c r="W161" s="48">
        <f t="shared" si="74"/>
        <v>0</v>
      </c>
      <c r="X161" s="48">
        <f t="shared" si="75"/>
        <v>0</v>
      </c>
      <c r="Y161" s="61">
        <v>-1</v>
      </c>
      <c r="Z161" s="61" t="s">
        <v>0</v>
      </c>
      <c r="AA161" t="s">
        <v>516</v>
      </c>
    </row>
    <row r="162" spans="1:29" x14ac:dyDescent="0.25">
      <c r="C162" s="61">
        <f t="shared" si="78"/>
        <v>2006</v>
      </c>
      <c r="D162" s="6">
        <f t="shared" si="77"/>
        <v>2007</v>
      </c>
      <c r="E162" t="s">
        <v>534</v>
      </c>
      <c r="F162" s="67" t="s">
        <v>154</v>
      </c>
      <c r="G162" s="10">
        <v>7.7</v>
      </c>
      <c r="H162" s="66" t="s">
        <v>189</v>
      </c>
      <c r="I162" s="66" t="s">
        <v>189</v>
      </c>
      <c r="J162" s="66" t="s">
        <v>188</v>
      </c>
      <c r="K162" s="16">
        <v>1</v>
      </c>
      <c r="L162" s="1">
        <v>0</v>
      </c>
      <c r="M162" s="48">
        <v>1</v>
      </c>
      <c r="N162" s="1">
        <v>1</v>
      </c>
      <c r="O162" s="1">
        <v>0</v>
      </c>
      <c r="P162" s="1">
        <v>0</v>
      </c>
      <c r="Q162" s="80">
        <v>68</v>
      </c>
      <c r="R162" s="120">
        <v>1</v>
      </c>
      <c r="S162" s="74" t="s">
        <v>227</v>
      </c>
      <c r="T162" t="s">
        <v>143</v>
      </c>
      <c r="U162" s="70">
        <f t="shared" si="72"/>
        <v>0</v>
      </c>
      <c r="V162" s="48">
        <f t="shared" si="73"/>
        <v>1</v>
      </c>
      <c r="W162" s="48">
        <f t="shared" si="74"/>
        <v>0</v>
      </c>
      <c r="X162" s="48">
        <f t="shared" si="75"/>
        <v>0</v>
      </c>
      <c r="Y162" s="61">
        <v>-1</v>
      </c>
      <c r="Z162" s="61" t="s">
        <v>0</v>
      </c>
      <c r="AA162" t="s">
        <v>533</v>
      </c>
      <c r="AC162" t="s">
        <v>529</v>
      </c>
    </row>
    <row r="163" spans="1:29" x14ac:dyDescent="0.25">
      <c r="C163" s="61">
        <f t="shared" si="78"/>
        <v>2006</v>
      </c>
      <c r="D163" s="6">
        <f t="shared" si="77"/>
        <v>2007</v>
      </c>
      <c r="E163" t="s">
        <v>535</v>
      </c>
      <c r="F163" s="67" t="s">
        <v>154</v>
      </c>
      <c r="G163" s="10">
        <v>7.7</v>
      </c>
      <c r="H163" s="66" t="s">
        <v>189</v>
      </c>
      <c r="I163" s="66" t="s">
        <v>189</v>
      </c>
      <c r="J163" s="66" t="s">
        <v>188</v>
      </c>
      <c r="K163" s="16">
        <v>1</v>
      </c>
      <c r="L163" s="1">
        <v>0</v>
      </c>
      <c r="M163" s="48">
        <v>1</v>
      </c>
      <c r="N163" s="1">
        <v>1</v>
      </c>
      <c r="O163" s="1">
        <v>0</v>
      </c>
      <c r="P163" s="1">
        <v>0</v>
      </c>
      <c r="Q163" s="80">
        <v>68</v>
      </c>
      <c r="R163" s="120">
        <v>1</v>
      </c>
      <c r="S163" s="74" t="s">
        <v>227</v>
      </c>
      <c r="T163" t="s">
        <v>143</v>
      </c>
      <c r="U163" s="70">
        <f t="shared" si="72"/>
        <v>0</v>
      </c>
      <c r="V163" s="48">
        <f t="shared" si="73"/>
        <v>1</v>
      </c>
      <c r="W163" s="48">
        <f t="shared" si="74"/>
        <v>0</v>
      </c>
      <c r="X163" s="48">
        <f t="shared" si="75"/>
        <v>0</v>
      </c>
      <c r="Y163" s="61">
        <v>-1</v>
      </c>
      <c r="Z163" s="61" t="s">
        <v>0</v>
      </c>
      <c r="AA163" t="s">
        <v>536</v>
      </c>
      <c r="AC163" t="s">
        <v>528</v>
      </c>
    </row>
    <row r="164" spans="1:29" x14ac:dyDescent="0.25">
      <c r="C164" s="61">
        <f t="shared" si="78"/>
        <v>2006</v>
      </c>
      <c r="D164" s="6">
        <f t="shared" si="77"/>
        <v>2007</v>
      </c>
      <c r="E164" t="s">
        <v>524</v>
      </c>
      <c r="F164" s="67" t="s">
        <v>154</v>
      </c>
      <c r="G164" s="10">
        <v>7.7</v>
      </c>
      <c r="H164" s="66" t="s">
        <v>189</v>
      </c>
      <c r="I164" s="66" t="s">
        <v>189</v>
      </c>
      <c r="J164" s="66" t="s">
        <v>188</v>
      </c>
      <c r="K164" s="16">
        <v>1</v>
      </c>
      <c r="L164" s="1">
        <v>0</v>
      </c>
      <c r="M164" s="48">
        <v>1</v>
      </c>
      <c r="N164" s="1">
        <v>1</v>
      </c>
      <c r="O164" s="1">
        <v>0</v>
      </c>
      <c r="P164" s="1">
        <v>0</v>
      </c>
      <c r="Q164" s="80">
        <v>68</v>
      </c>
      <c r="R164" s="120">
        <v>1</v>
      </c>
      <c r="S164" s="74" t="s">
        <v>227</v>
      </c>
      <c r="T164" t="s">
        <v>143</v>
      </c>
      <c r="U164" s="70">
        <f t="shared" si="72"/>
        <v>0</v>
      </c>
      <c r="V164" s="48">
        <f t="shared" si="73"/>
        <v>1</v>
      </c>
      <c r="W164" s="48">
        <f t="shared" si="74"/>
        <v>0</v>
      </c>
      <c r="X164" s="48">
        <f t="shared" si="75"/>
        <v>0</v>
      </c>
      <c r="Y164" s="61">
        <v>-1</v>
      </c>
      <c r="Z164" s="61" t="s">
        <v>0</v>
      </c>
      <c r="AA164" t="s">
        <v>539</v>
      </c>
      <c r="AC164" t="s">
        <v>528</v>
      </c>
    </row>
    <row r="165" spans="1:29" x14ac:dyDescent="0.25">
      <c r="C165" s="61">
        <f t="shared" si="78"/>
        <v>2006</v>
      </c>
      <c r="D165" s="6">
        <f t="shared" si="77"/>
        <v>2007</v>
      </c>
      <c r="E165" t="s">
        <v>144</v>
      </c>
      <c r="F165" s="67" t="s">
        <v>154</v>
      </c>
      <c r="G165" s="55">
        <v>7.7</v>
      </c>
      <c r="H165" s="66" t="s">
        <v>189</v>
      </c>
      <c r="I165" s="66" t="s">
        <v>189</v>
      </c>
      <c r="J165" s="66" t="s">
        <v>188</v>
      </c>
      <c r="K165" s="16">
        <v>1</v>
      </c>
      <c r="L165" s="1">
        <v>1</v>
      </c>
      <c r="M165" s="49">
        <v>1</v>
      </c>
      <c r="N165" s="1">
        <v>1</v>
      </c>
      <c r="O165" s="1">
        <v>0</v>
      </c>
      <c r="P165" s="1">
        <v>0</v>
      </c>
      <c r="Q165" s="80">
        <v>68</v>
      </c>
      <c r="R165" s="92">
        <v>0</v>
      </c>
      <c r="S165" s="97" t="s">
        <v>143</v>
      </c>
      <c r="T165" s="24" t="s">
        <v>227</v>
      </c>
      <c r="U165" s="70">
        <f t="shared" si="72"/>
        <v>0</v>
      </c>
      <c r="V165" s="48">
        <f t="shared" si="73"/>
        <v>1</v>
      </c>
      <c r="W165" s="48">
        <f t="shared" si="74"/>
        <v>0</v>
      </c>
      <c r="X165" s="48">
        <f t="shared" si="75"/>
        <v>0</v>
      </c>
      <c r="Y165" s="61">
        <v>-1</v>
      </c>
      <c r="Z165" s="61" t="s">
        <v>0</v>
      </c>
      <c r="AA165" t="s">
        <v>17</v>
      </c>
    </row>
    <row r="166" spans="1:29" x14ac:dyDescent="0.25">
      <c r="C166" s="61">
        <f t="shared" si="78"/>
        <v>2006</v>
      </c>
      <c r="D166" s="6">
        <f t="shared" si="77"/>
        <v>2007</v>
      </c>
      <c r="E166" t="s">
        <v>145</v>
      </c>
      <c r="F166" s="67" t="s">
        <v>154</v>
      </c>
      <c r="G166" s="11">
        <v>0</v>
      </c>
      <c r="H166" s="66" t="s">
        <v>189</v>
      </c>
      <c r="I166" s="66" t="s">
        <v>189</v>
      </c>
      <c r="J166" s="66" t="s">
        <v>188</v>
      </c>
      <c r="K166" s="16">
        <v>0</v>
      </c>
      <c r="L166" s="1">
        <v>1</v>
      </c>
      <c r="M166" s="48">
        <v>1</v>
      </c>
      <c r="N166" s="1">
        <v>1</v>
      </c>
      <c r="O166" s="1">
        <v>0</v>
      </c>
      <c r="P166" s="1">
        <v>0</v>
      </c>
      <c r="Q166" s="80">
        <v>68</v>
      </c>
      <c r="R166" s="92">
        <v>0</v>
      </c>
      <c r="S166" s="97" t="s">
        <v>143</v>
      </c>
      <c r="T166" s="24" t="s">
        <v>227</v>
      </c>
      <c r="U166" s="70">
        <f t="shared" si="72"/>
        <v>0</v>
      </c>
      <c r="V166" s="48">
        <f t="shared" si="73"/>
        <v>0</v>
      </c>
      <c r="W166" s="48">
        <f t="shared" si="74"/>
        <v>0</v>
      </c>
      <c r="X166" s="48">
        <f t="shared" si="75"/>
        <v>0</v>
      </c>
      <c r="Y166" s="61">
        <v>-1</v>
      </c>
      <c r="Z166" s="61" t="s">
        <v>0</v>
      </c>
      <c r="AA166" t="s">
        <v>18</v>
      </c>
    </row>
    <row r="167" spans="1:29" x14ac:dyDescent="0.25">
      <c r="C167" s="61">
        <f t="shared" si="78"/>
        <v>2006</v>
      </c>
      <c r="D167" s="6">
        <f t="shared" si="77"/>
        <v>2007</v>
      </c>
      <c r="E167" t="s">
        <v>146</v>
      </c>
      <c r="F167" s="67" t="s">
        <v>154</v>
      </c>
      <c r="G167" s="55">
        <v>7.4</v>
      </c>
      <c r="H167" s="66" t="s">
        <v>189</v>
      </c>
      <c r="I167" s="66" t="s">
        <v>189</v>
      </c>
      <c r="J167" s="66" t="s">
        <v>188</v>
      </c>
      <c r="K167" s="16">
        <v>1</v>
      </c>
      <c r="L167" s="1">
        <v>0</v>
      </c>
      <c r="M167" s="48">
        <v>1</v>
      </c>
      <c r="N167" s="1">
        <v>1</v>
      </c>
      <c r="O167" s="1">
        <v>0</v>
      </c>
      <c r="P167" s="1">
        <v>0</v>
      </c>
      <c r="Q167" s="80">
        <v>68</v>
      </c>
      <c r="R167" s="120">
        <v>1</v>
      </c>
      <c r="S167" s="74" t="s">
        <v>227</v>
      </c>
      <c r="T167" s="123" t="s">
        <v>143</v>
      </c>
      <c r="U167" s="70">
        <f t="shared" si="72"/>
        <v>0</v>
      </c>
      <c r="V167" s="48">
        <f t="shared" si="73"/>
        <v>1</v>
      </c>
      <c r="W167" s="48">
        <f t="shared" si="74"/>
        <v>0</v>
      </c>
      <c r="X167" s="48">
        <f t="shared" si="75"/>
        <v>0</v>
      </c>
      <c r="Y167" s="61">
        <v>-1</v>
      </c>
      <c r="Z167" s="61" t="s">
        <v>0</v>
      </c>
      <c r="AA167" t="s">
        <v>19</v>
      </c>
    </row>
    <row r="168" spans="1:29" x14ac:dyDescent="0.25">
      <c r="C168" s="61">
        <f t="shared" si="78"/>
        <v>2006</v>
      </c>
      <c r="D168" s="6">
        <f t="shared" si="77"/>
        <v>2007</v>
      </c>
      <c r="E168" t="s">
        <v>147</v>
      </c>
      <c r="F168" s="67" t="s">
        <v>154</v>
      </c>
      <c r="G168" s="10">
        <v>7.7</v>
      </c>
      <c r="H168" s="66" t="s">
        <v>189</v>
      </c>
      <c r="I168" s="66" t="s">
        <v>189</v>
      </c>
      <c r="J168" s="66" t="s">
        <v>188</v>
      </c>
      <c r="K168" s="94">
        <v>1</v>
      </c>
      <c r="L168" s="1">
        <v>-1</v>
      </c>
      <c r="M168" s="48">
        <v>0</v>
      </c>
      <c r="N168" s="1">
        <v>1</v>
      </c>
      <c r="O168" s="1">
        <v>0</v>
      </c>
      <c r="P168" s="1">
        <v>0</v>
      </c>
      <c r="Q168" s="80">
        <v>-1</v>
      </c>
      <c r="R168" s="92">
        <v>0</v>
      </c>
      <c r="S168" s="97" t="s">
        <v>143</v>
      </c>
      <c r="T168" s="54" t="s">
        <v>143</v>
      </c>
      <c r="U168" s="70">
        <f t="shared" si="72"/>
        <v>0</v>
      </c>
      <c r="V168" s="48">
        <f t="shared" si="73"/>
        <v>1</v>
      </c>
      <c r="W168" s="48">
        <f t="shared" si="74"/>
        <v>0</v>
      </c>
      <c r="X168" s="48">
        <f t="shared" si="75"/>
        <v>0</v>
      </c>
      <c r="Y168" s="61">
        <v>-1</v>
      </c>
      <c r="Z168" s="61" t="s">
        <v>0</v>
      </c>
      <c r="AA168" t="s">
        <v>20</v>
      </c>
    </row>
    <row r="169" spans="1:29" x14ac:dyDescent="0.25">
      <c r="C169" s="61">
        <f t="shared" si="78"/>
        <v>2006</v>
      </c>
      <c r="D169" s="6">
        <f t="shared" si="77"/>
        <v>2007</v>
      </c>
      <c r="E169" t="s">
        <v>148</v>
      </c>
      <c r="F169" s="67" t="s">
        <v>154</v>
      </c>
      <c r="G169" s="66" t="s">
        <v>155</v>
      </c>
      <c r="H169" s="66" t="s">
        <v>189</v>
      </c>
      <c r="I169" s="66" t="s">
        <v>189</v>
      </c>
      <c r="J169" s="66" t="s">
        <v>188</v>
      </c>
      <c r="K169" s="94">
        <v>1</v>
      </c>
      <c r="L169" s="1">
        <v>-1</v>
      </c>
      <c r="M169" s="48">
        <v>0</v>
      </c>
      <c r="N169" s="1">
        <v>0</v>
      </c>
      <c r="O169" s="1">
        <v>1</v>
      </c>
      <c r="P169" s="1">
        <v>0</v>
      </c>
      <c r="Q169" s="80">
        <v>-1</v>
      </c>
      <c r="R169" s="92">
        <v>0</v>
      </c>
      <c r="S169" s="43" t="s">
        <v>141</v>
      </c>
      <c r="T169" s="123" t="s">
        <v>141</v>
      </c>
      <c r="U169" s="70">
        <f t="shared" si="72"/>
        <v>0</v>
      </c>
      <c r="V169" s="48">
        <f t="shared" si="73"/>
        <v>0</v>
      </c>
      <c r="W169" s="48">
        <f t="shared" si="74"/>
        <v>0</v>
      </c>
      <c r="X169" s="48">
        <f t="shared" si="75"/>
        <v>0</v>
      </c>
      <c r="Y169" s="61">
        <v>-1</v>
      </c>
      <c r="Z169" s="61" t="s">
        <v>0</v>
      </c>
      <c r="AA169" t="s">
        <v>21</v>
      </c>
    </row>
    <row r="170" spans="1:29" x14ac:dyDescent="0.25">
      <c r="C170" s="61">
        <f t="shared" si="78"/>
        <v>2006</v>
      </c>
      <c r="D170" s="6">
        <f t="shared" si="77"/>
        <v>2007</v>
      </c>
      <c r="E170" t="s">
        <v>514</v>
      </c>
      <c r="F170" s="67" t="s">
        <v>154</v>
      </c>
      <c r="G170" s="66" t="s">
        <v>155</v>
      </c>
      <c r="H170" s="66" t="s">
        <v>189</v>
      </c>
      <c r="I170" s="66" t="s">
        <v>189</v>
      </c>
      <c r="J170" s="66" t="s">
        <v>188</v>
      </c>
      <c r="K170" s="94">
        <v>1</v>
      </c>
      <c r="L170" s="1">
        <v>-1</v>
      </c>
      <c r="M170" s="48">
        <v>0</v>
      </c>
      <c r="N170" s="1">
        <v>1</v>
      </c>
      <c r="O170" s="1">
        <v>0</v>
      </c>
      <c r="P170" s="1">
        <v>0</v>
      </c>
      <c r="Q170" s="80">
        <v>-1</v>
      </c>
      <c r="R170" s="92">
        <v>0</v>
      </c>
      <c r="S170" s="97" t="s">
        <v>143</v>
      </c>
      <c r="T170" s="54" t="s">
        <v>143</v>
      </c>
      <c r="U170" s="70">
        <f t="shared" si="72"/>
        <v>0</v>
      </c>
      <c r="V170" s="48">
        <f t="shared" si="73"/>
        <v>0</v>
      </c>
      <c r="W170" s="48">
        <f t="shared" si="74"/>
        <v>0</v>
      </c>
      <c r="X170" s="48">
        <f t="shared" si="75"/>
        <v>0</v>
      </c>
      <c r="Y170" s="61">
        <v>-1</v>
      </c>
      <c r="Z170" s="61" t="s">
        <v>0</v>
      </c>
      <c r="AA170" t="s">
        <v>21</v>
      </c>
    </row>
    <row r="171" spans="1:29" x14ac:dyDescent="0.25">
      <c r="C171" s="61">
        <f t="shared" si="78"/>
        <v>2006</v>
      </c>
      <c r="D171" s="6">
        <f t="shared" si="77"/>
        <v>2007</v>
      </c>
      <c r="E171" t="s">
        <v>367</v>
      </c>
      <c r="F171" s="67" t="s">
        <v>154</v>
      </c>
      <c r="G171" s="66" t="s">
        <v>155</v>
      </c>
      <c r="H171" s="66" t="s">
        <v>189</v>
      </c>
      <c r="I171" s="66" t="s">
        <v>189</v>
      </c>
      <c r="J171" s="66" t="s">
        <v>188</v>
      </c>
      <c r="K171" s="16">
        <v>1</v>
      </c>
      <c r="L171" s="1">
        <v>-1</v>
      </c>
      <c r="M171" s="48">
        <v>1</v>
      </c>
      <c r="N171" s="1">
        <v>1</v>
      </c>
      <c r="O171" s="1">
        <v>0</v>
      </c>
      <c r="P171" s="1">
        <v>1</v>
      </c>
      <c r="Q171" s="80">
        <v>68</v>
      </c>
      <c r="R171" s="92">
        <v>0</v>
      </c>
      <c r="S171" s="97" t="s">
        <v>143</v>
      </c>
      <c r="T171" s="54" t="s">
        <v>143</v>
      </c>
      <c r="U171" s="70">
        <f t="shared" si="72"/>
        <v>0</v>
      </c>
      <c r="V171" s="48">
        <f t="shared" si="73"/>
        <v>0</v>
      </c>
      <c r="W171" s="48">
        <f t="shared" si="74"/>
        <v>0</v>
      </c>
      <c r="X171" s="48">
        <f t="shared" si="75"/>
        <v>0</v>
      </c>
      <c r="Y171" s="61">
        <v>-1</v>
      </c>
      <c r="Z171" s="61" t="s">
        <v>0</v>
      </c>
      <c r="AA171" t="s">
        <v>368</v>
      </c>
    </row>
    <row r="172" spans="1:29" x14ac:dyDescent="0.25">
      <c r="C172" s="61">
        <f t="shared" si="76"/>
        <v>2006</v>
      </c>
      <c r="D172" s="6">
        <f t="shared" si="77"/>
        <v>2007</v>
      </c>
      <c r="E172" t="s">
        <v>366</v>
      </c>
      <c r="F172" s="67" t="s">
        <v>154</v>
      </c>
      <c r="G172" s="10">
        <v>7.7</v>
      </c>
      <c r="H172" s="66" t="s">
        <v>189</v>
      </c>
      <c r="I172" s="66" t="s">
        <v>189</v>
      </c>
      <c r="J172" s="66" t="s">
        <v>188</v>
      </c>
      <c r="K172" s="16">
        <v>1</v>
      </c>
      <c r="L172" s="1">
        <v>-1</v>
      </c>
      <c r="M172" s="48">
        <v>1</v>
      </c>
      <c r="N172" s="1">
        <v>1</v>
      </c>
      <c r="O172" s="1">
        <v>0</v>
      </c>
      <c r="P172" s="1">
        <v>1</v>
      </c>
      <c r="Q172" s="80">
        <v>68</v>
      </c>
      <c r="R172" s="120">
        <v>1</v>
      </c>
      <c r="S172" s="97" t="s">
        <v>143</v>
      </c>
      <c r="T172" s="54" t="s">
        <v>143</v>
      </c>
      <c r="U172" s="70">
        <f t="shared" si="72"/>
        <v>0</v>
      </c>
      <c r="V172" s="48">
        <f t="shared" si="73"/>
        <v>1</v>
      </c>
      <c r="W172" s="48">
        <f t="shared" si="74"/>
        <v>0</v>
      </c>
      <c r="X172" s="48">
        <f t="shared" si="75"/>
        <v>0</v>
      </c>
      <c r="Y172" s="61">
        <v>-1</v>
      </c>
      <c r="Z172" s="61" t="s">
        <v>0</v>
      </c>
      <c r="AA172" t="s">
        <v>369</v>
      </c>
    </row>
    <row r="173" spans="1:29" x14ac:dyDescent="0.25">
      <c r="C173" s="61">
        <f t="shared" si="76"/>
        <v>2006</v>
      </c>
      <c r="D173" s="6">
        <f t="shared" si="77"/>
        <v>2007</v>
      </c>
      <c r="E173" t="s">
        <v>553</v>
      </c>
      <c r="F173" s="67" t="s">
        <v>154</v>
      </c>
      <c r="G173" s="10">
        <v>7.7</v>
      </c>
      <c r="H173" s="66" t="s">
        <v>189</v>
      </c>
      <c r="I173" s="66" t="s">
        <v>189</v>
      </c>
      <c r="J173" s="66" t="s">
        <v>188</v>
      </c>
      <c r="K173" s="16">
        <v>1</v>
      </c>
      <c r="L173" s="1">
        <v>-1</v>
      </c>
      <c r="M173" s="48">
        <v>1</v>
      </c>
      <c r="N173" s="1">
        <v>1</v>
      </c>
      <c r="O173" s="1">
        <v>0</v>
      </c>
      <c r="P173" s="1">
        <v>0</v>
      </c>
      <c r="Q173" s="80">
        <v>68</v>
      </c>
      <c r="R173" s="92">
        <v>0</v>
      </c>
      <c r="S173" s="97" t="s">
        <v>143</v>
      </c>
      <c r="T173" s="54" t="s">
        <v>143</v>
      </c>
      <c r="U173" s="70">
        <f t="shared" si="72"/>
        <v>0</v>
      </c>
      <c r="V173" s="48">
        <f t="shared" si="73"/>
        <v>1</v>
      </c>
      <c r="W173" s="48">
        <f t="shared" si="74"/>
        <v>0</v>
      </c>
      <c r="X173" s="48">
        <f t="shared" si="75"/>
        <v>0</v>
      </c>
      <c r="Y173" s="61">
        <v>-1</v>
      </c>
      <c r="Z173" s="61" t="s">
        <v>0</v>
      </c>
      <c r="AA173" t="s">
        <v>554</v>
      </c>
      <c r="AC173" t="s">
        <v>555</v>
      </c>
    </row>
    <row r="174" spans="1:29" x14ac:dyDescent="0.25">
      <c r="C174" s="61">
        <f t="shared" si="76"/>
        <v>2006</v>
      </c>
      <c r="D174" s="6">
        <f t="shared" si="77"/>
        <v>2007</v>
      </c>
      <c r="E174" t="s">
        <v>744</v>
      </c>
      <c r="F174" s="67" t="s">
        <v>154</v>
      </c>
      <c r="G174" s="10">
        <v>7.7</v>
      </c>
      <c r="H174" s="66" t="s">
        <v>189</v>
      </c>
      <c r="I174" s="66" t="s">
        <v>189</v>
      </c>
      <c r="J174" s="66" t="s">
        <v>188</v>
      </c>
      <c r="K174" s="16">
        <v>1</v>
      </c>
      <c r="L174" s="1">
        <v>-1</v>
      </c>
      <c r="M174" s="48">
        <v>1</v>
      </c>
      <c r="N174" s="1">
        <v>1</v>
      </c>
      <c r="O174" s="1">
        <v>0</v>
      </c>
      <c r="P174" s="1">
        <v>0</v>
      </c>
      <c r="Q174" s="80">
        <v>68</v>
      </c>
      <c r="R174" s="92">
        <v>0</v>
      </c>
      <c r="S174" s="97" t="s">
        <v>143</v>
      </c>
      <c r="T174" s="54" t="s">
        <v>143</v>
      </c>
      <c r="U174" s="70">
        <f t="shared" ref="U174:U175" si="79">IF(AND(ISNUMBER(F174), F174&gt;0), 1, 0)</f>
        <v>0</v>
      </c>
      <c r="V174" s="48">
        <f t="shared" ref="V174:V175" si="80">IF(AND(ISNUMBER(G174), G174&gt;0), 1, 0)</f>
        <v>1</v>
      </c>
      <c r="W174" s="48">
        <f t="shared" si="74"/>
        <v>0</v>
      </c>
      <c r="X174" s="48">
        <f t="shared" ref="X174:X175" si="81">IF(AND(ISNUMBER(J174), J174&gt;0), 1, 0)</f>
        <v>0</v>
      </c>
      <c r="Y174" s="61">
        <v>-1</v>
      </c>
      <c r="Z174" s="61" t="s">
        <v>0</v>
      </c>
      <c r="AA174" t="s">
        <v>745</v>
      </c>
      <c r="AC174" t="s">
        <v>555</v>
      </c>
    </row>
    <row r="175" spans="1:29" x14ac:dyDescent="0.25">
      <c r="C175" s="61">
        <f t="shared" si="76"/>
        <v>2006</v>
      </c>
      <c r="D175" s="6">
        <f t="shared" si="77"/>
        <v>2007</v>
      </c>
      <c r="E175" t="s">
        <v>785</v>
      </c>
      <c r="F175" s="67" t="s">
        <v>154</v>
      </c>
      <c r="G175" s="10">
        <v>7.7</v>
      </c>
      <c r="H175" s="66" t="s">
        <v>189</v>
      </c>
      <c r="I175" s="66" t="s">
        <v>189</v>
      </c>
      <c r="J175" s="66" t="s">
        <v>188</v>
      </c>
      <c r="K175" s="16">
        <v>1</v>
      </c>
      <c r="L175" s="1">
        <v>-1</v>
      </c>
      <c r="M175" s="48">
        <v>1</v>
      </c>
      <c r="N175" s="1">
        <v>1</v>
      </c>
      <c r="O175" s="1">
        <v>0</v>
      </c>
      <c r="P175" s="1">
        <v>0</v>
      </c>
      <c r="Q175" s="80">
        <v>68</v>
      </c>
      <c r="R175" s="92">
        <v>0</v>
      </c>
      <c r="S175" s="97" t="s">
        <v>143</v>
      </c>
      <c r="T175" s="54" t="s">
        <v>143</v>
      </c>
      <c r="U175" s="70">
        <f t="shared" si="79"/>
        <v>0</v>
      </c>
      <c r="V175" s="48">
        <f t="shared" si="80"/>
        <v>1</v>
      </c>
      <c r="W175" s="48">
        <f t="shared" si="74"/>
        <v>0</v>
      </c>
      <c r="X175" s="48">
        <f t="shared" si="81"/>
        <v>0</v>
      </c>
      <c r="Y175" s="61">
        <v>-1</v>
      </c>
      <c r="Z175" s="61" t="s">
        <v>0</v>
      </c>
      <c r="AA175" t="s">
        <v>786</v>
      </c>
      <c r="AC175" t="s">
        <v>555</v>
      </c>
    </row>
    <row r="176" spans="1:29" x14ac:dyDescent="0.25">
      <c r="A176" t="s">
        <v>523</v>
      </c>
      <c r="D176" s="126"/>
      <c r="E176" s="126"/>
      <c r="F176" s="126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6"/>
    </row>
    <row r="177" spans="3:29" x14ac:dyDescent="0.25">
      <c r="C177" s="60">
        <v>2014</v>
      </c>
      <c r="D177" s="60">
        <v>2014</v>
      </c>
      <c r="E177" t="s">
        <v>141</v>
      </c>
      <c r="F177" s="69">
        <v>78</v>
      </c>
      <c r="G177" s="66" t="s">
        <v>155</v>
      </c>
      <c r="H177" s="66" t="s">
        <v>189</v>
      </c>
      <c r="I177" s="66" t="s">
        <v>189</v>
      </c>
      <c r="J177" s="66" t="s">
        <v>188</v>
      </c>
      <c r="K177" s="16">
        <v>1</v>
      </c>
      <c r="L177" s="1">
        <v>1</v>
      </c>
      <c r="M177" s="48">
        <v>0</v>
      </c>
      <c r="N177" s="1">
        <v>0</v>
      </c>
      <c r="O177" s="1">
        <v>1</v>
      </c>
      <c r="P177" s="1">
        <v>0</v>
      </c>
      <c r="Q177" s="80">
        <v>-1</v>
      </c>
      <c r="R177" s="92">
        <v>0</v>
      </c>
      <c r="S177" s="43" t="s">
        <v>141</v>
      </c>
      <c r="T177" s="24" t="s">
        <v>141</v>
      </c>
      <c r="U177" s="70">
        <f t="shared" ref="U177:U204" si="82">IF(AND(ISNUMBER(F177), F177&gt;0), 1, 0)</f>
        <v>1</v>
      </c>
      <c r="V177" s="48">
        <f t="shared" ref="V177:V204" si="83">IF(AND(ISNUMBER(G177), G177&gt;0), 1, 0)</f>
        <v>0</v>
      </c>
      <c r="W177" s="48">
        <f t="shared" ref="W177:W206" si="84">IF(AND(ISNUMBER(H177), H177&gt;0), 1, 0)</f>
        <v>0</v>
      </c>
      <c r="X177" s="48">
        <f t="shared" ref="X177:X204" si="85">IF(AND(ISNUMBER(J177), J177&gt;0), 1, 0)</f>
        <v>0</v>
      </c>
      <c r="Y177" s="61">
        <v>-1</v>
      </c>
      <c r="Z177" s="61" t="s">
        <v>0</v>
      </c>
      <c r="AA177" t="s">
        <v>13</v>
      </c>
    </row>
    <row r="178" spans="3:29" x14ac:dyDescent="0.25">
      <c r="C178" s="61">
        <f>C177</f>
        <v>2014</v>
      </c>
      <c r="D178" s="6">
        <f>D177</f>
        <v>2014</v>
      </c>
      <c r="E178" t="s">
        <v>385</v>
      </c>
      <c r="F178" s="51">
        <v>75</v>
      </c>
      <c r="G178" s="66" t="s">
        <v>155</v>
      </c>
      <c r="H178" s="66" t="s">
        <v>189</v>
      </c>
      <c r="I178" s="66" t="s">
        <v>189</v>
      </c>
      <c r="J178" s="66" t="s">
        <v>188</v>
      </c>
      <c r="K178" s="16">
        <v>1</v>
      </c>
      <c r="L178" s="1">
        <v>0</v>
      </c>
      <c r="M178" s="48">
        <v>0</v>
      </c>
      <c r="N178" s="1">
        <v>0</v>
      </c>
      <c r="O178" s="1">
        <v>1</v>
      </c>
      <c r="P178" s="1">
        <v>0</v>
      </c>
      <c r="Q178" s="80">
        <v>-1</v>
      </c>
      <c r="R178" s="92">
        <v>0</v>
      </c>
      <c r="S178" s="74" t="s">
        <v>141</v>
      </c>
      <c r="T178" s="124" t="s">
        <v>141</v>
      </c>
      <c r="U178" s="70">
        <f t="shared" si="82"/>
        <v>1</v>
      </c>
      <c r="V178" s="48">
        <f t="shared" si="83"/>
        <v>0</v>
      </c>
      <c r="W178" s="48">
        <f t="shared" si="84"/>
        <v>0</v>
      </c>
      <c r="X178" s="48">
        <f t="shared" si="85"/>
        <v>0</v>
      </c>
      <c r="Y178" s="61">
        <v>-1</v>
      </c>
      <c r="Z178" s="61" t="s">
        <v>0</v>
      </c>
      <c r="AA178" t="s">
        <v>695</v>
      </c>
    </row>
    <row r="179" spans="3:29" x14ac:dyDescent="0.25">
      <c r="C179" s="61">
        <f t="shared" ref="C179:C206" si="86">C178</f>
        <v>2014</v>
      </c>
      <c r="D179" s="6">
        <f t="shared" ref="D179:D206" si="87">D178</f>
        <v>2014</v>
      </c>
      <c r="E179" t="s">
        <v>386</v>
      </c>
      <c r="F179" s="51">
        <v>65</v>
      </c>
      <c r="G179" s="66" t="s">
        <v>155</v>
      </c>
      <c r="H179" s="66" t="s">
        <v>189</v>
      </c>
      <c r="I179" s="66" t="s">
        <v>189</v>
      </c>
      <c r="J179" s="66" t="s">
        <v>188</v>
      </c>
      <c r="K179" s="16">
        <v>1</v>
      </c>
      <c r="L179" s="1">
        <v>0</v>
      </c>
      <c r="M179" s="48">
        <v>0</v>
      </c>
      <c r="N179" s="1">
        <v>0</v>
      </c>
      <c r="O179" s="1">
        <v>1</v>
      </c>
      <c r="P179" s="1">
        <v>0</v>
      </c>
      <c r="Q179" s="80">
        <v>-1</v>
      </c>
      <c r="R179" s="92">
        <v>0</v>
      </c>
      <c r="S179" s="74" t="s">
        <v>141</v>
      </c>
      <c r="T179" s="124" t="s">
        <v>141</v>
      </c>
      <c r="U179" s="70">
        <f t="shared" si="82"/>
        <v>1</v>
      </c>
      <c r="V179" s="48">
        <f t="shared" si="83"/>
        <v>0</v>
      </c>
      <c r="W179" s="48">
        <f t="shared" si="84"/>
        <v>0</v>
      </c>
      <c r="X179" s="48">
        <f t="shared" si="85"/>
        <v>0</v>
      </c>
      <c r="Y179" s="61">
        <v>-1</v>
      </c>
      <c r="Z179" s="61" t="s">
        <v>0</v>
      </c>
      <c r="AA179" t="s">
        <v>696</v>
      </c>
    </row>
    <row r="180" spans="3:29" x14ac:dyDescent="0.25">
      <c r="C180" s="61">
        <f t="shared" si="86"/>
        <v>2014</v>
      </c>
      <c r="D180" s="6">
        <f t="shared" si="87"/>
        <v>2014</v>
      </c>
      <c r="E180" t="s">
        <v>383</v>
      </c>
      <c r="F180" s="51">
        <v>57</v>
      </c>
      <c r="G180" s="66" t="s">
        <v>155</v>
      </c>
      <c r="H180" s="66" t="s">
        <v>189</v>
      </c>
      <c r="I180" s="66" t="s">
        <v>189</v>
      </c>
      <c r="J180" s="66" t="s">
        <v>188</v>
      </c>
      <c r="K180" s="16">
        <v>1</v>
      </c>
      <c r="L180" s="1">
        <v>0</v>
      </c>
      <c r="M180" s="48">
        <v>0</v>
      </c>
      <c r="N180" s="1">
        <v>0</v>
      </c>
      <c r="O180" s="1">
        <v>1</v>
      </c>
      <c r="P180" s="1">
        <v>0</v>
      </c>
      <c r="Q180" s="80">
        <v>-1</v>
      </c>
      <c r="R180" s="92">
        <v>0</v>
      </c>
      <c r="S180" s="74" t="s">
        <v>141</v>
      </c>
      <c r="T180" s="124" t="s">
        <v>141</v>
      </c>
      <c r="U180" s="70">
        <f t="shared" si="82"/>
        <v>1</v>
      </c>
      <c r="V180" s="48">
        <f t="shared" si="83"/>
        <v>0</v>
      </c>
      <c r="W180" s="48">
        <f t="shared" si="84"/>
        <v>0</v>
      </c>
      <c r="X180" s="48">
        <f t="shared" si="85"/>
        <v>0</v>
      </c>
      <c r="Y180" s="61">
        <v>-1</v>
      </c>
      <c r="Z180" s="61" t="s">
        <v>0</v>
      </c>
      <c r="AA180" t="s">
        <v>697</v>
      </c>
    </row>
    <row r="181" spans="3:29" x14ac:dyDescent="0.25">
      <c r="C181" s="61">
        <f t="shared" si="86"/>
        <v>2014</v>
      </c>
      <c r="D181" s="6">
        <f t="shared" si="87"/>
        <v>2014</v>
      </c>
      <c r="E181" s="177" t="s">
        <v>691</v>
      </c>
      <c r="F181" s="187">
        <v>78</v>
      </c>
      <c r="G181" s="66" t="s">
        <v>155</v>
      </c>
      <c r="H181" s="66" t="s">
        <v>189</v>
      </c>
      <c r="I181" s="66" t="s">
        <v>189</v>
      </c>
      <c r="J181" s="66" t="s">
        <v>188</v>
      </c>
      <c r="K181" s="70">
        <v>1</v>
      </c>
      <c r="L181" s="1">
        <v>1</v>
      </c>
      <c r="M181" s="48">
        <v>0</v>
      </c>
      <c r="N181" s="48">
        <v>0</v>
      </c>
      <c r="O181" s="48">
        <v>1</v>
      </c>
      <c r="P181" s="179">
        <v>0</v>
      </c>
      <c r="Q181" s="70">
        <v>-1</v>
      </c>
      <c r="R181" s="70">
        <v>0</v>
      </c>
      <c r="S181" s="97" t="s">
        <v>141</v>
      </c>
      <c r="T181" s="54" t="s">
        <v>141</v>
      </c>
      <c r="U181" s="92">
        <f t="shared" si="82"/>
        <v>1</v>
      </c>
      <c r="V181" s="6">
        <f t="shared" si="83"/>
        <v>0</v>
      </c>
      <c r="W181" s="6">
        <f t="shared" si="84"/>
        <v>0</v>
      </c>
      <c r="X181" s="6">
        <f t="shared" si="85"/>
        <v>0</v>
      </c>
      <c r="Y181" s="61">
        <v>-1</v>
      </c>
      <c r="Z181" s="61" t="s">
        <v>0</v>
      </c>
      <c r="AA181" s="54" t="s">
        <v>694</v>
      </c>
    </row>
    <row r="182" spans="3:29" x14ac:dyDescent="0.25">
      <c r="C182" s="61">
        <f t="shared" si="86"/>
        <v>2014</v>
      </c>
      <c r="D182" s="6">
        <f t="shared" si="87"/>
        <v>2014</v>
      </c>
      <c r="E182" t="s">
        <v>384</v>
      </c>
      <c r="F182" s="51">
        <v>61</v>
      </c>
      <c r="G182" s="66" t="s">
        <v>155</v>
      </c>
      <c r="H182" s="66" t="s">
        <v>189</v>
      </c>
      <c r="I182" s="66" t="s">
        <v>189</v>
      </c>
      <c r="J182" s="66" t="s">
        <v>188</v>
      </c>
      <c r="K182" s="16">
        <v>1</v>
      </c>
      <c r="L182" s="1">
        <v>0</v>
      </c>
      <c r="M182" s="48">
        <v>0</v>
      </c>
      <c r="N182" s="1">
        <v>0</v>
      </c>
      <c r="O182" s="1">
        <v>1</v>
      </c>
      <c r="P182" s="1">
        <v>0</v>
      </c>
      <c r="Q182" s="80">
        <v>-1</v>
      </c>
      <c r="R182" s="92">
        <v>0</v>
      </c>
      <c r="S182" s="74" t="s">
        <v>141</v>
      </c>
      <c r="T182" s="124" t="s">
        <v>141</v>
      </c>
      <c r="U182" s="70">
        <f t="shared" si="82"/>
        <v>1</v>
      </c>
      <c r="V182" s="48">
        <f t="shared" si="83"/>
        <v>0</v>
      </c>
      <c r="W182" s="48">
        <f t="shared" si="84"/>
        <v>0</v>
      </c>
      <c r="X182" s="48">
        <f t="shared" si="85"/>
        <v>0</v>
      </c>
      <c r="Y182" s="61">
        <v>-1</v>
      </c>
      <c r="Z182" s="61" t="s">
        <v>0</v>
      </c>
      <c r="AA182" t="s">
        <v>14</v>
      </c>
    </row>
    <row r="183" spans="3:29" x14ac:dyDescent="0.25">
      <c r="C183" s="61">
        <f t="shared" si="86"/>
        <v>2014</v>
      </c>
      <c r="D183" s="6">
        <f t="shared" si="87"/>
        <v>2014</v>
      </c>
      <c r="E183" t="s">
        <v>142</v>
      </c>
      <c r="F183" s="51">
        <v>80</v>
      </c>
      <c r="G183" s="66" t="s">
        <v>155</v>
      </c>
      <c r="H183" s="66" t="s">
        <v>189</v>
      </c>
      <c r="I183" s="66" t="s">
        <v>189</v>
      </c>
      <c r="J183" s="66" t="s">
        <v>188</v>
      </c>
      <c r="K183" s="16">
        <v>1</v>
      </c>
      <c r="L183" s="1">
        <v>-1</v>
      </c>
      <c r="M183" s="48">
        <v>0</v>
      </c>
      <c r="N183" s="1">
        <v>0</v>
      </c>
      <c r="O183" s="1">
        <v>1</v>
      </c>
      <c r="P183" s="1">
        <v>0</v>
      </c>
      <c r="Q183" s="80">
        <v>-1</v>
      </c>
      <c r="R183" s="92">
        <v>0</v>
      </c>
      <c r="S183" s="43" t="s">
        <v>141</v>
      </c>
      <c r="T183" s="124" t="s">
        <v>141</v>
      </c>
      <c r="U183" s="70">
        <f t="shared" si="82"/>
        <v>1</v>
      </c>
      <c r="V183" s="48">
        <f t="shared" si="83"/>
        <v>0</v>
      </c>
      <c r="W183" s="48">
        <f t="shared" si="84"/>
        <v>0</v>
      </c>
      <c r="X183" s="48">
        <f t="shared" si="85"/>
        <v>0</v>
      </c>
      <c r="Y183" s="61">
        <v>-1</v>
      </c>
      <c r="Z183" s="61" t="s">
        <v>0</v>
      </c>
      <c r="AA183" t="s">
        <v>15</v>
      </c>
    </row>
    <row r="184" spans="3:29" x14ac:dyDescent="0.25">
      <c r="C184" s="61">
        <f t="shared" si="86"/>
        <v>2014</v>
      </c>
      <c r="D184" s="6">
        <f t="shared" si="87"/>
        <v>2014</v>
      </c>
      <c r="E184" t="s">
        <v>525</v>
      </c>
      <c r="F184" s="67" t="s">
        <v>154</v>
      </c>
      <c r="G184" s="66" t="s">
        <v>155</v>
      </c>
      <c r="H184" s="66" t="s">
        <v>189</v>
      </c>
      <c r="I184" s="66" t="s">
        <v>189</v>
      </c>
      <c r="J184" s="66" t="s">
        <v>188</v>
      </c>
      <c r="K184" s="16">
        <v>1</v>
      </c>
      <c r="L184" s="1">
        <v>0</v>
      </c>
      <c r="M184" s="48">
        <v>0</v>
      </c>
      <c r="N184" s="1">
        <v>0</v>
      </c>
      <c r="O184" s="1">
        <v>0</v>
      </c>
      <c r="P184" s="1">
        <v>0</v>
      </c>
      <c r="Q184" s="80">
        <v>-1</v>
      </c>
      <c r="R184" s="120">
        <v>1</v>
      </c>
      <c r="S184" s="43" t="s">
        <v>141</v>
      </c>
      <c r="T184" s="124" t="s">
        <v>141</v>
      </c>
      <c r="U184" s="70">
        <f t="shared" si="82"/>
        <v>0</v>
      </c>
      <c r="V184" s="48">
        <f t="shared" si="83"/>
        <v>0</v>
      </c>
      <c r="W184" s="48">
        <f t="shared" si="84"/>
        <v>0</v>
      </c>
      <c r="X184" s="48">
        <f t="shared" si="85"/>
        <v>0</v>
      </c>
      <c r="Y184" s="61">
        <v>-1</v>
      </c>
      <c r="Z184" s="61" t="s">
        <v>0</v>
      </c>
      <c r="AA184" t="s">
        <v>526</v>
      </c>
      <c r="AC184" t="s">
        <v>528</v>
      </c>
    </row>
    <row r="185" spans="3:29" x14ac:dyDescent="0.25">
      <c r="C185" s="61">
        <f t="shared" si="86"/>
        <v>2014</v>
      </c>
      <c r="D185" s="6">
        <f t="shared" si="87"/>
        <v>2014</v>
      </c>
      <c r="E185" t="s">
        <v>143</v>
      </c>
      <c r="F185" s="67" t="s">
        <v>154</v>
      </c>
      <c r="G185" s="10">
        <v>7.7</v>
      </c>
      <c r="H185" s="66" t="s">
        <v>189</v>
      </c>
      <c r="I185" s="66" t="s">
        <v>189</v>
      </c>
      <c r="J185" s="66" t="s">
        <v>188</v>
      </c>
      <c r="K185" s="16">
        <v>1</v>
      </c>
      <c r="L185" s="1">
        <v>1</v>
      </c>
      <c r="M185" s="48">
        <v>1</v>
      </c>
      <c r="N185" s="1">
        <v>1</v>
      </c>
      <c r="O185" s="1">
        <v>0</v>
      </c>
      <c r="P185" s="1">
        <v>0</v>
      </c>
      <c r="Q185" s="80">
        <v>68</v>
      </c>
      <c r="R185" s="92">
        <v>0</v>
      </c>
      <c r="S185" s="97" t="s">
        <v>143</v>
      </c>
      <c r="T185" s="24" t="s">
        <v>143</v>
      </c>
      <c r="U185" s="70">
        <f t="shared" si="82"/>
        <v>0</v>
      </c>
      <c r="V185" s="48">
        <f t="shared" si="83"/>
        <v>1</v>
      </c>
      <c r="W185" s="48">
        <f t="shared" si="84"/>
        <v>0</v>
      </c>
      <c r="X185" s="48">
        <f t="shared" si="85"/>
        <v>0</v>
      </c>
      <c r="Y185" s="61">
        <v>-1</v>
      </c>
      <c r="Z185" s="61" t="s">
        <v>0</v>
      </c>
      <c r="AA185" t="s">
        <v>16</v>
      </c>
    </row>
    <row r="186" spans="3:29" x14ac:dyDescent="0.25">
      <c r="C186" s="61">
        <f t="shared" si="86"/>
        <v>2014</v>
      </c>
      <c r="D186" s="6">
        <f t="shared" si="87"/>
        <v>2014</v>
      </c>
      <c r="E186" s="177" t="s">
        <v>698</v>
      </c>
      <c r="F186" s="67" t="s">
        <v>154</v>
      </c>
      <c r="G186" s="66" t="s">
        <v>155</v>
      </c>
      <c r="H186" s="66" t="s">
        <v>189</v>
      </c>
      <c r="I186" s="66" t="s">
        <v>189</v>
      </c>
      <c r="J186" s="186">
        <v>2.5</v>
      </c>
      <c r="K186" s="70">
        <v>1</v>
      </c>
      <c r="L186" s="48">
        <v>0</v>
      </c>
      <c r="M186" s="48">
        <v>1</v>
      </c>
      <c r="N186" s="48">
        <v>1</v>
      </c>
      <c r="O186" s="48">
        <v>0</v>
      </c>
      <c r="P186" s="179">
        <v>0</v>
      </c>
      <c r="Q186" s="70">
        <v>68</v>
      </c>
      <c r="R186" s="70">
        <v>0</v>
      </c>
      <c r="S186" s="97" t="s">
        <v>143</v>
      </c>
      <c r="T186" s="54" t="s">
        <v>143</v>
      </c>
      <c r="U186" s="92">
        <f t="shared" si="82"/>
        <v>0</v>
      </c>
      <c r="V186" s="6">
        <f t="shared" si="83"/>
        <v>0</v>
      </c>
      <c r="W186" s="6">
        <f t="shared" si="84"/>
        <v>0</v>
      </c>
      <c r="X186" s="6">
        <f t="shared" si="85"/>
        <v>1</v>
      </c>
      <c r="Y186" s="61">
        <v>-1</v>
      </c>
      <c r="Z186" s="61" t="s">
        <v>0</v>
      </c>
      <c r="AA186" s="54" t="s">
        <v>700</v>
      </c>
    </row>
    <row r="187" spans="3:29" x14ac:dyDescent="0.25">
      <c r="C187" s="61">
        <f t="shared" si="86"/>
        <v>2014</v>
      </c>
      <c r="D187" s="6">
        <f t="shared" si="87"/>
        <v>2014</v>
      </c>
      <c r="E187" s="177" t="s">
        <v>699</v>
      </c>
      <c r="F187" s="67" t="s">
        <v>154</v>
      </c>
      <c r="G187" s="66" t="s">
        <v>155</v>
      </c>
      <c r="H187" s="66" t="s">
        <v>189</v>
      </c>
      <c r="I187" s="66" t="s">
        <v>189</v>
      </c>
      <c r="J187" s="186">
        <v>3</v>
      </c>
      <c r="K187" s="70">
        <v>1</v>
      </c>
      <c r="L187" s="48">
        <v>0</v>
      </c>
      <c r="M187" s="48">
        <v>1</v>
      </c>
      <c r="N187" s="48">
        <v>1</v>
      </c>
      <c r="O187" s="48">
        <v>0</v>
      </c>
      <c r="P187" s="179">
        <v>0</v>
      </c>
      <c r="Q187" s="70">
        <v>68</v>
      </c>
      <c r="R187" s="70">
        <v>0</v>
      </c>
      <c r="S187" s="97" t="s">
        <v>143</v>
      </c>
      <c r="T187" s="54" t="s">
        <v>143</v>
      </c>
      <c r="U187" s="92">
        <f t="shared" si="82"/>
        <v>0</v>
      </c>
      <c r="V187" s="6">
        <f t="shared" si="83"/>
        <v>0</v>
      </c>
      <c r="W187" s="6">
        <f t="shared" si="84"/>
        <v>0</v>
      </c>
      <c r="X187" s="6">
        <f t="shared" si="85"/>
        <v>1</v>
      </c>
      <c r="Y187" s="61">
        <v>-1</v>
      </c>
      <c r="Z187" s="61" t="s">
        <v>0</v>
      </c>
      <c r="AA187" s="54" t="s">
        <v>701</v>
      </c>
    </row>
    <row r="188" spans="3:29" x14ac:dyDescent="0.25">
      <c r="C188" s="61">
        <f t="shared" si="86"/>
        <v>2014</v>
      </c>
      <c r="D188" s="6">
        <f t="shared" si="87"/>
        <v>2014</v>
      </c>
      <c r="E188" t="s">
        <v>515</v>
      </c>
      <c r="F188" s="67" t="s">
        <v>154</v>
      </c>
      <c r="G188" s="10">
        <v>7.7</v>
      </c>
      <c r="H188" s="66" t="s">
        <v>189</v>
      </c>
      <c r="I188" s="66" t="s">
        <v>189</v>
      </c>
      <c r="J188" s="66" t="s">
        <v>188</v>
      </c>
      <c r="K188" s="16">
        <v>1</v>
      </c>
      <c r="L188" s="1">
        <v>1</v>
      </c>
      <c r="M188" s="48">
        <v>1</v>
      </c>
      <c r="N188" s="1">
        <v>1</v>
      </c>
      <c r="O188" s="1">
        <v>0</v>
      </c>
      <c r="P188" s="1">
        <v>0</v>
      </c>
      <c r="Q188" s="80">
        <v>68</v>
      </c>
      <c r="R188" s="92">
        <v>0</v>
      </c>
      <c r="S188" s="97" t="s">
        <v>143</v>
      </c>
      <c r="T188" s="24" t="s">
        <v>143</v>
      </c>
      <c r="U188" s="70">
        <f t="shared" si="82"/>
        <v>0</v>
      </c>
      <c r="V188" s="48">
        <f t="shared" si="83"/>
        <v>1</v>
      </c>
      <c r="W188" s="48">
        <f t="shared" si="84"/>
        <v>0</v>
      </c>
      <c r="X188" s="48">
        <f t="shared" si="85"/>
        <v>0</v>
      </c>
      <c r="Y188" s="61">
        <v>-1</v>
      </c>
      <c r="Z188" s="61" t="s">
        <v>0</v>
      </c>
      <c r="AA188" t="s">
        <v>516</v>
      </c>
    </row>
    <row r="189" spans="3:29" x14ac:dyDescent="0.25">
      <c r="C189" s="61">
        <f t="shared" si="86"/>
        <v>2014</v>
      </c>
      <c r="D189" s="6">
        <f t="shared" si="87"/>
        <v>2014</v>
      </c>
      <c r="E189" t="s">
        <v>534</v>
      </c>
      <c r="F189" s="67" t="s">
        <v>154</v>
      </c>
      <c r="G189" s="10">
        <v>7.7</v>
      </c>
      <c r="H189" s="66" t="s">
        <v>189</v>
      </c>
      <c r="I189" s="66" t="s">
        <v>189</v>
      </c>
      <c r="J189" s="66" t="s">
        <v>188</v>
      </c>
      <c r="K189" s="16">
        <v>1</v>
      </c>
      <c r="L189" s="1">
        <v>0</v>
      </c>
      <c r="M189" s="48">
        <v>1</v>
      </c>
      <c r="N189" s="1">
        <v>1</v>
      </c>
      <c r="O189" s="1">
        <v>0</v>
      </c>
      <c r="P189" s="1">
        <v>0</v>
      </c>
      <c r="Q189" s="80">
        <v>68</v>
      </c>
      <c r="R189" s="120">
        <v>1</v>
      </c>
      <c r="S189" s="74" t="s">
        <v>143</v>
      </c>
      <c r="T189" t="s">
        <v>143</v>
      </c>
      <c r="U189" s="70">
        <f t="shared" si="82"/>
        <v>0</v>
      </c>
      <c r="V189" s="48">
        <f t="shared" si="83"/>
        <v>1</v>
      </c>
      <c r="W189" s="48">
        <f t="shared" si="84"/>
        <v>0</v>
      </c>
      <c r="X189" s="48">
        <f t="shared" si="85"/>
        <v>0</v>
      </c>
      <c r="Y189" s="61">
        <v>-1</v>
      </c>
      <c r="Z189" s="61" t="s">
        <v>0</v>
      </c>
      <c r="AA189" t="s">
        <v>533</v>
      </c>
      <c r="AC189" t="s">
        <v>529</v>
      </c>
    </row>
    <row r="190" spans="3:29" x14ac:dyDescent="0.25">
      <c r="C190" s="61">
        <f t="shared" si="86"/>
        <v>2014</v>
      </c>
      <c r="D190" s="6">
        <f t="shared" si="87"/>
        <v>2014</v>
      </c>
      <c r="E190" t="s">
        <v>535</v>
      </c>
      <c r="F190" s="67" t="s">
        <v>154</v>
      </c>
      <c r="G190" s="10">
        <v>7.7</v>
      </c>
      <c r="H190" s="66" t="s">
        <v>189</v>
      </c>
      <c r="I190" s="66" t="s">
        <v>189</v>
      </c>
      <c r="J190" s="66" t="s">
        <v>188</v>
      </c>
      <c r="K190" s="16">
        <v>1</v>
      </c>
      <c r="L190" s="1">
        <v>0</v>
      </c>
      <c r="M190" s="48">
        <v>1</v>
      </c>
      <c r="N190" s="1">
        <v>1</v>
      </c>
      <c r="O190" s="1">
        <v>0</v>
      </c>
      <c r="P190" s="1">
        <v>0</v>
      </c>
      <c r="Q190" s="80">
        <v>68</v>
      </c>
      <c r="R190" s="120">
        <v>1</v>
      </c>
      <c r="S190" s="74" t="s">
        <v>143</v>
      </c>
      <c r="T190" t="s">
        <v>143</v>
      </c>
      <c r="U190" s="70">
        <f t="shared" si="82"/>
        <v>0</v>
      </c>
      <c r="V190" s="48">
        <f t="shared" si="83"/>
        <v>1</v>
      </c>
      <c r="W190" s="48">
        <f t="shared" si="84"/>
        <v>0</v>
      </c>
      <c r="X190" s="48">
        <f t="shared" si="85"/>
        <v>0</v>
      </c>
      <c r="Y190" s="61">
        <v>-1</v>
      </c>
      <c r="Z190" s="61" t="s">
        <v>0</v>
      </c>
      <c r="AA190" t="s">
        <v>536</v>
      </c>
      <c r="AC190" t="s">
        <v>528</v>
      </c>
    </row>
    <row r="191" spans="3:29" x14ac:dyDescent="0.25">
      <c r="C191" s="61">
        <f t="shared" si="86"/>
        <v>2014</v>
      </c>
      <c r="D191" s="6">
        <f t="shared" si="87"/>
        <v>2014</v>
      </c>
      <c r="E191" t="s">
        <v>524</v>
      </c>
      <c r="F191" s="67" t="s">
        <v>154</v>
      </c>
      <c r="G191" s="10">
        <v>7.7</v>
      </c>
      <c r="H191" s="66" t="s">
        <v>189</v>
      </c>
      <c r="I191" s="66" t="s">
        <v>189</v>
      </c>
      <c r="J191" s="66" t="s">
        <v>188</v>
      </c>
      <c r="K191" s="16">
        <v>1</v>
      </c>
      <c r="L191" s="1">
        <v>0</v>
      </c>
      <c r="M191" s="48">
        <v>1</v>
      </c>
      <c r="N191" s="1">
        <v>1</v>
      </c>
      <c r="O191" s="1">
        <v>0</v>
      </c>
      <c r="P191" s="1">
        <v>0</v>
      </c>
      <c r="Q191" s="80">
        <v>68</v>
      </c>
      <c r="R191" s="120">
        <v>1</v>
      </c>
      <c r="S191" s="74" t="s">
        <v>143</v>
      </c>
      <c r="T191" t="s">
        <v>143</v>
      </c>
      <c r="U191" s="70">
        <f t="shared" si="82"/>
        <v>0</v>
      </c>
      <c r="V191" s="48">
        <f t="shared" si="83"/>
        <v>1</v>
      </c>
      <c r="W191" s="48">
        <f t="shared" si="84"/>
        <v>0</v>
      </c>
      <c r="X191" s="48">
        <f t="shared" si="85"/>
        <v>0</v>
      </c>
      <c r="Y191" s="61">
        <v>-1</v>
      </c>
      <c r="Z191" s="61" t="s">
        <v>0</v>
      </c>
      <c r="AA191" t="s">
        <v>539</v>
      </c>
      <c r="AC191" t="s">
        <v>528</v>
      </c>
    </row>
    <row r="192" spans="3:29" x14ac:dyDescent="0.25">
      <c r="C192" s="61">
        <f t="shared" si="86"/>
        <v>2014</v>
      </c>
      <c r="D192" s="6">
        <f t="shared" si="87"/>
        <v>2014</v>
      </c>
      <c r="E192" s="177" t="s">
        <v>702</v>
      </c>
      <c r="F192" s="67" t="s">
        <v>154</v>
      </c>
      <c r="G192" s="186">
        <v>8.1999999999999993</v>
      </c>
      <c r="H192" s="66" t="s">
        <v>189</v>
      </c>
      <c r="I192" s="66" t="s">
        <v>189</v>
      </c>
      <c r="J192" s="66" t="s">
        <v>188</v>
      </c>
      <c r="K192" s="70">
        <v>1</v>
      </c>
      <c r="L192" s="48">
        <v>1</v>
      </c>
      <c r="M192" s="48">
        <v>1</v>
      </c>
      <c r="N192" s="48">
        <v>1</v>
      </c>
      <c r="O192" s="48">
        <v>0</v>
      </c>
      <c r="P192" s="48">
        <v>0</v>
      </c>
      <c r="Q192" s="182">
        <v>68</v>
      </c>
      <c r="R192" s="70">
        <v>1</v>
      </c>
      <c r="S192" s="97" t="s">
        <v>143</v>
      </c>
      <c r="T192" s="54" t="s">
        <v>143</v>
      </c>
      <c r="U192" s="92">
        <f t="shared" si="82"/>
        <v>0</v>
      </c>
      <c r="V192" s="6">
        <f t="shared" si="83"/>
        <v>1</v>
      </c>
      <c r="W192" s="6">
        <f t="shared" si="84"/>
        <v>0</v>
      </c>
      <c r="X192" s="6">
        <f t="shared" si="85"/>
        <v>0</v>
      </c>
      <c r="Y192" s="61">
        <v>-1</v>
      </c>
      <c r="Z192" s="61" t="s">
        <v>0</v>
      </c>
      <c r="AA192" s="54" t="s">
        <v>705</v>
      </c>
    </row>
    <row r="193" spans="1:29" x14ac:dyDescent="0.25">
      <c r="C193" s="61">
        <f t="shared" si="86"/>
        <v>2014</v>
      </c>
      <c r="D193" s="6">
        <f t="shared" si="87"/>
        <v>2014</v>
      </c>
      <c r="E193" s="177" t="s">
        <v>703</v>
      </c>
      <c r="F193" s="67" t="s">
        <v>154</v>
      </c>
      <c r="G193" s="186">
        <v>8.1999999999999993</v>
      </c>
      <c r="H193" s="66" t="s">
        <v>189</v>
      </c>
      <c r="I193" s="66" t="s">
        <v>189</v>
      </c>
      <c r="J193" s="66" t="s">
        <v>188</v>
      </c>
      <c r="K193" s="70">
        <v>1</v>
      </c>
      <c r="L193" s="48">
        <v>1</v>
      </c>
      <c r="M193" s="48">
        <v>1</v>
      </c>
      <c r="N193" s="48">
        <v>1</v>
      </c>
      <c r="O193" s="48">
        <v>0</v>
      </c>
      <c r="P193" s="48">
        <v>0</v>
      </c>
      <c r="Q193" s="182">
        <v>68</v>
      </c>
      <c r="R193" s="70">
        <v>1</v>
      </c>
      <c r="S193" s="97" t="s">
        <v>143</v>
      </c>
      <c r="T193" s="54" t="s">
        <v>143</v>
      </c>
      <c r="U193" s="92">
        <f t="shared" si="82"/>
        <v>0</v>
      </c>
      <c r="V193" s="6">
        <f t="shared" si="83"/>
        <v>1</v>
      </c>
      <c r="W193" s="6">
        <f t="shared" si="84"/>
        <v>0</v>
      </c>
      <c r="X193" s="6">
        <f t="shared" si="85"/>
        <v>0</v>
      </c>
      <c r="Y193" s="61">
        <v>-1</v>
      </c>
      <c r="Z193" s="61" t="s">
        <v>0</v>
      </c>
      <c r="AA193" s="54" t="s">
        <v>706</v>
      </c>
    </row>
    <row r="194" spans="1:29" x14ac:dyDescent="0.25">
      <c r="C194" s="61">
        <f t="shared" si="86"/>
        <v>2014</v>
      </c>
      <c r="D194" s="6">
        <f t="shared" si="87"/>
        <v>2014</v>
      </c>
      <c r="E194" s="177" t="s">
        <v>704</v>
      </c>
      <c r="F194" s="67" t="s">
        <v>154</v>
      </c>
      <c r="G194" s="186">
        <v>8.1999999999999993</v>
      </c>
      <c r="H194" s="66" t="s">
        <v>189</v>
      </c>
      <c r="I194" s="66" t="s">
        <v>189</v>
      </c>
      <c r="J194" s="66" t="s">
        <v>188</v>
      </c>
      <c r="K194" s="70">
        <v>1</v>
      </c>
      <c r="L194" s="48">
        <v>1</v>
      </c>
      <c r="M194" s="48">
        <v>1</v>
      </c>
      <c r="N194" s="48">
        <v>1</v>
      </c>
      <c r="O194" s="48">
        <v>0</v>
      </c>
      <c r="P194" s="48">
        <v>0</v>
      </c>
      <c r="Q194" s="182">
        <v>68</v>
      </c>
      <c r="R194" s="70">
        <v>1</v>
      </c>
      <c r="S194" s="97" t="s">
        <v>143</v>
      </c>
      <c r="T194" s="54" t="s">
        <v>143</v>
      </c>
      <c r="U194" s="92">
        <f t="shared" si="82"/>
        <v>0</v>
      </c>
      <c r="V194" s="6">
        <f t="shared" si="83"/>
        <v>1</v>
      </c>
      <c r="W194" s="6">
        <f t="shared" si="84"/>
        <v>0</v>
      </c>
      <c r="X194" s="6">
        <f t="shared" si="85"/>
        <v>0</v>
      </c>
      <c r="Y194" s="61">
        <v>-1</v>
      </c>
      <c r="Z194" s="61" t="s">
        <v>0</v>
      </c>
      <c r="AA194" s="54" t="s">
        <v>707</v>
      </c>
    </row>
    <row r="195" spans="1:29" x14ac:dyDescent="0.25">
      <c r="C195" s="61">
        <f t="shared" si="86"/>
        <v>2014</v>
      </c>
      <c r="D195" s="6">
        <f t="shared" si="87"/>
        <v>2014</v>
      </c>
      <c r="E195" t="s">
        <v>144</v>
      </c>
      <c r="F195" s="67" t="s">
        <v>154</v>
      </c>
      <c r="G195" s="55">
        <v>7.7</v>
      </c>
      <c r="H195" s="66" t="s">
        <v>189</v>
      </c>
      <c r="I195" s="66" t="s">
        <v>189</v>
      </c>
      <c r="J195" s="66" t="s">
        <v>188</v>
      </c>
      <c r="K195" s="16">
        <v>1</v>
      </c>
      <c r="L195" s="1">
        <v>1</v>
      </c>
      <c r="M195" s="49">
        <v>1</v>
      </c>
      <c r="N195" s="1">
        <v>1</v>
      </c>
      <c r="O195" s="1">
        <v>0</v>
      </c>
      <c r="P195" s="1">
        <v>0</v>
      </c>
      <c r="Q195" s="80">
        <v>68</v>
      </c>
      <c r="R195" s="92">
        <v>0</v>
      </c>
      <c r="S195" s="97" t="s">
        <v>143</v>
      </c>
      <c r="T195" s="24" t="s">
        <v>143</v>
      </c>
      <c r="U195" s="70">
        <f t="shared" si="82"/>
        <v>0</v>
      </c>
      <c r="V195" s="48">
        <f t="shared" si="83"/>
        <v>1</v>
      </c>
      <c r="W195" s="48">
        <f t="shared" si="84"/>
        <v>0</v>
      </c>
      <c r="X195" s="48">
        <f t="shared" si="85"/>
        <v>0</v>
      </c>
      <c r="Y195" s="61">
        <v>-1</v>
      </c>
      <c r="Z195" s="61" t="s">
        <v>0</v>
      </c>
      <c r="AA195" t="s">
        <v>17</v>
      </c>
    </row>
    <row r="196" spans="1:29" x14ac:dyDescent="0.25">
      <c r="C196" s="61">
        <f t="shared" si="86"/>
        <v>2014</v>
      </c>
      <c r="D196" s="6">
        <f t="shared" si="87"/>
        <v>2014</v>
      </c>
      <c r="E196" t="s">
        <v>145</v>
      </c>
      <c r="F196" s="67" t="s">
        <v>154</v>
      </c>
      <c r="G196" s="11">
        <v>0</v>
      </c>
      <c r="H196" s="66" t="s">
        <v>189</v>
      </c>
      <c r="I196" s="66" t="s">
        <v>189</v>
      </c>
      <c r="J196" s="66" t="s">
        <v>188</v>
      </c>
      <c r="K196" s="16">
        <v>0</v>
      </c>
      <c r="L196" s="1">
        <v>1</v>
      </c>
      <c r="M196" s="48">
        <v>1</v>
      </c>
      <c r="N196" s="1">
        <v>1</v>
      </c>
      <c r="O196" s="1">
        <v>0</v>
      </c>
      <c r="P196" s="1">
        <v>0</v>
      </c>
      <c r="Q196" s="80">
        <v>68</v>
      </c>
      <c r="R196" s="92">
        <v>0</v>
      </c>
      <c r="S196" s="97" t="s">
        <v>143</v>
      </c>
      <c r="T196" s="24" t="s">
        <v>143</v>
      </c>
      <c r="U196" s="70">
        <f t="shared" si="82"/>
        <v>0</v>
      </c>
      <c r="V196" s="48">
        <f t="shared" si="83"/>
        <v>0</v>
      </c>
      <c r="W196" s="48">
        <f t="shared" si="84"/>
        <v>0</v>
      </c>
      <c r="X196" s="48">
        <f t="shared" si="85"/>
        <v>0</v>
      </c>
      <c r="Y196" s="61">
        <v>-1</v>
      </c>
      <c r="Z196" s="61" t="s">
        <v>0</v>
      </c>
      <c r="AA196" t="s">
        <v>18</v>
      </c>
    </row>
    <row r="197" spans="1:29" x14ac:dyDescent="0.25">
      <c r="C197" s="61">
        <f t="shared" si="86"/>
        <v>2014</v>
      </c>
      <c r="D197" s="6">
        <f t="shared" si="87"/>
        <v>2014</v>
      </c>
      <c r="E197" t="s">
        <v>146</v>
      </c>
      <c r="F197" s="67" t="s">
        <v>154</v>
      </c>
      <c r="G197" s="55">
        <v>7.4</v>
      </c>
      <c r="H197" s="66" t="s">
        <v>189</v>
      </c>
      <c r="I197" s="66" t="s">
        <v>189</v>
      </c>
      <c r="J197" s="66" t="s">
        <v>188</v>
      </c>
      <c r="K197" s="16">
        <v>1</v>
      </c>
      <c r="L197" s="1">
        <v>0</v>
      </c>
      <c r="M197" s="48">
        <v>1</v>
      </c>
      <c r="N197" s="1">
        <v>1</v>
      </c>
      <c r="O197" s="1">
        <v>0</v>
      </c>
      <c r="P197" s="1">
        <v>0</v>
      </c>
      <c r="Q197" s="80">
        <v>68</v>
      </c>
      <c r="R197" s="120">
        <v>1</v>
      </c>
      <c r="S197" s="74" t="s">
        <v>143</v>
      </c>
      <c r="T197" s="123" t="s">
        <v>143</v>
      </c>
      <c r="U197" s="70">
        <f t="shared" si="82"/>
        <v>0</v>
      </c>
      <c r="V197" s="48">
        <f t="shared" si="83"/>
        <v>1</v>
      </c>
      <c r="W197" s="48">
        <f t="shared" si="84"/>
        <v>0</v>
      </c>
      <c r="X197" s="48">
        <f t="shared" si="85"/>
        <v>0</v>
      </c>
      <c r="Y197" s="61">
        <v>-1</v>
      </c>
      <c r="Z197" s="61" t="s">
        <v>0</v>
      </c>
      <c r="AA197" t="s">
        <v>19</v>
      </c>
    </row>
    <row r="198" spans="1:29" x14ac:dyDescent="0.25">
      <c r="C198" s="61">
        <f t="shared" si="86"/>
        <v>2014</v>
      </c>
      <c r="D198" s="6">
        <f t="shared" si="87"/>
        <v>2014</v>
      </c>
      <c r="E198" t="s">
        <v>147</v>
      </c>
      <c r="F198" s="67" t="s">
        <v>154</v>
      </c>
      <c r="G198" s="10">
        <v>7.7</v>
      </c>
      <c r="H198" s="66" t="s">
        <v>189</v>
      </c>
      <c r="I198" s="66" t="s">
        <v>189</v>
      </c>
      <c r="J198" s="66" t="s">
        <v>188</v>
      </c>
      <c r="K198" s="94">
        <v>1</v>
      </c>
      <c r="L198" s="1">
        <v>-1</v>
      </c>
      <c r="M198" s="48">
        <v>0</v>
      </c>
      <c r="N198" s="1">
        <v>1</v>
      </c>
      <c r="O198" s="1">
        <v>0</v>
      </c>
      <c r="P198" s="1">
        <v>0</v>
      </c>
      <c r="Q198" s="80">
        <v>-1</v>
      </c>
      <c r="R198" s="92">
        <v>0</v>
      </c>
      <c r="S198" s="97" t="s">
        <v>143</v>
      </c>
      <c r="T198" s="54" t="s">
        <v>143</v>
      </c>
      <c r="U198" s="70">
        <f t="shared" si="82"/>
        <v>0</v>
      </c>
      <c r="V198" s="48">
        <f t="shared" si="83"/>
        <v>1</v>
      </c>
      <c r="W198" s="48">
        <f t="shared" si="84"/>
        <v>0</v>
      </c>
      <c r="X198" s="48">
        <f t="shared" si="85"/>
        <v>0</v>
      </c>
      <c r="Y198" s="61">
        <v>-1</v>
      </c>
      <c r="Z198" s="61" t="s">
        <v>0</v>
      </c>
      <c r="AA198" t="s">
        <v>20</v>
      </c>
    </row>
    <row r="199" spans="1:29" x14ac:dyDescent="0.25">
      <c r="C199" s="61">
        <f t="shared" si="86"/>
        <v>2014</v>
      </c>
      <c r="D199" s="6">
        <f t="shared" si="87"/>
        <v>2014</v>
      </c>
      <c r="E199" t="s">
        <v>148</v>
      </c>
      <c r="F199" s="67" t="s">
        <v>154</v>
      </c>
      <c r="G199" s="66" t="s">
        <v>155</v>
      </c>
      <c r="H199" s="66" t="s">
        <v>189</v>
      </c>
      <c r="I199" s="66" t="s">
        <v>189</v>
      </c>
      <c r="J199" s="66" t="s">
        <v>188</v>
      </c>
      <c r="K199" s="94">
        <v>1</v>
      </c>
      <c r="L199" s="1">
        <v>-1</v>
      </c>
      <c r="M199" s="48">
        <v>0</v>
      </c>
      <c r="N199" s="1">
        <v>0</v>
      </c>
      <c r="O199" s="1">
        <v>1</v>
      </c>
      <c r="P199" s="1">
        <v>0</v>
      </c>
      <c r="Q199" s="80">
        <v>-1</v>
      </c>
      <c r="R199" s="92">
        <v>0</v>
      </c>
      <c r="S199" s="43" t="s">
        <v>141</v>
      </c>
      <c r="T199" s="123" t="s">
        <v>141</v>
      </c>
      <c r="U199" s="70">
        <f t="shared" si="82"/>
        <v>0</v>
      </c>
      <c r="V199" s="48">
        <f t="shared" si="83"/>
        <v>0</v>
      </c>
      <c r="W199" s="48">
        <f t="shared" si="84"/>
        <v>0</v>
      </c>
      <c r="X199" s="48">
        <f t="shared" si="85"/>
        <v>0</v>
      </c>
      <c r="Y199" s="61">
        <v>-1</v>
      </c>
      <c r="Z199" s="61" t="s">
        <v>0</v>
      </c>
      <c r="AA199" t="s">
        <v>21</v>
      </c>
    </row>
    <row r="200" spans="1:29" x14ac:dyDescent="0.25">
      <c r="C200" s="61">
        <f t="shared" si="86"/>
        <v>2014</v>
      </c>
      <c r="D200" s="6">
        <f t="shared" si="87"/>
        <v>2014</v>
      </c>
      <c r="E200" t="s">
        <v>514</v>
      </c>
      <c r="F200" s="67" t="s">
        <v>154</v>
      </c>
      <c r="G200" s="66" t="s">
        <v>155</v>
      </c>
      <c r="H200" s="66" t="s">
        <v>189</v>
      </c>
      <c r="I200" s="66" t="s">
        <v>189</v>
      </c>
      <c r="J200" s="66" t="s">
        <v>188</v>
      </c>
      <c r="K200" s="94">
        <v>1</v>
      </c>
      <c r="L200" s="1">
        <v>-1</v>
      </c>
      <c r="M200" s="48">
        <v>0</v>
      </c>
      <c r="N200" s="1">
        <v>1</v>
      </c>
      <c r="O200" s="1">
        <v>0</v>
      </c>
      <c r="P200" s="1">
        <v>0</v>
      </c>
      <c r="Q200" s="80">
        <v>-1</v>
      </c>
      <c r="R200" s="92">
        <v>0</v>
      </c>
      <c r="S200" s="97" t="s">
        <v>143</v>
      </c>
      <c r="T200" s="54" t="s">
        <v>143</v>
      </c>
      <c r="U200" s="70">
        <f t="shared" si="82"/>
        <v>0</v>
      </c>
      <c r="V200" s="48">
        <f t="shared" si="83"/>
        <v>0</v>
      </c>
      <c r="W200" s="48">
        <f t="shared" si="84"/>
        <v>0</v>
      </c>
      <c r="X200" s="48">
        <f t="shared" si="85"/>
        <v>0</v>
      </c>
      <c r="Y200" s="61">
        <v>-1</v>
      </c>
      <c r="Z200" s="61" t="s">
        <v>0</v>
      </c>
      <c r="AA200" t="s">
        <v>21</v>
      </c>
    </row>
    <row r="201" spans="1:29" x14ac:dyDescent="0.25">
      <c r="C201" s="61">
        <f t="shared" si="86"/>
        <v>2014</v>
      </c>
      <c r="D201" s="6">
        <f t="shared" si="87"/>
        <v>2014</v>
      </c>
      <c r="E201" t="s">
        <v>367</v>
      </c>
      <c r="F201" s="67" t="s">
        <v>154</v>
      </c>
      <c r="G201" s="66" t="s">
        <v>155</v>
      </c>
      <c r="H201" s="66" t="s">
        <v>189</v>
      </c>
      <c r="I201" s="66" t="s">
        <v>189</v>
      </c>
      <c r="J201" s="66" t="s">
        <v>188</v>
      </c>
      <c r="K201" s="16">
        <v>1</v>
      </c>
      <c r="L201" s="1">
        <v>-1</v>
      </c>
      <c r="M201" s="48">
        <v>1</v>
      </c>
      <c r="N201" s="1">
        <v>1</v>
      </c>
      <c r="O201" s="1">
        <v>0</v>
      </c>
      <c r="P201" s="1">
        <v>1</v>
      </c>
      <c r="Q201" s="80">
        <v>68</v>
      </c>
      <c r="R201" s="92">
        <v>0</v>
      </c>
      <c r="S201" s="97" t="s">
        <v>143</v>
      </c>
      <c r="T201" s="54" t="s">
        <v>143</v>
      </c>
      <c r="U201" s="70">
        <f t="shared" si="82"/>
        <v>0</v>
      </c>
      <c r="V201" s="48">
        <f t="shared" si="83"/>
        <v>0</v>
      </c>
      <c r="W201" s="48">
        <f t="shared" si="84"/>
        <v>0</v>
      </c>
      <c r="X201" s="48">
        <f t="shared" si="85"/>
        <v>0</v>
      </c>
      <c r="Y201" s="61">
        <v>-1</v>
      </c>
      <c r="Z201" s="61" t="s">
        <v>0</v>
      </c>
      <c r="AA201" t="s">
        <v>368</v>
      </c>
    </row>
    <row r="202" spans="1:29" x14ac:dyDescent="0.25">
      <c r="C202" s="61">
        <f t="shared" si="86"/>
        <v>2014</v>
      </c>
      <c r="D202" s="6">
        <f t="shared" si="87"/>
        <v>2014</v>
      </c>
      <c r="E202" t="s">
        <v>787</v>
      </c>
      <c r="F202" s="67" t="s">
        <v>154</v>
      </c>
      <c r="G202" s="66" t="s">
        <v>155</v>
      </c>
      <c r="H202" s="66" t="s">
        <v>189</v>
      </c>
      <c r="I202" s="66" t="s">
        <v>189</v>
      </c>
      <c r="J202" s="66" t="s">
        <v>188</v>
      </c>
      <c r="K202" s="70">
        <v>1</v>
      </c>
      <c r="L202" s="48">
        <v>1</v>
      </c>
      <c r="M202" s="48">
        <v>1</v>
      </c>
      <c r="N202" s="48">
        <v>1</v>
      </c>
      <c r="O202" s="48">
        <v>0</v>
      </c>
      <c r="P202" s="48">
        <v>1</v>
      </c>
      <c r="Q202" s="182">
        <v>68</v>
      </c>
      <c r="R202" s="182">
        <v>0</v>
      </c>
      <c r="S202" s="97" t="s">
        <v>143</v>
      </c>
      <c r="T202" s="54" t="s">
        <v>143</v>
      </c>
      <c r="U202" s="70">
        <v>0</v>
      </c>
      <c r="V202" s="48">
        <v>1</v>
      </c>
      <c r="W202" s="48">
        <v>1</v>
      </c>
      <c r="X202" s="48">
        <v>0</v>
      </c>
      <c r="Y202" s="48">
        <v>1</v>
      </c>
      <c r="Z202" s="61" t="s">
        <v>0</v>
      </c>
      <c r="AA202" s="54" t="s">
        <v>788</v>
      </c>
      <c r="AC202" t="s">
        <v>789</v>
      </c>
    </row>
    <row r="203" spans="1:29" x14ac:dyDescent="0.25">
      <c r="C203" s="61">
        <f t="shared" si="86"/>
        <v>2014</v>
      </c>
      <c r="D203" s="6">
        <f t="shared" si="87"/>
        <v>2014</v>
      </c>
      <c r="E203" t="s">
        <v>366</v>
      </c>
      <c r="F203" s="67" t="s">
        <v>154</v>
      </c>
      <c r="G203" s="10">
        <v>7.7</v>
      </c>
      <c r="H203" s="66" t="s">
        <v>189</v>
      </c>
      <c r="I203" s="66" t="s">
        <v>189</v>
      </c>
      <c r="J203" s="66" t="s">
        <v>188</v>
      </c>
      <c r="K203" s="16">
        <v>1</v>
      </c>
      <c r="L203" s="1">
        <v>-1</v>
      </c>
      <c r="M203" s="48">
        <v>1</v>
      </c>
      <c r="N203" s="1">
        <v>1</v>
      </c>
      <c r="O203" s="1">
        <v>0</v>
      </c>
      <c r="P203" s="1">
        <v>1</v>
      </c>
      <c r="Q203" s="80">
        <v>68</v>
      </c>
      <c r="R203" s="120">
        <v>1</v>
      </c>
      <c r="S203" s="97" t="s">
        <v>143</v>
      </c>
      <c r="T203" s="54" t="s">
        <v>143</v>
      </c>
      <c r="U203" s="70">
        <f t="shared" si="82"/>
        <v>0</v>
      </c>
      <c r="V203" s="48">
        <f t="shared" si="83"/>
        <v>1</v>
      </c>
      <c r="W203" s="48">
        <f t="shared" si="84"/>
        <v>0</v>
      </c>
      <c r="X203" s="48">
        <f t="shared" si="85"/>
        <v>0</v>
      </c>
      <c r="Y203" s="61">
        <v>-1</v>
      </c>
      <c r="Z203" s="61" t="s">
        <v>0</v>
      </c>
      <c r="AA203" t="s">
        <v>369</v>
      </c>
    </row>
    <row r="204" spans="1:29" x14ac:dyDescent="0.25">
      <c r="C204" s="61">
        <f t="shared" si="86"/>
        <v>2014</v>
      </c>
      <c r="D204" s="6">
        <f t="shared" si="87"/>
        <v>2014</v>
      </c>
      <c r="E204" t="s">
        <v>553</v>
      </c>
      <c r="F204" s="67" t="s">
        <v>154</v>
      </c>
      <c r="G204" s="10">
        <v>7.7</v>
      </c>
      <c r="H204" s="66" t="s">
        <v>189</v>
      </c>
      <c r="I204" s="66" t="s">
        <v>189</v>
      </c>
      <c r="J204" s="66" t="s">
        <v>188</v>
      </c>
      <c r="K204" s="16">
        <v>1</v>
      </c>
      <c r="L204" s="1">
        <v>-1</v>
      </c>
      <c r="M204" s="48">
        <v>1</v>
      </c>
      <c r="N204" s="1">
        <v>1</v>
      </c>
      <c r="O204" s="1">
        <v>0</v>
      </c>
      <c r="P204" s="1">
        <v>0</v>
      </c>
      <c r="Q204" s="80">
        <v>68</v>
      </c>
      <c r="R204" s="92">
        <v>0</v>
      </c>
      <c r="S204" s="97" t="s">
        <v>143</v>
      </c>
      <c r="T204" s="54" t="s">
        <v>143</v>
      </c>
      <c r="U204" s="70">
        <f t="shared" si="82"/>
        <v>0</v>
      </c>
      <c r="V204" s="48">
        <f t="shared" si="83"/>
        <v>1</v>
      </c>
      <c r="W204" s="48">
        <f t="shared" si="84"/>
        <v>0</v>
      </c>
      <c r="X204" s="48">
        <f t="shared" si="85"/>
        <v>0</v>
      </c>
      <c r="Y204" s="61">
        <v>-1</v>
      </c>
      <c r="Z204" s="61" t="s">
        <v>0</v>
      </c>
      <c r="AA204" t="s">
        <v>554</v>
      </c>
      <c r="AC204" t="s">
        <v>555</v>
      </c>
    </row>
    <row r="205" spans="1:29" x14ac:dyDescent="0.25">
      <c r="C205" s="61">
        <f t="shared" si="86"/>
        <v>2014</v>
      </c>
      <c r="D205" s="6">
        <f t="shared" si="87"/>
        <v>2014</v>
      </c>
      <c r="E205" t="s">
        <v>744</v>
      </c>
      <c r="F205" s="67" t="s">
        <v>154</v>
      </c>
      <c r="G205" s="10">
        <v>7.7</v>
      </c>
      <c r="H205" s="66" t="s">
        <v>189</v>
      </c>
      <c r="I205" s="66" t="s">
        <v>189</v>
      </c>
      <c r="J205" s="66" t="s">
        <v>188</v>
      </c>
      <c r="K205" s="16">
        <v>1</v>
      </c>
      <c r="L205" s="1">
        <v>-1</v>
      </c>
      <c r="M205" s="48">
        <v>1</v>
      </c>
      <c r="N205" s="1">
        <v>1</v>
      </c>
      <c r="O205" s="1">
        <v>0</v>
      </c>
      <c r="P205" s="1">
        <v>0</v>
      </c>
      <c r="Q205" s="80">
        <v>68</v>
      </c>
      <c r="R205" s="92">
        <v>0</v>
      </c>
      <c r="S205" s="97" t="s">
        <v>143</v>
      </c>
      <c r="T205" s="54" t="s">
        <v>143</v>
      </c>
      <c r="U205" s="70">
        <f t="shared" ref="U205:U206" si="88">IF(AND(ISNUMBER(F205), F205&gt;0), 1, 0)</f>
        <v>0</v>
      </c>
      <c r="V205" s="48">
        <f t="shared" ref="V205:V206" si="89">IF(AND(ISNUMBER(G205), G205&gt;0), 1, 0)</f>
        <v>1</v>
      </c>
      <c r="W205" s="48">
        <f t="shared" si="84"/>
        <v>0</v>
      </c>
      <c r="X205" s="48">
        <f t="shared" ref="X205:X206" si="90">IF(AND(ISNUMBER(J205), J205&gt;0), 1, 0)</f>
        <v>0</v>
      </c>
      <c r="Y205" s="61">
        <v>-1</v>
      </c>
      <c r="Z205" s="61" t="s">
        <v>0</v>
      </c>
      <c r="AA205" t="s">
        <v>745</v>
      </c>
      <c r="AC205" t="s">
        <v>555</v>
      </c>
    </row>
    <row r="206" spans="1:29" x14ac:dyDescent="0.25">
      <c r="C206" s="61">
        <f t="shared" si="86"/>
        <v>2014</v>
      </c>
      <c r="D206" s="6">
        <f t="shared" si="87"/>
        <v>2014</v>
      </c>
      <c r="E206" t="s">
        <v>785</v>
      </c>
      <c r="F206" s="67" t="s">
        <v>154</v>
      </c>
      <c r="G206" s="10">
        <v>7.7</v>
      </c>
      <c r="H206" s="66" t="s">
        <v>189</v>
      </c>
      <c r="I206" s="66" t="s">
        <v>189</v>
      </c>
      <c r="J206" s="66" t="s">
        <v>188</v>
      </c>
      <c r="K206" s="16">
        <v>1</v>
      </c>
      <c r="L206" s="1">
        <v>-1</v>
      </c>
      <c r="M206" s="48">
        <v>1</v>
      </c>
      <c r="N206" s="1">
        <v>1</v>
      </c>
      <c r="O206" s="1">
        <v>0</v>
      </c>
      <c r="P206" s="1">
        <v>0</v>
      </c>
      <c r="Q206" s="80">
        <v>68</v>
      </c>
      <c r="R206" s="92">
        <v>0</v>
      </c>
      <c r="S206" s="97" t="s">
        <v>143</v>
      </c>
      <c r="T206" s="54" t="s">
        <v>143</v>
      </c>
      <c r="U206" s="70">
        <f t="shared" si="88"/>
        <v>0</v>
      </c>
      <c r="V206" s="48">
        <f t="shared" si="89"/>
        <v>1</v>
      </c>
      <c r="W206" s="48">
        <f t="shared" si="84"/>
        <v>0</v>
      </c>
      <c r="X206" s="48">
        <f t="shared" si="90"/>
        <v>0</v>
      </c>
      <c r="Y206" s="61">
        <v>-1</v>
      </c>
      <c r="Z206" s="61" t="s">
        <v>0</v>
      </c>
      <c r="AA206" t="s">
        <v>786</v>
      </c>
      <c r="AC206" t="s">
        <v>555</v>
      </c>
    </row>
    <row r="207" spans="1:29" x14ac:dyDescent="0.25">
      <c r="A207" t="s">
        <v>438</v>
      </c>
      <c r="D207" s="126"/>
      <c r="E207" s="126"/>
      <c r="F207" s="126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6"/>
    </row>
    <row r="208" spans="1:29" x14ac:dyDescent="0.25">
      <c r="C208" s="60">
        <v>2016</v>
      </c>
      <c r="D208" s="60">
        <v>2017</v>
      </c>
      <c r="E208" t="s">
        <v>141</v>
      </c>
      <c r="F208" s="50">
        <v>80</v>
      </c>
      <c r="G208" s="66" t="s">
        <v>155</v>
      </c>
      <c r="H208" s="66" t="s">
        <v>189</v>
      </c>
      <c r="I208" s="66" t="s">
        <v>189</v>
      </c>
      <c r="J208" s="66" t="s">
        <v>188</v>
      </c>
      <c r="K208" s="128">
        <f>K104</f>
        <v>1</v>
      </c>
      <c r="L208" s="129">
        <f t="shared" ref="L208:T208" si="91">L104</f>
        <v>1</v>
      </c>
      <c r="M208" s="129">
        <f t="shared" si="91"/>
        <v>0</v>
      </c>
      <c r="N208" s="129">
        <f t="shared" si="91"/>
        <v>0</v>
      </c>
      <c r="O208" s="129">
        <f t="shared" si="91"/>
        <v>1</v>
      </c>
      <c r="P208" s="130">
        <f t="shared" si="91"/>
        <v>0</v>
      </c>
      <c r="Q208" s="72">
        <f t="shared" si="91"/>
        <v>-1</v>
      </c>
      <c r="R208" s="72">
        <f t="shared" si="91"/>
        <v>0</v>
      </c>
      <c r="S208" s="75" t="str">
        <f t="shared" si="91"/>
        <v xml:space="preserve">CntrlFurnace   </v>
      </c>
      <c r="T208" s="62" t="str">
        <f t="shared" si="91"/>
        <v>N/A</v>
      </c>
      <c r="U208" s="92">
        <f t="shared" ref="U208:U227" si="92">IF(AND(ISNUMBER(F208), F208&gt;0), 1, 0)</f>
        <v>1</v>
      </c>
      <c r="V208" s="6">
        <f t="shared" ref="V208:V228" si="93">IF(AND(ISNUMBER(G208), G208&gt;0), 1, 0)</f>
        <v>0</v>
      </c>
      <c r="W208" s="6">
        <f t="shared" ref="W208:W230" si="94">IF(AND(ISNUMBER(H208), H208&gt;0), 1, 0)</f>
        <v>0</v>
      </c>
      <c r="X208" s="6">
        <f t="shared" ref="X208:X227" si="95">IF(AND(ISNUMBER(J208), J208&gt;0), 1, 0)</f>
        <v>0</v>
      </c>
      <c r="Y208" s="61">
        <v>-1</v>
      </c>
      <c r="Z208" s="61" t="s">
        <v>0</v>
      </c>
      <c r="AA208" s="62" t="str">
        <f t="shared" ref="AA208:AA229" si="96">AA153</f>
        <v xml:space="preserve">CntrlFurnace - Fuel-fired central furnace                         </v>
      </c>
    </row>
    <row r="209" spans="3:29" x14ac:dyDescent="0.25">
      <c r="C209" s="61">
        <f>C208</f>
        <v>2016</v>
      </c>
      <c r="D209" s="6">
        <f>D208</f>
        <v>2017</v>
      </c>
      <c r="E209" t="s">
        <v>385</v>
      </c>
      <c r="F209" s="63">
        <v>73</v>
      </c>
      <c r="G209" s="66" t="s">
        <v>155</v>
      </c>
      <c r="H209" s="66" t="s">
        <v>189</v>
      </c>
      <c r="I209" s="66" t="s">
        <v>189</v>
      </c>
      <c r="J209" s="66" t="s">
        <v>188</v>
      </c>
      <c r="K209" s="72">
        <f t="shared" ref="K209:T209" si="97">K105</f>
        <v>1</v>
      </c>
      <c r="L209" s="61">
        <f t="shared" si="97"/>
        <v>0</v>
      </c>
      <c r="M209" s="61">
        <f t="shared" si="97"/>
        <v>0</v>
      </c>
      <c r="N209" s="61">
        <f t="shared" si="97"/>
        <v>0</v>
      </c>
      <c r="O209" s="61">
        <f t="shared" si="97"/>
        <v>1</v>
      </c>
      <c r="P209" s="105">
        <f t="shared" si="97"/>
        <v>0</v>
      </c>
      <c r="Q209" s="72">
        <f t="shared" si="97"/>
        <v>-1</v>
      </c>
      <c r="R209" s="72">
        <f t="shared" si="97"/>
        <v>0</v>
      </c>
      <c r="S209" s="75" t="str">
        <f t="shared" si="97"/>
        <v>N/A</v>
      </c>
      <c r="T209" s="62" t="str">
        <f t="shared" si="97"/>
        <v xml:space="preserve">CntrlFurnace   </v>
      </c>
      <c r="U209" s="92">
        <f t="shared" si="92"/>
        <v>1</v>
      </c>
      <c r="V209" s="6">
        <f t="shared" si="93"/>
        <v>0</v>
      </c>
      <c r="W209" s="6">
        <f t="shared" si="94"/>
        <v>0</v>
      </c>
      <c r="X209" s="6">
        <f t="shared" si="95"/>
        <v>0</v>
      </c>
      <c r="Y209" s="61">
        <v>-1</v>
      </c>
      <c r="Z209" s="61" t="s">
        <v>0</v>
      </c>
      <c r="AA209" s="62" t="str">
        <f t="shared" si="96"/>
        <v>WallFurnaceFan - Ductless fan forced wall furnace</v>
      </c>
    </row>
    <row r="210" spans="3:29" x14ac:dyDescent="0.25">
      <c r="C210" s="61">
        <f t="shared" ref="C210:C230" si="98">C209</f>
        <v>2016</v>
      </c>
      <c r="D210" s="6">
        <f t="shared" ref="D210:D230" si="99">D209</f>
        <v>2017</v>
      </c>
      <c r="E210" t="s">
        <v>386</v>
      </c>
      <c r="F210" s="63">
        <v>59</v>
      </c>
      <c r="G210" s="66" t="s">
        <v>155</v>
      </c>
      <c r="H210" s="66" t="s">
        <v>189</v>
      </c>
      <c r="I210" s="66" t="s">
        <v>189</v>
      </c>
      <c r="J210" s="66" t="s">
        <v>188</v>
      </c>
      <c r="K210" s="72">
        <f t="shared" ref="K210:T210" si="100">K106</f>
        <v>1</v>
      </c>
      <c r="L210" s="61">
        <f t="shared" si="100"/>
        <v>0</v>
      </c>
      <c r="M210" s="61">
        <f t="shared" si="100"/>
        <v>0</v>
      </c>
      <c r="N210" s="61">
        <f t="shared" si="100"/>
        <v>0</v>
      </c>
      <c r="O210" s="61">
        <f t="shared" si="100"/>
        <v>1</v>
      </c>
      <c r="P210" s="105">
        <f t="shared" si="100"/>
        <v>0</v>
      </c>
      <c r="Q210" s="72">
        <f t="shared" si="100"/>
        <v>-1</v>
      </c>
      <c r="R210" s="72">
        <f t="shared" si="100"/>
        <v>0</v>
      </c>
      <c r="S210" s="75" t="str">
        <f t="shared" si="100"/>
        <v>N/A</v>
      </c>
      <c r="T210" s="62" t="str">
        <f t="shared" si="100"/>
        <v xml:space="preserve">CntrlFurnace   </v>
      </c>
      <c r="U210" s="92">
        <f t="shared" si="92"/>
        <v>1</v>
      </c>
      <c r="V210" s="6">
        <f t="shared" si="93"/>
        <v>0</v>
      </c>
      <c r="W210" s="6">
        <f t="shared" si="94"/>
        <v>0</v>
      </c>
      <c r="X210" s="6">
        <f t="shared" si="95"/>
        <v>0</v>
      </c>
      <c r="Y210" s="61">
        <v>-1</v>
      </c>
      <c r="Z210" s="61" t="s">
        <v>0</v>
      </c>
      <c r="AA210" s="62" t="str">
        <f t="shared" si="96"/>
        <v>WallFurnaceGravity - Ductless gravity flowed wall furnace</v>
      </c>
    </row>
    <row r="211" spans="3:29" x14ac:dyDescent="0.25">
      <c r="C211" s="61">
        <f t="shared" si="98"/>
        <v>2016</v>
      </c>
      <c r="D211" s="6">
        <f t="shared" si="99"/>
        <v>2017</v>
      </c>
      <c r="E211" t="s">
        <v>383</v>
      </c>
      <c r="F211" s="63">
        <v>56</v>
      </c>
      <c r="G211" s="66" t="s">
        <v>155</v>
      </c>
      <c r="H211" s="66" t="s">
        <v>189</v>
      </c>
      <c r="I211" s="66" t="s">
        <v>189</v>
      </c>
      <c r="J211" s="66" t="s">
        <v>188</v>
      </c>
      <c r="K211" s="72">
        <f t="shared" ref="K211:T211" si="101">K107</f>
        <v>1</v>
      </c>
      <c r="L211" s="61">
        <f t="shared" si="101"/>
        <v>0</v>
      </c>
      <c r="M211" s="61">
        <f t="shared" si="101"/>
        <v>0</v>
      </c>
      <c r="N211" s="61">
        <f t="shared" si="101"/>
        <v>0</v>
      </c>
      <c r="O211" s="61">
        <f t="shared" si="101"/>
        <v>1</v>
      </c>
      <c r="P211" s="105">
        <f t="shared" si="101"/>
        <v>0</v>
      </c>
      <c r="Q211" s="72">
        <f t="shared" si="101"/>
        <v>-1</v>
      </c>
      <c r="R211" s="72">
        <f t="shared" si="101"/>
        <v>0</v>
      </c>
      <c r="S211" s="75" t="str">
        <f t="shared" si="101"/>
        <v>N/A</v>
      </c>
      <c r="T211" s="62" t="str">
        <f t="shared" si="101"/>
        <v xml:space="preserve">CntrlFurnace   </v>
      </c>
      <c r="U211" s="92">
        <f t="shared" si="92"/>
        <v>1</v>
      </c>
      <c r="V211" s="6">
        <f t="shared" si="93"/>
        <v>0</v>
      </c>
      <c r="W211" s="6">
        <f t="shared" si="94"/>
        <v>0</v>
      </c>
      <c r="X211" s="6">
        <f t="shared" si="95"/>
        <v>0</v>
      </c>
      <c r="Y211" s="61">
        <v>-1</v>
      </c>
      <c r="Z211" s="61" t="s">
        <v>0</v>
      </c>
      <c r="AA211" s="62" t="str">
        <f t="shared" si="96"/>
        <v>FloorFurnace - Ductless floor heating system</v>
      </c>
    </row>
    <row r="212" spans="3:29" x14ac:dyDescent="0.25">
      <c r="C212" s="61">
        <f t="shared" si="98"/>
        <v>2016</v>
      </c>
      <c r="D212" s="6">
        <f t="shared" si="99"/>
        <v>2017</v>
      </c>
      <c r="E212" t="s">
        <v>384</v>
      </c>
      <c r="F212" s="63">
        <v>57</v>
      </c>
      <c r="G212" s="66" t="s">
        <v>155</v>
      </c>
      <c r="H212" s="66" t="s">
        <v>189</v>
      </c>
      <c r="I212" s="66" t="s">
        <v>189</v>
      </c>
      <c r="J212" s="66" t="s">
        <v>188</v>
      </c>
      <c r="K212" s="72">
        <f t="shared" ref="K212:T212" si="102">K108</f>
        <v>1</v>
      </c>
      <c r="L212" s="61">
        <f t="shared" si="102"/>
        <v>0</v>
      </c>
      <c r="M212" s="61">
        <f t="shared" si="102"/>
        <v>0</v>
      </c>
      <c r="N212" s="61">
        <f t="shared" si="102"/>
        <v>0</v>
      </c>
      <c r="O212" s="61">
        <f t="shared" si="102"/>
        <v>1</v>
      </c>
      <c r="P212" s="105">
        <f t="shared" si="102"/>
        <v>0</v>
      </c>
      <c r="Q212" s="72">
        <f t="shared" si="102"/>
        <v>-1</v>
      </c>
      <c r="R212" s="72">
        <f t="shared" si="102"/>
        <v>0</v>
      </c>
      <c r="S212" s="75" t="str">
        <f t="shared" si="102"/>
        <v>N/A</v>
      </c>
      <c r="T212" s="62" t="str">
        <f t="shared" si="102"/>
        <v xml:space="preserve">CntrlFurnace   </v>
      </c>
      <c r="U212" s="92">
        <f t="shared" si="92"/>
        <v>1</v>
      </c>
      <c r="V212" s="6">
        <f t="shared" si="93"/>
        <v>0</v>
      </c>
      <c r="W212" s="6">
        <f t="shared" si="94"/>
        <v>0</v>
      </c>
      <c r="X212" s="6">
        <f t="shared" si="95"/>
        <v>0</v>
      </c>
      <c r="Y212" s="61">
        <v>-1</v>
      </c>
      <c r="Z212" s="61" t="s">
        <v>0</v>
      </c>
      <c r="AA212" s="62" t="str">
        <f t="shared" si="96"/>
        <v xml:space="preserve">Heater - Non-central fuel-fired space heater                      </v>
      </c>
    </row>
    <row r="213" spans="3:29" x14ac:dyDescent="0.25">
      <c r="C213" s="61">
        <f t="shared" si="98"/>
        <v>2016</v>
      </c>
      <c r="D213" s="6">
        <f t="shared" si="99"/>
        <v>2017</v>
      </c>
      <c r="E213" t="s">
        <v>142</v>
      </c>
      <c r="F213" s="51">
        <v>80</v>
      </c>
      <c r="G213" s="66" t="s">
        <v>155</v>
      </c>
      <c r="H213" s="66" t="s">
        <v>189</v>
      </c>
      <c r="I213" s="66" t="s">
        <v>189</v>
      </c>
      <c r="J213" s="66" t="s">
        <v>188</v>
      </c>
      <c r="K213" s="72">
        <f t="shared" ref="K213:T213" si="103">K109</f>
        <v>1</v>
      </c>
      <c r="L213" s="61">
        <f t="shared" si="103"/>
        <v>-1</v>
      </c>
      <c r="M213" s="61">
        <f t="shared" si="103"/>
        <v>0</v>
      </c>
      <c r="N213" s="61">
        <f t="shared" si="103"/>
        <v>0</v>
      </c>
      <c r="O213" s="61">
        <f t="shared" si="103"/>
        <v>1</v>
      </c>
      <c r="P213" s="105">
        <f t="shared" si="103"/>
        <v>0</v>
      </c>
      <c r="Q213" s="72">
        <f t="shared" si="103"/>
        <v>-1</v>
      </c>
      <c r="R213" s="72">
        <f t="shared" si="103"/>
        <v>0</v>
      </c>
      <c r="S213" s="75" t="str">
        <f t="shared" si="103"/>
        <v xml:space="preserve">CntrlFurnace   </v>
      </c>
      <c r="T213" s="62" t="str">
        <f t="shared" si="103"/>
        <v xml:space="preserve">CntrlFurnace   </v>
      </c>
      <c r="U213" s="92">
        <f t="shared" si="92"/>
        <v>1</v>
      </c>
      <c r="V213" s="6">
        <f t="shared" si="93"/>
        <v>0</v>
      </c>
      <c r="W213" s="6">
        <f t="shared" si="94"/>
        <v>0</v>
      </c>
      <c r="X213" s="6">
        <f t="shared" si="95"/>
        <v>0</v>
      </c>
      <c r="Y213" s="61">
        <v>-1</v>
      </c>
      <c r="Z213" s="61" t="s">
        <v>0</v>
      </c>
      <c r="AA213" s="62" t="str">
        <f t="shared" si="96"/>
        <v xml:space="preserve">Boiler - Gas or oil boiler                                        </v>
      </c>
    </row>
    <row r="214" spans="3:29" x14ac:dyDescent="0.25">
      <c r="C214" s="61">
        <f t="shared" ref="C214:C223" si="104">C213</f>
        <v>2016</v>
      </c>
      <c r="D214" s="6">
        <f t="shared" si="99"/>
        <v>2017</v>
      </c>
      <c r="E214" t="s">
        <v>525</v>
      </c>
      <c r="F214" s="67" t="s">
        <v>154</v>
      </c>
      <c r="G214" s="66" t="s">
        <v>155</v>
      </c>
      <c r="H214" s="66" t="s">
        <v>189</v>
      </c>
      <c r="I214" s="66" t="s">
        <v>189</v>
      </c>
      <c r="J214" s="66" t="s">
        <v>188</v>
      </c>
      <c r="K214" s="72">
        <f t="shared" ref="K214:T214" si="105">K110</f>
        <v>1</v>
      </c>
      <c r="L214" s="61">
        <f t="shared" si="105"/>
        <v>0</v>
      </c>
      <c r="M214" s="61">
        <f t="shared" si="105"/>
        <v>0</v>
      </c>
      <c r="N214" s="61">
        <f t="shared" si="105"/>
        <v>0</v>
      </c>
      <c r="O214" s="61">
        <f t="shared" si="105"/>
        <v>0</v>
      </c>
      <c r="P214" s="105">
        <f t="shared" si="105"/>
        <v>0</v>
      </c>
      <c r="Q214" s="72">
        <f t="shared" si="105"/>
        <v>-1</v>
      </c>
      <c r="R214" s="72">
        <f t="shared" si="105"/>
        <v>1</v>
      </c>
      <c r="S214" s="75" t="str">
        <f t="shared" si="105"/>
        <v xml:space="preserve">CntrlFurnace   </v>
      </c>
      <c r="T214" s="62" t="str">
        <f t="shared" si="105"/>
        <v xml:space="preserve">CntrlFurnace   </v>
      </c>
      <c r="U214" s="92">
        <f t="shared" si="92"/>
        <v>0</v>
      </c>
      <c r="V214" s="6">
        <f t="shared" si="93"/>
        <v>0</v>
      </c>
      <c r="W214" s="6">
        <f t="shared" si="94"/>
        <v>0</v>
      </c>
      <c r="X214" s="6">
        <f t="shared" si="95"/>
        <v>0</v>
      </c>
      <c r="Y214" s="61">
        <v>-1</v>
      </c>
      <c r="Z214" s="61" t="s">
        <v>0</v>
      </c>
      <c r="AA214" s="62" t="str">
        <f t="shared" si="96"/>
        <v>WoodHeat - Wood heat meeting exceptional method criteria</v>
      </c>
      <c r="AC214" t="s">
        <v>528</v>
      </c>
    </row>
    <row r="215" spans="3:29" x14ac:dyDescent="0.25">
      <c r="C215" s="61">
        <f t="shared" si="104"/>
        <v>2016</v>
      </c>
      <c r="D215" s="6">
        <f t="shared" si="99"/>
        <v>2017</v>
      </c>
      <c r="E215" t="s">
        <v>143</v>
      </c>
      <c r="F215" s="67" t="s">
        <v>154</v>
      </c>
      <c r="G215" s="10">
        <v>8.1999999999999993</v>
      </c>
      <c r="H215" s="66" t="s">
        <v>189</v>
      </c>
      <c r="I215" s="66" t="s">
        <v>189</v>
      </c>
      <c r="J215" s="66" t="s">
        <v>188</v>
      </c>
      <c r="K215" s="72">
        <f t="shared" ref="K215:T215" si="106">K111</f>
        <v>1</v>
      </c>
      <c r="L215" s="61">
        <f t="shared" si="106"/>
        <v>1</v>
      </c>
      <c r="M215" s="61">
        <f t="shared" si="106"/>
        <v>1</v>
      </c>
      <c r="N215" s="61">
        <f t="shared" si="106"/>
        <v>1</v>
      </c>
      <c r="O215" s="61">
        <f t="shared" si="106"/>
        <v>0</v>
      </c>
      <c r="P215" s="105">
        <f t="shared" si="106"/>
        <v>0</v>
      </c>
      <c r="Q215" s="72">
        <f t="shared" si="106"/>
        <v>68</v>
      </c>
      <c r="R215" s="72">
        <f t="shared" si="106"/>
        <v>0</v>
      </c>
      <c r="S215" s="75" t="str">
        <f t="shared" si="106"/>
        <v xml:space="preserve">SplitHeatPump  </v>
      </c>
      <c r="T215" s="62" t="str">
        <f t="shared" si="106"/>
        <v>N/A</v>
      </c>
      <c r="U215" s="92">
        <f t="shared" si="92"/>
        <v>0</v>
      </c>
      <c r="V215" s="6">
        <f t="shared" si="93"/>
        <v>1</v>
      </c>
      <c r="W215" s="6">
        <f t="shared" si="94"/>
        <v>0</v>
      </c>
      <c r="X215" s="6">
        <f t="shared" si="95"/>
        <v>0</v>
      </c>
      <c r="Y215" s="61">
        <v>-1</v>
      </c>
      <c r="Z215" s="61" t="s">
        <v>0</v>
      </c>
      <c r="AA215" s="62" t="str">
        <f t="shared" si="96"/>
        <v xml:space="preserve">SplitHeatPump - Heating side of central split heat pump           </v>
      </c>
    </row>
    <row r="216" spans="3:29" x14ac:dyDescent="0.25">
      <c r="C216" s="61">
        <f t="shared" si="104"/>
        <v>2016</v>
      </c>
      <c r="D216" s="6">
        <f t="shared" si="99"/>
        <v>2017</v>
      </c>
      <c r="E216" t="s">
        <v>515</v>
      </c>
      <c r="F216" s="67" t="s">
        <v>154</v>
      </c>
      <c r="G216" s="10">
        <v>7.2</v>
      </c>
      <c r="H216" s="66" t="s">
        <v>189</v>
      </c>
      <c r="I216" s="66" t="s">
        <v>189</v>
      </c>
      <c r="J216" s="66" t="s">
        <v>188</v>
      </c>
      <c r="K216" s="72">
        <f t="shared" ref="K216:T216" si="107">K112</f>
        <v>1</v>
      </c>
      <c r="L216" s="61">
        <f t="shared" si="107"/>
        <v>1</v>
      </c>
      <c r="M216" s="61">
        <f t="shared" si="107"/>
        <v>1</v>
      </c>
      <c r="N216" s="61">
        <f t="shared" si="107"/>
        <v>1</v>
      </c>
      <c r="O216" s="61">
        <f t="shared" si="107"/>
        <v>0</v>
      </c>
      <c r="P216" s="105">
        <f t="shared" si="107"/>
        <v>0</v>
      </c>
      <c r="Q216" s="72">
        <f t="shared" si="107"/>
        <v>68</v>
      </c>
      <c r="R216" s="72">
        <f t="shared" si="107"/>
        <v>0</v>
      </c>
      <c r="S216" s="75" t="str">
        <f t="shared" si="107"/>
        <v xml:space="preserve">SplitHeatPump  </v>
      </c>
      <c r="T216" s="62" t="str">
        <f t="shared" si="107"/>
        <v>N/A</v>
      </c>
      <c r="U216" s="92">
        <f t="shared" si="92"/>
        <v>0</v>
      </c>
      <c r="V216" s="6">
        <f t="shared" si="93"/>
        <v>1</v>
      </c>
      <c r="W216" s="6">
        <f t="shared" si="94"/>
        <v>0</v>
      </c>
      <c r="X216" s="6">
        <f t="shared" si="95"/>
        <v>0</v>
      </c>
      <c r="Y216" s="61">
        <v>-1</v>
      </c>
      <c r="Z216" s="61" t="s">
        <v>0</v>
      </c>
      <c r="AA216" s="62" t="str">
        <f t="shared" si="96"/>
        <v xml:space="preserve">SDHVSplitHeatPump - Small duct, high velocity, central split heat pump           </v>
      </c>
    </row>
    <row r="217" spans="3:29" x14ac:dyDescent="0.25">
      <c r="C217" s="61">
        <f t="shared" si="104"/>
        <v>2016</v>
      </c>
      <c r="D217" s="6">
        <f t="shared" si="99"/>
        <v>2017</v>
      </c>
      <c r="E217" t="s">
        <v>534</v>
      </c>
      <c r="F217" s="67" t="s">
        <v>154</v>
      </c>
      <c r="G217" s="10">
        <v>8.1999999999999993</v>
      </c>
      <c r="H217" s="66" t="s">
        <v>189</v>
      </c>
      <c r="I217" s="66" t="s">
        <v>189</v>
      </c>
      <c r="J217" s="66" t="s">
        <v>188</v>
      </c>
      <c r="K217" s="72">
        <f t="shared" ref="K217:T217" si="108">K113</f>
        <v>1</v>
      </c>
      <c r="L217" s="61">
        <f t="shared" si="108"/>
        <v>0</v>
      </c>
      <c r="M217" s="61">
        <f t="shared" si="108"/>
        <v>1</v>
      </c>
      <c r="N217" s="61">
        <f t="shared" si="108"/>
        <v>1</v>
      </c>
      <c r="O217" s="61">
        <f t="shared" si="108"/>
        <v>0</v>
      </c>
      <c r="P217" s="105">
        <f t="shared" si="108"/>
        <v>0</v>
      </c>
      <c r="Q217" s="72">
        <f t="shared" si="108"/>
        <v>68</v>
      </c>
      <c r="R217" s="72">
        <f t="shared" si="108"/>
        <v>1</v>
      </c>
      <c r="S217" s="75" t="str">
        <f t="shared" si="108"/>
        <v>N/A</v>
      </c>
      <c r="T217" s="62" t="str">
        <f t="shared" si="108"/>
        <v xml:space="preserve">SplitHeatPump  </v>
      </c>
      <c r="U217" s="92">
        <f t="shared" si="92"/>
        <v>0</v>
      </c>
      <c r="V217" s="6">
        <f t="shared" si="93"/>
        <v>1</v>
      </c>
      <c r="W217" s="6">
        <f t="shared" si="94"/>
        <v>0</v>
      </c>
      <c r="X217" s="6">
        <f t="shared" si="95"/>
        <v>0</v>
      </c>
      <c r="Y217" s="61">
        <v>-1</v>
      </c>
      <c r="Z217" s="61" t="s">
        <v>0</v>
      </c>
      <c r="AA217" s="62" t="str">
        <f t="shared" si="96"/>
        <v>DuctlessMiniSplitHeatPump – Ductless mini-split heat pump system</v>
      </c>
      <c r="AC217" t="s">
        <v>529</v>
      </c>
    </row>
    <row r="218" spans="3:29" x14ac:dyDescent="0.25">
      <c r="C218" s="61">
        <f t="shared" si="104"/>
        <v>2016</v>
      </c>
      <c r="D218" s="6">
        <f t="shared" si="99"/>
        <v>2017</v>
      </c>
      <c r="E218" t="s">
        <v>535</v>
      </c>
      <c r="F218" s="67" t="s">
        <v>154</v>
      </c>
      <c r="G218" s="10">
        <v>8.1999999999999993</v>
      </c>
      <c r="H218" s="66" t="s">
        <v>189</v>
      </c>
      <c r="I218" s="66" t="s">
        <v>189</v>
      </c>
      <c r="J218" s="66" t="s">
        <v>188</v>
      </c>
      <c r="K218" s="72">
        <f t="shared" ref="K218:T218" si="109">K114</f>
        <v>1</v>
      </c>
      <c r="L218" s="61">
        <f t="shared" si="109"/>
        <v>0</v>
      </c>
      <c r="M218" s="61">
        <f t="shared" si="109"/>
        <v>1</v>
      </c>
      <c r="N218" s="61">
        <f t="shared" si="109"/>
        <v>1</v>
      </c>
      <c r="O218" s="61">
        <f t="shared" si="109"/>
        <v>0</v>
      </c>
      <c r="P218" s="61">
        <f t="shared" si="109"/>
        <v>0</v>
      </c>
      <c r="Q218" s="96">
        <f t="shared" si="109"/>
        <v>68</v>
      </c>
      <c r="R218" s="72">
        <f t="shared" si="109"/>
        <v>1</v>
      </c>
      <c r="S218" s="75" t="str">
        <f t="shared" si="109"/>
        <v>N/A</v>
      </c>
      <c r="T218" s="62" t="str">
        <f t="shared" si="109"/>
        <v xml:space="preserve">SplitHeatPump  </v>
      </c>
      <c r="U218" s="72">
        <f t="shared" si="92"/>
        <v>0</v>
      </c>
      <c r="V218" s="61">
        <f t="shared" si="93"/>
        <v>1</v>
      </c>
      <c r="W218" s="61">
        <f t="shared" si="94"/>
        <v>0</v>
      </c>
      <c r="X218" s="61">
        <f t="shared" si="95"/>
        <v>0</v>
      </c>
      <c r="Y218" s="61">
        <v>-1</v>
      </c>
      <c r="Z218" s="61" t="s">
        <v>0</v>
      </c>
      <c r="AA218" s="62" t="str">
        <f t="shared" si="96"/>
        <v>DuctlessMultiSplitHeatPump - Ductless multi-split heat pump system</v>
      </c>
      <c r="AC218" t="s">
        <v>528</v>
      </c>
    </row>
    <row r="219" spans="3:29" x14ac:dyDescent="0.25">
      <c r="C219" s="61">
        <f t="shared" si="104"/>
        <v>2016</v>
      </c>
      <c r="D219" s="6">
        <f t="shared" si="99"/>
        <v>2017</v>
      </c>
      <c r="E219" t="s">
        <v>524</v>
      </c>
      <c r="F219" s="67" t="s">
        <v>154</v>
      </c>
      <c r="G219" s="10">
        <v>7.7</v>
      </c>
      <c r="H219" s="66" t="s">
        <v>189</v>
      </c>
      <c r="I219" s="66" t="s">
        <v>189</v>
      </c>
      <c r="J219" s="66" t="s">
        <v>188</v>
      </c>
      <c r="K219" s="72">
        <f t="shared" ref="K219:T219" si="110">K115</f>
        <v>1</v>
      </c>
      <c r="L219" s="61">
        <f t="shared" si="110"/>
        <v>0</v>
      </c>
      <c r="M219" s="61">
        <f t="shared" si="110"/>
        <v>1</v>
      </c>
      <c r="N219" s="61">
        <f t="shared" si="110"/>
        <v>1</v>
      </c>
      <c r="O219" s="61">
        <f t="shared" si="110"/>
        <v>0</v>
      </c>
      <c r="P219" s="61">
        <f t="shared" si="110"/>
        <v>0</v>
      </c>
      <c r="Q219" s="96">
        <f t="shared" si="110"/>
        <v>68</v>
      </c>
      <c r="R219" s="72">
        <f t="shared" si="110"/>
        <v>1</v>
      </c>
      <c r="S219" s="75" t="str">
        <f t="shared" si="110"/>
        <v>N/A</v>
      </c>
      <c r="T219" s="62" t="str">
        <f t="shared" si="110"/>
        <v xml:space="preserve">SplitHeatPump  </v>
      </c>
      <c r="U219" s="72">
        <f t="shared" si="92"/>
        <v>0</v>
      </c>
      <c r="V219" s="61">
        <f t="shared" si="93"/>
        <v>1</v>
      </c>
      <c r="W219" s="61">
        <f t="shared" si="94"/>
        <v>0</v>
      </c>
      <c r="X219" s="61">
        <f t="shared" si="95"/>
        <v>0</v>
      </c>
      <c r="Y219" s="61">
        <v>-1</v>
      </c>
      <c r="Z219" s="61" t="s">
        <v>0</v>
      </c>
      <c r="AA219" s="62" t="str">
        <f t="shared" si="96"/>
        <v>DuctlessVRFHeatPump - Ductless variable refrigerant flow (VRF) heat pump system</v>
      </c>
      <c r="AC219" t="s">
        <v>528</v>
      </c>
    </row>
    <row r="220" spans="3:29" x14ac:dyDescent="0.25">
      <c r="C220" s="61">
        <f t="shared" si="104"/>
        <v>2016</v>
      </c>
      <c r="D220" s="6">
        <f t="shared" si="99"/>
        <v>2017</v>
      </c>
      <c r="E220" t="s">
        <v>144</v>
      </c>
      <c r="F220" s="67" t="s">
        <v>154</v>
      </c>
      <c r="G220" s="55">
        <v>8</v>
      </c>
      <c r="H220" s="66" t="s">
        <v>189</v>
      </c>
      <c r="I220" s="66" t="s">
        <v>189</v>
      </c>
      <c r="J220" s="66" t="s">
        <v>188</v>
      </c>
      <c r="K220" s="72">
        <f t="shared" ref="K220:T220" si="111">K116</f>
        <v>1</v>
      </c>
      <c r="L220" s="61">
        <f t="shared" si="111"/>
        <v>1</v>
      </c>
      <c r="M220" s="61">
        <f t="shared" si="111"/>
        <v>1</v>
      </c>
      <c r="N220" s="61">
        <f t="shared" si="111"/>
        <v>1</v>
      </c>
      <c r="O220" s="61">
        <f t="shared" si="111"/>
        <v>0</v>
      </c>
      <c r="P220" s="61">
        <f t="shared" si="111"/>
        <v>0</v>
      </c>
      <c r="Q220" s="96">
        <f t="shared" si="111"/>
        <v>68</v>
      </c>
      <c r="R220" s="96">
        <f t="shared" si="111"/>
        <v>0</v>
      </c>
      <c r="S220" s="75" t="str">
        <f t="shared" si="111"/>
        <v xml:space="preserve">SplitHeatPump  </v>
      </c>
      <c r="T220" s="62" t="str">
        <f t="shared" si="111"/>
        <v>N/A</v>
      </c>
      <c r="U220" s="92">
        <f t="shared" si="92"/>
        <v>0</v>
      </c>
      <c r="V220" s="6">
        <f t="shared" si="93"/>
        <v>1</v>
      </c>
      <c r="W220" s="6">
        <f t="shared" si="94"/>
        <v>0</v>
      </c>
      <c r="X220" s="6">
        <f t="shared" si="95"/>
        <v>0</v>
      </c>
      <c r="Y220" s="61">
        <v>-1</v>
      </c>
      <c r="Z220" s="61" t="s">
        <v>0</v>
      </c>
      <c r="AA220" s="62" t="str">
        <f t="shared" si="96"/>
        <v xml:space="preserve">PkgHeatPump - Heating side of central packaged heat pump          </v>
      </c>
    </row>
    <row r="221" spans="3:29" x14ac:dyDescent="0.25">
      <c r="C221" s="61">
        <f t="shared" si="104"/>
        <v>2016</v>
      </c>
      <c r="D221" s="6">
        <f t="shared" si="99"/>
        <v>2017</v>
      </c>
      <c r="E221" t="s">
        <v>145</v>
      </c>
      <c r="F221" s="67" t="s">
        <v>154</v>
      </c>
      <c r="G221" s="11">
        <v>0</v>
      </c>
      <c r="H221" s="66" t="s">
        <v>189</v>
      </c>
      <c r="I221" s="66" t="s">
        <v>189</v>
      </c>
      <c r="J221" s="66" t="s">
        <v>188</v>
      </c>
      <c r="K221" s="72">
        <f t="shared" ref="K221:T221" si="112">K117</f>
        <v>0</v>
      </c>
      <c r="L221" s="61">
        <f t="shared" si="112"/>
        <v>1</v>
      </c>
      <c r="M221" s="61">
        <f t="shared" si="112"/>
        <v>1</v>
      </c>
      <c r="N221" s="61">
        <f t="shared" si="112"/>
        <v>1</v>
      </c>
      <c r="O221" s="61">
        <f t="shared" si="112"/>
        <v>0</v>
      </c>
      <c r="P221" s="61">
        <f t="shared" si="112"/>
        <v>0</v>
      </c>
      <c r="Q221" s="96">
        <f t="shared" si="112"/>
        <v>68</v>
      </c>
      <c r="R221" s="96">
        <f t="shared" si="112"/>
        <v>0</v>
      </c>
      <c r="S221" s="75" t="str">
        <f t="shared" si="112"/>
        <v xml:space="preserve">SplitHeatPump  </v>
      </c>
      <c r="T221" s="62" t="str">
        <f t="shared" si="112"/>
        <v>N/A</v>
      </c>
      <c r="U221" s="92">
        <f t="shared" si="92"/>
        <v>0</v>
      </c>
      <c r="V221" s="6">
        <f t="shared" si="93"/>
        <v>0</v>
      </c>
      <c r="W221" s="6">
        <f t="shared" si="94"/>
        <v>0</v>
      </c>
      <c r="X221" s="6">
        <f t="shared" si="95"/>
        <v>0</v>
      </c>
      <c r="Y221" s="61">
        <v>-1</v>
      </c>
      <c r="Z221" s="61" t="s">
        <v>0</v>
      </c>
      <c r="AA221" s="62" t="str">
        <f t="shared" si="96"/>
        <v>LrgPkgHeatPump - Heating side of large (&gt;= 65 kBtuh) packaged unit</v>
      </c>
    </row>
    <row r="222" spans="3:29" x14ac:dyDescent="0.25">
      <c r="C222" s="61">
        <f t="shared" si="104"/>
        <v>2016</v>
      </c>
      <c r="D222" s="6">
        <f t="shared" si="99"/>
        <v>2017</v>
      </c>
      <c r="E222" t="s">
        <v>146</v>
      </c>
      <c r="F222" s="67" t="s">
        <v>154</v>
      </c>
      <c r="G222" s="55">
        <v>7.4</v>
      </c>
      <c r="H222" s="66" t="s">
        <v>189</v>
      </c>
      <c r="I222" s="66" t="s">
        <v>189</v>
      </c>
      <c r="J222" s="66" t="s">
        <v>188</v>
      </c>
      <c r="K222" s="72">
        <f t="shared" ref="K222:T222" si="113">K118</f>
        <v>1</v>
      </c>
      <c r="L222" s="61">
        <f t="shared" si="113"/>
        <v>0</v>
      </c>
      <c r="M222" s="61">
        <f t="shared" si="113"/>
        <v>1</v>
      </c>
      <c r="N222" s="61">
        <f t="shared" si="113"/>
        <v>1</v>
      </c>
      <c r="O222" s="61">
        <f t="shared" si="113"/>
        <v>0</v>
      </c>
      <c r="P222" s="61">
        <f t="shared" si="113"/>
        <v>0</v>
      </c>
      <c r="Q222" s="96">
        <f t="shared" si="113"/>
        <v>68</v>
      </c>
      <c r="R222" s="96">
        <f t="shared" si="113"/>
        <v>1</v>
      </c>
      <c r="S222" s="75" t="str">
        <f t="shared" si="113"/>
        <v>N/A</v>
      </c>
      <c r="T222" s="62" t="str">
        <f t="shared" si="113"/>
        <v xml:space="preserve">SplitHeatPump  </v>
      </c>
      <c r="U222" s="92">
        <f t="shared" si="92"/>
        <v>0</v>
      </c>
      <c r="V222" s="6">
        <f t="shared" si="93"/>
        <v>1</v>
      </c>
      <c r="W222" s="6">
        <f t="shared" si="94"/>
        <v>0</v>
      </c>
      <c r="X222" s="6">
        <f t="shared" si="95"/>
        <v>0</v>
      </c>
      <c r="Y222" s="61">
        <v>-1</v>
      </c>
      <c r="Z222" s="61" t="s">
        <v>0</v>
      </c>
      <c r="AA222" s="62" t="str">
        <f t="shared" si="96"/>
        <v xml:space="preserve">RoomHeatPump - Heating side of non-central room A/C system        </v>
      </c>
    </row>
    <row r="223" spans="3:29" x14ac:dyDescent="0.25">
      <c r="C223" s="61">
        <f t="shared" si="104"/>
        <v>2016</v>
      </c>
      <c r="D223" s="6">
        <f t="shared" si="99"/>
        <v>2017</v>
      </c>
      <c r="E223" t="s">
        <v>147</v>
      </c>
      <c r="F223" s="67" t="s">
        <v>154</v>
      </c>
      <c r="G223" s="10">
        <v>8.1999999999999993</v>
      </c>
      <c r="H223" s="66" t="s">
        <v>189</v>
      </c>
      <c r="I223" s="66" t="s">
        <v>189</v>
      </c>
      <c r="J223" s="66" t="s">
        <v>188</v>
      </c>
      <c r="K223" s="72">
        <f t="shared" ref="K223:T223" si="114">K119</f>
        <v>1</v>
      </c>
      <c r="L223" s="61">
        <f t="shared" si="114"/>
        <v>-1</v>
      </c>
      <c r="M223" s="61">
        <f t="shared" si="114"/>
        <v>0</v>
      </c>
      <c r="N223" s="61">
        <f t="shared" si="114"/>
        <v>1</v>
      </c>
      <c r="O223" s="61">
        <f t="shared" si="114"/>
        <v>0</v>
      </c>
      <c r="P223" s="61">
        <f t="shared" si="114"/>
        <v>0</v>
      </c>
      <c r="Q223" s="96">
        <f t="shared" si="114"/>
        <v>-1</v>
      </c>
      <c r="R223" s="96">
        <f t="shared" si="114"/>
        <v>0</v>
      </c>
      <c r="S223" s="75" t="str">
        <f t="shared" si="114"/>
        <v xml:space="preserve">SplitHeatPump  </v>
      </c>
      <c r="T223" s="62" t="str">
        <f t="shared" si="114"/>
        <v xml:space="preserve">SplitHeatPump  </v>
      </c>
      <c r="U223" s="92">
        <f t="shared" si="92"/>
        <v>0</v>
      </c>
      <c r="V223" s="6">
        <f t="shared" si="93"/>
        <v>1</v>
      </c>
      <c r="W223" s="6">
        <f t="shared" si="94"/>
        <v>0</v>
      </c>
      <c r="X223" s="6">
        <f t="shared" si="95"/>
        <v>0</v>
      </c>
      <c r="Y223" s="61">
        <v>-1</v>
      </c>
      <c r="Z223" s="61" t="s">
        <v>0</v>
      </c>
      <c r="AA223" s="62" t="str">
        <f t="shared" si="96"/>
        <v xml:space="preserve">Electric - All electric heating systems other than heat pump      </v>
      </c>
    </row>
    <row r="224" spans="3:29" x14ac:dyDescent="0.25">
      <c r="C224" s="61">
        <f t="shared" si="98"/>
        <v>2016</v>
      </c>
      <c r="D224" s="6">
        <f t="shared" si="99"/>
        <v>2017</v>
      </c>
      <c r="E224" t="s">
        <v>148</v>
      </c>
      <c r="F224" s="67" t="s">
        <v>154</v>
      </c>
      <c r="G224" s="66" t="s">
        <v>155</v>
      </c>
      <c r="H224" s="66" t="s">
        <v>189</v>
      </c>
      <c r="I224" s="66" t="s">
        <v>189</v>
      </c>
      <c r="J224" s="66" t="s">
        <v>188</v>
      </c>
      <c r="K224" s="72">
        <f t="shared" ref="K224:T224" si="115">K120</f>
        <v>1</v>
      </c>
      <c r="L224" s="61">
        <f t="shared" si="115"/>
        <v>-1</v>
      </c>
      <c r="M224" s="61">
        <f t="shared" si="115"/>
        <v>0</v>
      </c>
      <c r="N224" s="61">
        <f t="shared" si="115"/>
        <v>0</v>
      </c>
      <c r="O224" s="61">
        <f t="shared" si="115"/>
        <v>1</v>
      </c>
      <c r="P224" s="61">
        <f t="shared" si="115"/>
        <v>0</v>
      </c>
      <c r="Q224" s="96">
        <f t="shared" si="115"/>
        <v>-1</v>
      </c>
      <c r="R224" s="96">
        <f t="shared" si="115"/>
        <v>0</v>
      </c>
      <c r="S224" s="75" t="str">
        <f t="shared" si="115"/>
        <v xml:space="preserve">CntrlFurnace   </v>
      </c>
      <c r="T224" s="62" t="str">
        <f t="shared" si="115"/>
        <v xml:space="preserve">CntrlFurnace   </v>
      </c>
      <c r="U224" s="92">
        <f t="shared" si="92"/>
        <v>0</v>
      </c>
      <c r="V224" s="6">
        <f t="shared" si="93"/>
        <v>0</v>
      </c>
      <c r="W224" s="6">
        <f t="shared" si="94"/>
        <v>0</v>
      </c>
      <c r="X224" s="6">
        <f t="shared" si="95"/>
        <v>0</v>
      </c>
      <c r="Y224" s="61">
        <v>-1</v>
      </c>
      <c r="Z224" s="61" t="s">
        <v>0</v>
      </c>
      <c r="AA224" s="62" t="str">
        <f t="shared" si="96"/>
        <v xml:space="preserve">CombHydro - Water heating system can be storage gas/elec/ht pump  </v>
      </c>
    </row>
    <row r="225" spans="1:29" x14ac:dyDescent="0.25">
      <c r="C225" s="61">
        <f t="shared" si="98"/>
        <v>2016</v>
      </c>
      <c r="D225" s="6">
        <f t="shared" si="99"/>
        <v>2017</v>
      </c>
      <c r="E225" t="s">
        <v>514</v>
      </c>
      <c r="F225" s="67" t="s">
        <v>154</v>
      </c>
      <c r="G225" s="66" t="s">
        <v>155</v>
      </c>
      <c r="H225" s="66" t="s">
        <v>189</v>
      </c>
      <c r="I225" s="66" t="s">
        <v>189</v>
      </c>
      <c r="J225" s="66" t="s">
        <v>188</v>
      </c>
      <c r="K225" s="72">
        <f t="shared" ref="K225:T225" si="116">K121</f>
        <v>1</v>
      </c>
      <c r="L225" s="61">
        <f t="shared" si="116"/>
        <v>-1</v>
      </c>
      <c r="M225" s="61">
        <f t="shared" si="116"/>
        <v>0</v>
      </c>
      <c r="N225" s="61">
        <f t="shared" si="116"/>
        <v>1</v>
      </c>
      <c r="O225" s="61">
        <f t="shared" si="116"/>
        <v>0</v>
      </c>
      <c r="P225" s="61">
        <f t="shared" si="116"/>
        <v>0</v>
      </c>
      <c r="Q225" s="96">
        <f t="shared" si="116"/>
        <v>-1</v>
      </c>
      <c r="R225" s="96">
        <f t="shared" si="116"/>
        <v>0</v>
      </c>
      <c r="S225" s="75" t="str">
        <f t="shared" si="116"/>
        <v xml:space="preserve">SplitHeatPump  </v>
      </c>
      <c r="T225" s="62" t="str">
        <f t="shared" si="116"/>
        <v xml:space="preserve">SplitHeatPump  </v>
      </c>
      <c r="U225" s="92">
        <f t="shared" si="92"/>
        <v>0</v>
      </c>
      <c r="V225" s="6">
        <f t="shared" si="93"/>
        <v>0</v>
      </c>
      <c r="W225" s="6">
        <f t="shared" si="94"/>
        <v>0</v>
      </c>
      <c r="X225" s="6">
        <f t="shared" si="95"/>
        <v>0</v>
      </c>
      <c r="Y225" s="61">
        <v>-1</v>
      </c>
      <c r="Z225" s="61" t="s">
        <v>0</v>
      </c>
      <c r="AA225" s="62" t="str">
        <f t="shared" si="96"/>
        <v xml:space="preserve">CombHydro - Water heating system can be storage gas/elec/ht pump  </v>
      </c>
    </row>
    <row r="226" spans="1:29" x14ac:dyDescent="0.25">
      <c r="C226" s="61">
        <f t="shared" si="98"/>
        <v>2016</v>
      </c>
      <c r="D226" s="6">
        <f t="shared" si="99"/>
        <v>2017</v>
      </c>
      <c r="E226" t="s">
        <v>367</v>
      </c>
      <c r="F226" s="67" t="s">
        <v>154</v>
      </c>
      <c r="G226" s="66" t="s">
        <v>155</v>
      </c>
      <c r="H226" s="66" t="s">
        <v>189</v>
      </c>
      <c r="I226" s="66" t="s">
        <v>189</v>
      </c>
      <c r="J226" s="66" t="s">
        <v>188</v>
      </c>
      <c r="K226" s="72">
        <f t="shared" ref="K226:T226" si="117">K122</f>
        <v>1</v>
      </c>
      <c r="L226" s="61">
        <f t="shared" si="117"/>
        <v>-1</v>
      </c>
      <c r="M226" s="61">
        <f t="shared" si="117"/>
        <v>1</v>
      </c>
      <c r="N226" s="61">
        <f t="shared" si="117"/>
        <v>1</v>
      </c>
      <c r="O226" s="61">
        <f t="shared" si="117"/>
        <v>0</v>
      </c>
      <c r="P226" s="61">
        <f t="shared" si="117"/>
        <v>1</v>
      </c>
      <c r="Q226" s="96">
        <f t="shared" si="117"/>
        <v>68</v>
      </c>
      <c r="R226" s="96">
        <f t="shared" si="117"/>
        <v>0</v>
      </c>
      <c r="S226" s="75" t="str">
        <f t="shared" si="117"/>
        <v xml:space="preserve">SplitHeatPump  </v>
      </c>
      <c r="T226" s="62" t="str">
        <f t="shared" si="117"/>
        <v xml:space="preserve">SplitHeatPump  </v>
      </c>
      <c r="U226" s="92">
        <f t="shared" si="92"/>
        <v>0</v>
      </c>
      <c r="V226" s="6">
        <f t="shared" si="93"/>
        <v>0</v>
      </c>
      <c r="W226" s="6">
        <f t="shared" si="94"/>
        <v>0</v>
      </c>
      <c r="X226" s="6">
        <f t="shared" si="95"/>
        <v>0</v>
      </c>
      <c r="Y226" s="61">
        <v>-1</v>
      </c>
      <c r="Z226" s="61" t="s">
        <v>0</v>
      </c>
      <c r="AA226" s="62" t="str">
        <f t="shared" si="96"/>
        <v>AirToWaterHeatPump - Air to water heat pump (able to heat DHW)</v>
      </c>
    </row>
    <row r="227" spans="1:29" x14ac:dyDescent="0.25">
      <c r="C227" s="61">
        <f t="shared" si="98"/>
        <v>2016</v>
      </c>
      <c r="D227" s="6">
        <f t="shared" si="99"/>
        <v>2017</v>
      </c>
      <c r="E227" t="s">
        <v>366</v>
      </c>
      <c r="F227" s="67" t="s">
        <v>154</v>
      </c>
      <c r="G227" s="10">
        <v>8.1999999999999993</v>
      </c>
      <c r="H227" s="66" t="s">
        <v>189</v>
      </c>
      <c r="I227" s="66" t="s">
        <v>189</v>
      </c>
      <c r="J227" s="66" t="s">
        <v>188</v>
      </c>
      <c r="K227" s="72">
        <f t="shared" ref="K227:T227" si="118">K123</f>
        <v>1</v>
      </c>
      <c r="L227" s="61">
        <f t="shared" si="118"/>
        <v>-1</v>
      </c>
      <c r="M227" s="61">
        <f t="shared" si="118"/>
        <v>1</v>
      </c>
      <c r="N227" s="61">
        <f t="shared" si="118"/>
        <v>1</v>
      </c>
      <c r="O227" s="61">
        <f t="shared" si="118"/>
        <v>0</v>
      </c>
      <c r="P227" s="61">
        <f t="shared" si="118"/>
        <v>1</v>
      </c>
      <c r="Q227" s="96">
        <f t="shared" si="118"/>
        <v>68</v>
      </c>
      <c r="R227" s="96">
        <f t="shared" si="118"/>
        <v>1</v>
      </c>
      <c r="S227" s="75" t="str">
        <f t="shared" si="118"/>
        <v xml:space="preserve">SplitHeatPump  </v>
      </c>
      <c r="T227" s="62" t="str">
        <f t="shared" si="118"/>
        <v xml:space="preserve">SplitHeatPump  </v>
      </c>
      <c r="U227" s="92">
        <f t="shared" si="92"/>
        <v>0</v>
      </c>
      <c r="V227" s="6">
        <f t="shared" si="93"/>
        <v>1</v>
      </c>
      <c r="W227" s="6">
        <f t="shared" si="94"/>
        <v>0</v>
      </c>
      <c r="X227" s="6">
        <f t="shared" si="95"/>
        <v>0</v>
      </c>
      <c r="Y227" s="61">
        <v>-1</v>
      </c>
      <c r="Z227" s="61" t="s">
        <v>0</v>
      </c>
      <c r="AA227" s="62" t="str">
        <f t="shared" si="96"/>
        <v>GroundSourceHeatPump - Ground source heat pump (able to heat DHW)</v>
      </c>
    </row>
    <row r="228" spans="1:29" x14ac:dyDescent="0.25">
      <c r="C228" s="61">
        <f t="shared" si="98"/>
        <v>2016</v>
      </c>
      <c r="D228" s="6">
        <f t="shared" si="99"/>
        <v>2017</v>
      </c>
      <c r="E228" t="s">
        <v>553</v>
      </c>
      <c r="F228" s="67" t="s">
        <v>154</v>
      </c>
      <c r="G228" s="10">
        <v>8.1999999999999993</v>
      </c>
      <c r="H228" s="66" t="s">
        <v>189</v>
      </c>
      <c r="I228" s="66" t="s">
        <v>189</v>
      </c>
      <c r="J228" s="66" t="s">
        <v>188</v>
      </c>
      <c r="K228" s="72">
        <f t="shared" ref="K228:T228" si="119">K124</f>
        <v>1</v>
      </c>
      <c r="L228" s="61">
        <f t="shared" si="119"/>
        <v>-1</v>
      </c>
      <c r="M228" s="61">
        <f t="shared" si="119"/>
        <v>1</v>
      </c>
      <c r="N228" s="61">
        <f t="shared" si="119"/>
        <v>1</v>
      </c>
      <c r="O228" s="61">
        <f t="shared" si="119"/>
        <v>0</v>
      </c>
      <c r="P228" s="61">
        <f t="shared" si="119"/>
        <v>0</v>
      </c>
      <c r="Q228" s="96">
        <f t="shared" si="119"/>
        <v>68</v>
      </c>
      <c r="R228" s="96">
        <f t="shared" si="119"/>
        <v>0</v>
      </c>
      <c r="S228" s="75" t="str">
        <f t="shared" si="119"/>
        <v xml:space="preserve">SplitHeatPump  </v>
      </c>
      <c r="T228" s="62" t="str">
        <f t="shared" si="119"/>
        <v xml:space="preserve">SplitHeatPump  </v>
      </c>
      <c r="U228" s="92">
        <f t="shared" ref="U228" si="120">IF(AND(ISNUMBER(F228), F228&gt;0), 1, 0)</f>
        <v>0</v>
      </c>
      <c r="V228" s="6">
        <f t="shared" si="93"/>
        <v>1</v>
      </c>
      <c r="W228" s="6">
        <f t="shared" si="94"/>
        <v>0</v>
      </c>
      <c r="X228" s="6">
        <f t="shared" ref="X228" si="121">IF(AND(ISNUMBER(J228), J228&gt;0), 1, 0)</f>
        <v>0</v>
      </c>
      <c r="Y228" s="61">
        <v>-1</v>
      </c>
      <c r="Z228" s="61" t="s">
        <v>0</v>
      </c>
      <c r="AA228" s="62" t="str">
        <f t="shared" si="96"/>
        <v>VCHP - Variable Capacity Heat Pump</v>
      </c>
      <c r="AC228" t="s">
        <v>555</v>
      </c>
    </row>
    <row r="229" spans="1:29" x14ac:dyDescent="0.25">
      <c r="C229" s="61">
        <f t="shared" si="98"/>
        <v>2016</v>
      </c>
      <c r="D229" s="6">
        <f t="shared" si="99"/>
        <v>2017</v>
      </c>
      <c r="E229" t="s">
        <v>744</v>
      </c>
      <c r="F229" s="67" t="s">
        <v>154</v>
      </c>
      <c r="G229" s="10">
        <v>8.1999999999999993</v>
      </c>
      <c r="H229" s="66" t="s">
        <v>189</v>
      </c>
      <c r="I229" s="66" t="s">
        <v>189</v>
      </c>
      <c r="J229" s="66" t="s">
        <v>188</v>
      </c>
      <c r="K229" s="72">
        <f t="shared" ref="K229:T229" si="122">K125</f>
        <v>1</v>
      </c>
      <c r="L229" s="61">
        <f t="shared" si="122"/>
        <v>-1</v>
      </c>
      <c r="M229" s="61">
        <f t="shared" si="122"/>
        <v>1</v>
      </c>
      <c r="N229" s="61">
        <f t="shared" si="122"/>
        <v>1</v>
      </c>
      <c r="O229" s="61">
        <f t="shared" si="122"/>
        <v>0</v>
      </c>
      <c r="P229" s="61">
        <f t="shared" si="122"/>
        <v>0</v>
      </c>
      <c r="Q229" s="96">
        <f t="shared" si="122"/>
        <v>68</v>
      </c>
      <c r="R229" s="96">
        <f t="shared" si="122"/>
        <v>0</v>
      </c>
      <c r="S229" s="75" t="str">
        <f t="shared" si="122"/>
        <v xml:space="preserve">SplitHeatPump  </v>
      </c>
      <c r="T229" s="62" t="str">
        <f t="shared" si="122"/>
        <v xml:space="preserve">SplitHeatPump  </v>
      </c>
      <c r="U229" s="92">
        <f t="shared" ref="U229:U230" si="123">IF(AND(ISNUMBER(F229), F229&gt;0), 1, 0)</f>
        <v>0</v>
      </c>
      <c r="V229" s="6">
        <f t="shared" ref="V229:V230" si="124">IF(AND(ISNUMBER(G229), G229&gt;0), 1, 0)</f>
        <v>1</v>
      </c>
      <c r="W229" s="6">
        <f t="shared" si="94"/>
        <v>0</v>
      </c>
      <c r="X229" s="6">
        <f t="shared" ref="X229:X230" si="125">IF(AND(ISNUMBER(J229), J229&gt;0), 1, 0)</f>
        <v>0</v>
      </c>
      <c r="Y229" s="61">
        <v>-1</v>
      </c>
      <c r="Z229" s="61" t="s">
        <v>0</v>
      </c>
      <c r="AA229" s="62" t="str">
        <f t="shared" si="96"/>
        <v>VCHP2 - Variable Capacity Heat Pump</v>
      </c>
      <c r="AC229" t="s">
        <v>555</v>
      </c>
    </row>
    <row r="230" spans="1:29" x14ac:dyDescent="0.25">
      <c r="C230" s="61">
        <f t="shared" si="98"/>
        <v>2016</v>
      </c>
      <c r="D230" s="6">
        <f t="shared" si="99"/>
        <v>2017</v>
      </c>
      <c r="E230" t="s">
        <v>785</v>
      </c>
      <c r="F230" s="67" t="s">
        <v>154</v>
      </c>
      <c r="G230" s="10">
        <v>8.1999999999999993</v>
      </c>
      <c r="H230" s="66" t="s">
        <v>189</v>
      </c>
      <c r="I230" s="66" t="s">
        <v>189</v>
      </c>
      <c r="J230" s="66" t="s">
        <v>188</v>
      </c>
      <c r="K230" s="72">
        <f t="shared" ref="K230:T230" si="126">K126</f>
        <v>1</v>
      </c>
      <c r="L230" s="61">
        <f t="shared" si="126"/>
        <v>-1</v>
      </c>
      <c r="M230" s="61">
        <f t="shared" si="126"/>
        <v>1</v>
      </c>
      <c r="N230" s="61">
        <f t="shared" si="126"/>
        <v>1</v>
      </c>
      <c r="O230" s="61">
        <f t="shared" si="126"/>
        <v>0</v>
      </c>
      <c r="P230" s="61">
        <f t="shared" si="126"/>
        <v>0</v>
      </c>
      <c r="Q230" s="96">
        <f t="shared" si="126"/>
        <v>68</v>
      </c>
      <c r="R230" s="96">
        <f t="shared" si="126"/>
        <v>0</v>
      </c>
      <c r="S230" s="75" t="str">
        <f t="shared" si="126"/>
        <v xml:space="preserve">SplitHeatPump  </v>
      </c>
      <c r="T230" s="62" t="str">
        <f t="shared" si="126"/>
        <v xml:space="preserve">SplitHeatPump  </v>
      </c>
      <c r="U230" s="92">
        <f t="shared" si="123"/>
        <v>0</v>
      </c>
      <c r="V230" s="6">
        <f t="shared" si="124"/>
        <v>1</v>
      </c>
      <c r="W230" s="6">
        <f t="shared" si="94"/>
        <v>0</v>
      </c>
      <c r="X230" s="6">
        <f t="shared" si="125"/>
        <v>0</v>
      </c>
      <c r="Y230" s="61">
        <v>-1</v>
      </c>
      <c r="Z230" s="61" t="s">
        <v>0</v>
      </c>
      <c r="AA230" s="62" t="str">
        <f t="shared" ref="AA230" si="127">AA175</f>
        <v>VCHP3</v>
      </c>
      <c r="AC230" t="s">
        <v>555</v>
      </c>
    </row>
    <row r="231" spans="1:29" x14ac:dyDescent="0.25">
      <c r="A231" t="s">
        <v>541</v>
      </c>
      <c r="D231" s="126"/>
      <c r="E231" s="126"/>
      <c r="F231" s="126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6"/>
    </row>
    <row r="232" spans="1:29" x14ac:dyDescent="0.25">
      <c r="C232" s="60">
        <v>2019</v>
      </c>
      <c r="D232" s="60">
        <v>2020</v>
      </c>
      <c r="E232" t="s">
        <v>141</v>
      </c>
      <c r="F232" s="50">
        <v>80</v>
      </c>
      <c r="G232" s="66" t="s">
        <v>155</v>
      </c>
      <c r="H232" s="66" t="s">
        <v>189</v>
      </c>
      <c r="I232" s="66" t="s">
        <v>189</v>
      </c>
      <c r="J232" s="66" t="s">
        <v>188</v>
      </c>
      <c r="K232" s="128">
        <f>K208</f>
        <v>1</v>
      </c>
      <c r="L232" s="129">
        <f t="shared" ref="L232:S232" si="128">L208</f>
        <v>1</v>
      </c>
      <c r="M232" s="129">
        <f t="shared" si="128"/>
        <v>0</v>
      </c>
      <c r="N232" s="129">
        <f t="shared" si="128"/>
        <v>0</v>
      </c>
      <c r="O232" s="129">
        <f t="shared" si="128"/>
        <v>1</v>
      </c>
      <c r="P232" s="130">
        <f t="shared" si="128"/>
        <v>0</v>
      </c>
      <c r="Q232" s="72">
        <f t="shared" si="128"/>
        <v>-1</v>
      </c>
      <c r="R232" s="72">
        <f t="shared" si="128"/>
        <v>0</v>
      </c>
      <c r="S232" s="75" t="str">
        <f t="shared" si="128"/>
        <v xml:space="preserve">CntrlFurnace   </v>
      </c>
      <c r="T232" s="62" t="str">
        <f>S232</f>
        <v xml:space="preserve">CntrlFurnace   </v>
      </c>
      <c r="U232" s="92">
        <f t="shared" ref="U232:U257" si="129">IF(AND(ISNUMBER(F232), F232&gt;0), 1, 0)</f>
        <v>1</v>
      </c>
      <c r="V232" s="6">
        <f t="shared" ref="V232:V240" si="130">IF(AND(ISNUMBER(G232), G232&gt;0), 1, 0)</f>
        <v>0</v>
      </c>
      <c r="W232" s="6">
        <f t="shared" ref="W232:W260" si="131">IF(AND(ISNUMBER(H232), H232&gt;0), 1, 0)</f>
        <v>0</v>
      </c>
      <c r="X232" s="6">
        <f t="shared" ref="X232:X257" si="132">IF(AND(ISNUMBER(J232), J232&gt;0), 1, 0)</f>
        <v>0</v>
      </c>
      <c r="Y232" s="48">
        <v>1</v>
      </c>
      <c r="Z232" s="61" t="s">
        <v>0</v>
      </c>
      <c r="AA232" s="62" t="str">
        <f>AA208</f>
        <v xml:space="preserve">CntrlFurnace - Fuel-fired central furnace                         </v>
      </c>
    </row>
    <row r="233" spans="1:29" x14ac:dyDescent="0.25">
      <c r="C233" s="61">
        <f>C232</f>
        <v>2019</v>
      </c>
      <c r="D233" s="6">
        <f>D232</f>
        <v>2020</v>
      </c>
      <c r="E233" t="s">
        <v>385</v>
      </c>
      <c r="F233" s="63">
        <v>73</v>
      </c>
      <c r="G233" s="66" t="s">
        <v>155</v>
      </c>
      <c r="H233" s="66" t="s">
        <v>189</v>
      </c>
      <c r="I233" s="66" t="s">
        <v>189</v>
      </c>
      <c r="J233" s="66" t="s">
        <v>188</v>
      </c>
      <c r="K233" s="72">
        <f>K209</f>
        <v>1</v>
      </c>
      <c r="L233" s="61">
        <f t="shared" ref="L233:T233" si="133">L209</f>
        <v>0</v>
      </c>
      <c r="M233" s="61">
        <f t="shared" si="133"/>
        <v>0</v>
      </c>
      <c r="N233" s="61">
        <f t="shared" si="133"/>
        <v>0</v>
      </c>
      <c r="O233" s="61">
        <f t="shared" si="133"/>
        <v>1</v>
      </c>
      <c r="P233" s="105">
        <f t="shared" si="133"/>
        <v>0</v>
      </c>
      <c r="Q233" s="72">
        <f t="shared" si="133"/>
        <v>-1</v>
      </c>
      <c r="R233" s="72">
        <f t="shared" si="133"/>
        <v>0</v>
      </c>
      <c r="S233" s="75" t="str">
        <f>T233</f>
        <v xml:space="preserve">CntrlFurnace   </v>
      </c>
      <c r="T233" s="62" t="str">
        <f t="shared" si="133"/>
        <v xml:space="preserve">CntrlFurnace   </v>
      </c>
      <c r="U233" s="92">
        <f t="shared" si="129"/>
        <v>1</v>
      </c>
      <c r="V233" s="6">
        <f t="shared" si="130"/>
        <v>0</v>
      </c>
      <c r="W233" s="6">
        <f t="shared" si="131"/>
        <v>0</v>
      </c>
      <c r="X233" s="6">
        <f t="shared" si="132"/>
        <v>0</v>
      </c>
      <c r="Y233" s="48">
        <v>1</v>
      </c>
      <c r="Z233" s="61" t="s">
        <v>0</v>
      </c>
      <c r="AA233" s="62" t="str">
        <f>AA209</f>
        <v>WallFurnaceFan - Ductless fan forced wall furnace</v>
      </c>
    </row>
    <row r="234" spans="1:29" x14ac:dyDescent="0.25">
      <c r="C234" s="61">
        <f t="shared" ref="C234:D255" si="134">C233</f>
        <v>2019</v>
      </c>
      <c r="D234" s="6">
        <f t="shared" si="134"/>
        <v>2020</v>
      </c>
      <c r="E234" t="s">
        <v>386</v>
      </c>
      <c r="F234" s="63">
        <v>59</v>
      </c>
      <c r="G234" s="66" t="s">
        <v>155</v>
      </c>
      <c r="H234" s="66" t="s">
        <v>189</v>
      </c>
      <c r="I234" s="66" t="s">
        <v>189</v>
      </c>
      <c r="J234" s="66" t="s">
        <v>188</v>
      </c>
      <c r="K234" s="72">
        <f>K210</f>
        <v>1</v>
      </c>
      <c r="L234" s="61">
        <f t="shared" ref="L234:T234" si="135">L210</f>
        <v>0</v>
      </c>
      <c r="M234" s="61">
        <f t="shared" si="135"/>
        <v>0</v>
      </c>
      <c r="N234" s="61">
        <f t="shared" si="135"/>
        <v>0</v>
      </c>
      <c r="O234" s="61">
        <f t="shared" si="135"/>
        <v>1</v>
      </c>
      <c r="P234" s="105">
        <f t="shared" si="135"/>
        <v>0</v>
      </c>
      <c r="Q234" s="72">
        <f t="shared" si="135"/>
        <v>-1</v>
      </c>
      <c r="R234" s="72">
        <f t="shared" si="135"/>
        <v>0</v>
      </c>
      <c r="S234" s="75" t="str">
        <f t="shared" ref="S234:S237" si="136">T234</f>
        <v xml:space="preserve">CntrlFurnace   </v>
      </c>
      <c r="T234" s="62" t="str">
        <f t="shared" si="135"/>
        <v xml:space="preserve">CntrlFurnace   </v>
      </c>
      <c r="U234" s="92">
        <f t="shared" si="129"/>
        <v>1</v>
      </c>
      <c r="V234" s="6">
        <f t="shared" si="130"/>
        <v>0</v>
      </c>
      <c r="W234" s="6">
        <f t="shared" si="131"/>
        <v>0</v>
      </c>
      <c r="X234" s="6">
        <f t="shared" si="132"/>
        <v>0</v>
      </c>
      <c r="Y234" s="48">
        <v>0</v>
      </c>
      <c r="Z234" s="61" t="s">
        <v>0</v>
      </c>
      <c r="AA234" s="62" t="str">
        <f>AA210</f>
        <v>WallFurnaceGravity - Ductless gravity flowed wall furnace</v>
      </c>
    </row>
    <row r="235" spans="1:29" x14ac:dyDescent="0.25">
      <c r="C235" s="61">
        <f t="shared" si="134"/>
        <v>2019</v>
      </c>
      <c r="D235" s="6">
        <f t="shared" si="134"/>
        <v>2020</v>
      </c>
      <c r="E235" t="s">
        <v>383</v>
      </c>
      <c r="F235" s="63">
        <v>56</v>
      </c>
      <c r="G235" s="66" t="s">
        <v>155</v>
      </c>
      <c r="H235" s="66" t="s">
        <v>189</v>
      </c>
      <c r="I235" s="66" t="s">
        <v>189</v>
      </c>
      <c r="J235" s="66" t="s">
        <v>188</v>
      </c>
      <c r="K235" s="72">
        <f>K211</f>
        <v>1</v>
      </c>
      <c r="L235" s="61">
        <f t="shared" ref="L235:T235" si="137">L211</f>
        <v>0</v>
      </c>
      <c r="M235" s="61">
        <f t="shared" si="137"/>
        <v>0</v>
      </c>
      <c r="N235" s="61">
        <f t="shared" si="137"/>
        <v>0</v>
      </c>
      <c r="O235" s="61">
        <f t="shared" si="137"/>
        <v>1</v>
      </c>
      <c r="P235" s="105">
        <f t="shared" si="137"/>
        <v>0</v>
      </c>
      <c r="Q235" s="72">
        <f t="shared" si="137"/>
        <v>-1</v>
      </c>
      <c r="R235" s="72">
        <f t="shared" si="137"/>
        <v>0</v>
      </c>
      <c r="S235" s="75" t="str">
        <f t="shared" si="136"/>
        <v xml:space="preserve">CntrlFurnace   </v>
      </c>
      <c r="T235" s="62" t="str">
        <f t="shared" si="137"/>
        <v xml:space="preserve">CntrlFurnace   </v>
      </c>
      <c r="U235" s="92">
        <f t="shared" si="129"/>
        <v>1</v>
      </c>
      <c r="V235" s="6">
        <f t="shared" si="130"/>
        <v>0</v>
      </c>
      <c r="W235" s="6">
        <f t="shared" si="131"/>
        <v>0</v>
      </c>
      <c r="X235" s="6">
        <f t="shared" si="132"/>
        <v>0</v>
      </c>
      <c r="Y235" s="48">
        <v>0</v>
      </c>
      <c r="Z235" s="61" t="s">
        <v>0</v>
      </c>
      <c r="AA235" s="62" t="str">
        <f>AA211</f>
        <v>FloorFurnace - Ductless floor heating system</v>
      </c>
    </row>
    <row r="236" spans="1:29" x14ac:dyDescent="0.25">
      <c r="C236" s="61">
        <f t="shared" ref="C236:D236" si="138">C235</f>
        <v>2019</v>
      </c>
      <c r="D236" s="6">
        <f t="shared" si="138"/>
        <v>2020</v>
      </c>
      <c r="E236" s="177" t="s">
        <v>691</v>
      </c>
      <c r="F236" s="181">
        <v>81</v>
      </c>
      <c r="G236" s="66" t="s">
        <v>155</v>
      </c>
      <c r="H236" s="66" t="s">
        <v>189</v>
      </c>
      <c r="I236" s="66" t="s">
        <v>189</v>
      </c>
      <c r="J236" s="66" t="s">
        <v>188</v>
      </c>
      <c r="K236" s="70">
        <v>1</v>
      </c>
      <c r="L236" s="48">
        <v>1</v>
      </c>
      <c r="M236" s="48">
        <v>0</v>
      </c>
      <c r="N236" s="48">
        <v>0</v>
      </c>
      <c r="O236" s="48">
        <v>1</v>
      </c>
      <c r="P236" s="179">
        <v>0</v>
      </c>
      <c r="Q236" s="70">
        <v>-1</v>
      </c>
      <c r="R236" s="70">
        <v>0</v>
      </c>
      <c r="S236" s="97" t="str">
        <f t="shared" si="136"/>
        <v xml:space="preserve">CntrlFurnace   </v>
      </c>
      <c r="T236" s="54" t="s">
        <v>141</v>
      </c>
      <c r="U236" s="92">
        <f t="shared" ref="U236" si="139">IF(AND(ISNUMBER(F236), F236&gt;0), 1, 0)</f>
        <v>1</v>
      </c>
      <c r="V236" s="6">
        <f t="shared" si="130"/>
        <v>0</v>
      </c>
      <c r="W236" s="6">
        <f t="shared" si="131"/>
        <v>0</v>
      </c>
      <c r="X236" s="6">
        <f t="shared" ref="X236" si="140">IF(AND(ISNUMBER(J236), J236&gt;0), 1, 0)</f>
        <v>0</v>
      </c>
      <c r="Y236" s="48">
        <v>1</v>
      </c>
      <c r="Z236" s="61" t="s">
        <v>0</v>
      </c>
      <c r="AA236" s="54" t="s">
        <v>694</v>
      </c>
      <c r="AC236" t="s">
        <v>711</v>
      </c>
    </row>
    <row r="237" spans="1:29" x14ac:dyDescent="0.25">
      <c r="C237" s="61">
        <f t="shared" ref="C237:D237" si="141">C236</f>
        <v>2019</v>
      </c>
      <c r="D237" s="6">
        <f t="shared" si="141"/>
        <v>2020</v>
      </c>
      <c r="E237" t="s">
        <v>384</v>
      </c>
      <c r="F237" s="63">
        <v>57</v>
      </c>
      <c r="G237" s="66" t="s">
        <v>155</v>
      </c>
      <c r="H237" s="66" t="s">
        <v>189</v>
      </c>
      <c r="I237" s="66" t="s">
        <v>189</v>
      </c>
      <c r="J237" s="66" t="s">
        <v>188</v>
      </c>
      <c r="K237" s="72">
        <f>K212</f>
        <v>1</v>
      </c>
      <c r="L237" s="61">
        <f t="shared" ref="L237:T237" si="142">L212</f>
        <v>0</v>
      </c>
      <c r="M237" s="61">
        <f t="shared" si="142"/>
        <v>0</v>
      </c>
      <c r="N237" s="61">
        <f t="shared" si="142"/>
        <v>0</v>
      </c>
      <c r="O237" s="61">
        <f t="shared" si="142"/>
        <v>1</v>
      </c>
      <c r="P237" s="105">
        <f t="shared" si="142"/>
        <v>0</v>
      </c>
      <c r="Q237" s="72">
        <f t="shared" si="142"/>
        <v>-1</v>
      </c>
      <c r="R237" s="72">
        <f t="shared" si="142"/>
        <v>0</v>
      </c>
      <c r="S237" s="75" t="str">
        <f t="shared" si="136"/>
        <v xml:space="preserve">CntrlFurnace   </v>
      </c>
      <c r="T237" s="62" t="str">
        <f t="shared" si="142"/>
        <v xml:space="preserve">CntrlFurnace   </v>
      </c>
      <c r="U237" s="92">
        <f t="shared" si="129"/>
        <v>1</v>
      </c>
      <c r="V237" s="6">
        <f t="shared" si="130"/>
        <v>0</v>
      </c>
      <c r="W237" s="6">
        <f t="shared" si="131"/>
        <v>0</v>
      </c>
      <c r="X237" s="6">
        <f t="shared" si="132"/>
        <v>0</v>
      </c>
      <c r="Y237" s="48">
        <v>0</v>
      </c>
      <c r="Z237" s="61" t="s">
        <v>0</v>
      </c>
      <c r="AA237" s="62" t="str">
        <f>AA212</f>
        <v xml:space="preserve">Heater - Non-central fuel-fired space heater                      </v>
      </c>
    </row>
    <row r="238" spans="1:29" x14ac:dyDescent="0.25">
      <c r="C238" s="61">
        <f t="shared" si="134"/>
        <v>2019</v>
      </c>
      <c r="D238" s="6">
        <f t="shared" si="134"/>
        <v>2020</v>
      </c>
      <c r="E238" t="s">
        <v>142</v>
      </c>
      <c r="F238" s="51">
        <v>80</v>
      </c>
      <c r="G238" s="66" t="s">
        <v>155</v>
      </c>
      <c r="H238" s="66" t="s">
        <v>189</v>
      </c>
      <c r="I238" s="66" t="s">
        <v>189</v>
      </c>
      <c r="J238" s="66" t="s">
        <v>188</v>
      </c>
      <c r="K238" s="72">
        <f>K213</f>
        <v>1</v>
      </c>
      <c r="L238" s="61">
        <f t="shared" ref="L238:T238" si="143">L213</f>
        <v>-1</v>
      </c>
      <c r="M238" s="61">
        <f t="shared" si="143"/>
        <v>0</v>
      </c>
      <c r="N238" s="61">
        <f t="shared" si="143"/>
        <v>0</v>
      </c>
      <c r="O238" s="61">
        <f t="shared" si="143"/>
        <v>1</v>
      </c>
      <c r="P238" s="105">
        <f t="shared" si="143"/>
        <v>0</v>
      </c>
      <c r="Q238" s="72">
        <f t="shared" si="143"/>
        <v>-1</v>
      </c>
      <c r="R238" s="72">
        <f t="shared" si="143"/>
        <v>0</v>
      </c>
      <c r="S238" s="75" t="str">
        <f t="shared" si="143"/>
        <v xml:space="preserve">CntrlFurnace   </v>
      </c>
      <c r="T238" s="62" t="str">
        <f t="shared" si="143"/>
        <v xml:space="preserve">CntrlFurnace   </v>
      </c>
      <c r="U238" s="92">
        <f t="shared" si="129"/>
        <v>1</v>
      </c>
      <c r="V238" s="6">
        <f t="shared" si="130"/>
        <v>0</v>
      </c>
      <c r="W238" s="6">
        <f t="shared" si="131"/>
        <v>0</v>
      </c>
      <c r="X238" s="6">
        <f t="shared" si="132"/>
        <v>0</v>
      </c>
      <c r="Y238" s="48">
        <v>1</v>
      </c>
      <c r="Z238" s="61" t="s">
        <v>0</v>
      </c>
      <c r="AA238" s="62" t="str">
        <f>AA213</f>
        <v xml:space="preserve">Boiler - Gas or oil boiler                                        </v>
      </c>
    </row>
    <row r="239" spans="1:29" x14ac:dyDescent="0.25">
      <c r="C239" s="61">
        <f t="shared" si="134"/>
        <v>2019</v>
      </c>
      <c r="D239" s="6">
        <f t="shared" si="134"/>
        <v>2020</v>
      </c>
      <c r="E239" t="s">
        <v>525</v>
      </c>
      <c r="F239" s="67" t="s">
        <v>154</v>
      </c>
      <c r="G239" s="66" t="s">
        <v>155</v>
      </c>
      <c r="H239" s="66" t="s">
        <v>189</v>
      </c>
      <c r="I239" s="66" t="s">
        <v>189</v>
      </c>
      <c r="J239" s="66" t="s">
        <v>188</v>
      </c>
      <c r="K239" s="72">
        <f>K214</f>
        <v>1</v>
      </c>
      <c r="L239" s="61">
        <f t="shared" ref="L239:T239" si="144">L214</f>
        <v>0</v>
      </c>
      <c r="M239" s="61">
        <f t="shared" si="144"/>
        <v>0</v>
      </c>
      <c r="N239" s="61">
        <f t="shared" si="144"/>
        <v>0</v>
      </c>
      <c r="O239" s="61">
        <f t="shared" si="144"/>
        <v>0</v>
      </c>
      <c r="P239" s="105">
        <f t="shared" si="144"/>
        <v>0</v>
      </c>
      <c r="Q239" s="72">
        <f t="shared" si="144"/>
        <v>-1</v>
      </c>
      <c r="R239" s="72">
        <f t="shared" si="144"/>
        <v>1</v>
      </c>
      <c r="S239" s="75" t="str">
        <f t="shared" si="144"/>
        <v xml:space="preserve">CntrlFurnace   </v>
      </c>
      <c r="T239" s="62" t="str">
        <f t="shared" si="144"/>
        <v xml:space="preserve">CntrlFurnace   </v>
      </c>
      <c r="U239" s="92">
        <f t="shared" si="129"/>
        <v>0</v>
      </c>
      <c r="V239" s="6">
        <f t="shared" si="130"/>
        <v>0</v>
      </c>
      <c r="W239" s="6">
        <f t="shared" si="131"/>
        <v>0</v>
      </c>
      <c r="X239" s="6">
        <f t="shared" si="132"/>
        <v>0</v>
      </c>
      <c r="Y239" s="48">
        <v>0</v>
      </c>
      <c r="Z239" s="61" t="s">
        <v>0</v>
      </c>
      <c r="AA239" s="62" t="str">
        <f>AA214</f>
        <v>WoodHeat - Wood heat meeting exceptional method criteria</v>
      </c>
      <c r="AC239" t="s">
        <v>528</v>
      </c>
    </row>
    <row r="240" spans="1:29" x14ac:dyDescent="0.25">
      <c r="C240" s="61">
        <f t="shared" si="134"/>
        <v>2019</v>
      </c>
      <c r="D240" s="6">
        <f t="shared" si="134"/>
        <v>2020</v>
      </c>
      <c r="E240" t="s">
        <v>143</v>
      </c>
      <c r="F240" s="67" t="s">
        <v>154</v>
      </c>
      <c r="G240" s="10">
        <v>8.1999999999999993</v>
      </c>
      <c r="H240" s="192">
        <v>7.5</v>
      </c>
      <c r="I240" s="190">
        <v>0.85</v>
      </c>
      <c r="J240" s="66" t="s">
        <v>188</v>
      </c>
      <c r="K240" s="72">
        <f>K215</f>
        <v>1</v>
      </c>
      <c r="L240" s="61">
        <f t="shared" ref="L240:S240" si="145">L215</f>
        <v>1</v>
      </c>
      <c r="M240" s="61">
        <f t="shared" si="145"/>
        <v>1</v>
      </c>
      <c r="N240" s="61">
        <f t="shared" si="145"/>
        <v>1</v>
      </c>
      <c r="O240" s="61">
        <f t="shared" si="145"/>
        <v>0</v>
      </c>
      <c r="P240" s="105">
        <f t="shared" si="145"/>
        <v>0</v>
      </c>
      <c r="Q240" s="72">
        <f t="shared" si="145"/>
        <v>68</v>
      </c>
      <c r="R240" s="72">
        <f t="shared" si="145"/>
        <v>0</v>
      </c>
      <c r="S240" s="75" t="str">
        <f t="shared" si="145"/>
        <v xml:space="preserve">SplitHeatPump  </v>
      </c>
      <c r="T240" s="62" t="str">
        <f>S240</f>
        <v xml:space="preserve">SplitHeatPump  </v>
      </c>
      <c r="U240" s="92">
        <f t="shared" si="129"/>
        <v>0</v>
      </c>
      <c r="V240" s="6">
        <f t="shared" si="130"/>
        <v>1</v>
      </c>
      <c r="W240" s="6">
        <f t="shared" si="131"/>
        <v>1</v>
      </c>
      <c r="X240" s="6">
        <f t="shared" si="132"/>
        <v>0</v>
      </c>
      <c r="Y240" s="48">
        <v>1</v>
      </c>
      <c r="Z240" s="61" t="s">
        <v>0</v>
      </c>
      <c r="AA240" s="62" t="str">
        <f>AA215</f>
        <v xml:space="preserve">SplitHeatPump - Heating side of central split heat pump           </v>
      </c>
    </row>
    <row r="241" spans="3:29" x14ac:dyDescent="0.25">
      <c r="C241" s="61">
        <f t="shared" ref="C241:D241" si="146">C240</f>
        <v>2019</v>
      </c>
      <c r="D241" s="6">
        <f t="shared" si="146"/>
        <v>2020</v>
      </c>
      <c r="E241" s="177" t="s">
        <v>698</v>
      </c>
      <c r="F241" s="67" t="s">
        <v>154</v>
      </c>
      <c r="G241" s="66" t="s">
        <v>155</v>
      </c>
      <c r="H241" s="66" t="s">
        <v>189</v>
      </c>
      <c r="I241" s="66" t="s">
        <v>189</v>
      </c>
      <c r="J241" s="180">
        <v>2.9</v>
      </c>
      <c r="K241" s="70">
        <v>1</v>
      </c>
      <c r="L241" s="48">
        <v>0</v>
      </c>
      <c r="M241" s="48">
        <v>1</v>
      </c>
      <c r="N241" s="48">
        <v>1</v>
      </c>
      <c r="O241" s="48">
        <v>0</v>
      </c>
      <c r="P241" s="179">
        <v>0</v>
      </c>
      <c r="Q241" s="70">
        <v>68</v>
      </c>
      <c r="R241" s="70">
        <v>0</v>
      </c>
      <c r="S241" s="97" t="s">
        <v>143</v>
      </c>
      <c r="T241" s="54" t="s">
        <v>143</v>
      </c>
      <c r="U241" s="92">
        <f t="shared" ref="U241:U242" si="147">IF(AND(ISNUMBER(F241), F241&gt;0), 1, 0)</f>
        <v>0</v>
      </c>
      <c r="V241" s="6">
        <f t="shared" ref="V241:V242" si="148">IF(AND(ISNUMBER(G241), G241&gt;0), 1, 0)</f>
        <v>0</v>
      </c>
      <c r="W241" s="6">
        <f t="shared" si="131"/>
        <v>0</v>
      </c>
      <c r="X241" s="6">
        <f t="shared" ref="X241:X242" si="149">IF(AND(ISNUMBER(J241), J241&gt;0), 1, 0)</f>
        <v>1</v>
      </c>
      <c r="Y241" s="48">
        <v>1</v>
      </c>
      <c r="Z241" s="61" t="s">
        <v>0</v>
      </c>
      <c r="AA241" s="54" t="s">
        <v>700</v>
      </c>
      <c r="AC241" t="s">
        <v>709</v>
      </c>
    </row>
    <row r="242" spans="3:29" x14ac:dyDescent="0.25">
      <c r="C242" s="61">
        <f t="shared" ref="C242:D242" si="150">C241</f>
        <v>2019</v>
      </c>
      <c r="D242" s="6">
        <f t="shared" si="150"/>
        <v>2020</v>
      </c>
      <c r="E242" s="177" t="s">
        <v>699</v>
      </c>
      <c r="F242" s="67" t="s">
        <v>154</v>
      </c>
      <c r="G242" s="66" t="s">
        <v>155</v>
      </c>
      <c r="H242" s="66" t="s">
        <v>189</v>
      </c>
      <c r="I242" s="66" t="s">
        <v>189</v>
      </c>
      <c r="J242" s="180">
        <v>3.3</v>
      </c>
      <c r="K242" s="70">
        <v>1</v>
      </c>
      <c r="L242" s="48">
        <v>1</v>
      </c>
      <c r="M242" s="48">
        <v>1</v>
      </c>
      <c r="N242" s="48">
        <v>1</v>
      </c>
      <c r="O242" s="48">
        <v>0</v>
      </c>
      <c r="P242" s="179">
        <v>0</v>
      </c>
      <c r="Q242" s="70">
        <v>68</v>
      </c>
      <c r="R242" s="70">
        <v>0</v>
      </c>
      <c r="S242" s="97" t="s">
        <v>143</v>
      </c>
      <c r="T242" s="54" t="s">
        <v>143</v>
      </c>
      <c r="U242" s="92">
        <f t="shared" si="147"/>
        <v>0</v>
      </c>
      <c r="V242" s="6">
        <f t="shared" si="148"/>
        <v>0</v>
      </c>
      <c r="W242" s="6">
        <f t="shared" si="131"/>
        <v>0</v>
      </c>
      <c r="X242" s="6">
        <f t="shared" si="149"/>
        <v>1</v>
      </c>
      <c r="Y242" s="48">
        <v>1</v>
      </c>
      <c r="Z242" s="61" t="s">
        <v>0</v>
      </c>
      <c r="AA242" s="54" t="s">
        <v>701</v>
      </c>
      <c r="AC242" t="s">
        <v>710</v>
      </c>
    </row>
    <row r="243" spans="3:29" x14ac:dyDescent="0.25">
      <c r="C243" s="61">
        <f t="shared" ref="C243:D243" si="151">C242</f>
        <v>2019</v>
      </c>
      <c r="D243" s="6">
        <f t="shared" si="151"/>
        <v>2020</v>
      </c>
      <c r="E243" t="s">
        <v>515</v>
      </c>
      <c r="F243" s="67" t="s">
        <v>154</v>
      </c>
      <c r="G243" s="10">
        <v>7.2</v>
      </c>
      <c r="H243" s="192">
        <v>6.1</v>
      </c>
      <c r="I243" s="190">
        <v>0.85</v>
      </c>
      <c r="J243" s="66" t="s">
        <v>188</v>
      </c>
      <c r="K243" s="72">
        <f>K216</f>
        <v>1</v>
      </c>
      <c r="L243" s="61">
        <f t="shared" ref="L243:S243" si="152">L216</f>
        <v>1</v>
      </c>
      <c r="M243" s="61">
        <f t="shared" si="152"/>
        <v>1</v>
      </c>
      <c r="N243" s="61">
        <f t="shared" si="152"/>
        <v>1</v>
      </c>
      <c r="O243" s="61">
        <f t="shared" si="152"/>
        <v>0</v>
      </c>
      <c r="P243" s="105">
        <f t="shared" si="152"/>
        <v>0</v>
      </c>
      <c r="Q243" s="72">
        <f t="shared" si="152"/>
        <v>68</v>
      </c>
      <c r="R243" s="72">
        <f t="shared" si="152"/>
        <v>0</v>
      </c>
      <c r="S243" s="75" t="str">
        <f t="shared" si="152"/>
        <v xml:space="preserve">SplitHeatPump  </v>
      </c>
      <c r="T243" s="62" t="str">
        <f>S243</f>
        <v xml:space="preserve">SplitHeatPump  </v>
      </c>
      <c r="U243" s="92">
        <f t="shared" si="129"/>
        <v>0</v>
      </c>
      <c r="V243" s="6">
        <f t="shared" ref="V243:V258" si="153">IF(AND(ISNUMBER(G243), G243&gt;0), 1, 0)</f>
        <v>1</v>
      </c>
      <c r="W243" s="6">
        <f t="shared" si="131"/>
        <v>1</v>
      </c>
      <c r="X243" s="6">
        <f t="shared" si="132"/>
        <v>0</v>
      </c>
      <c r="Y243" s="48">
        <v>1</v>
      </c>
      <c r="Z243" s="61" t="s">
        <v>0</v>
      </c>
      <c r="AA243" s="62" t="str">
        <f>AA216</f>
        <v xml:space="preserve">SDHVSplitHeatPump - Small duct, high velocity, central split heat pump           </v>
      </c>
    </row>
    <row r="244" spans="3:29" x14ac:dyDescent="0.25">
      <c r="C244" s="61">
        <f t="shared" si="134"/>
        <v>2019</v>
      </c>
      <c r="D244" s="6">
        <f t="shared" si="134"/>
        <v>2020</v>
      </c>
      <c r="E244" t="s">
        <v>534</v>
      </c>
      <c r="F244" s="67" t="s">
        <v>154</v>
      </c>
      <c r="G244" s="10">
        <v>8.1999999999999993</v>
      </c>
      <c r="H244" s="192">
        <v>7.5</v>
      </c>
      <c r="I244" s="190">
        <v>0.85</v>
      </c>
      <c r="J244" s="66" t="s">
        <v>188</v>
      </c>
      <c r="K244" s="72">
        <f>K217</f>
        <v>1</v>
      </c>
      <c r="L244" s="61">
        <f t="shared" ref="L244:T244" si="154">L217</f>
        <v>0</v>
      </c>
      <c r="M244" s="61">
        <f t="shared" si="154"/>
        <v>1</v>
      </c>
      <c r="N244" s="61">
        <f t="shared" si="154"/>
        <v>1</v>
      </c>
      <c r="O244" s="61">
        <f t="shared" si="154"/>
        <v>0</v>
      </c>
      <c r="P244" s="105">
        <f t="shared" si="154"/>
        <v>0</v>
      </c>
      <c r="Q244" s="72">
        <f t="shared" si="154"/>
        <v>68</v>
      </c>
      <c r="R244" s="72">
        <f t="shared" si="154"/>
        <v>1</v>
      </c>
      <c r="S244" s="75" t="str">
        <f t="shared" ref="S244:S246" si="155">T244</f>
        <v xml:space="preserve">SplitHeatPump  </v>
      </c>
      <c r="T244" s="62" t="str">
        <f t="shared" si="154"/>
        <v xml:space="preserve">SplitHeatPump  </v>
      </c>
      <c r="U244" s="92">
        <f t="shared" si="129"/>
        <v>0</v>
      </c>
      <c r="V244" s="6">
        <f t="shared" si="153"/>
        <v>1</v>
      </c>
      <c r="W244" s="6">
        <f t="shared" si="131"/>
        <v>1</v>
      </c>
      <c r="X244" s="6">
        <f t="shared" si="132"/>
        <v>0</v>
      </c>
      <c r="Y244" s="48">
        <v>1</v>
      </c>
      <c r="Z244" s="61" t="s">
        <v>0</v>
      </c>
      <c r="AA244" s="62" t="str">
        <f>AA217</f>
        <v>DuctlessMiniSplitHeatPump – Ductless mini-split heat pump system</v>
      </c>
      <c r="AC244" t="s">
        <v>529</v>
      </c>
    </row>
    <row r="245" spans="3:29" x14ac:dyDescent="0.25">
      <c r="C245" s="61">
        <f t="shared" si="134"/>
        <v>2019</v>
      </c>
      <c r="D245" s="6">
        <f t="shared" si="134"/>
        <v>2020</v>
      </c>
      <c r="E245" t="s">
        <v>535</v>
      </c>
      <c r="F245" s="67" t="s">
        <v>154</v>
      </c>
      <c r="G245" s="10">
        <v>8.1999999999999993</v>
      </c>
      <c r="H245" s="192">
        <v>7.5</v>
      </c>
      <c r="I245" s="190">
        <v>0.85</v>
      </c>
      <c r="J245" s="66" t="s">
        <v>188</v>
      </c>
      <c r="K245" s="72">
        <f>K218</f>
        <v>1</v>
      </c>
      <c r="L245" s="61">
        <f t="shared" ref="L245:T245" si="156">L218</f>
        <v>0</v>
      </c>
      <c r="M245" s="61">
        <f t="shared" si="156"/>
        <v>1</v>
      </c>
      <c r="N245" s="61">
        <f t="shared" si="156"/>
        <v>1</v>
      </c>
      <c r="O245" s="61">
        <f t="shared" si="156"/>
        <v>0</v>
      </c>
      <c r="P245" s="61">
        <f t="shared" si="156"/>
        <v>0</v>
      </c>
      <c r="Q245" s="96">
        <f t="shared" si="156"/>
        <v>68</v>
      </c>
      <c r="R245" s="72">
        <f t="shared" si="156"/>
        <v>1</v>
      </c>
      <c r="S245" s="75" t="str">
        <f t="shared" si="155"/>
        <v xml:space="preserve">SplitHeatPump  </v>
      </c>
      <c r="T245" s="62" t="str">
        <f t="shared" si="156"/>
        <v xml:space="preserve">SplitHeatPump  </v>
      </c>
      <c r="U245" s="72">
        <f t="shared" si="129"/>
        <v>0</v>
      </c>
      <c r="V245" s="61">
        <f t="shared" si="153"/>
        <v>1</v>
      </c>
      <c r="W245" s="61">
        <f t="shared" si="131"/>
        <v>1</v>
      </c>
      <c r="X245" s="61">
        <f t="shared" si="132"/>
        <v>0</v>
      </c>
      <c r="Y245" s="48">
        <v>1</v>
      </c>
      <c r="Z245" s="61" t="s">
        <v>0</v>
      </c>
      <c r="AA245" s="62" t="str">
        <f>AA218</f>
        <v>DuctlessMultiSplitHeatPump - Ductless multi-split heat pump system</v>
      </c>
      <c r="AC245" t="s">
        <v>528</v>
      </c>
    </row>
    <row r="246" spans="3:29" x14ac:dyDescent="0.25">
      <c r="C246" s="61">
        <f t="shared" si="134"/>
        <v>2019</v>
      </c>
      <c r="D246" s="6">
        <f t="shared" si="134"/>
        <v>2020</v>
      </c>
      <c r="E246" t="s">
        <v>524</v>
      </c>
      <c r="F246" s="67" t="s">
        <v>154</v>
      </c>
      <c r="G246" s="10">
        <v>7.7</v>
      </c>
      <c r="H246" s="191">
        <f t="shared" ref="H246" si="157">G246*I246</f>
        <v>6.5449999999999999</v>
      </c>
      <c r="I246" s="190">
        <v>0.85</v>
      </c>
      <c r="J246" s="66" t="s">
        <v>188</v>
      </c>
      <c r="K246" s="72">
        <f>K219</f>
        <v>1</v>
      </c>
      <c r="L246" s="61">
        <f t="shared" ref="L246:T246" si="158">L219</f>
        <v>0</v>
      </c>
      <c r="M246" s="61">
        <f t="shared" si="158"/>
        <v>1</v>
      </c>
      <c r="N246" s="61">
        <f t="shared" si="158"/>
        <v>1</v>
      </c>
      <c r="O246" s="61">
        <f t="shared" si="158"/>
        <v>0</v>
      </c>
      <c r="P246" s="61">
        <f t="shared" si="158"/>
        <v>0</v>
      </c>
      <c r="Q246" s="96">
        <f t="shared" si="158"/>
        <v>68</v>
      </c>
      <c r="R246" s="72">
        <f t="shared" si="158"/>
        <v>1</v>
      </c>
      <c r="S246" s="75" t="str">
        <f t="shared" si="155"/>
        <v xml:space="preserve">SplitHeatPump  </v>
      </c>
      <c r="T246" s="62" t="str">
        <f t="shared" si="158"/>
        <v xml:space="preserve">SplitHeatPump  </v>
      </c>
      <c r="U246" s="72">
        <f t="shared" si="129"/>
        <v>0</v>
      </c>
      <c r="V246" s="61">
        <f t="shared" si="153"/>
        <v>1</v>
      </c>
      <c r="W246" s="61">
        <f t="shared" si="131"/>
        <v>1</v>
      </c>
      <c r="X246" s="61">
        <f t="shared" si="132"/>
        <v>0</v>
      </c>
      <c r="Y246" s="48">
        <v>1</v>
      </c>
      <c r="Z246" s="61" t="s">
        <v>0</v>
      </c>
      <c r="AA246" s="62" t="str">
        <f>AA219</f>
        <v>DuctlessVRFHeatPump - Ductless variable refrigerant flow (VRF) heat pump system</v>
      </c>
      <c r="AC246" t="s">
        <v>528</v>
      </c>
    </row>
    <row r="247" spans="3:29" x14ac:dyDescent="0.25">
      <c r="C247" s="61">
        <f t="shared" ref="C247:D247" si="159">C246</f>
        <v>2019</v>
      </c>
      <c r="D247" s="6">
        <f t="shared" si="159"/>
        <v>2020</v>
      </c>
      <c r="E247" s="177" t="s">
        <v>702</v>
      </c>
      <c r="F247" s="67" t="s">
        <v>154</v>
      </c>
      <c r="G247" s="185">
        <v>8.1999999999999993</v>
      </c>
      <c r="H247" s="192">
        <v>7.5</v>
      </c>
      <c r="I247" s="190">
        <v>0.85</v>
      </c>
      <c r="J247" s="66" t="s">
        <v>188</v>
      </c>
      <c r="K247" s="70">
        <v>1</v>
      </c>
      <c r="L247" s="48">
        <v>1</v>
      </c>
      <c r="M247" s="48">
        <v>1</v>
      </c>
      <c r="N247" s="48">
        <v>1</v>
      </c>
      <c r="O247" s="48">
        <v>0</v>
      </c>
      <c r="P247" s="48">
        <v>0</v>
      </c>
      <c r="Q247" s="182">
        <v>68</v>
      </c>
      <c r="R247" s="70">
        <v>1</v>
      </c>
      <c r="S247" s="97" t="s">
        <v>143</v>
      </c>
      <c r="T247" s="54" t="str">
        <f t="shared" ref="T247:T251" si="160">S247</f>
        <v xml:space="preserve">SplitHeatPump  </v>
      </c>
      <c r="U247" s="92">
        <f t="shared" si="129"/>
        <v>0</v>
      </c>
      <c r="V247" s="6">
        <f t="shared" si="153"/>
        <v>1</v>
      </c>
      <c r="W247" s="6">
        <f t="shared" si="131"/>
        <v>1</v>
      </c>
      <c r="X247" s="6">
        <f t="shared" si="132"/>
        <v>0</v>
      </c>
      <c r="Y247" s="48">
        <v>1</v>
      </c>
      <c r="Z247" s="61" t="s">
        <v>0</v>
      </c>
      <c r="AA247" s="54" t="s">
        <v>705</v>
      </c>
      <c r="AC247" t="s">
        <v>708</v>
      </c>
    </row>
    <row r="248" spans="3:29" x14ac:dyDescent="0.25">
      <c r="C248" s="61">
        <f t="shared" ref="C248:D248" si="161">C247</f>
        <v>2019</v>
      </c>
      <c r="D248" s="6">
        <f t="shared" si="161"/>
        <v>2020</v>
      </c>
      <c r="E248" s="177" t="s">
        <v>703</v>
      </c>
      <c r="F248" s="67" t="s">
        <v>154</v>
      </c>
      <c r="G248" s="185">
        <v>8.1999999999999993</v>
      </c>
      <c r="H248" s="192">
        <v>7.5</v>
      </c>
      <c r="I248" s="190">
        <v>0.85</v>
      </c>
      <c r="J248" s="66" t="s">
        <v>188</v>
      </c>
      <c r="K248" s="70">
        <v>1</v>
      </c>
      <c r="L248" s="48">
        <v>1</v>
      </c>
      <c r="M248" s="48">
        <v>1</v>
      </c>
      <c r="N248" s="48">
        <v>1</v>
      </c>
      <c r="O248" s="48">
        <v>0</v>
      </c>
      <c r="P248" s="48">
        <v>0</v>
      </c>
      <c r="Q248" s="182">
        <v>68</v>
      </c>
      <c r="R248" s="70">
        <v>1</v>
      </c>
      <c r="S248" s="97" t="s">
        <v>143</v>
      </c>
      <c r="T248" s="54" t="str">
        <f t="shared" si="160"/>
        <v xml:space="preserve">SplitHeatPump  </v>
      </c>
      <c r="U248" s="92">
        <f t="shared" si="129"/>
        <v>0</v>
      </c>
      <c r="V248" s="6">
        <f t="shared" si="153"/>
        <v>1</v>
      </c>
      <c r="W248" s="6">
        <f t="shared" si="131"/>
        <v>1</v>
      </c>
      <c r="X248" s="6">
        <f t="shared" si="132"/>
        <v>0</v>
      </c>
      <c r="Y248" s="48">
        <v>1</v>
      </c>
      <c r="Z248" s="61" t="s">
        <v>0</v>
      </c>
      <c r="AA248" s="54" t="s">
        <v>706</v>
      </c>
      <c r="AC248" t="s">
        <v>708</v>
      </c>
    </row>
    <row r="249" spans="3:29" x14ac:dyDescent="0.25">
      <c r="C249" s="61">
        <f t="shared" ref="C249:D249" si="162">C248</f>
        <v>2019</v>
      </c>
      <c r="D249" s="6">
        <f t="shared" si="162"/>
        <v>2020</v>
      </c>
      <c r="E249" s="177" t="s">
        <v>704</v>
      </c>
      <c r="F249" s="67" t="s">
        <v>154</v>
      </c>
      <c r="G249" s="185">
        <v>8.1999999999999993</v>
      </c>
      <c r="H249" s="192">
        <v>7.5</v>
      </c>
      <c r="I249" s="190">
        <v>0.85</v>
      </c>
      <c r="J249" s="66" t="s">
        <v>188</v>
      </c>
      <c r="K249" s="70">
        <v>1</v>
      </c>
      <c r="L249" s="48">
        <v>1</v>
      </c>
      <c r="M249" s="48">
        <v>1</v>
      </c>
      <c r="N249" s="48">
        <v>1</v>
      </c>
      <c r="O249" s="48">
        <v>0</v>
      </c>
      <c r="P249" s="48">
        <v>0</v>
      </c>
      <c r="Q249" s="182">
        <v>68</v>
      </c>
      <c r="R249" s="70">
        <v>1</v>
      </c>
      <c r="S249" s="97" t="s">
        <v>143</v>
      </c>
      <c r="T249" s="54" t="str">
        <f t="shared" si="160"/>
        <v xml:space="preserve">SplitHeatPump  </v>
      </c>
      <c r="U249" s="92">
        <f t="shared" si="129"/>
        <v>0</v>
      </c>
      <c r="V249" s="6">
        <f t="shared" si="153"/>
        <v>1</v>
      </c>
      <c r="W249" s="6">
        <f t="shared" si="131"/>
        <v>1</v>
      </c>
      <c r="X249" s="6">
        <f t="shared" si="132"/>
        <v>0</v>
      </c>
      <c r="Y249" s="48">
        <v>1</v>
      </c>
      <c r="Z249" s="61" t="s">
        <v>0</v>
      </c>
      <c r="AA249" s="54" t="s">
        <v>707</v>
      </c>
      <c r="AC249" t="s">
        <v>708</v>
      </c>
    </row>
    <row r="250" spans="3:29" x14ac:dyDescent="0.25">
      <c r="C250" s="61">
        <f t="shared" ref="C250:D250" si="163">C249</f>
        <v>2019</v>
      </c>
      <c r="D250" s="6">
        <f t="shared" si="163"/>
        <v>2020</v>
      </c>
      <c r="E250" t="s">
        <v>144</v>
      </c>
      <c r="F250" s="67" t="s">
        <v>154</v>
      </c>
      <c r="G250" s="55">
        <v>8</v>
      </c>
      <c r="H250" s="193">
        <v>6.7</v>
      </c>
      <c r="I250" s="191">
        <v>0.84</v>
      </c>
      <c r="J250" s="66" t="s">
        <v>188</v>
      </c>
      <c r="K250" s="72">
        <f t="shared" ref="K250:K259" si="164">K220</f>
        <v>1</v>
      </c>
      <c r="L250" s="61">
        <f t="shared" ref="L250:S250" si="165">L220</f>
        <v>1</v>
      </c>
      <c r="M250" s="61">
        <f t="shared" si="165"/>
        <v>1</v>
      </c>
      <c r="N250" s="61">
        <f t="shared" si="165"/>
        <v>1</v>
      </c>
      <c r="O250" s="61">
        <f t="shared" si="165"/>
        <v>0</v>
      </c>
      <c r="P250" s="61">
        <f t="shared" si="165"/>
        <v>0</v>
      </c>
      <c r="Q250" s="96">
        <f t="shared" si="165"/>
        <v>68</v>
      </c>
      <c r="R250" s="96">
        <f t="shared" si="165"/>
        <v>0</v>
      </c>
      <c r="S250" s="75" t="str">
        <f t="shared" si="165"/>
        <v xml:space="preserve">SplitHeatPump  </v>
      </c>
      <c r="T250" s="62" t="str">
        <f t="shared" si="160"/>
        <v xml:space="preserve">SplitHeatPump  </v>
      </c>
      <c r="U250" s="92">
        <f t="shared" si="129"/>
        <v>0</v>
      </c>
      <c r="V250" s="6">
        <f t="shared" si="153"/>
        <v>1</v>
      </c>
      <c r="W250" s="6">
        <f t="shared" si="131"/>
        <v>1</v>
      </c>
      <c r="X250" s="6">
        <f t="shared" si="132"/>
        <v>0</v>
      </c>
      <c r="Y250" s="48">
        <v>1</v>
      </c>
      <c r="Z250" s="61" t="s">
        <v>0</v>
      </c>
      <c r="AA250" s="62" t="str">
        <f t="shared" ref="AA250:AA259" si="166">AA220</f>
        <v xml:space="preserve">PkgHeatPump - Heating side of central packaged heat pump          </v>
      </c>
    </row>
    <row r="251" spans="3:29" x14ac:dyDescent="0.25">
      <c r="C251" s="61">
        <f t="shared" si="134"/>
        <v>2019</v>
      </c>
      <c r="D251" s="6">
        <f t="shared" si="134"/>
        <v>2020</v>
      </c>
      <c r="E251" t="s">
        <v>145</v>
      </c>
      <c r="F251" s="67" t="s">
        <v>154</v>
      </c>
      <c r="G251" s="11">
        <v>0</v>
      </c>
      <c r="H251" s="11">
        <v>0</v>
      </c>
      <c r="I251" s="11">
        <v>1</v>
      </c>
      <c r="J251" s="66" t="s">
        <v>188</v>
      </c>
      <c r="K251" s="72">
        <f t="shared" si="164"/>
        <v>0</v>
      </c>
      <c r="L251" s="61">
        <f t="shared" ref="L251:S251" si="167">L221</f>
        <v>1</v>
      </c>
      <c r="M251" s="61">
        <f t="shared" si="167"/>
        <v>1</v>
      </c>
      <c r="N251" s="61">
        <f t="shared" si="167"/>
        <v>1</v>
      </c>
      <c r="O251" s="61">
        <f t="shared" si="167"/>
        <v>0</v>
      </c>
      <c r="P251" s="61">
        <f t="shared" si="167"/>
        <v>0</v>
      </c>
      <c r="Q251" s="96">
        <f t="shared" si="167"/>
        <v>68</v>
      </c>
      <c r="R251" s="96">
        <f t="shared" si="167"/>
        <v>0</v>
      </c>
      <c r="S251" s="75" t="str">
        <f t="shared" si="167"/>
        <v xml:space="preserve">SplitHeatPump  </v>
      </c>
      <c r="T251" s="62" t="str">
        <f t="shared" si="160"/>
        <v xml:space="preserve">SplitHeatPump  </v>
      </c>
      <c r="U251" s="92">
        <f t="shared" si="129"/>
        <v>0</v>
      </c>
      <c r="V251" s="6">
        <f t="shared" si="153"/>
        <v>0</v>
      </c>
      <c r="W251" s="6">
        <f t="shared" si="131"/>
        <v>0</v>
      </c>
      <c r="X251" s="6">
        <f t="shared" si="132"/>
        <v>0</v>
      </c>
      <c r="Y251" s="48">
        <v>1</v>
      </c>
      <c r="Z251" s="61" t="s">
        <v>0</v>
      </c>
      <c r="AA251" s="62" t="str">
        <f t="shared" si="166"/>
        <v>LrgPkgHeatPump - Heating side of large (&gt;= 65 kBtuh) packaged unit</v>
      </c>
    </row>
    <row r="252" spans="3:29" x14ac:dyDescent="0.25">
      <c r="C252" s="61">
        <f t="shared" si="134"/>
        <v>2019</v>
      </c>
      <c r="D252" s="6">
        <f t="shared" si="134"/>
        <v>2020</v>
      </c>
      <c r="E252" t="s">
        <v>146</v>
      </c>
      <c r="F252" s="67" t="s">
        <v>154</v>
      </c>
      <c r="G252" s="66" t="s">
        <v>155</v>
      </c>
      <c r="H252" s="66" t="s">
        <v>189</v>
      </c>
      <c r="I252" s="66" t="s">
        <v>189</v>
      </c>
      <c r="J252" s="66" t="s">
        <v>188</v>
      </c>
      <c r="K252" s="72">
        <f t="shared" si="164"/>
        <v>1</v>
      </c>
      <c r="L252" s="61">
        <f t="shared" ref="L252:T252" si="168">L222</f>
        <v>0</v>
      </c>
      <c r="M252" s="61">
        <f t="shared" si="168"/>
        <v>1</v>
      </c>
      <c r="N252" s="61">
        <f t="shared" si="168"/>
        <v>1</v>
      </c>
      <c r="O252" s="61">
        <f t="shared" si="168"/>
        <v>0</v>
      </c>
      <c r="P252" s="61">
        <f t="shared" si="168"/>
        <v>0</v>
      </c>
      <c r="Q252" s="96">
        <f t="shared" si="168"/>
        <v>68</v>
      </c>
      <c r="R252" s="96">
        <f t="shared" si="168"/>
        <v>1</v>
      </c>
      <c r="S252" s="75" t="str">
        <f>T252</f>
        <v xml:space="preserve">SplitHeatPump  </v>
      </c>
      <c r="T252" s="62" t="str">
        <f t="shared" si="168"/>
        <v xml:space="preserve">SplitHeatPump  </v>
      </c>
      <c r="U252" s="92">
        <f t="shared" si="129"/>
        <v>0</v>
      </c>
      <c r="V252" s="6">
        <f t="shared" si="153"/>
        <v>0</v>
      </c>
      <c r="W252" s="6">
        <f t="shared" si="131"/>
        <v>0</v>
      </c>
      <c r="X252" s="6">
        <f t="shared" si="132"/>
        <v>0</v>
      </c>
      <c r="Y252" s="48">
        <v>0</v>
      </c>
      <c r="Z252" s="61" t="s">
        <v>0</v>
      </c>
      <c r="AA252" s="62" t="str">
        <f t="shared" si="166"/>
        <v xml:space="preserve">RoomHeatPump - Heating side of non-central room A/C system        </v>
      </c>
    </row>
    <row r="253" spans="3:29" x14ac:dyDescent="0.25">
      <c r="C253" s="61">
        <f t="shared" si="134"/>
        <v>2019</v>
      </c>
      <c r="D253" s="6">
        <f t="shared" si="134"/>
        <v>2020</v>
      </c>
      <c r="E253" t="s">
        <v>147</v>
      </c>
      <c r="F253" s="67" t="s">
        <v>154</v>
      </c>
      <c r="G253" s="10">
        <v>8.1999999999999993</v>
      </c>
      <c r="H253" s="192">
        <v>7.5</v>
      </c>
      <c r="I253" s="190">
        <v>0.85</v>
      </c>
      <c r="J253" s="66" t="s">
        <v>188</v>
      </c>
      <c r="K253" s="72">
        <f t="shared" si="164"/>
        <v>1</v>
      </c>
      <c r="L253" s="61">
        <f t="shared" ref="L253:T253" si="169">L223</f>
        <v>-1</v>
      </c>
      <c r="M253" s="61">
        <f t="shared" si="169"/>
        <v>0</v>
      </c>
      <c r="N253" s="61">
        <f t="shared" si="169"/>
        <v>1</v>
      </c>
      <c r="O253" s="61">
        <f t="shared" si="169"/>
        <v>0</v>
      </c>
      <c r="P253" s="61">
        <f t="shared" si="169"/>
        <v>0</v>
      </c>
      <c r="Q253" s="96">
        <f t="shared" si="169"/>
        <v>-1</v>
      </c>
      <c r="R253" s="96">
        <f t="shared" si="169"/>
        <v>0</v>
      </c>
      <c r="S253" s="75" t="str">
        <f t="shared" si="169"/>
        <v xml:space="preserve">SplitHeatPump  </v>
      </c>
      <c r="T253" s="62" t="str">
        <f t="shared" si="169"/>
        <v xml:space="preserve">SplitHeatPump  </v>
      </c>
      <c r="U253" s="92">
        <f t="shared" si="129"/>
        <v>0</v>
      </c>
      <c r="V253" s="6">
        <f t="shared" si="153"/>
        <v>1</v>
      </c>
      <c r="W253" s="6">
        <f t="shared" si="131"/>
        <v>1</v>
      </c>
      <c r="X253" s="6">
        <f t="shared" si="132"/>
        <v>0</v>
      </c>
      <c r="Y253" s="48">
        <v>0</v>
      </c>
      <c r="Z253" s="61" t="s">
        <v>0</v>
      </c>
      <c r="AA253" s="62" t="str">
        <f t="shared" si="166"/>
        <v xml:space="preserve">Electric - All electric heating systems other than heat pump      </v>
      </c>
    </row>
    <row r="254" spans="3:29" x14ac:dyDescent="0.25">
      <c r="C254" s="61">
        <f t="shared" si="134"/>
        <v>2019</v>
      </c>
      <c r="D254" s="6">
        <f t="shared" si="134"/>
        <v>2020</v>
      </c>
      <c r="E254" t="s">
        <v>148</v>
      </c>
      <c r="F254" s="67" t="s">
        <v>154</v>
      </c>
      <c r="G254" s="66" t="s">
        <v>155</v>
      </c>
      <c r="H254" s="66" t="s">
        <v>189</v>
      </c>
      <c r="I254" s="66" t="s">
        <v>189</v>
      </c>
      <c r="J254" s="66" t="s">
        <v>188</v>
      </c>
      <c r="K254" s="72">
        <f t="shared" si="164"/>
        <v>1</v>
      </c>
      <c r="L254" s="61">
        <f t="shared" ref="L254:T254" si="170">L224</f>
        <v>-1</v>
      </c>
      <c r="M254" s="61">
        <f t="shared" si="170"/>
        <v>0</v>
      </c>
      <c r="N254" s="61">
        <f t="shared" si="170"/>
        <v>0</v>
      </c>
      <c r="O254" s="61">
        <f t="shared" si="170"/>
        <v>1</v>
      </c>
      <c r="P254" s="61">
        <f t="shared" si="170"/>
        <v>0</v>
      </c>
      <c r="Q254" s="96">
        <f t="shared" si="170"/>
        <v>-1</v>
      </c>
      <c r="R254" s="96">
        <f t="shared" si="170"/>
        <v>0</v>
      </c>
      <c r="S254" s="75" t="str">
        <f t="shared" si="170"/>
        <v xml:space="preserve">CntrlFurnace   </v>
      </c>
      <c r="T254" s="62" t="str">
        <f t="shared" si="170"/>
        <v xml:space="preserve">CntrlFurnace   </v>
      </c>
      <c r="U254" s="92">
        <f t="shared" si="129"/>
        <v>0</v>
      </c>
      <c r="V254" s="6">
        <f t="shared" si="153"/>
        <v>0</v>
      </c>
      <c r="W254" s="6">
        <f t="shared" si="131"/>
        <v>0</v>
      </c>
      <c r="X254" s="6">
        <f t="shared" si="132"/>
        <v>0</v>
      </c>
      <c r="Y254" s="48">
        <v>1</v>
      </c>
      <c r="Z254" s="61" t="s">
        <v>0</v>
      </c>
      <c r="AA254" s="62" t="str">
        <f t="shared" si="166"/>
        <v xml:space="preserve">CombHydro - Water heating system can be storage gas/elec/ht pump  </v>
      </c>
    </row>
    <row r="255" spans="3:29" x14ac:dyDescent="0.25">
      <c r="C255" s="61">
        <f t="shared" si="134"/>
        <v>2019</v>
      </c>
      <c r="D255" s="6">
        <f t="shared" si="134"/>
        <v>2020</v>
      </c>
      <c r="E255" t="s">
        <v>514</v>
      </c>
      <c r="F255" s="67" t="s">
        <v>154</v>
      </c>
      <c r="G255" s="66" t="s">
        <v>155</v>
      </c>
      <c r="H255" s="66" t="s">
        <v>189</v>
      </c>
      <c r="I255" s="66" t="s">
        <v>189</v>
      </c>
      <c r="J255" s="66" t="s">
        <v>188</v>
      </c>
      <c r="K255" s="72">
        <f t="shared" si="164"/>
        <v>1</v>
      </c>
      <c r="L255" s="61">
        <f t="shared" ref="L255:T255" si="171">L225</f>
        <v>-1</v>
      </c>
      <c r="M255" s="61">
        <f t="shared" si="171"/>
        <v>0</v>
      </c>
      <c r="N255" s="61">
        <f t="shared" si="171"/>
        <v>1</v>
      </c>
      <c r="O255" s="61">
        <f t="shared" si="171"/>
        <v>0</v>
      </c>
      <c r="P255" s="61">
        <f t="shared" si="171"/>
        <v>0</v>
      </c>
      <c r="Q255" s="96">
        <f t="shared" si="171"/>
        <v>-1</v>
      </c>
      <c r="R255" s="96">
        <f t="shared" si="171"/>
        <v>0</v>
      </c>
      <c r="S255" s="75" t="str">
        <f t="shared" si="171"/>
        <v xml:space="preserve">SplitHeatPump  </v>
      </c>
      <c r="T255" s="62" t="str">
        <f t="shared" si="171"/>
        <v xml:space="preserve">SplitHeatPump  </v>
      </c>
      <c r="U255" s="92">
        <f t="shared" si="129"/>
        <v>0</v>
      </c>
      <c r="V255" s="6">
        <f t="shared" si="153"/>
        <v>0</v>
      </c>
      <c r="W255" s="6">
        <f t="shared" si="131"/>
        <v>0</v>
      </c>
      <c r="X255" s="6">
        <f t="shared" si="132"/>
        <v>0</v>
      </c>
      <c r="Y255" s="48">
        <v>1</v>
      </c>
      <c r="Z255" s="61" t="s">
        <v>0</v>
      </c>
      <c r="AA255" s="62" t="str">
        <f t="shared" si="166"/>
        <v xml:space="preserve">CombHydro - Water heating system can be storage gas/elec/ht pump  </v>
      </c>
    </row>
    <row r="256" spans="3:29" x14ac:dyDescent="0.25">
      <c r="C256" s="61">
        <f t="shared" ref="C256:D260" si="172">C255</f>
        <v>2019</v>
      </c>
      <c r="D256" s="6">
        <f t="shared" si="172"/>
        <v>2020</v>
      </c>
      <c r="E256" t="s">
        <v>367</v>
      </c>
      <c r="F256" s="67" t="s">
        <v>154</v>
      </c>
      <c r="G256" s="66" t="s">
        <v>155</v>
      </c>
      <c r="H256" s="66" t="s">
        <v>189</v>
      </c>
      <c r="I256" s="66" t="s">
        <v>189</v>
      </c>
      <c r="J256" s="66" t="s">
        <v>188</v>
      </c>
      <c r="K256" s="72">
        <f t="shared" si="164"/>
        <v>1</v>
      </c>
      <c r="L256" s="61">
        <f t="shared" ref="L256:T256" si="173">L226</f>
        <v>-1</v>
      </c>
      <c r="M256" s="61">
        <f t="shared" si="173"/>
        <v>1</v>
      </c>
      <c r="N256" s="61">
        <f t="shared" si="173"/>
        <v>1</v>
      </c>
      <c r="O256" s="61">
        <f t="shared" si="173"/>
        <v>0</v>
      </c>
      <c r="P256" s="61">
        <f t="shared" si="173"/>
        <v>1</v>
      </c>
      <c r="Q256" s="96">
        <f t="shared" si="173"/>
        <v>68</v>
      </c>
      <c r="R256" s="96">
        <f t="shared" si="173"/>
        <v>0</v>
      </c>
      <c r="S256" s="75" t="str">
        <f t="shared" si="173"/>
        <v xml:space="preserve">SplitHeatPump  </v>
      </c>
      <c r="T256" s="62" t="str">
        <f t="shared" si="173"/>
        <v xml:space="preserve">SplitHeatPump  </v>
      </c>
      <c r="U256" s="92">
        <f t="shared" si="129"/>
        <v>0</v>
      </c>
      <c r="V256" s="6">
        <f t="shared" si="153"/>
        <v>0</v>
      </c>
      <c r="W256" s="6">
        <f t="shared" si="131"/>
        <v>0</v>
      </c>
      <c r="X256" s="6">
        <f t="shared" si="132"/>
        <v>0</v>
      </c>
      <c r="Y256" s="48">
        <v>1</v>
      </c>
      <c r="Z256" s="61" t="s">
        <v>0</v>
      </c>
      <c r="AA256" s="62" t="str">
        <f t="shared" si="166"/>
        <v>AirToWaterHeatPump - Air to water heat pump (able to heat DHW)</v>
      </c>
    </row>
    <row r="257" spans="1:29" x14ac:dyDescent="0.25">
      <c r="C257" s="61">
        <f t="shared" si="172"/>
        <v>2019</v>
      </c>
      <c r="D257" s="6">
        <f t="shared" si="172"/>
        <v>2020</v>
      </c>
      <c r="E257" t="s">
        <v>366</v>
      </c>
      <c r="F257" s="67" t="s">
        <v>154</v>
      </c>
      <c r="G257" s="10">
        <v>8.1999999999999993</v>
      </c>
      <c r="H257" s="192">
        <v>7.5</v>
      </c>
      <c r="I257" s="190">
        <v>0.85</v>
      </c>
      <c r="J257" s="66" t="s">
        <v>188</v>
      </c>
      <c r="K257" s="72">
        <f t="shared" si="164"/>
        <v>1</v>
      </c>
      <c r="L257" s="61">
        <f t="shared" ref="L257:T257" si="174">L227</f>
        <v>-1</v>
      </c>
      <c r="M257" s="61">
        <f t="shared" si="174"/>
        <v>1</v>
      </c>
      <c r="N257" s="61">
        <f t="shared" si="174"/>
        <v>1</v>
      </c>
      <c r="O257" s="61">
        <f t="shared" si="174"/>
        <v>0</v>
      </c>
      <c r="P257" s="61">
        <f t="shared" si="174"/>
        <v>1</v>
      </c>
      <c r="Q257" s="96">
        <f t="shared" si="174"/>
        <v>68</v>
      </c>
      <c r="R257" s="96">
        <f t="shared" si="174"/>
        <v>1</v>
      </c>
      <c r="S257" s="75" t="str">
        <f t="shared" si="174"/>
        <v xml:space="preserve">SplitHeatPump  </v>
      </c>
      <c r="T257" s="62" t="str">
        <f t="shared" si="174"/>
        <v xml:space="preserve">SplitHeatPump  </v>
      </c>
      <c r="U257" s="92">
        <f t="shared" si="129"/>
        <v>0</v>
      </c>
      <c r="V257" s="6">
        <f t="shared" si="153"/>
        <v>1</v>
      </c>
      <c r="W257" s="6">
        <f t="shared" si="131"/>
        <v>1</v>
      </c>
      <c r="X257" s="6">
        <f t="shared" si="132"/>
        <v>0</v>
      </c>
      <c r="Y257" s="48">
        <v>1</v>
      </c>
      <c r="Z257" s="61" t="s">
        <v>0</v>
      </c>
      <c r="AA257" s="62" t="str">
        <f t="shared" si="166"/>
        <v>GroundSourceHeatPump - Ground source heat pump (able to heat DHW)</v>
      </c>
    </row>
    <row r="258" spans="1:29" x14ac:dyDescent="0.25">
      <c r="C258" s="61">
        <f t="shared" si="172"/>
        <v>2019</v>
      </c>
      <c r="D258" s="6">
        <f t="shared" si="172"/>
        <v>2020</v>
      </c>
      <c r="E258" t="s">
        <v>553</v>
      </c>
      <c r="F258" s="67" t="s">
        <v>154</v>
      </c>
      <c r="G258" s="10">
        <v>8.1999999999999993</v>
      </c>
      <c r="H258" s="192">
        <v>7.5</v>
      </c>
      <c r="I258" s="190">
        <v>0.85</v>
      </c>
      <c r="J258" s="66" t="s">
        <v>188</v>
      </c>
      <c r="K258" s="72">
        <f t="shared" si="164"/>
        <v>1</v>
      </c>
      <c r="L258" s="61">
        <f t="shared" ref="L258:T258" si="175">L228</f>
        <v>-1</v>
      </c>
      <c r="M258" s="61">
        <f t="shared" si="175"/>
        <v>1</v>
      </c>
      <c r="N258" s="61">
        <f t="shared" si="175"/>
        <v>1</v>
      </c>
      <c r="O258" s="61">
        <f t="shared" si="175"/>
        <v>0</v>
      </c>
      <c r="P258" s="61">
        <f t="shared" si="175"/>
        <v>0</v>
      </c>
      <c r="Q258" s="96">
        <f t="shared" si="175"/>
        <v>68</v>
      </c>
      <c r="R258" s="96">
        <f t="shared" si="175"/>
        <v>0</v>
      </c>
      <c r="S258" s="75" t="str">
        <f t="shared" si="175"/>
        <v xml:space="preserve">SplitHeatPump  </v>
      </c>
      <c r="T258" s="62" t="str">
        <f t="shared" si="175"/>
        <v xml:space="preserve">SplitHeatPump  </v>
      </c>
      <c r="U258" s="92">
        <f t="shared" ref="U258" si="176">IF(AND(ISNUMBER(F258), F258&gt;0), 1, 0)</f>
        <v>0</v>
      </c>
      <c r="V258" s="6">
        <f t="shared" si="153"/>
        <v>1</v>
      </c>
      <c r="W258" s="6">
        <f t="shared" si="131"/>
        <v>1</v>
      </c>
      <c r="X258" s="6">
        <f t="shared" ref="X258" si="177">IF(AND(ISNUMBER(J258), J258&gt;0), 1, 0)</f>
        <v>0</v>
      </c>
      <c r="Y258" s="48">
        <v>1</v>
      </c>
      <c r="Z258" s="61" t="s">
        <v>0</v>
      </c>
      <c r="AA258" s="62" t="str">
        <f t="shared" si="166"/>
        <v>VCHP - Variable Capacity Heat Pump</v>
      </c>
      <c r="AC258" t="s">
        <v>555</v>
      </c>
    </row>
    <row r="259" spans="1:29" x14ac:dyDescent="0.25">
      <c r="C259" s="61">
        <f t="shared" si="172"/>
        <v>2019</v>
      </c>
      <c r="D259" s="6">
        <f t="shared" si="172"/>
        <v>2020</v>
      </c>
      <c r="E259" t="s">
        <v>744</v>
      </c>
      <c r="F259" s="67" t="s">
        <v>154</v>
      </c>
      <c r="G259" s="10">
        <v>8.1999999999999993</v>
      </c>
      <c r="H259" s="189">
        <v>7.6499999999999995</v>
      </c>
      <c r="I259" s="190">
        <v>0.85</v>
      </c>
      <c r="J259" s="66" t="s">
        <v>188</v>
      </c>
      <c r="K259" s="72">
        <f t="shared" si="164"/>
        <v>1</v>
      </c>
      <c r="L259" s="61">
        <f t="shared" ref="L259:T259" si="178">L229</f>
        <v>-1</v>
      </c>
      <c r="M259" s="61">
        <f t="shared" si="178"/>
        <v>1</v>
      </c>
      <c r="N259" s="61">
        <f t="shared" si="178"/>
        <v>1</v>
      </c>
      <c r="O259" s="61">
        <f t="shared" si="178"/>
        <v>0</v>
      </c>
      <c r="P259" s="61">
        <f t="shared" si="178"/>
        <v>0</v>
      </c>
      <c r="Q259" s="96">
        <f t="shared" si="178"/>
        <v>68</v>
      </c>
      <c r="R259" s="96">
        <f t="shared" si="178"/>
        <v>0</v>
      </c>
      <c r="S259" s="75" t="str">
        <f t="shared" si="178"/>
        <v xml:space="preserve">SplitHeatPump  </v>
      </c>
      <c r="T259" s="62" t="str">
        <f t="shared" si="178"/>
        <v xml:space="preserve">SplitHeatPump  </v>
      </c>
      <c r="U259" s="92">
        <f t="shared" ref="U259:U260" si="179">IF(AND(ISNUMBER(F259), F259&gt;0), 1, 0)</f>
        <v>0</v>
      </c>
      <c r="V259" s="6">
        <f t="shared" ref="V259:V260" si="180">IF(AND(ISNUMBER(G259), G259&gt;0), 1, 0)</f>
        <v>1</v>
      </c>
      <c r="W259" s="6">
        <f t="shared" si="131"/>
        <v>1</v>
      </c>
      <c r="X259" s="6">
        <f t="shared" ref="X259:X260" si="181">IF(AND(ISNUMBER(J259), J259&gt;0), 1, 0)</f>
        <v>0</v>
      </c>
      <c r="Y259" s="48">
        <v>1</v>
      </c>
      <c r="Z259" s="61" t="s">
        <v>0</v>
      </c>
      <c r="AA259" s="62" t="str">
        <f t="shared" si="166"/>
        <v>VCHP2 - Variable Capacity Heat Pump</v>
      </c>
      <c r="AC259" t="s">
        <v>555</v>
      </c>
    </row>
    <row r="260" spans="1:29" x14ac:dyDescent="0.25">
      <c r="C260" s="61">
        <f t="shared" si="172"/>
        <v>2019</v>
      </c>
      <c r="D260" s="6">
        <f t="shared" si="172"/>
        <v>2020</v>
      </c>
      <c r="E260" t="s">
        <v>785</v>
      </c>
      <c r="F260" s="67" t="s">
        <v>154</v>
      </c>
      <c r="G260" s="10">
        <v>8.1999999999999993</v>
      </c>
      <c r="H260" s="189">
        <v>7.6499999999999995</v>
      </c>
      <c r="I260" s="190">
        <v>0.85</v>
      </c>
      <c r="J260" s="66" t="s">
        <v>188</v>
      </c>
      <c r="K260" s="72">
        <f t="shared" ref="K260:T260" si="182">K230</f>
        <v>1</v>
      </c>
      <c r="L260" s="61">
        <f t="shared" si="182"/>
        <v>-1</v>
      </c>
      <c r="M260" s="61">
        <f t="shared" si="182"/>
        <v>1</v>
      </c>
      <c r="N260" s="61">
        <f t="shared" si="182"/>
        <v>1</v>
      </c>
      <c r="O260" s="61">
        <f t="shared" si="182"/>
        <v>0</v>
      </c>
      <c r="P260" s="61">
        <f t="shared" si="182"/>
        <v>0</v>
      </c>
      <c r="Q260" s="96">
        <f t="shared" si="182"/>
        <v>68</v>
      </c>
      <c r="R260" s="96">
        <f t="shared" si="182"/>
        <v>0</v>
      </c>
      <c r="S260" s="75" t="str">
        <f t="shared" si="182"/>
        <v xml:space="preserve">SplitHeatPump  </v>
      </c>
      <c r="T260" s="62" t="str">
        <f t="shared" si="182"/>
        <v xml:space="preserve">SplitHeatPump  </v>
      </c>
      <c r="U260" s="92">
        <f t="shared" si="179"/>
        <v>0</v>
      </c>
      <c r="V260" s="6">
        <f t="shared" si="180"/>
        <v>1</v>
      </c>
      <c r="W260" s="6">
        <f t="shared" si="131"/>
        <v>1</v>
      </c>
      <c r="X260" s="6">
        <f t="shared" si="181"/>
        <v>0</v>
      </c>
      <c r="Y260" s="48">
        <v>1</v>
      </c>
      <c r="Z260" s="61" t="s">
        <v>0</v>
      </c>
      <c r="AA260" s="62" t="str">
        <f t="shared" ref="AA260" si="183">AA230</f>
        <v>VCHP3</v>
      </c>
      <c r="AC260" t="s">
        <v>555</v>
      </c>
    </row>
    <row r="261" spans="1:29" x14ac:dyDescent="0.25">
      <c r="A261" t="s">
        <v>644</v>
      </c>
      <c r="D261" s="126"/>
      <c r="E261" s="126"/>
      <c r="F261" s="126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6"/>
    </row>
    <row r="262" spans="1:29" x14ac:dyDescent="0.25">
      <c r="C262" s="60">
        <v>2022</v>
      </c>
      <c r="D262" s="60">
        <v>2023</v>
      </c>
      <c r="E262" t="s">
        <v>141</v>
      </c>
      <c r="F262" s="50">
        <v>80</v>
      </c>
      <c r="G262" s="66" t="s">
        <v>155</v>
      </c>
      <c r="H262" s="66" t="s">
        <v>189</v>
      </c>
      <c r="I262" s="66" t="s">
        <v>189</v>
      </c>
      <c r="J262" s="66" t="s">
        <v>188</v>
      </c>
      <c r="K262" s="128">
        <f t="shared" ref="K262:T262" si="184">K232</f>
        <v>1</v>
      </c>
      <c r="L262" s="129">
        <f t="shared" si="184"/>
        <v>1</v>
      </c>
      <c r="M262" s="129">
        <f t="shared" si="184"/>
        <v>0</v>
      </c>
      <c r="N262" s="129">
        <f t="shared" si="184"/>
        <v>0</v>
      </c>
      <c r="O262" s="129">
        <f t="shared" si="184"/>
        <v>1</v>
      </c>
      <c r="P262" s="130">
        <f t="shared" si="184"/>
        <v>0</v>
      </c>
      <c r="Q262" s="72">
        <f t="shared" si="184"/>
        <v>-1</v>
      </c>
      <c r="R262" s="72">
        <f t="shared" si="184"/>
        <v>0</v>
      </c>
      <c r="S262" s="75" t="str">
        <f t="shared" si="184"/>
        <v xml:space="preserve">CntrlFurnace   </v>
      </c>
      <c r="T262" s="62" t="str">
        <f t="shared" si="184"/>
        <v xml:space="preserve">CntrlFurnace   </v>
      </c>
      <c r="U262" s="92">
        <f t="shared" ref="U262:U289" si="185">IF(AND(ISNUMBER(F262), F262&gt;0), 1, 0)</f>
        <v>1</v>
      </c>
      <c r="V262" s="6">
        <f t="shared" ref="V262:W265" si="186">IF(AND(ISNUMBER(G262), G262&gt;0), 1, 0)</f>
        <v>0</v>
      </c>
      <c r="W262" s="6">
        <f t="shared" si="186"/>
        <v>0</v>
      </c>
      <c r="X262" s="6">
        <f t="shared" ref="X262:X289" si="187">IF(AND(ISNUMBER(J262), J262&gt;0), 1, 0)</f>
        <v>0</v>
      </c>
      <c r="Y262" s="48">
        <v>1</v>
      </c>
      <c r="Z262" s="61" t="s">
        <v>0</v>
      </c>
      <c r="AA262" s="62" t="str">
        <f t="shared" ref="AA262:AA286" si="188">AA232</f>
        <v xml:space="preserve">CntrlFurnace - Fuel-fired central furnace                         </v>
      </c>
    </row>
    <row r="263" spans="1:29" x14ac:dyDescent="0.25">
      <c r="C263" s="61">
        <f>C262</f>
        <v>2022</v>
      </c>
      <c r="D263" s="6">
        <f>D262</f>
        <v>2023</v>
      </c>
      <c r="E263" t="s">
        <v>385</v>
      </c>
      <c r="F263" s="63">
        <v>73</v>
      </c>
      <c r="G263" s="66" t="s">
        <v>155</v>
      </c>
      <c r="H263" s="66" t="s">
        <v>189</v>
      </c>
      <c r="I263" s="66" t="s">
        <v>189</v>
      </c>
      <c r="J263" s="66" t="s">
        <v>188</v>
      </c>
      <c r="K263" s="72">
        <f t="shared" ref="K263:T263" si="189">K233</f>
        <v>1</v>
      </c>
      <c r="L263" s="61">
        <f t="shared" si="189"/>
        <v>0</v>
      </c>
      <c r="M263" s="61">
        <f t="shared" si="189"/>
        <v>0</v>
      </c>
      <c r="N263" s="61">
        <f t="shared" si="189"/>
        <v>0</v>
      </c>
      <c r="O263" s="61">
        <f t="shared" si="189"/>
        <v>1</v>
      </c>
      <c r="P263" s="105">
        <f t="shared" si="189"/>
        <v>0</v>
      </c>
      <c r="Q263" s="72">
        <f t="shared" si="189"/>
        <v>-1</v>
      </c>
      <c r="R263" s="72">
        <f t="shared" si="189"/>
        <v>0</v>
      </c>
      <c r="S263" s="75" t="str">
        <f t="shared" si="189"/>
        <v xml:space="preserve">CntrlFurnace   </v>
      </c>
      <c r="T263" s="62" t="str">
        <f t="shared" si="189"/>
        <v xml:space="preserve">CntrlFurnace   </v>
      </c>
      <c r="U263" s="92">
        <f t="shared" si="185"/>
        <v>1</v>
      </c>
      <c r="V263" s="6">
        <f t="shared" si="186"/>
        <v>0</v>
      </c>
      <c r="W263" s="6">
        <f t="shared" si="186"/>
        <v>0</v>
      </c>
      <c r="X263" s="6">
        <f t="shared" si="187"/>
        <v>0</v>
      </c>
      <c r="Y263" s="48">
        <v>1</v>
      </c>
      <c r="Z263" s="61" t="s">
        <v>0</v>
      </c>
      <c r="AA263" s="62" t="str">
        <f t="shared" si="188"/>
        <v>WallFurnaceFan - Ductless fan forced wall furnace</v>
      </c>
    </row>
    <row r="264" spans="1:29" x14ac:dyDescent="0.25">
      <c r="C264" s="61">
        <f t="shared" ref="C264:D264" si="190">C263</f>
        <v>2022</v>
      </c>
      <c r="D264" s="6">
        <f t="shared" si="190"/>
        <v>2023</v>
      </c>
      <c r="E264" t="s">
        <v>386</v>
      </c>
      <c r="F264" s="63">
        <v>59</v>
      </c>
      <c r="G264" s="66" t="s">
        <v>155</v>
      </c>
      <c r="H264" s="66" t="s">
        <v>189</v>
      </c>
      <c r="I264" s="66" t="s">
        <v>189</v>
      </c>
      <c r="J264" s="66" t="s">
        <v>188</v>
      </c>
      <c r="K264" s="72">
        <f t="shared" ref="K264:T264" si="191">K234</f>
        <v>1</v>
      </c>
      <c r="L264" s="61">
        <f t="shared" si="191"/>
        <v>0</v>
      </c>
      <c r="M264" s="61">
        <f t="shared" si="191"/>
        <v>0</v>
      </c>
      <c r="N264" s="61">
        <f t="shared" si="191"/>
        <v>0</v>
      </c>
      <c r="O264" s="61">
        <f t="shared" si="191"/>
        <v>1</v>
      </c>
      <c r="P264" s="105">
        <f t="shared" si="191"/>
        <v>0</v>
      </c>
      <c r="Q264" s="72">
        <f t="shared" si="191"/>
        <v>-1</v>
      </c>
      <c r="R264" s="72">
        <f t="shared" si="191"/>
        <v>0</v>
      </c>
      <c r="S264" s="75" t="str">
        <f t="shared" si="191"/>
        <v xml:space="preserve">CntrlFurnace   </v>
      </c>
      <c r="T264" s="62" t="str">
        <f t="shared" si="191"/>
        <v xml:space="preserve">CntrlFurnace   </v>
      </c>
      <c r="U264" s="92">
        <f t="shared" si="185"/>
        <v>1</v>
      </c>
      <c r="V264" s="6">
        <f t="shared" si="186"/>
        <v>0</v>
      </c>
      <c r="W264" s="6">
        <f t="shared" si="186"/>
        <v>0</v>
      </c>
      <c r="X264" s="6">
        <f t="shared" si="187"/>
        <v>0</v>
      </c>
      <c r="Y264" s="48">
        <v>0</v>
      </c>
      <c r="Z264" s="61" t="s">
        <v>0</v>
      </c>
      <c r="AA264" s="62" t="str">
        <f t="shared" si="188"/>
        <v>WallFurnaceGravity - Ductless gravity flowed wall furnace</v>
      </c>
    </row>
    <row r="265" spans="1:29" x14ac:dyDescent="0.25">
      <c r="C265" s="61">
        <f t="shared" ref="C265:D265" si="192">C264</f>
        <v>2022</v>
      </c>
      <c r="D265" s="6">
        <f t="shared" si="192"/>
        <v>2023</v>
      </c>
      <c r="E265" t="s">
        <v>383</v>
      </c>
      <c r="F265" s="63">
        <v>56</v>
      </c>
      <c r="G265" s="66" t="s">
        <v>155</v>
      </c>
      <c r="H265" s="66" t="s">
        <v>189</v>
      </c>
      <c r="I265" s="66" t="s">
        <v>189</v>
      </c>
      <c r="J265" s="66" t="s">
        <v>188</v>
      </c>
      <c r="K265" s="72">
        <f t="shared" ref="K265:T265" si="193">K235</f>
        <v>1</v>
      </c>
      <c r="L265" s="61">
        <f t="shared" si="193"/>
        <v>0</v>
      </c>
      <c r="M265" s="61">
        <f t="shared" si="193"/>
        <v>0</v>
      </c>
      <c r="N265" s="61">
        <f t="shared" si="193"/>
        <v>0</v>
      </c>
      <c r="O265" s="61">
        <f t="shared" si="193"/>
        <v>1</v>
      </c>
      <c r="P265" s="105">
        <f t="shared" si="193"/>
        <v>0</v>
      </c>
      <c r="Q265" s="72">
        <f t="shared" si="193"/>
        <v>-1</v>
      </c>
      <c r="R265" s="72">
        <f t="shared" si="193"/>
        <v>0</v>
      </c>
      <c r="S265" s="75" t="str">
        <f t="shared" si="193"/>
        <v xml:space="preserve">CntrlFurnace   </v>
      </c>
      <c r="T265" s="62" t="str">
        <f t="shared" si="193"/>
        <v xml:space="preserve">CntrlFurnace   </v>
      </c>
      <c r="U265" s="92">
        <f t="shared" si="185"/>
        <v>1</v>
      </c>
      <c r="V265" s="6">
        <f t="shared" si="186"/>
        <v>0</v>
      </c>
      <c r="W265" s="6">
        <f t="shared" si="186"/>
        <v>0</v>
      </c>
      <c r="X265" s="6">
        <f t="shared" si="187"/>
        <v>0</v>
      </c>
      <c r="Y265" s="48">
        <v>0</v>
      </c>
      <c r="Z265" s="61" t="s">
        <v>0</v>
      </c>
      <c r="AA265" s="62" t="str">
        <f t="shared" si="188"/>
        <v>FloorFurnace - Ductless floor heating system</v>
      </c>
    </row>
    <row r="266" spans="1:29" x14ac:dyDescent="0.25">
      <c r="C266" s="61">
        <f t="shared" ref="C266:D266" si="194">C265</f>
        <v>2022</v>
      </c>
      <c r="D266" s="6">
        <f t="shared" si="194"/>
        <v>2023</v>
      </c>
      <c r="E266" s="177" t="s">
        <v>691</v>
      </c>
      <c r="F266" s="181">
        <v>81</v>
      </c>
      <c r="G266" s="66" t="s">
        <v>155</v>
      </c>
      <c r="H266" s="66" t="s">
        <v>189</v>
      </c>
      <c r="I266" s="66" t="s">
        <v>189</v>
      </c>
      <c r="J266" s="66" t="s">
        <v>188</v>
      </c>
      <c r="K266" s="72">
        <f t="shared" ref="K266:T266" si="195">K236</f>
        <v>1</v>
      </c>
      <c r="L266" s="61">
        <f t="shared" si="195"/>
        <v>1</v>
      </c>
      <c r="M266" s="61">
        <f t="shared" si="195"/>
        <v>0</v>
      </c>
      <c r="N266" s="61">
        <f t="shared" si="195"/>
        <v>0</v>
      </c>
      <c r="O266" s="61">
        <f t="shared" si="195"/>
        <v>1</v>
      </c>
      <c r="P266" s="105">
        <f t="shared" si="195"/>
        <v>0</v>
      </c>
      <c r="Q266" s="72">
        <f t="shared" si="195"/>
        <v>-1</v>
      </c>
      <c r="R266" s="72">
        <f t="shared" si="195"/>
        <v>0</v>
      </c>
      <c r="S266" s="75" t="str">
        <f t="shared" si="195"/>
        <v xml:space="preserve">CntrlFurnace   </v>
      </c>
      <c r="T266" s="62" t="str">
        <f t="shared" si="195"/>
        <v xml:space="preserve">CntrlFurnace   </v>
      </c>
      <c r="U266" s="92">
        <f t="shared" ref="U266" si="196">IF(AND(ISNUMBER(F266), F266&gt;0), 1, 0)</f>
        <v>1</v>
      </c>
      <c r="V266" s="6">
        <f t="shared" ref="V266" si="197">IF(AND(ISNUMBER(G266), G266&gt;0), 1, 0)</f>
        <v>0</v>
      </c>
      <c r="W266" s="6">
        <f t="shared" ref="W266:W291" si="198">IF(AND(ISNUMBER(H266), H266&gt;0), 1, 0)</f>
        <v>0</v>
      </c>
      <c r="X266" s="6">
        <f t="shared" ref="X266" si="199">IF(AND(ISNUMBER(J266), J266&gt;0), 1, 0)</f>
        <v>0</v>
      </c>
      <c r="Y266" s="48">
        <v>1</v>
      </c>
      <c r="Z266" s="61" t="s">
        <v>0</v>
      </c>
      <c r="AA266" s="62" t="str">
        <f t="shared" si="188"/>
        <v>PkgGasFurnace - Packaged gas furnace</v>
      </c>
    </row>
    <row r="267" spans="1:29" x14ac:dyDescent="0.25">
      <c r="C267" s="61">
        <f t="shared" ref="C267:D267" si="200">C266</f>
        <v>2022</v>
      </c>
      <c r="D267" s="6">
        <f t="shared" si="200"/>
        <v>2023</v>
      </c>
      <c r="E267" t="s">
        <v>384</v>
      </c>
      <c r="F267" s="63">
        <v>57</v>
      </c>
      <c r="G267" s="66" t="s">
        <v>155</v>
      </c>
      <c r="H267" s="66" t="s">
        <v>189</v>
      </c>
      <c r="I267" s="66" t="s">
        <v>189</v>
      </c>
      <c r="J267" s="66" t="s">
        <v>188</v>
      </c>
      <c r="K267" s="72">
        <f t="shared" ref="K267:T267" si="201">K237</f>
        <v>1</v>
      </c>
      <c r="L267" s="61">
        <f t="shared" si="201"/>
        <v>0</v>
      </c>
      <c r="M267" s="61">
        <f t="shared" si="201"/>
        <v>0</v>
      </c>
      <c r="N267" s="61">
        <f t="shared" si="201"/>
        <v>0</v>
      </c>
      <c r="O267" s="61">
        <f t="shared" si="201"/>
        <v>1</v>
      </c>
      <c r="P267" s="105">
        <f t="shared" si="201"/>
        <v>0</v>
      </c>
      <c r="Q267" s="72">
        <f t="shared" si="201"/>
        <v>-1</v>
      </c>
      <c r="R267" s="72">
        <f t="shared" si="201"/>
        <v>0</v>
      </c>
      <c r="S267" s="75" t="str">
        <f t="shared" si="201"/>
        <v xml:space="preserve">CntrlFurnace   </v>
      </c>
      <c r="T267" s="62" t="str">
        <f t="shared" si="201"/>
        <v xml:space="preserve">CntrlFurnace   </v>
      </c>
      <c r="U267" s="92">
        <f t="shared" si="185"/>
        <v>1</v>
      </c>
      <c r="V267" s="6">
        <f>IF(AND(ISNUMBER(G267), G267&gt;0), 1, 0)</f>
        <v>0</v>
      </c>
      <c r="W267" s="6">
        <f t="shared" si="198"/>
        <v>0</v>
      </c>
      <c r="X267" s="6">
        <f t="shared" si="187"/>
        <v>0</v>
      </c>
      <c r="Y267" s="48">
        <v>0</v>
      </c>
      <c r="Z267" s="61" t="s">
        <v>0</v>
      </c>
      <c r="AA267" s="62" t="str">
        <f t="shared" si="188"/>
        <v xml:space="preserve">Heater - Non-central fuel-fired space heater                      </v>
      </c>
    </row>
    <row r="268" spans="1:29" x14ac:dyDescent="0.25">
      <c r="C268" s="61">
        <f t="shared" ref="C268:D268" si="202">C267</f>
        <v>2022</v>
      </c>
      <c r="D268" s="6">
        <f t="shared" si="202"/>
        <v>2023</v>
      </c>
      <c r="E268" t="s">
        <v>142</v>
      </c>
      <c r="F268" s="51">
        <v>80</v>
      </c>
      <c r="G268" s="66" t="s">
        <v>155</v>
      </c>
      <c r="H268" s="66" t="s">
        <v>189</v>
      </c>
      <c r="I268" s="66" t="s">
        <v>189</v>
      </c>
      <c r="J268" s="66" t="s">
        <v>188</v>
      </c>
      <c r="K268" s="72">
        <f t="shared" ref="K268:T268" si="203">K238</f>
        <v>1</v>
      </c>
      <c r="L268" s="61">
        <f t="shared" si="203"/>
        <v>-1</v>
      </c>
      <c r="M268" s="61">
        <f t="shared" si="203"/>
        <v>0</v>
      </c>
      <c r="N268" s="61">
        <f t="shared" si="203"/>
        <v>0</v>
      </c>
      <c r="O268" s="61">
        <f t="shared" si="203"/>
        <v>1</v>
      </c>
      <c r="P268" s="105">
        <f t="shared" si="203"/>
        <v>0</v>
      </c>
      <c r="Q268" s="72">
        <f t="shared" si="203"/>
        <v>-1</v>
      </c>
      <c r="R268" s="72">
        <f t="shared" si="203"/>
        <v>0</v>
      </c>
      <c r="S268" s="75" t="str">
        <f t="shared" si="203"/>
        <v xml:space="preserve">CntrlFurnace   </v>
      </c>
      <c r="T268" s="62" t="str">
        <f t="shared" si="203"/>
        <v xml:space="preserve">CntrlFurnace   </v>
      </c>
      <c r="U268" s="92">
        <f t="shared" si="185"/>
        <v>1</v>
      </c>
      <c r="V268" s="6">
        <f>IF(AND(ISNUMBER(G268), G268&gt;0), 1, 0)</f>
        <v>0</v>
      </c>
      <c r="W268" s="6">
        <f t="shared" si="198"/>
        <v>0</v>
      </c>
      <c r="X268" s="6">
        <f t="shared" si="187"/>
        <v>0</v>
      </c>
      <c r="Y268" s="48">
        <v>1</v>
      </c>
      <c r="Z268" s="61" t="s">
        <v>0</v>
      </c>
      <c r="AA268" s="62" t="str">
        <f t="shared" si="188"/>
        <v xml:space="preserve">Boiler - Gas or oil boiler                                        </v>
      </c>
    </row>
    <row r="269" spans="1:29" x14ac:dyDescent="0.25">
      <c r="C269" s="61">
        <f t="shared" ref="C269:D269" si="204">C268</f>
        <v>2022</v>
      </c>
      <c r="D269" s="6">
        <f t="shared" si="204"/>
        <v>2023</v>
      </c>
      <c r="E269" t="s">
        <v>525</v>
      </c>
      <c r="F269" s="67" t="s">
        <v>154</v>
      </c>
      <c r="G269" s="66" t="s">
        <v>155</v>
      </c>
      <c r="H269" s="66" t="s">
        <v>189</v>
      </c>
      <c r="I269" s="66" t="s">
        <v>189</v>
      </c>
      <c r="J269" s="66" t="s">
        <v>188</v>
      </c>
      <c r="K269" s="72">
        <f t="shared" ref="K269:T269" si="205">K239</f>
        <v>1</v>
      </c>
      <c r="L269" s="61">
        <f t="shared" si="205"/>
        <v>0</v>
      </c>
      <c r="M269" s="61">
        <f t="shared" si="205"/>
        <v>0</v>
      </c>
      <c r="N269" s="61">
        <f t="shared" si="205"/>
        <v>0</v>
      </c>
      <c r="O269" s="61">
        <f t="shared" si="205"/>
        <v>0</v>
      </c>
      <c r="P269" s="105">
        <f t="shared" si="205"/>
        <v>0</v>
      </c>
      <c r="Q269" s="72">
        <f t="shared" si="205"/>
        <v>-1</v>
      </c>
      <c r="R269" s="72">
        <f t="shared" si="205"/>
        <v>1</v>
      </c>
      <c r="S269" s="75" t="str">
        <f t="shared" si="205"/>
        <v xml:space="preserve">CntrlFurnace   </v>
      </c>
      <c r="T269" s="62" t="str">
        <f t="shared" si="205"/>
        <v xml:space="preserve">CntrlFurnace   </v>
      </c>
      <c r="U269" s="92">
        <f t="shared" si="185"/>
        <v>0</v>
      </c>
      <c r="V269" s="6">
        <f>IF(AND(ISNUMBER(G269), G269&gt;0), 1, 0)</f>
        <v>0</v>
      </c>
      <c r="W269" s="6">
        <f t="shared" si="198"/>
        <v>0</v>
      </c>
      <c r="X269" s="6">
        <f t="shared" si="187"/>
        <v>0</v>
      </c>
      <c r="Y269" s="48">
        <v>0</v>
      </c>
      <c r="Z269" s="61" t="s">
        <v>0</v>
      </c>
      <c r="AA269" s="62" t="str">
        <f t="shared" si="188"/>
        <v>WoodHeat - Wood heat meeting exceptional method criteria</v>
      </c>
      <c r="AC269" t="s">
        <v>528</v>
      </c>
    </row>
    <row r="270" spans="1:29" x14ac:dyDescent="0.25">
      <c r="C270" s="61">
        <f t="shared" ref="C270:D270" si="206">C269</f>
        <v>2022</v>
      </c>
      <c r="D270" s="6">
        <f t="shared" si="206"/>
        <v>2023</v>
      </c>
      <c r="E270" t="s">
        <v>143</v>
      </c>
      <c r="F270" s="67" t="s">
        <v>154</v>
      </c>
      <c r="G270" s="192">
        <v>8.8000000000000007</v>
      </c>
      <c r="H270" s="192">
        <v>7.5</v>
      </c>
      <c r="I270" s="192">
        <v>0.85</v>
      </c>
      <c r="J270" s="66" t="s">
        <v>188</v>
      </c>
      <c r="K270" s="72">
        <f t="shared" ref="K270:T270" si="207">K240</f>
        <v>1</v>
      </c>
      <c r="L270" s="61">
        <f t="shared" si="207"/>
        <v>1</v>
      </c>
      <c r="M270" s="61">
        <f t="shared" si="207"/>
        <v>1</v>
      </c>
      <c r="N270" s="61">
        <f t="shared" si="207"/>
        <v>1</v>
      </c>
      <c r="O270" s="61">
        <f t="shared" si="207"/>
        <v>0</v>
      </c>
      <c r="P270" s="105">
        <f t="shared" si="207"/>
        <v>0</v>
      </c>
      <c r="Q270" s="72">
        <f t="shared" si="207"/>
        <v>68</v>
      </c>
      <c r="R270" s="72">
        <f t="shared" si="207"/>
        <v>0</v>
      </c>
      <c r="S270" s="75" t="str">
        <f t="shared" si="207"/>
        <v xml:space="preserve">SplitHeatPump  </v>
      </c>
      <c r="T270" s="62" t="str">
        <f t="shared" si="207"/>
        <v xml:space="preserve">SplitHeatPump  </v>
      </c>
      <c r="U270" s="92">
        <f t="shared" si="185"/>
        <v>0</v>
      </c>
      <c r="V270" s="6">
        <f>IF(AND(ISNUMBER(G270), G270&gt;0), 1, 0)</f>
        <v>1</v>
      </c>
      <c r="W270" s="6">
        <f t="shared" si="198"/>
        <v>1</v>
      </c>
      <c r="X270" s="6">
        <f t="shared" si="187"/>
        <v>0</v>
      </c>
      <c r="Y270" s="48">
        <v>1</v>
      </c>
      <c r="Z270" s="61" t="s">
        <v>0</v>
      </c>
      <c r="AA270" s="62" t="str">
        <f t="shared" si="188"/>
        <v xml:space="preserve">SplitHeatPump - Heating side of central split heat pump           </v>
      </c>
    </row>
    <row r="271" spans="1:29" x14ac:dyDescent="0.25">
      <c r="C271" s="61">
        <f t="shared" ref="C271:D271" si="208">C270</f>
        <v>2022</v>
      </c>
      <c r="D271" s="6">
        <f t="shared" si="208"/>
        <v>2023</v>
      </c>
      <c r="E271" s="177" t="s">
        <v>698</v>
      </c>
      <c r="F271" s="67" t="s">
        <v>154</v>
      </c>
      <c r="G271" s="66" t="s">
        <v>155</v>
      </c>
      <c r="H271" s="66" t="s">
        <v>189</v>
      </c>
      <c r="I271" s="66" t="s">
        <v>189</v>
      </c>
      <c r="J271" s="180">
        <v>2.9</v>
      </c>
      <c r="K271" s="72">
        <f t="shared" ref="K271:T271" si="209">K241</f>
        <v>1</v>
      </c>
      <c r="L271" s="61">
        <f t="shared" si="209"/>
        <v>0</v>
      </c>
      <c r="M271" s="61">
        <f t="shared" si="209"/>
        <v>1</v>
      </c>
      <c r="N271" s="61">
        <f t="shared" si="209"/>
        <v>1</v>
      </c>
      <c r="O271" s="61">
        <f t="shared" si="209"/>
        <v>0</v>
      </c>
      <c r="P271" s="105">
        <f t="shared" si="209"/>
        <v>0</v>
      </c>
      <c r="Q271" s="72">
        <f t="shared" si="209"/>
        <v>68</v>
      </c>
      <c r="R271" s="72">
        <f t="shared" si="209"/>
        <v>0</v>
      </c>
      <c r="S271" s="75" t="str">
        <f t="shared" si="209"/>
        <v xml:space="preserve">SplitHeatPump  </v>
      </c>
      <c r="T271" s="62" t="str">
        <f t="shared" si="209"/>
        <v xml:space="preserve">SplitHeatPump  </v>
      </c>
      <c r="U271" s="92">
        <f t="shared" ref="U271:U272" si="210">IF(AND(ISNUMBER(F271), F271&gt;0), 1, 0)</f>
        <v>0</v>
      </c>
      <c r="V271" s="6">
        <f t="shared" ref="V271:V272" si="211">IF(AND(ISNUMBER(G271), G271&gt;0), 1, 0)</f>
        <v>0</v>
      </c>
      <c r="W271" s="6">
        <f t="shared" si="198"/>
        <v>0</v>
      </c>
      <c r="X271" s="6">
        <f t="shared" ref="X271:X272" si="212">IF(AND(ISNUMBER(J271), J271&gt;0), 1, 0)</f>
        <v>1</v>
      </c>
      <c r="Y271" s="48">
        <v>0</v>
      </c>
      <c r="Z271" s="61" t="s">
        <v>0</v>
      </c>
      <c r="AA271" s="62" t="str">
        <f t="shared" si="188"/>
        <v>PkgTermHeatPump - Packaged terminal heat pump (PTHP)</v>
      </c>
    </row>
    <row r="272" spans="1:29" x14ac:dyDescent="0.25">
      <c r="C272" s="61">
        <f t="shared" ref="C272:D272" si="213">C271</f>
        <v>2022</v>
      </c>
      <c r="D272" s="6">
        <f t="shared" si="213"/>
        <v>2023</v>
      </c>
      <c r="E272" s="177" t="s">
        <v>699</v>
      </c>
      <c r="F272" s="67" t="s">
        <v>154</v>
      </c>
      <c r="G272" s="66" t="s">
        <v>155</v>
      </c>
      <c r="H272" s="66" t="s">
        <v>189</v>
      </c>
      <c r="I272" s="66" t="s">
        <v>189</v>
      </c>
      <c r="J272" s="180">
        <v>3.3</v>
      </c>
      <c r="K272" s="72">
        <f t="shared" ref="K272:T272" si="214">K242</f>
        <v>1</v>
      </c>
      <c r="L272" s="61">
        <f t="shared" si="214"/>
        <v>1</v>
      </c>
      <c r="M272" s="61">
        <f t="shared" si="214"/>
        <v>1</v>
      </c>
      <c r="N272" s="61">
        <f t="shared" si="214"/>
        <v>1</v>
      </c>
      <c r="O272" s="61">
        <f t="shared" si="214"/>
        <v>0</v>
      </c>
      <c r="P272" s="105">
        <f t="shared" si="214"/>
        <v>0</v>
      </c>
      <c r="Q272" s="72">
        <f t="shared" si="214"/>
        <v>68</v>
      </c>
      <c r="R272" s="72">
        <f t="shared" si="214"/>
        <v>0</v>
      </c>
      <c r="S272" s="75" t="str">
        <f t="shared" si="214"/>
        <v xml:space="preserve">SplitHeatPump  </v>
      </c>
      <c r="T272" s="62" t="str">
        <f t="shared" si="214"/>
        <v xml:space="preserve">SplitHeatPump  </v>
      </c>
      <c r="U272" s="92">
        <f t="shared" si="210"/>
        <v>0</v>
      </c>
      <c r="V272" s="6">
        <f t="shared" si="211"/>
        <v>0</v>
      </c>
      <c r="W272" s="6">
        <f t="shared" si="198"/>
        <v>0</v>
      </c>
      <c r="X272" s="6">
        <f t="shared" si="212"/>
        <v>1</v>
      </c>
      <c r="Y272" s="48">
        <v>0</v>
      </c>
      <c r="Z272" s="61" t="s">
        <v>0</v>
      </c>
      <c r="AA272" s="62" t="str">
        <f t="shared" si="188"/>
        <v>SglPkgVertHeatPump - Single package vertical heat pump</v>
      </c>
    </row>
    <row r="273" spans="3:29" x14ac:dyDescent="0.25">
      <c r="C273" s="61">
        <f t="shared" ref="C273:D273" si="215">C272</f>
        <v>2022</v>
      </c>
      <c r="D273" s="6">
        <f t="shared" si="215"/>
        <v>2023</v>
      </c>
      <c r="E273" t="s">
        <v>515</v>
      </c>
      <c r="F273" s="67" t="s">
        <v>154</v>
      </c>
      <c r="G273" s="10">
        <v>7.2</v>
      </c>
      <c r="H273" s="192">
        <v>6.1</v>
      </c>
      <c r="I273" s="192">
        <v>0.85</v>
      </c>
      <c r="J273" s="66" t="s">
        <v>188</v>
      </c>
      <c r="K273" s="72">
        <f t="shared" ref="K273:T273" si="216">K243</f>
        <v>1</v>
      </c>
      <c r="L273" s="61">
        <f t="shared" si="216"/>
        <v>1</v>
      </c>
      <c r="M273" s="61">
        <f t="shared" si="216"/>
        <v>1</v>
      </c>
      <c r="N273" s="61">
        <f t="shared" si="216"/>
        <v>1</v>
      </c>
      <c r="O273" s="61">
        <f t="shared" si="216"/>
        <v>0</v>
      </c>
      <c r="P273" s="105">
        <f t="shared" si="216"/>
        <v>0</v>
      </c>
      <c r="Q273" s="72">
        <f t="shared" si="216"/>
        <v>68</v>
      </c>
      <c r="R273" s="72">
        <f t="shared" si="216"/>
        <v>0</v>
      </c>
      <c r="S273" s="75" t="str">
        <f t="shared" si="216"/>
        <v xml:space="preserve">SplitHeatPump  </v>
      </c>
      <c r="T273" s="62" t="str">
        <f t="shared" si="216"/>
        <v xml:space="preserve">SplitHeatPump  </v>
      </c>
      <c r="U273" s="92">
        <f t="shared" si="185"/>
        <v>0</v>
      </c>
      <c r="V273" s="6">
        <f>IF(AND(ISNUMBER(G273), G273&gt;0), 1, 0)</f>
        <v>1</v>
      </c>
      <c r="W273" s="6">
        <f t="shared" si="198"/>
        <v>1</v>
      </c>
      <c r="X273" s="6">
        <f t="shared" si="187"/>
        <v>0</v>
      </c>
      <c r="Y273" s="48">
        <v>1</v>
      </c>
      <c r="Z273" s="61" t="s">
        <v>0</v>
      </c>
      <c r="AA273" s="62" t="str">
        <f t="shared" si="188"/>
        <v xml:space="preserve">SDHVSplitHeatPump - Small duct, high velocity, central split heat pump           </v>
      </c>
    </row>
    <row r="274" spans="3:29" x14ac:dyDescent="0.25">
      <c r="C274" s="61">
        <f t="shared" ref="C274:D274" si="217">C273</f>
        <v>2022</v>
      </c>
      <c r="D274" s="6">
        <f t="shared" si="217"/>
        <v>2023</v>
      </c>
      <c r="E274" t="s">
        <v>534</v>
      </c>
      <c r="F274" s="67" t="s">
        <v>154</v>
      </c>
      <c r="G274" s="192">
        <v>8.8000000000000007</v>
      </c>
      <c r="H274" s="192">
        <v>7.5</v>
      </c>
      <c r="I274" s="192">
        <v>0.85</v>
      </c>
      <c r="J274" s="66" t="s">
        <v>188</v>
      </c>
      <c r="K274" s="72">
        <f t="shared" ref="K274:T274" si="218">K244</f>
        <v>1</v>
      </c>
      <c r="L274" s="61">
        <f t="shared" si="218"/>
        <v>0</v>
      </c>
      <c r="M274" s="61">
        <f t="shared" si="218"/>
        <v>1</v>
      </c>
      <c r="N274" s="61">
        <f t="shared" si="218"/>
        <v>1</v>
      </c>
      <c r="O274" s="61">
        <f t="shared" si="218"/>
        <v>0</v>
      </c>
      <c r="P274" s="105">
        <f t="shared" si="218"/>
        <v>0</v>
      </c>
      <c r="Q274" s="72">
        <f t="shared" si="218"/>
        <v>68</v>
      </c>
      <c r="R274" s="72">
        <f t="shared" si="218"/>
        <v>1</v>
      </c>
      <c r="S274" s="75" t="str">
        <f t="shared" si="218"/>
        <v xml:space="preserve">SplitHeatPump  </v>
      </c>
      <c r="T274" s="62" t="str">
        <f t="shared" si="218"/>
        <v xml:space="preserve">SplitHeatPump  </v>
      </c>
      <c r="U274" s="92">
        <f t="shared" si="185"/>
        <v>0</v>
      </c>
      <c r="V274" s="6">
        <f>IF(AND(ISNUMBER(G274), G274&gt;0), 1, 0)</f>
        <v>1</v>
      </c>
      <c r="W274" s="6">
        <f t="shared" si="198"/>
        <v>1</v>
      </c>
      <c r="X274" s="6">
        <f t="shared" si="187"/>
        <v>0</v>
      </c>
      <c r="Y274" s="48">
        <v>1</v>
      </c>
      <c r="Z274" s="61" t="s">
        <v>0</v>
      </c>
      <c r="AA274" s="62" t="str">
        <f t="shared" si="188"/>
        <v>DuctlessMiniSplitHeatPump – Ductless mini-split heat pump system</v>
      </c>
      <c r="AC274" t="s">
        <v>529</v>
      </c>
    </row>
    <row r="275" spans="3:29" x14ac:dyDescent="0.25">
      <c r="C275" s="61">
        <f t="shared" ref="C275:D275" si="219">C274</f>
        <v>2022</v>
      </c>
      <c r="D275" s="6">
        <f t="shared" si="219"/>
        <v>2023</v>
      </c>
      <c r="E275" t="s">
        <v>535</v>
      </c>
      <c r="F275" s="67" t="s">
        <v>154</v>
      </c>
      <c r="G275" s="192">
        <v>8.8000000000000007</v>
      </c>
      <c r="H275" s="192">
        <v>7.5</v>
      </c>
      <c r="I275" s="192">
        <v>0.85</v>
      </c>
      <c r="J275" s="66" t="s">
        <v>188</v>
      </c>
      <c r="K275" s="72">
        <f t="shared" ref="K275:T275" si="220">K245</f>
        <v>1</v>
      </c>
      <c r="L275" s="61">
        <f t="shared" si="220"/>
        <v>0</v>
      </c>
      <c r="M275" s="61">
        <f t="shared" si="220"/>
        <v>1</v>
      </c>
      <c r="N275" s="61">
        <f t="shared" si="220"/>
        <v>1</v>
      </c>
      <c r="O275" s="61">
        <f t="shared" si="220"/>
        <v>0</v>
      </c>
      <c r="P275" s="61">
        <f t="shared" si="220"/>
        <v>0</v>
      </c>
      <c r="Q275" s="96">
        <f t="shared" si="220"/>
        <v>68</v>
      </c>
      <c r="R275" s="72">
        <f t="shared" si="220"/>
        <v>1</v>
      </c>
      <c r="S275" s="75" t="str">
        <f t="shared" si="220"/>
        <v xml:space="preserve">SplitHeatPump  </v>
      </c>
      <c r="T275" s="62" t="str">
        <f t="shared" si="220"/>
        <v xml:space="preserve">SplitHeatPump  </v>
      </c>
      <c r="U275" s="72">
        <f t="shared" si="185"/>
        <v>0</v>
      </c>
      <c r="V275" s="61">
        <f>IF(AND(ISNUMBER(G275), G275&gt;0), 1, 0)</f>
        <v>1</v>
      </c>
      <c r="W275" s="61">
        <f t="shared" si="198"/>
        <v>1</v>
      </c>
      <c r="X275" s="61">
        <f t="shared" si="187"/>
        <v>0</v>
      </c>
      <c r="Y275" s="48">
        <v>1</v>
      </c>
      <c r="Z275" s="61" t="s">
        <v>0</v>
      </c>
      <c r="AA275" s="62" t="str">
        <f t="shared" si="188"/>
        <v>DuctlessMultiSplitHeatPump - Ductless multi-split heat pump system</v>
      </c>
      <c r="AC275" t="s">
        <v>528</v>
      </c>
    </row>
    <row r="276" spans="3:29" x14ac:dyDescent="0.25">
      <c r="C276" s="61">
        <f t="shared" ref="C276:D276" si="221">C275</f>
        <v>2022</v>
      </c>
      <c r="D276" s="6">
        <f t="shared" si="221"/>
        <v>2023</v>
      </c>
      <c r="E276" t="s">
        <v>524</v>
      </c>
      <c r="F276" s="67" t="s">
        <v>154</v>
      </c>
      <c r="G276" s="10">
        <v>7.7</v>
      </c>
      <c r="H276" s="191">
        <f>G276*0.85</f>
        <v>6.5449999999999999</v>
      </c>
      <c r="I276" s="192">
        <v>0.85</v>
      </c>
      <c r="J276" s="66" t="s">
        <v>188</v>
      </c>
      <c r="K276" s="72">
        <f t="shared" ref="K276:T276" si="222">K246</f>
        <v>1</v>
      </c>
      <c r="L276" s="61">
        <f t="shared" si="222"/>
        <v>0</v>
      </c>
      <c r="M276" s="61">
        <f t="shared" si="222"/>
        <v>1</v>
      </c>
      <c r="N276" s="61">
        <f t="shared" si="222"/>
        <v>1</v>
      </c>
      <c r="O276" s="61">
        <f t="shared" si="222"/>
        <v>0</v>
      </c>
      <c r="P276" s="61">
        <f t="shared" si="222"/>
        <v>0</v>
      </c>
      <c r="Q276" s="96">
        <f t="shared" si="222"/>
        <v>68</v>
      </c>
      <c r="R276" s="72">
        <f t="shared" si="222"/>
        <v>1</v>
      </c>
      <c r="S276" s="75" t="str">
        <f t="shared" si="222"/>
        <v xml:space="preserve">SplitHeatPump  </v>
      </c>
      <c r="T276" s="62" t="str">
        <f t="shared" si="222"/>
        <v xml:space="preserve">SplitHeatPump  </v>
      </c>
      <c r="U276" s="72">
        <f t="shared" si="185"/>
        <v>0</v>
      </c>
      <c r="V276" s="61">
        <f>IF(AND(ISNUMBER(G276), G276&gt;0), 1, 0)</f>
        <v>1</v>
      </c>
      <c r="W276" s="61">
        <f t="shared" si="198"/>
        <v>1</v>
      </c>
      <c r="X276" s="61">
        <f t="shared" si="187"/>
        <v>0</v>
      </c>
      <c r="Y276" s="48">
        <v>1</v>
      </c>
      <c r="Z276" s="61" t="s">
        <v>0</v>
      </c>
      <c r="AA276" s="62" t="str">
        <f t="shared" si="188"/>
        <v>DuctlessVRFHeatPump - Ductless variable refrigerant flow (VRF) heat pump system</v>
      </c>
      <c r="AC276" t="s">
        <v>528</v>
      </c>
    </row>
    <row r="277" spans="3:29" x14ac:dyDescent="0.25">
      <c r="C277" s="61">
        <f t="shared" ref="C277:D277" si="223">C276</f>
        <v>2022</v>
      </c>
      <c r="D277" s="6">
        <f t="shared" si="223"/>
        <v>2023</v>
      </c>
      <c r="E277" s="177" t="s">
        <v>702</v>
      </c>
      <c r="F277" s="67" t="s">
        <v>154</v>
      </c>
      <c r="G277" s="192">
        <v>8.8000000000000007</v>
      </c>
      <c r="H277" s="192">
        <v>7.5</v>
      </c>
      <c r="I277" s="192">
        <v>0.85</v>
      </c>
      <c r="J277" s="66" t="s">
        <v>188</v>
      </c>
      <c r="K277" s="72">
        <f t="shared" ref="K277:T277" si="224">K247</f>
        <v>1</v>
      </c>
      <c r="L277" s="61">
        <f t="shared" si="224"/>
        <v>1</v>
      </c>
      <c r="M277" s="61">
        <f t="shared" si="224"/>
        <v>1</v>
      </c>
      <c r="N277" s="61">
        <f t="shared" si="224"/>
        <v>1</v>
      </c>
      <c r="O277" s="61">
        <f t="shared" si="224"/>
        <v>0</v>
      </c>
      <c r="P277" s="105">
        <f t="shared" si="224"/>
        <v>0</v>
      </c>
      <c r="Q277" s="72">
        <f t="shared" si="224"/>
        <v>68</v>
      </c>
      <c r="R277" s="72">
        <f t="shared" si="224"/>
        <v>1</v>
      </c>
      <c r="S277" s="75" t="str">
        <f t="shared" si="224"/>
        <v xml:space="preserve">SplitHeatPump  </v>
      </c>
      <c r="T277" s="62" t="str">
        <f t="shared" si="224"/>
        <v xml:space="preserve">SplitHeatPump  </v>
      </c>
      <c r="U277" s="92">
        <f t="shared" ref="U277:U279" si="225">IF(AND(ISNUMBER(F277), F277&gt;0), 1, 0)</f>
        <v>0</v>
      </c>
      <c r="V277" s="6">
        <f t="shared" ref="V277:V279" si="226">IF(AND(ISNUMBER(G277), G277&gt;0), 1, 0)</f>
        <v>1</v>
      </c>
      <c r="W277" s="6">
        <f t="shared" si="198"/>
        <v>1</v>
      </c>
      <c r="X277" s="6">
        <f t="shared" ref="X277:X279" si="227">IF(AND(ISNUMBER(J277), J277&gt;0), 1, 0)</f>
        <v>0</v>
      </c>
      <c r="Y277" s="48">
        <v>0</v>
      </c>
      <c r="Z277" s="61" t="s">
        <v>0</v>
      </c>
      <c r="AA277" s="62" t="str">
        <f t="shared" si="188"/>
        <v>DuctedMiniSplitHeatPump - Ducted mini-split heat pump</v>
      </c>
    </row>
    <row r="278" spans="3:29" x14ac:dyDescent="0.25">
      <c r="C278" s="61">
        <f t="shared" ref="C278:D278" si="228">C277</f>
        <v>2022</v>
      </c>
      <c r="D278" s="6">
        <f t="shared" si="228"/>
        <v>2023</v>
      </c>
      <c r="E278" s="177" t="s">
        <v>703</v>
      </c>
      <c r="F278" s="67" t="s">
        <v>154</v>
      </c>
      <c r="G278" s="192">
        <v>8.8000000000000007</v>
      </c>
      <c r="H278" s="192">
        <v>7.5</v>
      </c>
      <c r="I278" s="192">
        <v>0.85</v>
      </c>
      <c r="J278" s="66" t="s">
        <v>188</v>
      </c>
      <c r="K278" s="72">
        <f t="shared" ref="K278:T278" si="229">K248</f>
        <v>1</v>
      </c>
      <c r="L278" s="61">
        <f t="shared" si="229"/>
        <v>1</v>
      </c>
      <c r="M278" s="61">
        <f t="shared" si="229"/>
        <v>1</v>
      </c>
      <c r="N278" s="61">
        <f t="shared" si="229"/>
        <v>1</v>
      </c>
      <c r="O278" s="61">
        <f t="shared" si="229"/>
        <v>0</v>
      </c>
      <c r="P278" s="105">
        <f t="shared" si="229"/>
        <v>0</v>
      </c>
      <c r="Q278" s="72">
        <f t="shared" si="229"/>
        <v>68</v>
      </c>
      <c r="R278" s="72">
        <f t="shared" si="229"/>
        <v>1</v>
      </c>
      <c r="S278" s="75" t="str">
        <f t="shared" si="229"/>
        <v xml:space="preserve">SplitHeatPump  </v>
      </c>
      <c r="T278" s="62" t="str">
        <f t="shared" si="229"/>
        <v xml:space="preserve">SplitHeatPump  </v>
      </c>
      <c r="U278" s="92">
        <f t="shared" si="225"/>
        <v>0</v>
      </c>
      <c r="V278" s="6">
        <f t="shared" si="226"/>
        <v>1</v>
      </c>
      <c r="W278" s="6">
        <f t="shared" si="198"/>
        <v>1</v>
      </c>
      <c r="X278" s="6">
        <f t="shared" si="227"/>
        <v>0</v>
      </c>
      <c r="Y278" s="48">
        <v>0</v>
      </c>
      <c r="Z278" s="61" t="s">
        <v>0</v>
      </c>
      <c r="AA278" s="62" t="str">
        <f t="shared" si="188"/>
        <v>DuctedMultiSplitHeatPump - Ducted multi-split heat pump</v>
      </c>
    </row>
    <row r="279" spans="3:29" x14ac:dyDescent="0.25">
      <c r="C279" s="61">
        <f t="shared" ref="C279:D279" si="230">C278</f>
        <v>2022</v>
      </c>
      <c r="D279" s="6">
        <f t="shared" si="230"/>
        <v>2023</v>
      </c>
      <c r="E279" s="177" t="s">
        <v>704</v>
      </c>
      <c r="F279" s="67" t="s">
        <v>154</v>
      </c>
      <c r="G279" s="192">
        <v>8.8000000000000007</v>
      </c>
      <c r="H279" s="192">
        <v>7.5</v>
      </c>
      <c r="I279" s="192">
        <v>0.85</v>
      </c>
      <c r="J279" s="66" t="s">
        <v>188</v>
      </c>
      <c r="K279" s="72">
        <f t="shared" ref="K279:T279" si="231">K249</f>
        <v>1</v>
      </c>
      <c r="L279" s="61">
        <f t="shared" si="231"/>
        <v>1</v>
      </c>
      <c r="M279" s="61">
        <f t="shared" si="231"/>
        <v>1</v>
      </c>
      <c r="N279" s="61">
        <f t="shared" si="231"/>
        <v>1</v>
      </c>
      <c r="O279" s="61">
        <f t="shared" si="231"/>
        <v>0</v>
      </c>
      <c r="P279" s="105">
        <f t="shared" si="231"/>
        <v>0</v>
      </c>
      <c r="Q279" s="72">
        <f t="shared" si="231"/>
        <v>68</v>
      </c>
      <c r="R279" s="72">
        <f t="shared" si="231"/>
        <v>1</v>
      </c>
      <c r="S279" s="75" t="str">
        <f t="shared" si="231"/>
        <v xml:space="preserve">SplitHeatPump  </v>
      </c>
      <c r="T279" s="62" t="str">
        <f t="shared" si="231"/>
        <v xml:space="preserve">SplitHeatPump  </v>
      </c>
      <c r="U279" s="92">
        <f t="shared" si="225"/>
        <v>0</v>
      </c>
      <c r="V279" s="6">
        <f t="shared" si="226"/>
        <v>1</v>
      </c>
      <c r="W279" s="6">
        <f t="shared" si="198"/>
        <v>1</v>
      </c>
      <c r="X279" s="6">
        <f t="shared" si="227"/>
        <v>0</v>
      </c>
      <c r="Y279" s="48">
        <v>0</v>
      </c>
      <c r="Z279" s="61" t="s">
        <v>0</v>
      </c>
      <c r="AA279" s="62" t="str">
        <f t="shared" si="188"/>
        <v>Ducted+DuctlessMultiSplitHeatPump - Ducted+ductless multi-split heat pump</v>
      </c>
    </row>
    <row r="280" spans="3:29" x14ac:dyDescent="0.25">
      <c r="C280" s="61">
        <f t="shared" ref="C280:D280" si="232">C279</f>
        <v>2022</v>
      </c>
      <c r="D280" s="6">
        <f t="shared" si="232"/>
        <v>2023</v>
      </c>
      <c r="E280" t="s">
        <v>144</v>
      </c>
      <c r="F280" s="67" t="s">
        <v>154</v>
      </c>
      <c r="G280" s="55">
        <v>8</v>
      </c>
      <c r="H280" s="193">
        <v>6.7</v>
      </c>
      <c r="I280" s="195">
        <v>0.84</v>
      </c>
      <c r="J280" s="66" t="s">
        <v>188</v>
      </c>
      <c r="K280" s="72">
        <f t="shared" ref="K280:T280" si="233">K250</f>
        <v>1</v>
      </c>
      <c r="L280" s="61">
        <f t="shared" si="233"/>
        <v>1</v>
      </c>
      <c r="M280" s="61">
        <f t="shared" si="233"/>
        <v>1</v>
      </c>
      <c r="N280" s="61">
        <f t="shared" si="233"/>
        <v>1</v>
      </c>
      <c r="O280" s="61">
        <f t="shared" si="233"/>
        <v>0</v>
      </c>
      <c r="P280" s="61">
        <f t="shared" si="233"/>
        <v>0</v>
      </c>
      <c r="Q280" s="96">
        <f t="shared" si="233"/>
        <v>68</v>
      </c>
      <c r="R280" s="96">
        <f t="shared" si="233"/>
        <v>0</v>
      </c>
      <c r="S280" s="75" t="str">
        <f t="shared" si="233"/>
        <v xml:space="preserve">SplitHeatPump  </v>
      </c>
      <c r="T280" s="62" t="str">
        <f t="shared" si="233"/>
        <v xml:space="preserve">SplitHeatPump  </v>
      </c>
      <c r="U280" s="92">
        <f t="shared" si="185"/>
        <v>0</v>
      </c>
      <c r="V280" s="6">
        <f t="shared" ref="V280:V289" si="234">IF(AND(ISNUMBER(G280), G280&gt;0), 1, 0)</f>
        <v>1</v>
      </c>
      <c r="W280" s="6">
        <f t="shared" si="198"/>
        <v>1</v>
      </c>
      <c r="X280" s="6">
        <f t="shared" si="187"/>
        <v>0</v>
      </c>
      <c r="Y280" s="48">
        <v>1</v>
      </c>
      <c r="Z280" s="61" t="s">
        <v>0</v>
      </c>
      <c r="AA280" s="62" t="str">
        <f t="shared" si="188"/>
        <v xml:space="preserve">PkgHeatPump - Heating side of central packaged heat pump          </v>
      </c>
    </row>
    <row r="281" spans="3:29" x14ac:dyDescent="0.25">
      <c r="C281" s="61">
        <f t="shared" ref="C281:D281" si="235">C280</f>
        <v>2022</v>
      </c>
      <c r="D281" s="6">
        <f t="shared" si="235"/>
        <v>2023</v>
      </c>
      <c r="E281" t="s">
        <v>145</v>
      </c>
      <c r="F281" s="67" t="s">
        <v>154</v>
      </c>
      <c r="G281" s="11">
        <v>0</v>
      </c>
      <c r="H281" s="11">
        <v>0</v>
      </c>
      <c r="I281" s="11">
        <v>1</v>
      </c>
      <c r="J281" s="66" t="s">
        <v>188</v>
      </c>
      <c r="K281" s="72">
        <f t="shared" ref="K281:T281" si="236">K251</f>
        <v>0</v>
      </c>
      <c r="L281" s="61">
        <f t="shared" si="236"/>
        <v>1</v>
      </c>
      <c r="M281" s="61">
        <f t="shared" si="236"/>
        <v>1</v>
      </c>
      <c r="N281" s="61">
        <f t="shared" si="236"/>
        <v>1</v>
      </c>
      <c r="O281" s="61">
        <f t="shared" si="236"/>
        <v>0</v>
      </c>
      <c r="P281" s="61">
        <f t="shared" si="236"/>
        <v>0</v>
      </c>
      <c r="Q281" s="96">
        <f t="shared" si="236"/>
        <v>68</v>
      </c>
      <c r="R281" s="96">
        <f t="shared" si="236"/>
        <v>0</v>
      </c>
      <c r="S281" s="75" t="str">
        <f t="shared" si="236"/>
        <v xml:space="preserve">SplitHeatPump  </v>
      </c>
      <c r="T281" s="62" t="str">
        <f t="shared" si="236"/>
        <v xml:space="preserve">SplitHeatPump  </v>
      </c>
      <c r="U281" s="92">
        <f t="shared" si="185"/>
        <v>0</v>
      </c>
      <c r="V281" s="6">
        <f t="shared" si="234"/>
        <v>0</v>
      </c>
      <c r="W281" s="6">
        <f t="shared" si="198"/>
        <v>0</v>
      </c>
      <c r="X281" s="6">
        <f t="shared" si="187"/>
        <v>0</v>
      </c>
      <c r="Y281" s="48">
        <v>1</v>
      </c>
      <c r="Z281" s="61" t="s">
        <v>0</v>
      </c>
      <c r="AA281" s="62" t="str">
        <f t="shared" si="188"/>
        <v>LrgPkgHeatPump - Heating side of large (&gt;= 65 kBtuh) packaged unit</v>
      </c>
    </row>
    <row r="282" spans="3:29" x14ac:dyDescent="0.25">
      <c r="C282" s="61">
        <f t="shared" ref="C282:D282" si="237">C281</f>
        <v>2022</v>
      </c>
      <c r="D282" s="6">
        <f t="shared" si="237"/>
        <v>2023</v>
      </c>
      <c r="E282" t="s">
        <v>146</v>
      </c>
      <c r="F282" s="67" t="s">
        <v>154</v>
      </c>
      <c r="G282" s="66" t="s">
        <v>155</v>
      </c>
      <c r="H282" s="66" t="s">
        <v>189</v>
      </c>
      <c r="I282" s="66" t="s">
        <v>189</v>
      </c>
      <c r="J282" s="66" t="s">
        <v>188</v>
      </c>
      <c r="K282" s="72">
        <f t="shared" ref="K282:T282" si="238">K252</f>
        <v>1</v>
      </c>
      <c r="L282" s="61">
        <f t="shared" si="238"/>
        <v>0</v>
      </c>
      <c r="M282" s="61">
        <f t="shared" si="238"/>
        <v>1</v>
      </c>
      <c r="N282" s="61">
        <f t="shared" si="238"/>
        <v>1</v>
      </c>
      <c r="O282" s="61">
        <f t="shared" si="238"/>
        <v>0</v>
      </c>
      <c r="P282" s="61">
        <f t="shared" si="238"/>
        <v>0</v>
      </c>
      <c r="Q282" s="96">
        <f t="shared" si="238"/>
        <v>68</v>
      </c>
      <c r="R282" s="96">
        <f t="shared" si="238"/>
        <v>1</v>
      </c>
      <c r="S282" s="75" t="str">
        <f t="shared" si="238"/>
        <v xml:space="preserve">SplitHeatPump  </v>
      </c>
      <c r="T282" s="62" t="str">
        <f t="shared" si="238"/>
        <v xml:space="preserve">SplitHeatPump  </v>
      </c>
      <c r="U282" s="92">
        <f t="shared" si="185"/>
        <v>0</v>
      </c>
      <c r="V282" s="6">
        <f t="shared" si="234"/>
        <v>0</v>
      </c>
      <c r="W282" s="6">
        <f t="shared" si="198"/>
        <v>0</v>
      </c>
      <c r="X282" s="6">
        <f t="shared" si="187"/>
        <v>0</v>
      </c>
      <c r="Y282" s="48">
        <v>0</v>
      </c>
      <c r="Z282" s="61" t="s">
        <v>0</v>
      </c>
      <c r="AA282" s="62" t="str">
        <f t="shared" si="188"/>
        <v xml:space="preserve">RoomHeatPump - Heating side of non-central room A/C system        </v>
      </c>
    </row>
    <row r="283" spans="3:29" x14ac:dyDescent="0.25">
      <c r="C283" s="61">
        <f t="shared" ref="C283:D283" si="239">C282</f>
        <v>2022</v>
      </c>
      <c r="D283" s="6">
        <f t="shared" si="239"/>
        <v>2023</v>
      </c>
      <c r="E283" t="s">
        <v>147</v>
      </c>
      <c r="F283" s="67" t="s">
        <v>154</v>
      </c>
      <c r="G283" s="192">
        <v>8.8000000000000007</v>
      </c>
      <c r="H283" s="192">
        <v>7.5</v>
      </c>
      <c r="I283" s="192">
        <v>0.85</v>
      </c>
      <c r="J283" s="66" t="s">
        <v>188</v>
      </c>
      <c r="K283" s="72">
        <f t="shared" ref="K283:T283" si="240">K253</f>
        <v>1</v>
      </c>
      <c r="L283" s="61">
        <f t="shared" si="240"/>
        <v>-1</v>
      </c>
      <c r="M283" s="61">
        <f t="shared" si="240"/>
        <v>0</v>
      </c>
      <c r="N283" s="61">
        <f t="shared" si="240"/>
        <v>1</v>
      </c>
      <c r="O283" s="61">
        <f t="shared" si="240"/>
        <v>0</v>
      </c>
      <c r="P283" s="61">
        <f t="shared" si="240"/>
        <v>0</v>
      </c>
      <c r="Q283" s="96">
        <f t="shared" si="240"/>
        <v>-1</v>
      </c>
      <c r="R283" s="96">
        <f t="shared" si="240"/>
        <v>0</v>
      </c>
      <c r="S283" s="75" t="str">
        <f t="shared" si="240"/>
        <v xml:space="preserve">SplitHeatPump  </v>
      </c>
      <c r="T283" s="62" t="str">
        <f t="shared" si="240"/>
        <v xml:space="preserve">SplitHeatPump  </v>
      </c>
      <c r="U283" s="92">
        <f t="shared" si="185"/>
        <v>0</v>
      </c>
      <c r="V283" s="6">
        <f t="shared" si="234"/>
        <v>1</v>
      </c>
      <c r="W283" s="6">
        <f t="shared" si="198"/>
        <v>1</v>
      </c>
      <c r="X283" s="6">
        <f t="shared" si="187"/>
        <v>0</v>
      </c>
      <c r="Y283" s="48">
        <v>0</v>
      </c>
      <c r="Z283" s="61" t="s">
        <v>0</v>
      </c>
      <c r="AA283" s="62" t="str">
        <f t="shared" si="188"/>
        <v xml:space="preserve">Electric - All electric heating systems other than heat pump      </v>
      </c>
    </row>
    <row r="284" spans="3:29" x14ac:dyDescent="0.25">
      <c r="C284" s="61">
        <f t="shared" ref="C284:D284" si="241">C283</f>
        <v>2022</v>
      </c>
      <c r="D284" s="6">
        <f t="shared" si="241"/>
        <v>2023</v>
      </c>
      <c r="E284" t="s">
        <v>148</v>
      </c>
      <c r="F284" s="67" t="s">
        <v>154</v>
      </c>
      <c r="G284" s="66" t="s">
        <v>155</v>
      </c>
      <c r="H284" s="66" t="s">
        <v>189</v>
      </c>
      <c r="I284" s="66" t="s">
        <v>189</v>
      </c>
      <c r="J284" s="66" t="s">
        <v>188</v>
      </c>
      <c r="K284" s="72">
        <f t="shared" ref="K284:T284" si="242">K254</f>
        <v>1</v>
      </c>
      <c r="L284" s="61">
        <f t="shared" si="242"/>
        <v>-1</v>
      </c>
      <c r="M284" s="61">
        <f t="shared" si="242"/>
        <v>0</v>
      </c>
      <c r="N284" s="61">
        <f t="shared" si="242"/>
        <v>0</v>
      </c>
      <c r="O284" s="61">
        <f t="shared" si="242"/>
        <v>1</v>
      </c>
      <c r="P284" s="61">
        <f t="shared" si="242"/>
        <v>0</v>
      </c>
      <c r="Q284" s="96">
        <f t="shared" si="242"/>
        <v>-1</v>
      </c>
      <c r="R284" s="96">
        <f t="shared" si="242"/>
        <v>0</v>
      </c>
      <c r="S284" s="75" t="str">
        <f t="shared" si="242"/>
        <v xml:space="preserve">CntrlFurnace   </v>
      </c>
      <c r="T284" s="62" t="str">
        <f t="shared" si="242"/>
        <v xml:space="preserve">CntrlFurnace   </v>
      </c>
      <c r="U284" s="92">
        <f t="shared" si="185"/>
        <v>0</v>
      </c>
      <c r="V284" s="6">
        <f t="shared" si="234"/>
        <v>0</v>
      </c>
      <c r="W284" s="6">
        <f t="shared" si="198"/>
        <v>0</v>
      </c>
      <c r="X284" s="6">
        <f t="shared" si="187"/>
        <v>0</v>
      </c>
      <c r="Y284" s="48">
        <v>1</v>
      </c>
      <c r="Z284" s="61" t="s">
        <v>0</v>
      </c>
      <c r="AA284" s="62" t="str">
        <f t="shared" si="188"/>
        <v xml:space="preserve">CombHydro - Water heating system can be storage gas/elec/ht pump  </v>
      </c>
    </row>
    <row r="285" spans="3:29" x14ac:dyDescent="0.25">
      <c r="C285" s="61">
        <f t="shared" ref="C285:D285" si="243">C284</f>
        <v>2022</v>
      </c>
      <c r="D285" s="6">
        <f t="shared" si="243"/>
        <v>2023</v>
      </c>
      <c r="E285" t="s">
        <v>514</v>
      </c>
      <c r="F285" s="67" t="s">
        <v>154</v>
      </c>
      <c r="G285" s="66" t="s">
        <v>155</v>
      </c>
      <c r="H285" s="66" t="s">
        <v>189</v>
      </c>
      <c r="I285" s="66" t="s">
        <v>189</v>
      </c>
      <c r="J285" s="66" t="s">
        <v>188</v>
      </c>
      <c r="K285" s="72">
        <f t="shared" ref="K285:T285" si="244">K255</f>
        <v>1</v>
      </c>
      <c r="L285" s="61">
        <f t="shared" si="244"/>
        <v>-1</v>
      </c>
      <c r="M285" s="61">
        <f t="shared" si="244"/>
        <v>0</v>
      </c>
      <c r="N285" s="61">
        <f t="shared" si="244"/>
        <v>1</v>
      </c>
      <c r="O285" s="61">
        <f t="shared" si="244"/>
        <v>0</v>
      </c>
      <c r="P285" s="61">
        <f t="shared" si="244"/>
        <v>0</v>
      </c>
      <c r="Q285" s="96">
        <f t="shared" si="244"/>
        <v>-1</v>
      </c>
      <c r="R285" s="96">
        <f t="shared" si="244"/>
        <v>0</v>
      </c>
      <c r="S285" s="75" t="str">
        <f t="shared" si="244"/>
        <v xml:space="preserve">SplitHeatPump  </v>
      </c>
      <c r="T285" s="62" t="str">
        <f t="shared" si="244"/>
        <v xml:space="preserve">SplitHeatPump  </v>
      </c>
      <c r="U285" s="92">
        <f t="shared" si="185"/>
        <v>0</v>
      </c>
      <c r="V285" s="6">
        <f t="shared" si="234"/>
        <v>0</v>
      </c>
      <c r="W285" s="6">
        <f t="shared" si="198"/>
        <v>0</v>
      </c>
      <c r="X285" s="6">
        <f t="shared" si="187"/>
        <v>0</v>
      </c>
      <c r="Y285" s="48">
        <v>1</v>
      </c>
      <c r="Z285" s="61" t="s">
        <v>0</v>
      </c>
      <c r="AA285" s="62" t="str">
        <f t="shared" si="188"/>
        <v xml:space="preserve">CombHydro - Water heating system can be storage gas/elec/ht pump  </v>
      </c>
    </row>
    <row r="286" spans="3:29" x14ac:dyDescent="0.25">
      <c r="C286" s="61">
        <f t="shared" ref="C286:D286" si="245">C285</f>
        <v>2022</v>
      </c>
      <c r="D286" s="6">
        <f t="shared" si="245"/>
        <v>2023</v>
      </c>
      <c r="E286" t="s">
        <v>367</v>
      </c>
      <c r="F286" s="67" t="s">
        <v>154</v>
      </c>
      <c r="G286" s="192">
        <v>8.8000000000000007</v>
      </c>
      <c r="H286" s="192">
        <v>7.5</v>
      </c>
      <c r="I286" s="192">
        <v>0.85</v>
      </c>
      <c r="J286" s="66" t="s">
        <v>188</v>
      </c>
      <c r="K286" s="72">
        <f t="shared" ref="K286:T286" si="246">K256</f>
        <v>1</v>
      </c>
      <c r="L286" s="61">
        <f t="shared" si="246"/>
        <v>-1</v>
      </c>
      <c r="M286" s="61">
        <f t="shared" si="246"/>
        <v>1</v>
      </c>
      <c r="N286" s="61">
        <f t="shared" si="246"/>
        <v>1</v>
      </c>
      <c r="O286" s="61">
        <f t="shared" si="246"/>
        <v>0</v>
      </c>
      <c r="P286" s="61">
        <f t="shared" si="246"/>
        <v>1</v>
      </c>
      <c r="Q286" s="96">
        <f t="shared" si="246"/>
        <v>68</v>
      </c>
      <c r="R286" s="96">
        <f t="shared" si="246"/>
        <v>0</v>
      </c>
      <c r="S286" s="75" t="str">
        <f t="shared" si="246"/>
        <v xml:space="preserve">SplitHeatPump  </v>
      </c>
      <c r="T286" s="62" t="str">
        <f t="shared" si="246"/>
        <v xml:space="preserve">SplitHeatPump  </v>
      </c>
      <c r="U286" s="92">
        <f t="shared" si="185"/>
        <v>0</v>
      </c>
      <c r="V286" s="6">
        <f t="shared" si="234"/>
        <v>1</v>
      </c>
      <c r="W286" s="6">
        <f t="shared" si="198"/>
        <v>1</v>
      </c>
      <c r="X286" s="6">
        <f t="shared" si="187"/>
        <v>0</v>
      </c>
      <c r="Y286" s="48">
        <v>1</v>
      </c>
      <c r="Z286" s="61" t="s">
        <v>0</v>
      </c>
      <c r="AA286" s="62" t="str">
        <f t="shared" si="188"/>
        <v>AirToWaterHeatPump - Air to water heat pump (able to heat DHW)</v>
      </c>
    </row>
    <row r="287" spans="3:29" x14ac:dyDescent="0.25">
      <c r="C287" s="61">
        <f t="shared" ref="C287:D287" si="247">C286</f>
        <v>2022</v>
      </c>
      <c r="D287" s="6">
        <f t="shared" si="247"/>
        <v>2023</v>
      </c>
      <c r="E287" t="s">
        <v>787</v>
      </c>
      <c r="F287" s="67" t="s">
        <v>154</v>
      </c>
      <c r="G287" s="192">
        <v>8.8000000000000007</v>
      </c>
      <c r="H287" s="192">
        <v>7.5</v>
      </c>
      <c r="I287" s="192">
        <v>0.85</v>
      </c>
      <c r="J287" s="66" t="s">
        <v>188</v>
      </c>
      <c r="K287" s="70">
        <v>1</v>
      </c>
      <c r="L287" s="48">
        <v>1</v>
      </c>
      <c r="M287" s="48">
        <v>1</v>
      </c>
      <c r="N287" s="48">
        <v>1</v>
      </c>
      <c r="O287" s="48">
        <v>0</v>
      </c>
      <c r="P287" s="48">
        <v>1</v>
      </c>
      <c r="Q287" s="182">
        <v>68</v>
      </c>
      <c r="R287" s="182">
        <v>0</v>
      </c>
      <c r="S287" s="97" t="s">
        <v>143</v>
      </c>
      <c r="T287" s="54" t="s">
        <v>143</v>
      </c>
      <c r="U287" s="70">
        <v>0</v>
      </c>
      <c r="V287" s="48">
        <v>1</v>
      </c>
      <c r="W287" s="48">
        <v>1</v>
      </c>
      <c r="X287" s="48">
        <v>0</v>
      </c>
      <c r="Y287" s="48">
        <v>1</v>
      </c>
      <c r="Z287" s="61" t="s">
        <v>0</v>
      </c>
      <c r="AA287" s="54" t="s">
        <v>788</v>
      </c>
      <c r="AC287" t="s">
        <v>789</v>
      </c>
    </row>
    <row r="288" spans="3:29" x14ac:dyDescent="0.25">
      <c r="C288" s="61">
        <f t="shared" ref="C288:D288" si="248">C287</f>
        <v>2022</v>
      </c>
      <c r="D288" s="6">
        <f t="shared" si="248"/>
        <v>2023</v>
      </c>
      <c r="E288" t="s">
        <v>366</v>
      </c>
      <c r="F288" s="67" t="s">
        <v>154</v>
      </c>
      <c r="G288" s="192">
        <v>8.8000000000000007</v>
      </c>
      <c r="H288" s="192">
        <v>7.5</v>
      </c>
      <c r="I288" s="192">
        <v>0.85</v>
      </c>
      <c r="J288" s="66" t="s">
        <v>188</v>
      </c>
      <c r="K288" s="72">
        <f t="shared" ref="K288:T288" si="249">K257</f>
        <v>1</v>
      </c>
      <c r="L288" s="61">
        <f t="shared" si="249"/>
        <v>-1</v>
      </c>
      <c r="M288" s="61">
        <f t="shared" si="249"/>
        <v>1</v>
      </c>
      <c r="N288" s="61">
        <f t="shared" si="249"/>
        <v>1</v>
      </c>
      <c r="O288" s="61">
        <f t="shared" si="249"/>
        <v>0</v>
      </c>
      <c r="P288" s="61">
        <f t="shared" si="249"/>
        <v>1</v>
      </c>
      <c r="Q288" s="96">
        <f t="shared" si="249"/>
        <v>68</v>
      </c>
      <c r="R288" s="96">
        <f t="shared" si="249"/>
        <v>1</v>
      </c>
      <c r="S288" s="75" t="str">
        <f t="shared" si="249"/>
        <v xml:space="preserve">SplitHeatPump  </v>
      </c>
      <c r="T288" s="62" t="str">
        <f t="shared" si="249"/>
        <v xml:space="preserve">SplitHeatPump  </v>
      </c>
      <c r="U288" s="92">
        <f t="shared" si="185"/>
        <v>0</v>
      </c>
      <c r="V288" s="6">
        <f t="shared" si="234"/>
        <v>1</v>
      </c>
      <c r="W288" s="6">
        <f t="shared" si="198"/>
        <v>1</v>
      </c>
      <c r="X288" s="6">
        <f t="shared" si="187"/>
        <v>0</v>
      </c>
      <c r="Y288" s="48">
        <v>1</v>
      </c>
      <c r="Z288" s="61" t="s">
        <v>0</v>
      </c>
      <c r="AA288" s="62" t="str">
        <f>AA257</f>
        <v>GroundSourceHeatPump - Ground source heat pump (able to heat DHW)</v>
      </c>
    </row>
    <row r="289" spans="1:29" x14ac:dyDescent="0.25">
      <c r="C289" s="61">
        <f t="shared" ref="C289:D289" si="250">C288</f>
        <v>2022</v>
      </c>
      <c r="D289" s="6">
        <f t="shared" si="250"/>
        <v>2023</v>
      </c>
      <c r="E289" t="s">
        <v>553</v>
      </c>
      <c r="F289" s="67" t="s">
        <v>154</v>
      </c>
      <c r="G289" s="192">
        <v>8.8000000000000007</v>
      </c>
      <c r="H289" s="192">
        <v>7.5</v>
      </c>
      <c r="I289" s="192">
        <v>0.85</v>
      </c>
      <c r="J289" s="66" t="s">
        <v>188</v>
      </c>
      <c r="K289" s="72">
        <f t="shared" ref="K289:T289" si="251">K258</f>
        <v>1</v>
      </c>
      <c r="L289" s="61">
        <f t="shared" si="251"/>
        <v>-1</v>
      </c>
      <c r="M289" s="61">
        <f t="shared" si="251"/>
        <v>1</v>
      </c>
      <c r="N289" s="61">
        <f t="shared" si="251"/>
        <v>1</v>
      </c>
      <c r="O289" s="61">
        <f t="shared" si="251"/>
        <v>0</v>
      </c>
      <c r="P289" s="61">
        <f t="shared" si="251"/>
        <v>0</v>
      </c>
      <c r="Q289" s="96">
        <f t="shared" si="251"/>
        <v>68</v>
      </c>
      <c r="R289" s="96">
        <f t="shared" si="251"/>
        <v>0</v>
      </c>
      <c r="S289" s="75" t="str">
        <f t="shared" si="251"/>
        <v xml:space="preserve">SplitHeatPump  </v>
      </c>
      <c r="T289" s="62" t="str">
        <f t="shared" si="251"/>
        <v xml:space="preserve">SplitHeatPump  </v>
      </c>
      <c r="U289" s="92">
        <f t="shared" si="185"/>
        <v>0</v>
      </c>
      <c r="V289" s="6">
        <f t="shared" si="234"/>
        <v>1</v>
      </c>
      <c r="W289" s="6">
        <f t="shared" si="198"/>
        <v>1</v>
      </c>
      <c r="X289" s="6">
        <f t="shared" si="187"/>
        <v>0</v>
      </c>
      <c r="Y289" s="48">
        <v>1</v>
      </c>
      <c r="Z289" s="61" t="s">
        <v>0</v>
      </c>
      <c r="AA289" s="62" t="str">
        <f>AA258</f>
        <v>VCHP - Variable Capacity Heat Pump</v>
      </c>
      <c r="AC289" t="s">
        <v>555</v>
      </c>
    </row>
    <row r="290" spans="1:29" x14ac:dyDescent="0.25">
      <c r="C290" s="61">
        <f t="shared" ref="C290:D291" si="252">C289</f>
        <v>2022</v>
      </c>
      <c r="D290" s="6">
        <f t="shared" si="252"/>
        <v>2023</v>
      </c>
      <c r="E290" t="s">
        <v>744</v>
      </c>
      <c r="F290" s="67" t="s">
        <v>154</v>
      </c>
      <c r="G290" s="10">
        <v>9</v>
      </c>
      <c r="H290" s="190">
        <f>G290*0.85</f>
        <v>7.6499999999999995</v>
      </c>
      <c r="I290" s="192">
        <v>0.85</v>
      </c>
      <c r="J290" s="10">
        <v>2.98</v>
      </c>
      <c r="K290" s="72">
        <f t="shared" ref="K290:T290" si="253">K259</f>
        <v>1</v>
      </c>
      <c r="L290" s="61">
        <f t="shared" si="253"/>
        <v>-1</v>
      </c>
      <c r="M290" s="61">
        <f t="shared" si="253"/>
        <v>1</v>
      </c>
      <c r="N290" s="61">
        <f t="shared" si="253"/>
        <v>1</v>
      </c>
      <c r="O290" s="61">
        <f t="shared" si="253"/>
        <v>0</v>
      </c>
      <c r="P290" s="61">
        <f t="shared" si="253"/>
        <v>0</v>
      </c>
      <c r="Q290" s="96">
        <f t="shared" si="253"/>
        <v>68</v>
      </c>
      <c r="R290" s="96">
        <f t="shared" si="253"/>
        <v>0</v>
      </c>
      <c r="S290" s="75" t="str">
        <f t="shared" si="253"/>
        <v xml:space="preserve">SplitHeatPump  </v>
      </c>
      <c r="T290" s="62" t="str">
        <f t="shared" si="253"/>
        <v xml:space="preserve">SplitHeatPump  </v>
      </c>
      <c r="U290" s="92">
        <f t="shared" ref="U290:U291" si="254">IF(AND(ISNUMBER(F290), F290&gt;0), 1, 0)</f>
        <v>0</v>
      </c>
      <c r="V290" s="6">
        <f t="shared" ref="V290:V291" si="255">IF(AND(ISNUMBER(G290), G290&gt;0), 1, 0)</f>
        <v>1</v>
      </c>
      <c r="W290" s="6">
        <f t="shared" si="198"/>
        <v>1</v>
      </c>
      <c r="X290" s="6">
        <f t="shared" ref="X290:X291" si="256">IF(AND(ISNUMBER(J290), J290&gt;0), 1, 0)</f>
        <v>1</v>
      </c>
      <c r="Y290" s="48">
        <v>1</v>
      </c>
      <c r="Z290" s="61" t="s">
        <v>0</v>
      </c>
      <c r="AA290" s="62" t="str">
        <f>AA259</f>
        <v>VCHP2 - Variable Capacity Heat Pump</v>
      </c>
      <c r="AC290" t="s">
        <v>555</v>
      </c>
    </row>
    <row r="291" spans="1:29" x14ac:dyDescent="0.25">
      <c r="C291" s="61">
        <f t="shared" si="252"/>
        <v>2022</v>
      </c>
      <c r="D291" s="6">
        <f t="shared" si="252"/>
        <v>2023</v>
      </c>
      <c r="E291" t="s">
        <v>785</v>
      </c>
      <c r="F291" s="67" t="s">
        <v>154</v>
      </c>
      <c r="G291" s="10">
        <v>9</v>
      </c>
      <c r="H291" s="190">
        <f>G291*0.85</f>
        <v>7.6499999999999995</v>
      </c>
      <c r="I291" s="192">
        <v>0.85</v>
      </c>
      <c r="J291" s="66" t="s">
        <v>188</v>
      </c>
      <c r="K291" s="72">
        <f t="shared" ref="K291:T291" si="257">K260</f>
        <v>1</v>
      </c>
      <c r="L291" s="61">
        <f t="shared" si="257"/>
        <v>-1</v>
      </c>
      <c r="M291" s="61">
        <f t="shared" si="257"/>
        <v>1</v>
      </c>
      <c r="N291" s="61">
        <f t="shared" si="257"/>
        <v>1</v>
      </c>
      <c r="O291" s="61">
        <f t="shared" si="257"/>
        <v>0</v>
      </c>
      <c r="P291" s="61">
        <f t="shared" si="257"/>
        <v>0</v>
      </c>
      <c r="Q291" s="96">
        <f t="shared" si="257"/>
        <v>68</v>
      </c>
      <c r="R291" s="96">
        <f t="shared" si="257"/>
        <v>0</v>
      </c>
      <c r="S291" s="75" t="str">
        <f t="shared" si="257"/>
        <v xml:space="preserve">SplitHeatPump  </v>
      </c>
      <c r="T291" s="62" t="str">
        <f t="shared" si="257"/>
        <v xml:space="preserve">SplitHeatPump  </v>
      </c>
      <c r="U291" s="92">
        <f t="shared" si="254"/>
        <v>0</v>
      </c>
      <c r="V291" s="6">
        <f t="shared" si="255"/>
        <v>1</v>
      </c>
      <c r="W291" s="6">
        <f t="shared" si="198"/>
        <v>1</v>
      </c>
      <c r="X291" s="6">
        <f t="shared" si="256"/>
        <v>0</v>
      </c>
      <c r="Y291" s="48">
        <v>1</v>
      </c>
      <c r="Z291" s="61" t="s">
        <v>0</v>
      </c>
      <c r="AA291" s="62" t="str">
        <f>AA260</f>
        <v>VCHP3</v>
      </c>
      <c r="AC291" t="s">
        <v>555</v>
      </c>
    </row>
    <row r="292" spans="1:29" x14ac:dyDescent="0.25">
      <c r="A292" t="s">
        <v>778</v>
      </c>
      <c r="D292" s="126"/>
      <c r="E292" s="126"/>
      <c r="F292" s="126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6"/>
    </row>
    <row r="293" spans="1:29" x14ac:dyDescent="0.25">
      <c r="C293" s="60">
        <v>2025</v>
      </c>
      <c r="D293" s="60">
        <v>2026</v>
      </c>
      <c r="E293" t="s">
        <v>141</v>
      </c>
      <c r="F293" s="50">
        <v>80</v>
      </c>
      <c r="G293" s="66" t="s">
        <v>155</v>
      </c>
      <c r="H293" s="66" t="s">
        <v>189</v>
      </c>
      <c r="I293" s="66" t="s">
        <v>189</v>
      </c>
      <c r="J293" s="66" t="s">
        <v>188</v>
      </c>
      <c r="K293" s="128">
        <f t="shared" ref="K293:T293" si="258">K262</f>
        <v>1</v>
      </c>
      <c r="L293" s="129">
        <f t="shared" si="258"/>
        <v>1</v>
      </c>
      <c r="M293" s="129">
        <f t="shared" si="258"/>
        <v>0</v>
      </c>
      <c r="N293" s="129">
        <f t="shared" si="258"/>
        <v>0</v>
      </c>
      <c r="O293" s="129">
        <f t="shared" si="258"/>
        <v>1</v>
      </c>
      <c r="P293" s="130">
        <f t="shared" si="258"/>
        <v>0</v>
      </c>
      <c r="Q293" s="72">
        <f t="shared" si="258"/>
        <v>-1</v>
      </c>
      <c r="R293" s="72">
        <f t="shared" si="258"/>
        <v>0</v>
      </c>
      <c r="S293" s="75" t="str">
        <f t="shared" si="258"/>
        <v xml:space="preserve">CntrlFurnace   </v>
      </c>
      <c r="T293" s="62" t="str">
        <f t="shared" si="258"/>
        <v xml:space="preserve">CntrlFurnace   </v>
      </c>
      <c r="U293" s="92">
        <f t="shared" ref="U293:U322" si="259">IF(AND(ISNUMBER(F293), F293&gt;0), 1, 0)</f>
        <v>1</v>
      </c>
      <c r="V293" s="6">
        <f t="shared" ref="V293:V297" si="260">IF(AND(ISNUMBER(G293), G293&gt;0), 1, 0)</f>
        <v>0</v>
      </c>
      <c r="W293" s="6">
        <f t="shared" ref="W293:W322" si="261">IF(AND(ISNUMBER(H293), H293&gt;0), 1, 0)</f>
        <v>0</v>
      </c>
      <c r="X293" s="6">
        <f t="shared" ref="X293:X322" si="262">IF(AND(ISNUMBER(J293), J293&gt;0), 1, 0)</f>
        <v>0</v>
      </c>
      <c r="Y293" s="48">
        <v>1</v>
      </c>
      <c r="Z293" s="61" t="s">
        <v>0</v>
      </c>
      <c r="AA293" s="62" t="str">
        <f t="shared" ref="AA293:AA317" si="263">AA262</f>
        <v xml:space="preserve">CntrlFurnace - Fuel-fired central furnace                         </v>
      </c>
    </row>
    <row r="294" spans="1:29" x14ac:dyDescent="0.25">
      <c r="C294" s="61">
        <f>C293</f>
        <v>2025</v>
      </c>
      <c r="D294" s="6">
        <f>D293</f>
        <v>2026</v>
      </c>
      <c r="E294" t="s">
        <v>385</v>
      </c>
      <c r="F294" s="63">
        <v>73</v>
      </c>
      <c r="G294" s="66" t="s">
        <v>155</v>
      </c>
      <c r="H294" s="66" t="s">
        <v>189</v>
      </c>
      <c r="I294" s="66" t="s">
        <v>189</v>
      </c>
      <c r="J294" s="66" t="s">
        <v>188</v>
      </c>
      <c r="K294" s="72">
        <f t="shared" ref="K294:T294" si="264">K263</f>
        <v>1</v>
      </c>
      <c r="L294" s="61">
        <f t="shared" si="264"/>
        <v>0</v>
      </c>
      <c r="M294" s="61">
        <f t="shared" si="264"/>
        <v>0</v>
      </c>
      <c r="N294" s="61">
        <f t="shared" si="264"/>
        <v>0</v>
      </c>
      <c r="O294" s="61">
        <f t="shared" si="264"/>
        <v>1</v>
      </c>
      <c r="P294" s="105">
        <f t="shared" si="264"/>
        <v>0</v>
      </c>
      <c r="Q294" s="72">
        <f t="shared" si="264"/>
        <v>-1</v>
      </c>
      <c r="R294" s="72">
        <f t="shared" si="264"/>
        <v>0</v>
      </c>
      <c r="S294" s="75" t="str">
        <f t="shared" si="264"/>
        <v xml:space="preserve">CntrlFurnace   </v>
      </c>
      <c r="T294" s="62" t="str">
        <f t="shared" si="264"/>
        <v xml:space="preserve">CntrlFurnace   </v>
      </c>
      <c r="U294" s="92">
        <f t="shared" si="259"/>
        <v>1</v>
      </c>
      <c r="V294" s="6">
        <f t="shared" si="260"/>
        <v>0</v>
      </c>
      <c r="W294" s="6">
        <f t="shared" si="261"/>
        <v>0</v>
      </c>
      <c r="X294" s="6">
        <f t="shared" si="262"/>
        <v>0</v>
      </c>
      <c r="Y294" s="48">
        <v>1</v>
      </c>
      <c r="Z294" s="61" t="s">
        <v>0</v>
      </c>
      <c r="AA294" s="62" t="str">
        <f t="shared" si="263"/>
        <v>WallFurnaceFan - Ductless fan forced wall furnace</v>
      </c>
    </row>
    <row r="295" spans="1:29" x14ac:dyDescent="0.25">
      <c r="C295" s="61">
        <f t="shared" ref="C295:D295" si="265">C294</f>
        <v>2025</v>
      </c>
      <c r="D295" s="6">
        <f t="shared" si="265"/>
        <v>2026</v>
      </c>
      <c r="E295" t="s">
        <v>386</v>
      </c>
      <c r="F295" s="63">
        <v>59</v>
      </c>
      <c r="G295" s="66" t="s">
        <v>155</v>
      </c>
      <c r="H295" s="66" t="s">
        <v>189</v>
      </c>
      <c r="I295" s="66" t="s">
        <v>189</v>
      </c>
      <c r="J295" s="66" t="s">
        <v>188</v>
      </c>
      <c r="K295" s="72">
        <f t="shared" ref="K295:T295" si="266">K264</f>
        <v>1</v>
      </c>
      <c r="L295" s="61">
        <f t="shared" si="266"/>
        <v>0</v>
      </c>
      <c r="M295" s="61">
        <f t="shared" si="266"/>
        <v>0</v>
      </c>
      <c r="N295" s="61">
        <f t="shared" si="266"/>
        <v>0</v>
      </c>
      <c r="O295" s="61">
        <f t="shared" si="266"/>
        <v>1</v>
      </c>
      <c r="P295" s="105">
        <f t="shared" si="266"/>
        <v>0</v>
      </c>
      <c r="Q295" s="72">
        <f t="shared" si="266"/>
        <v>-1</v>
      </c>
      <c r="R295" s="72">
        <f t="shared" si="266"/>
        <v>0</v>
      </c>
      <c r="S295" s="75" t="str">
        <f t="shared" si="266"/>
        <v xml:space="preserve">CntrlFurnace   </v>
      </c>
      <c r="T295" s="62" t="str">
        <f t="shared" si="266"/>
        <v xml:space="preserve">CntrlFurnace   </v>
      </c>
      <c r="U295" s="92">
        <f t="shared" si="259"/>
        <v>1</v>
      </c>
      <c r="V295" s="6">
        <f t="shared" si="260"/>
        <v>0</v>
      </c>
      <c r="W295" s="6">
        <f t="shared" si="261"/>
        <v>0</v>
      </c>
      <c r="X295" s="6">
        <f t="shared" si="262"/>
        <v>0</v>
      </c>
      <c r="Y295" s="48">
        <v>0</v>
      </c>
      <c r="Z295" s="61" t="s">
        <v>0</v>
      </c>
      <c r="AA295" s="62" t="str">
        <f t="shared" si="263"/>
        <v>WallFurnaceGravity - Ductless gravity flowed wall furnace</v>
      </c>
    </row>
    <row r="296" spans="1:29" x14ac:dyDescent="0.25">
      <c r="C296" s="61">
        <f t="shared" ref="C296:D296" si="267">C295</f>
        <v>2025</v>
      </c>
      <c r="D296" s="6">
        <f t="shared" si="267"/>
        <v>2026</v>
      </c>
      <c r="E296" t="s">
        <v>383</v>
      </c>
      <c r="F296" s="63">
        <v>56</v>
      </c>
      <c r="G296" s="66" t="s">
        <v>155</v>
      </c>
      <c r="H296" s="66" t="s">
        <v>189</v>
      </c>
      <c r="I296" s="66" t="s">
        <v>189</v>
      </c>
      <c r="J296" s="66" t="s">
        <v>188</v>
      </c>
      <c r="K296" s="72">
        <f t="shared" ref="K296:T296" si="268">K265</f>
        <v>1</v>
      </c>
      <c r="L296" s="61">
        <f t="shared" si="268"/>
        <v>0</v>
      </c>
      <c r="M296" s="61">
        <f t="shared" si="268"/>
        <v>0</v>
      </c>
      <c r="N296" s="61">
        <f t="shared" si="268"/>
        <v>0</v>
      </c>
      <c r="O296" s="61">
        <f t="shared" si="268"/>
        <v>1</v>
      </c>
      <c r="P296" s="105">
        <f t="shared" si="268"/>
        <v>0</v>
      </c>
      <c r="Q296" s="72">
        <f t="shared" si="268"/>
        <v>-1</v>
      </c>
      <c r="R296" s="72">
        <f t="shared" si="268"/>
        <v>0</v>
      </c>
      <c r="S296" s="75" t="str">
        <f t="shared" si="268"/>
        <v xml:space="preserve">CntrlFurnace   </v>
      </c>
      <c r="T296" s="62" t="str">
        <f t="shared" si="268"/>
        <v xml:space="preserve">CntrlFurnace   </v>
      </c>
      <c r="U296" s="92">
        <f t="shared" si="259"/>
        <v>1</v>
      </c>
      <c r="V296" s="6">
        <f t="shared" si="260"/>
        <v>0</v>
      </c>
      <c r="W296" s="6">
        <f t="shared" si="261"/>
        <v>0</v>
      </c>
      <c r="X296" s="6">
        <f t="shared" si="262"/>
        <v>0</v>
      </c>
      <c r="Y296" s="48">
        <v>0</v>
      </c>
      <c r="Z296" s="61" t="s">
        <v>0</v>
      </c>
      <c r="AA296" s="62" t="str">
        <f t="shared" si="263"/>
        <v>FloorFurnace - Ductless floor heating system</v>
      </c>
    </row>
    <row r="297" spans="1:29" x14ac:dyDescent="0.25">
      <c r="C297" s="61">
        <f t="shared" ref="C297:D297" si="269">C296</f>
        <v>2025</v>
      </c>
      <c r="D297" s="6">
        <f t="shared" si="269"/>
        <v>2026</v>
      </c>
      <c r="E297" s="177" t="s">
        <v>691</v>
      </c>
      <c r="F297" s="181">
        <v>81</v>
      </c>
      <c r="G297" s="66" t="s">
        <v>155</v>
      </c>
      <c r="H297" s="66" t="s">
        <v>189</v>
      </c>
      <c r="I297" s="66" t="s">
        <v>189</v>
      </c>
      <c r="J297" s="66" t="s">
        <v>188</v>
      </c>
      <c r="K297" s="72">
        <f t="shared" ref="K297:T297" si="270">K266</f>
        <v>1</v>
      </c>
      <c r="L297" s="61">
        <f t="shared" si="270"/>
        <v>1</v>
      </c>
      <c r="M297" s="61">
        <f t="shared" si="270"/>
        <v>0</v>
      </c>
      <c r="N297" s="61">
        <f t="shared" si="270"/>
        <v>0</v>
      </c>
      <c r="O297" s="61">
        <f t="shared" si="270"/>
        <v>1</v>
      </c>
      <c r="P297" s="105">
        <f t="shared" si="270"/>
        <v>0</v>
      </c>
      <c r="Q297" s="72">
        <f t="shared" si="270"/>
        <v>-1</v>
      </c>
      <c r="R297" s="72">
        <f t="shared" si="270"/>
        <v>0</v>
      </c>
      <c r="S297" s="75" t="str">
        <f t="shared" si="270"/>
        <v xml:space="preserve">CntrlFurnace   </v>
      </c>
      <c r="T297" s="62" t="str">
        <f t="shared" si="270"/>
        <v xml:space="preserve">CntrlFurnace   </v>
      </c>
      <c r="U297" s="92">
        <f t="shared" si="259"/>
        <v>1</v>
      </c>
      <c r="V297" s="6">
        <f t="shared" si="260"/>
        <v>0</v>
      </c>
      <c r="W297" s="6">
        <f t="shared" si="261"/>
        <v>0</v>
      </c>
      <c r="X297" s="6">
        <f t="shared" si="262"/>
        <v>0</v>
      </c>
      <c r="Y297" s="48">
        <v>1</v>
      </c>
      <c r="Z297" s="61" t="s">
        <v>0</v>
      </c>
      <c r="AA297" s="62" t="str">
        <f t="shared" si="263"/>
        <v>PkgGasFurnace - Packaged gas furnace</v>
      </c>
    </row>
    <row r="298" spans="1:29" x14ac:dyDescent="0.25">
      <c r="C298" s="61">
        <f t="shared" ref="C298:D298" si="271">C297</f>
        <v>2025</v>
      </c>
      <c r="D298" s="6">
        <f t="shared" si="271"/>
        <v>2026</v>
      </c>
      <c r="E298" t="s">
        <v>384</v>
      </c>
      <c r="F298" s="63">
        <v>57</v>
      </c>
      <c r="G298" s="66" t="s">
        <v>155</v>
      </c>
      <c r="H298" s="66" t="s">
        <v>189</v>
      </c>
      <c r="I298" s="66" t="s">
        <v>189</v>
      </c>
      <c r="J298" s="66" t="s">
        <v>188</v>
      </c>
      <c r="K298" s="72">
        <f t="shared" ref="K298:T298" si="272">K267</f>
        <v>1</v>
      </c>
      <c r="L298" s="61">
        <f t="shared" si="272"/>
        <v>0</v>
      </c>
      <c r="M298" s="61">
        <f t="shared" si="272"/>
        <v>0</v>
      </c>
      <c r="N298" s="61">
        <f t="shared" si="272"/>
        <v>0</v>
      </c>
      <c r="O298" s="61">
        <f t="shared" si="272"/>
        <v>1</v>
      </c>
      <c r="P298" s="105">
        <f t="shared" si="272"/>
        <v>0</v>
      </c>
      <c r="Q298" s="72">
        <f t="shared" si="272"/>
        <v>-1</v>
      </c>
      <c r="R298" s="72">
        <f t="shared" si="272"/>
        <v>0</v>
      </c>
      <c r="S298" s="75" t="str">
        <f t="shared" si="272"/>
        <v xml:space="preserve">CntrlFurnace   </v>
      </c>
      <c r="T298" s="62" t="str">
        <f t="shared" si="272"/>
        <v xml:space="preserve">CntrlFurnace   </v>
      </c>
      <c r="U298" s="92">
        <f t="shared" si="259"/>
        <v>1</v>
      </c>
      <c r="V298" s="6">
        <f>IF(AND(ISNUMBER(G298), G298&gt;0), 1, 0)</f>
        <v>0</v>
      </c>
      <c r="W298" s="6">
        <f t="shared" si="261"/>
        <v>0</v>
      </c>
      <c r="X298" s="6">
        <f t="shared" si="262"/>
        <v>0</v>
      </c>
      <c r="Y298" s="48">
        <v>0</v>
      </c>
      <c r="Z298" s="61" t="s">
        <v>0</v>
      </c>
      <c r="AA298" s="62" t="str">
        <f t="shared" si="263"/>
        <v xml:space="preserve">Heater - Non-central fuel-fired space heater                      </v>
      </c>
    </row>
    <row r="299" spans="1:29" x14ac:dyDescent="0.25">
      <c r="C299" s="61">
        <f t="shared" ref="C299:D299" si="273">C298</f>
        <v>2025</v>
      </c>
      <c r="D299" s="6">
        <f t="shared" si="273"/>
        <v>2026</v>
      </c>
      <c r="E299" t="s">
        <v>142</v>
      </c>
      <c r="F299" s="51">
        <v>80</v>
      </c>
      <c r="G299" s="66" t="s">
        <v>155</v>
      </c>
      <c r="H299" s="66" t="s">
        <v>189</v>
      </c>
      <c r="I299" s="66" t="s">
        <v>189</v>
      </c>
      <c r="J299" s="66" t="s">
        <v>188</v>
      </c>
      <c r="K299" s="72">
        <f t="shared" ref="K299:T299" si="274">K268</f>
        <v>1</v>
      </c>
      <c r="L299" s="61">
        <f t="shared" si="274"/>
        <v>-1</v>
      </c>
      <c r="M299" s="61">
        <f t="shared" si="274"/>
        <v>0</v>
      </c>
      <c r="N299" s="61">
        <f t="shared" si="274"/>
        <v>0</v>
      </c>
      <c r="O299" s="61">
        <f t="shared" si="274"/>
        <v>1</v>
      </c>
      <c r="P299" s="105">
        <f t="shared" si="274"/>
        <v>0</v>
      </c>
      <c r="Q299" s="72">
        <f t="shared" si="274"/>
        <v>-1</v>
      </c>
      <c r="R299" s="72">
        <f t="shared" si="274"/>
        <v>0</v>
      </c>
      <c r="S299" s="75" t="str">
        <f t="shared" si="274"/>
        <v xml:space="preserve">CntrlFurnace   </v>
      </c>
      <c r="T299" s="62" t="str">
        <f t="shared" si="274"/>
        <v xml:space="preserve">CntrlFurnace   </v>
      </c>
      <c r="U299" s="92">
        <f t="shared" si="259"/>
        <v>1</v>
      </c>
      <c r="V299" s="6">
        <f>IF(AND(ISNUMBER(G299), G299&gt;0), 1, 0)</f>
        <v>0</v>
      </c>
      <c r="W299" s="6">
        <f t="shared" si="261"/>
        <v>0</v>
      </c>
      <c r="X299" s="6">
        <f t="shared" si="262"/>
        <v>0</v>
      </c>
      <c r="Y299" s="48">
        <v>1</v>
      </c>
      <c r="Z299" s="61" t="s">
        <v>0</v>
      </c>
      <c r="AA299" s="62" t="str">
        <f t="shared" si="263"/>
        <v xml:space="preserve">Boiler - Gas or oil boiler                                        </v>
      </c>
    </row>
    <row r="300" spans="1:29" x14ac:dyDescent="0.25">
      <c r="C300" s="61">
        <f t="shared" ref="C300:D300" si="275">C299</f>
        <v>2025</v>
      </c>
      <c r="D300" s="6">
        <f t="shared" si="275"/>
        <v>2026</v>
      </c>
      <c r="E300" t="s">
        <v>525</v>
      </c>
      <c r="F300" s="67" t="s">
        <v>154</v>
      </c>
      <c r="G300" s="66" t="s">
        <v>155</v>
      </c>
      <c r="H300" s="66" t="s">
        <v>189</v>
      </c>
      <c r="I300" s="66" t="s">
        <v>189</v>
      </c>
      <c r="J300" s="66" t="s">
        <v>188</v>
      </c>
      <c r="K300" s="72">
        <f t="shared" ref="K300:T300" si="276">K269</f>
        <v>1</v>
      </c>
      <c r="L300" s="61">
        <f t="shared" si="276"/>
        <v>0</v>
      </c>
      <c r="M300" s="61">
        <f t="shared" si="276"/>
        <v>0</v>
      </c>
      <c r="N300" s="61">
        <f t="shared" si="276"/>
        <v>0</v>
      </c>
      <c r="O300" s="61">
        <f t="shared" si="276"/>
        <v>0</v>
      </c>
      <c r="P300" s="105">
        <f t="shared" si="276"/>
        <v>0</v>
      </c>
      <c r="Q300" s="72">
        <f t="shared" si="276"/>
        <v>-1</v>
      </c>
      <c r="R300" s="72">
        <f t="shared" si="276"/>
        <v>1</v>
      </c>
      <c r="S300" s="75" t="str">
        <f t="shared" si="276"/>
        <v xml:space="preserve">CntrlFurnace   </v>
      </c>
      <c r="T300" s="62" t="str">
        <f t="shared" si="276"/>
        <v xml:space="preserve">CntrlFurnace   </v>
      </c>
      <c r="U300" s="92">
        <f t="shared" si="259"/>
        <v>0</v>
      </c>
      <c r="V300" s="6">
        <f>IF(AND(ISNUMBER(G300), G300&gt;0), 1, 0)</f>
        <v>0</v>
      </c>
      <c r="W300" s="6">
        <f t="shared" si="261"/>
        <v>0</v>
      </c>
      <c r="X300" s="6">
        <f t="shared" si="262"/>
        <v>0</v>
      </c>
      <c r="Y300" s="48">
        <v>0</v>
      </c>
      <c r="Z300" s="61" t="s">
        <v>0</v>
      </c>
      <c r="AA300" s="62" t="str">
        <f t="shared" si="263"/>
        <v>WoodHeat - Wood heat meeting exceptional method criteria</v>
      </c>
      <c r="AC300" t="s">
        <v>528</v>
      </c>
    </row>
    <row r="301" spans="1:29" x14ac:dyDescent="0.25">
      <c r="C301" s="61">
        <f t="shared" ref="C301:D301" si="277">C300</f>
        <v>2025</v>
      </c>
      <c r="D301" s="6">
        <f t="shared" si="277"/>
        <v>2026</v>
      </c>
      <c r="E301" t="s">
        <v>143</v>
      </c>
      <c r="F301" s="67" t="s">
        <v>154</v>
      </c>
      <c r="G301" s="192">
        <v>8.8000000000000007</v>
      </c>
      <c r="H301" s="192">
        <v>7.5</v>
      </c>
      <c r="I301" s="192">
        <v>0.85</v>
      </c>
      <c r="J301" s="66" t="s">
        <v>188</v>
      </c>
      <c r="K301" s="72">
        <f t="shared" ref="K301:T301" si="278">K270</f>
        <v>1</v>
      </c>
      <c r="L301" s="61">
        <f t="shared" si="278"/>
        <v>1</v>
      </c>
      <c r="M301" s="61">
        <f t="shared" si="278"/>
        <v>1</v>
      </c>
      <c r="N301" s="61">
        <f t="shared" si="278"/>
        <v>1</v>
      </c>
      <c r="O301" s="61">
        <f t="shared" si="278"/>
        <v>0</v>
      </c>
      <c r="P301" s="105">
        <f t="shared" si="278"/>
        <v>0</v>
      </c>
      <c r="Q301" s="72">
        <f t="shared" si="278"/>
        <v>68</v>
      </c>
      <c r="R301" s="72">
        <f t="shared" si="278"/>
        <v>0</v>
      </c>
      <c r="S301" s="75" t="str">
        <f t="shared" si="278"/>
        <v xml:space="preserve">SplitHeatPump  </v>
      </c>
      <c r="T301" s="62" t="str">
        <f t="shared" si="278"/>
        <v xml:space="preserve">SplitHeatPump  </v>
      </c>
      <c r="U301" s="92">
        <f t="shared" si="259"/>
        <v>0</v>
      </c>
      <c r="V301" s="6">
        <f>IF(AND(ISNUMBER(G301), G301&gt;0), 1, 0)</f>
        <v>1</v>
      </c>
      <c r="W301" s="6">
        <f t="shared" si="261"/>
        <v>1</v>
      </c>
      <c r="X301" s="6">
        <f t="shared" si="262"/>
        <v>0</v>
      </c>
      <c r="Y301" s="48">
        <v>1</v>
      </c>
      <c r="Z301" s="61" t="s">
        <v>0</v>
      </c>
      <c r="AA301" s="62" t="str">
        <f t="shared" si="263"/>
        <v xml:space="preserve">SplitHeatPump - Heating side of central split heat pump           </v>
      </c>
    </row>
    <row r="302" spans="1:29" x14ac:dyDescent="0.25">
      <c r="C302" s="61">
        <f t="shared" ref="C302:D302" si="279">C301</f>
        <v>2025</v>
      </c>
      <c r="D302" s="6">
        <f t="shared" si="279"/>
        <v>2026</v>
      </c>
      <c r="E302" s="177" t="s">
        <v>698</v>
      </c>
      <c r="F302" s="67" t="s">
        <v>154</v>
      </c>
      <c r="G302" s="66" t="s">
        <v>155</v>
      </c>
      <c r="H302" s="66" t="s">
        <v>189</v>
      </c>
      <c r="I302" s="66" t="s">
        <v>189</v>
      </c>
      <c r="J302" s="180">
        <v>2.9</v>
      </c>
      <c r="K302" s="72">
        <f t="shared" ref="K302:T302" si="280">K271</f>
        <v>1</v>
      </c>
      <c r="L302" s="61">
        <f t="shared" si="280"/>
        <v>0</v>
      </c>
      <c r="M302" s="61">
        <f t="shared" si="280"/>
        <v>1</v>
      </c>
      <c r="N302" s="61">
        <f t="shared" si="280"/>
        <v>1</v>
      </c>
      <c r="O302" s="61">
        <f t="shared" si="280"/>
        <v>0</v>
      </c>
      <c r="P302" s="105">
        <f t="shared" si="280"/>
        <v>0</v>
      </c>
      <c r="Q302" s="72">
        <f t="shared" si="280"/>
        <v>68</v>
      </c>
      <c r="R302" s="72">
        <f t="shared" si="280"/>
        <v>0</v>
      </c>
      <c r="S302" s="75" t="str">
        <f t="shared" si="280"/>
        <v xml:space="preserve">SplitHeatPump  </v>
      </c>
      <c r="T302" s="62" t="str">
        <f t="shared" si="280"/>
        <v xml:space="preserve">SplitHeatPump  </v>
      </c>
      <c r="U302" s="92">
        <f t="shared" si="259"/>
        <v>0</v>
      </c>
      <c r="V302" s="6">
        <f t="shared" ref="V302:V303" si="281">IF(AND(ISNUMBER(G302), G302&gt;0), 1, 0)</f>
        <v>0</v>
      </c>
      <c r="W302" s="6">
        <f t="shared" si="261"/>
        <v>0</v>
      </c>
      <c r="X302" s="6">
        <f t="shared" si="262"/>
        <v>1</v>
      </c>
      <c r="Y302" s="48">
        <v>0</v>
      </c>
      <c r="Z302" s="61" t="s">
        <v>0</v>
      </c>
      <c r="AA302" s="62" t="str">
        <f t="shared" si="263"/>
        <v>PkgTermHeatPump - Packaged terminal heat pump (PTHP)</v>
      </c>
    </row>
    <row r="303" spans="1:29" x14ac:dyDescent="0.25">
      <c r="C303" s="61">
        <f t="shared" ref="C303:D303" si="282">C302</f>
        <v>2025</v>
      </c>
      <c r="D303" s="6">
        <f t="shared" si="282"/>
        <v>2026</v>
      </c>
      <c r="E303" s="177" t="s">
        <v>699</v>
      </c>
      <c r="F303" s="67" t="s">
        <v>154</v>
      </c>
      <c r="G303" s="66" t="s">
        <v>155</v>
      </c>
      <c r="H303" s="66" t="s">
        <v>189</v>
      </c>
      <c r="I303" s="66" t="s">
        <v>189</v>
      </c>
      <c r="J303" s="180">
        <v>3.3</v>
      </c>
      <c r="K303" s="72">
        <f t="shared" ref="K303:T303" si="283">K272</f>
        <v>1</v>
      </c>
      <c r="L303" s="61">
        <f t="shared" si="283"/>
        <v>1</v>
      </c>
      <c r="M303" s="61">
        <f t="shared" si="283"/>
        <v>1</v>
      </c>
      <c r="N303" s="61">
        <f t="shared" si="283"/>
        <v>1</v>
      </c>
      <c r="O303" s="61">
        <f t="shared" si="283"/>
        <v>0</v>
      </c>
      <c r="P303" s="105">
        <f t="shared" si="283"/>
        <v>0</v>
      </c>
      <c r="Q303" s="72">
        <f t="shared" si="283"/>
        <v>68</v>
      </c>
      <c r="R303" s="72">
        <f t="shared" si="283"/>
        <v>0</v>
      </c>
      <c r="S303" s="75" t="str">
        <f t="shared" si="283"/>
        <v xml:space="preserve">SplitHeatPump  </v>
      </c>
      <c r="T303" s="62" t="str">
        <f t="shared" si="283"/>
        <v xml:space="preserve">SplitHeatPump  </v>
      </c>
      <c r="U303" s="92">
        <f t="shared" si="259"/>
        <v>0</v>
      </c>
      <c r="V303" s="6">
        <f t="shared" si="281"/>
        <v>0</v>
      </c>
      <c r="W303" s="6">
        <f t="shared" si="261"/>
        <v>0</v>
      </c>
      <c r="X303" s="6">
        <f t="shared" si="262"/>
        <v>1</v>
      </c>
      <c r="Y303" s="48">
        <v>0</v>
      </c>
      <c r="Z303" s="61" t="s">
        <v>0</v>
      </c>
      <c r="AA303" s="62" t="str">
        <f t="shared" si="263"/>
        <v>SglPkgVertHeatPump - Single package vertical heat pump</v>
      </c>
    </row>
    <row r="304" spans="1:29" x14ac:dyDescent="0.25">
      <c r="C304" s="61">
        <f t="shared" ref="C304:D304" si="284">C303</f>
        <v>2025</v>
      </c>
      <c r="D304" s="6">
        <f t="shared" si="284"/>
        <v>2026</v>
      </c>
      <c r="E304" t="s">
        <v>515</v>
      </c>
      <c r="F304" s="67" t="s">
        <v>154</v>
      </c>
      <c r="G304" s="10">
        <v>7.2</v>
      </c>
      <c r="H304" s="192">
        <v>6.1</v>
      </c>
      <c r="I304" s="192">
        <v>0.85</v>
      </c>
      <c r="J304" s="66" t="s">
        <v>188</v>
      </c>
      <c r="K304" s="72">
        <f t="shared" ref="K304:T304" si="285">K273</f>
        <v>1</v>
      </c>
      <c r="L304" s="61">
        <f t="shared" si="285"/>
        <v>1</v>
      </c>
      <c r="M304" s="61">
        <f t="shared" si="285"/>
        <v>1</v>
      </c>
      <c r="N304" s="61">
        <f t="shared" si="285"/>
        <v>1</v>
      </c>
      <c r="O304" s="61">
        <f t="shared" si="285"/>
        <v>0</v>
      </c>
      <c r="P304" s="105">
        <f t="shared" si="285"/>
        <v>0</v>
      </c>
      <c r="Q304" s="72">
        <f t="shared" si="285"/>
        <v>68</v>
      </c>
      <c r="R304" s="72">
        <f t="shared" si="285"/>
        <v>0</v>
      </c>
      <c r="S304" s="75" t="str">
        <f t="shared" si="285"/>
        <v xml:space="preserve">SplitHeatPump  </v>
      </c>
      <c r="T304" s="62" t="str">
        <f t="shared" si="285"/>
        <v xml:space="preserve">SplitHeatPump  </v>
      </c>
      <c r="U304" s="92">
        <f t="shared" si="259"/>
        <v>0</v>
      </c>
      <c r="V304" s="6">
        <f>IF(AND(ISNUMBER(G304), G304&gt;0), 1, 0)</f>
        <v>1</v>
      </c>
      <c r="W304" s="6">
        <f t="shared" si="261"/>
        <v>1</v>
      </c>
      <c r="X304" s="6">
        <f t="shared" si="262"/>
        <v>0</v>
      </c>
      <c r="Y304" s="48">
        <v>1</v>
      </c>
      <c r="Z304" s="61" t="s">
        <v>0</v>
      </c>
      <c r="AA304" s="62" t="str">
        <f t="shared" si="263"/>
        <v xml:space="preserve">SDHVSplitHeatPump - Small duct, high velocity, central split heat pump           </v>
      </c>
    </row>
    <row r="305" spans="3:29" x14ac:dyDescent="0.25">
      <c r="C305" s="61">
        <f t="shared" ref="C305:D305" si="286">C304</f>
        <v>2025</v>
      </c>
      <c r="D305" s="6">
        <f t="shared" si="286"/>
        <v>2026</v>
      </c>
      <c r="E305" t="s">
        <v>534</v>
      </c>
      <c r="F305" s="67" t="s">
        <v>154</v>
      </c>
      <c r="G305" s="192">
        <v>8.8000000000000007</v>
      </c>
      <c r="H305" s="192">
        <v>7.5</v>
      </c>
      <c r="I305" s="192">
        <v>0.85</v>
      </c>
      <c r="J305" s="66" t="s">
        <v>188</v>
      </c>
      <c r="K305" s="72">
        <f t="shared" ref="K305:T305" si="287">K274</f>
        <v>1</v>
      </c>
      <c r="L305" s="61">
        <f t="shared" si="287"/>
        <v>0</v>
      </c>
      <c r="M305" s="61">
        <f t="shared" si="287"/>
        <v>1</v>
      </c>
      <c r="N305" s="61">
        <f t="shared" si="287"/>
        <v>1</v>
      </c>
      <c r="O305" s="61">
        <f t="shared" si="287"/>
        <v>0</v>
      </c>
      <c r="P305" s="105">
        <f t="shared" si="287"/>
        <v>0</v>
      </c>
      <c r="Q305" s="72">
        <f t="shared" si="287"/>
        <v>68</v>
      </c>
      <c r="R305" s="72">
        <f t="shared" si="287"/>
        <v>1</v>
      </c>
      <c r="S305" s="75" t="str">
        <f t="shared" si="287"/>
        <v xml:space="preserve">SplitHeatPump  </v>
      </c>
      <c r="T305" s="62" t="str">
        <f t="shared" si="287"/>
        <v xml:space="preserve">SplitHeatPump  </v>
      </c>
      <c r="U305" s="92">
        <f t="shared" si="259"/>
        <v>0</v>
      </c>
      <c r="V305" s="6">
        <f>IF(AND(ISNUMBER(G305), G305&gt;0), 1, 0)</f>
        <v>1</v>
      </c>
      <c r="W305" s="6">
        <f t="shared" si="261"/>
        <v>1</v>
      </c>
      <c r="X305" s="6">
        <f t="shared" si="262"/>
        <v>0</v>
      </c>
      <c r="Y305" s="48">
        <v>1</v>
      </c>
      <c r="Z305" s="61" t="s">
        <v>0</v>
      </c>
      <c r="AA305" s="62" t="str">
        <f t="shared" si="263"/>
        <v>DuctlessMiniSplitHeatPump – Ductless mini-split heat pump system</v>
      </c>
      <c r="AC305" t="s">
        <v>529</v>
      </c>
    </row>
    <row r="306" spans="3:29" x14ac:dyDescent="0.25">
      <c r="C306" s="61">
        <f t="shared" ref="C306:D306" si="288">C305</f>
        <v>2025</v>
      </c>
      <c r="D306" s="6">
        <f t="shared" si="288"/>
        <v>2026</v>
      </c>
      <c r="E306" t="s">
        <v>535</v>
      </c>
      <c r="F306" s="67" t="s">
        <v>154</v>
      </c>
      <c r="G306" s="192">
        <v>8.8000000000000007</v>
      </c>
      <c r="H306" s="192">
        <v>7.5</v>
      </c>
      <c r="I306" s="192">
        <v>0.85</v>
      </c>
      <c r="J306" s="66" t="s">
        <v>188</v>
      </c>
      <c r="K306" s="72">
        <f t="shared" ref="K306:T306" si="289">K275</f>
        <v>1</v>
      </c>
      <c r="L306" s="61">
        <f t="shared" si="289"/>
        <v>0</v>
      </c>
      <c r="M306" s="61">
        <f t="shared" si="289"/>
        <v>1</v>
      </c>
      <c r="N306" s="61">
        <f t="shared" si="289"/>
        <v>1</v>
      </c>
      <c r="O306" s="61">
        <f t="shared" si="289"/>
        <v>0</v>
      </c>
      <c r="P306" s="61">
        <f t="shared" si="289"/>
        <v>0</v>
      </c>
      <c r="Q306" s="96">
        <f t="shared" si="289"/>
        <v>68</v>
      </c>
      <c r="R306" s="72">
        <f t="shared" si="289"/>
        <v>1</v>
      </c>
      <c r="S306" s="75" t="str">
        <f t="shared" si="289"/>
        <v xml:space="preserve">SplitHeatPump  </v>
      </c>
      <c r="T306" s="62" t="str">
        <f t="shared" si="289"/>
        <v xml:space="preserve">SplitHeatPump  </v>
      </c>
      <c r="U306" s="72">
        <f t="shared" si="259"/>
        <v>0</v>
      </c>
      <c r="V306" s="61">
        <f>IF(AND(ISNUMBER(G306), G306&gt;0), 1, 0)</f>
        <v>1</v>
      </c>
      <c r="W306" s="61">
        <f t="shared" si="261"/>
        <v>1</v>
      </c>
      <c r="X306" s="61">
        <f t="shared" si="262"/>
        <v>0</v>
      </c>
      <c r="Y306" s="48">
        <v>1</v>
      </c>
      <c r="Z306" s="61" t="s">
        <v>0</v>
      </c>
      <c r="AA306" s="62" t="str">
        <f t="shared" si="263"/>
        <v>DuctlessMultiSplitHeatPump - Ductless multi-split heat pump system</v>
      </c>
      <c r="AC306" t="s">
        <v>528</v>
      </c>
    </row>
    <row r="307" spans="3:29" x14ac:dyDescent="0.25">
      <c r="C307" s="61">
        <f t="shared" ref="C307:D307" si="290">C306</f>
        <v>2025</v>
      </c>
      <c r="D307" s="6">
        <f t="shared" si="290"/>
        <v>2026</v>
      </c>
      <c r="E307" t="s">
        <v>524</v>
      </c>
      <c r="F307" s="67" t="s">
        <v>154</v>
      </c>
      <c r="G307" s="10">
        <v>7.7</v>
      </c>
      <c r="H307" s="191">
        <f>G307*0.85</f>
        <v>6.5449999999999999</v>
      </c>
      <c r="I307" s="192">
        <v>0.85</v>
      </c>
      <c r="J307" s="66" t="s">
        <v>188</v>
      </c>
      <c r="K307" s="72">
        <f t="shared" ref="K307:T307" si="291">K276</f>
        <v>1</v>
      </c>
      <c r="L307" s="61">
        <f t="shared" si="291"/>
        <v>0</v>
      </c>
      <c r="M307" s="61">
        <f t="shared" si="291"/>
        <v>1</v>
      </c>
      <c r="N307" s="61">
        <f t="shared" si="291"/>
        <v>1</v>
      </c>
      <c r="O307" s="61">
        <f t="shared" si="291"/>
        <v>0</v>
      </c>
      <c r="P307" s="61">
        <f t="shared" si="291"/>
        <v>0</v>
      </c>
      <c r="Q307" s="96">
        <f t="shared" si="291"/>
        <v>68</v>
      </c>
      <c r="R307" s="72">
        <f t="shared" si="291"/>
        <v>1</v>
      </c>
      <c r="S307" s="75" t="str">
        <f t="shared" si="291"/>
        <v xml:space="preserve">SplitHeatPump  </v>
      </c>
      <c r="T307" s="62" t="str">
        <f t="shared" si="291"/>
        <v xml:space="preserve">SplitHeatPump  </v>
      </c>
      <c r="U307" s="72">
        <f t="shared" si="259"/>
        <v>0</v>
      </c>
      <c r="V307" s="61">
        <f>IF(AND(ISNUMBER(G307), G307&gt;0), 1, 0)</f>
        <v>1</v>
      </c>
      <c r="W307" s="61">
        <f t="shared" si="261"/>
        <v>1</v>
      </c>
      <c r="X307" s="61">
        <f t="shared" si="262"/>
        <v>0</v>
      </c>
      <c r="Y307" s="48">
        <v>1</v>
      </c>
      <c r="Z307" s="61" t="s">
        <v>0</v>
      </c>
      <c r="AA307" s="62" t="str">
        <f t="shared" si="263"/>
        <v>DuctlessVRFHeatPump - Ductless variable refrigerant flow (VRF) heat pump system</v>
      </c>
      <c r="AC307" t="s">
        <v>528</v>
      </c>
    </row>
    <row r="308" spans="3:29" x14ac:dyDescent="0.25">
      <c r="C308" s="61">
        <f t="shared" ref="C308:D308" si="292">C307</f>
        <v>2025</v>
      </c>
      <c r="D308" s="6">
        <f t="shared" si="292"/>
        <v>2026</v>
      </c>
      <c r="E308" s="177" t="s">
        <v>702</v>
      </c>
      <c r="F308" s="67" t="s">
        <v>154</v>
      </c>
      <c r="G308" s="192">
        <v>8.8000000000000007</v>
      </c>
      <c r="H308" s="192">
        <v>7.5</v>
      </c>
      <c r="I308" s="192">
        <v>0.85</v>
      </c>
      <c r="J308" s="66" t="s">
        <v>188</v>
      </c>
      <c r="K308" s="72">
        <f t="shared" ref="K308:T308" si="293">K277</f>
        <v>1</v>
      </c>
      <c r="L308" s="61">
        <f t="shared" si="293"/>
        <v>1</v>
      </c>
      <c r="M308" s="61">
        <f t="shared" si="293"/>
        <v>1</v>
      </c>
      <c r="N308" s="61">
        <f t="shared" si="293"/>
        <v>1</v>
      </c>
      <c r="O308" s="61">
        <f t="shared" si="293"/>
        <v>0</v>
      </c>
      <c r="P308" s="105">
        <f t="shared" si="293"/>
        <v>0</v>
      </c>
      <c r="Q308" s="72">
        <f t="shared" si="293"/>
        <v>68</v>
      </c>
      <c r="R308" s="72">
        <f t="shared" si="293"/>
        <v>1</v>
      </c>
      <c r="S308" s="75" t="str">
        <f t="shared" si="293"/>
        <v xml:space="preserve">SplitHeatPump  </v>
      </c>
      <c r="T308" s="62" t="str">
        <f t="shared" si="293"/>
        <v xml:space="preserve">SplitHeatPump  </v>
      </c>
      <c r="U308" s="92">
        <f t="shared" si="259"/>
        <v>0</v>
      </c>
      <c r="V308" s="6">
        <f t="shared" ref="V308:V322" si="294">IF(AND(ISNUMBER(G308), G308&gt;0), 1, 0)</f>
        <v>1</v>
      </c>
      <c r="W308" s="6">
        <f t="shared" si="261"/>
        <v>1</v>
      </c>
      <c r="X308" s="6">
        <f t="shared" si="262"/>
        <v>0</v>
      </c>
      <c r="Y308" s="48">
        <v>0</v>
      </c>
      <c r="Z308" s="61" t="s">
        <v>0</v>
      </c>
      <c r="AA308" s="62" t="str">
        <f t="shared" si="263"/>
        <v>DuctedMiniSplitHeatPump - Ducted mini-split heat pump</v>
      </c>
    </row>
    <row r="309" spans="3:29" x14ac:dyDescent="0.25">
      <c r="C309" s="61">
        <f t="shared" ref="C309:D309" si="295">C308</f>
        <v>2025</v>
      </c>
      <c r="D309" s="6">
        <f t="shared" si="295"/>
        <v>2026</v>
      </c>
      <c r="E309" s="177" t="s">
        <v>703</v>
      </c>
      <c r="F309" s="67" t="s">
        <v>154</v>
      </c>
      <c r="G309" s="192">
        <v>8.8000000000000007</v>
      </c>
      <c r="H309" s="192">
        <v>7.5</v>
      </c>
      <c r="I309" s="192">
        <v>0.85</v>
      </c>
      <c r="J309" s="66" t="s">
        <v>188</v>
      </c>
      <c r="K309" s="72">
        <f t="shared" ref="K309:T309" si="296">K278</f>
        <v>1</v>
      </c>
      <c r="L309" s="61">
        <f t="shared" si="296"/>
        <v>1</v>
      </c>
      <c r="M309" s="61">
        <f t="shared" si="296"/>
        <v>1</v>
      </c>
      <c r="N309" s="61">
        <f t="shared" si="296"/>
        <v>1</v>
      </c>
      <c r="O309" s="61">
        <f t="shared" si="296"/>
        <v>0</v>
      </c>
      <c r="P309" s="105">
        <f t="shared" si="296"/>
        <v>0</v>
      </c>
      <c r="Q309" s="72">
        <f t="shared" si="296"/>
        <v>68</v>
      </c>
      <c r="R309" s="72">
        <f t="shared" si="296"/>
        <v>1</v>
      </c>
      <c r="S309" s="75" t="str">
        <f t="shared" si="296"/>
        <v xml:space="preserve">SplitHeatPump  </v>
      </c>
      <c r="T309" s="62" t="str">
        <f t="shared" si="296"/>
        <v xml:space="preserve">SplitHeatPump  </v>
      </c>
      <c r="U309" s="92">
        <f t="shared" si="259"/>
        <v>0</v>
      </c>
      <c r="V309" s="6">
        <f t="shared" si="294"/>
        <v>1</v>
      </c>
      <c r="W309" s="6">
        <f t="shared" si="261"/>
        <v>1</v>
      </c>
      <c r="X309" s="6">
        <f t="shared" si="262"/>
        <v>0</v>
      </c>
      <c r="Y309" s="48">
        <v>0</v>
      </c>
      <c r="Z309" s="61" t="s">
        <v>0</v>
      </c>
      <c r="AA309" s="62" t="str">
        <f t="shared" si="263"/>
        <v>DuctedMultiSplitHeatPump - Ducted multi-split heat pump</v>
      </c>
    </row>
    <row r="310" spans="3:29" x14ac:dyDescent="0.25">
      <c r="C310" s="61">
        <f t="shared" ref="C310:D310" si="297">C309</f>
        <v>2025</v>
      </c>
      <c r="D310" s="6">
        <f t="shared" si="297"/>
        <v>2026</v>
      </c>
      <c r="E310" s="177" t="s">
        <v>704</v>
      </c>
      <c r="F310" s="67" t="s">
        <v>154</v>
      </c>
      <c r="G310" s="192">
        <v>8.8000000000000007</v>
      </c>
      <c r="H310" s="192">
        <v>7.5</v>
      </c>
      <c r="I310" s="192">
        <v>0.85</v>
      </c>
      <c r="J310" s="66" t="s">
        <v>188</v>
      </c>
      <c r="K310" s="72">
        <f t="shared" ref="K310:T310" si="298">K279</f>
        <v>1</v>
      </c>
      <c r="L310" s="61">
        <f t="shared" si="298"/>
        <v>1</v>
      </c>
      <c r="M310" s="61">
        <f t="shared" si="298"/>
        <v>1</v>
      </c>
      <c r="N310" s="61">
        <f t="shared" si="298"/>
        <v>1</v>
      </c>
      <c r="O310" s="61">
        <f t="shared" si="298"/>
        <v>0</v>
      </c>
      <c r="P310" s="105">
        <f t="shared" si="298"/>
        <v>0</v>
      </c>
      <c r="Q310" s="72">
        <f t="shared" si="298"/>
        <v>68</v>
      </c>
      <c r="R310" s="72">
        <f t="shared" si="298"/>
        <v>1</v>
      </c>
      <c r="S310" s="75" t="str">
        <f t="shared" si="298"/>
        <v xml:space="preserve">SplitHeatPump  </v>
      </c>
      <c r="T310" s="62" t="str">
        <f t="shared" si="298"/>
        <v xml:space="preserve">SplitHeatPump  </v>
      </c>
      <c r="U310" s="92">
        <f t="shared" si="259"/>
        <v>0</v>
      </c>
      <c r="V310" s="6">
        <f t="shared" si="294"/>
        <v>1</v>
      </c>
      <c r="W310" s="6">
        <f t="shared" si="261"/>
        <v>1</v>
      </c>
      <c r="X310" s="6">
        <f t="shared" si="262"/>
        <v>0</v>
      </c>
      <c r="Y310" s="48">
        <v>0</v>
      </c>
      <c r="Z310" s="61" t="s">
        <v>0</v>
      </c>
      <c r="AA310" s="62" t="str">
        <f t="shared" si="263"/>
        <v>Ducted+DuctlessMultiSplitHeatPump - Ducted+ductless multi-split heat pump</v>
      </c>
    </row>
    <row r="311" spans="3:29" x14ac:dyDescent="0.25">
      <c r="C311" s="61">
        <f t="shared" ref="C311:D311" si="299">C310</f>
        <v>2025</v>
      </c>
      <c r="D311" s="6">
        <f t="shared" si="299"/>
        <v>2026</v>
      </c>
      <c r="E311" t="s">
        <v>144</v>
      </c>
      <c r="F311" s="67" t="s">
        <v>154</v>
      </c>
      <c r="G311" s="55">
        <v>8</v>
      </c>
      <c r="H311" s="193">
        <v>6.7</v>
      </c>
      <c r="I311" s="195">
        <v>0.84</v>
      </c>
      <c r="J311" s="66" t="s">
        <v>188</v>
      </c>
      <c r="K311" s="72">
        <f t="shared" ref="K311:T311" si="300">K280</f>
        <v>1</v>
      </c>
      <c r="L311" s="61">
        <f t="shared" si="300"/>
        <v>1</v>
      </c>
      <c r="M311" s="61">
        <f t="shared" si="300"/>
        <v>1</v>
      </c>
      <c r="N311" s="61">
        <f t="shared" si="300"/>
        <v>1</v>
      </c>
      <c r="O311" s="61">
        <f t="shared" si="300"/>
        <v>0</v>
      </c>
      <c r="P311" s="61">
        <f t="shared" si="300"/>
        <v>0</v>
      </c>
      <c r="Q311" s="96">
        <f t="shared" si="300"/>
        <v>68</v>
      </c>
      <c r="R311" s="96">
        <f t="shared" si="300"/>
        <v>0</v>
      </c>
      <c r="S311" s="75" t="str">
        <f t="shared" si="300"/>
        <v xml:space="preserve">SplitHeatPump  </v>
      </c>
      <c r="T311" s="62" t="str">
        <f t="shared" si="300"/>
        <v xml:space="preserve">SplitHeatPump  </v>
      </c>
      <c r="U311" s="92">
        <f t="shared" si="259"/>
        <v>0</v>
      </c>
      <c r="V311" s="6">
        <f t="shared" si="294"/>
        <v>1</v>
      </c>
      <c r="W311" s="6">
        <f t="shared" si="261"/>
        <v>1</v>
      </c>
      <c r="X311" s="6">
        <f t="shared" si="262"/>
        <v>0</v>
      </c>
      <c r="Y311" s="48">
        <v>1</v>
      </c>
      <c r="Z311" s="61" t="s">
        <v>0</v>
      </c>
      <c r="AA311" s="62" t="str">
        <f t="shared" si="263"/>
        <v xml:space="preserve">PkgHeatPump - Heating side of central packaged heat pump          </v>
      </c>
    </row>
    <row r="312" spans="3:29" x14ac:dyDescent="0.25">
      <c r="C312" s="61">
        <f t="shared" ref="C312:D312" si="301">C311</f>
        <v>2025</v>
      </c>
      <c r="D312" s="6">
        <f t="shared" si="301"/>
        <v>2026</v>
      </c>
      <c r="E312" t="s">
        <v>145</v>
      </c>
      <c r="F312" s="67" t="s">
        <v>154</v>
      </c>
      <c r="G312" s="11">
        <v>0</v>
      </c>
      <c r="H312" s="11">
        <v>0</v>
      </c>
      <c r="I312" s="11">
        <v>1</v>
      </c>
      <c r="J312" s="66" t="s">
        <v>188</v>
      </c>
      <c r="K312" s="72">
        <f t="shared" ref="K312:T312" si="302">K281</f>
        <v>0</v>
      </c>
      <c r="L312" s="61">
        <f t="shared" si="302"/>
        <v>1</v>
      </c>
      <c r="M312" s="61">
        <f t="shared" si="302"/>
        <v>1</v>
      </c>
      <c r="N312" s="61">
        <f t="shared" si="302"/>
        <v>1</v>
      </c>
      <c r="O312" s="61">
        <f t="shared" si="302"/>
        <v>0</v>
      </c>
      <c r="P312" s="61">
        <f t="shared" si="302"/>
        <v>0</v>
      </c>
      <c r="Q312" s="96">
        <f t="shared" si="302"/>
        <v>68</v>
      </c>
      <c r="R312" s="96">
        <f t="shared" si="302"/>
        <v>0</v>
      </c>
      <c r="S312" s="75" t="str">
        <f t="shared" si="302"/>
        <v xml:space="preserve">SplitHeatPump  </v>
      </c>
      <c r="T312" s="62" t="str">
        <f t="shared" si="302"/>
        <v xml:space="preserve">SplitHeatPump  </v>
      </c>
      <c r="U312" s="92">
        <f t="shared" si="259"/>
        <v>0</v>
      </c>
      <c r="V312" s="6">
        <f t="shared" si="294"/>
        <v>0</v>
      </c>
      <c r="W312" s="6">
        <f t="shared" si="261"/>
        <v>0</v>
      </c>
      <c r="X312" s="6">
        <f t="shared" si="262"/>
        <v>0</v>
      </c>
      <c r="Y312" s="48">
        <v>1</v>
      </c>
      <c r="Z312" s="61" t="s">
        <v>0</v>
      </c>
      <c r="AA312" s="62" t="str">
        <f t="shared" si="263"/>
        <v>LrgPkgHeatPump - Heating side of large (&gt;= 65 kBtuh) packaged unit</v>
      </c>
    </row>
    <row r="313" spans="3:29" x14ac:dyDescent="0.25">
      <c r="C313" s="61">
        <f t="shared" ref="C313:D313" si="303">C312</f>
        <v>2025</v>
      </c>
      <c r="D313" s="6">
        <f t="shared" si="303"/>
        <v>2026</v>
      </c>
      <c r="E313" t="s">
        <v>146</v>
      </c>
      <c r="F313" s="67" t="s">
        <v>154</v>
      </c>
      <c r="G313" s="66" t="s">
        <v>155</v>
      </c>
      <c r="H313" s="66" t="s">
        <v>189</v>
      </c>
      <c r="I313" s="66" t="s">
        <v>189</v>
      </c>
      <c r="J313" s="66" t="s">
        <v>188</v>
      </c>
      <c r="K313" s="72">
        <f t="shared" ref="K313:T313" si="304">K282</f>
        <v>1</v>
      </c>
      <c r="L313" s="61">
        <f t="shared" si="304"/>
        <v>0</v>
      </c>
      <c r="M313" s="61">
        <f t="shared" si="304"/>
        <v>1</v>
      </c>
      <c r="N313" s="61">
        <f t="shared" si="304"/>
        <v>1</v>
      </c>
      <c r="O313" s="61">
        <f t="shared" si="304"/>
        <v>0</v>
      </c>
      <c r="P313" s="61">
        <f t="shared" si="304"/>
        <v>0</v>
      </c>
      <c r="Q313" s="96">
        <f t="shared" si="304"/>
        <v>68</v>
      </c>
      <c r="R313" s="96">
        <f t="shared" si="304"/>
        <v>1</v>
      </c>
      <c r="S313" s="75" t="str">
        <f t="shared" si="304"/>
        <v xml:space="preserve">SplitHeatPump  </v>
      </c>
      <c r="T313" s="62" t="str">
        <f t="shared" si="304"/>
        <v xml:space="preserve">SplitHeatPump  </v>
      </c>
      <c r="U313" s="92">
        <f t="shared" si="259"/>
        <v>0</v>
      </c>
      <c r="V313" s="6">
        <f t="shared" si="294"/>
        <v>0</v>
      </c>
      <c r="W313" s="6">
        <f t="shared" si="261"/>
        <v>0</v>
      </c>
      <c r="X313" s="6">
        <f t="shared" si="262"/>
        <v>0</v>
      </c>
      <c r="Y313" s="48">
        <v>0</v>
      </c>
      <c r="Z313" s="61" t="s">
        <v>0</v>
      </c>
      <c r="AA313" s="62" t="str">
        <f t="shared" si="263"/>
        <v xml:space="preserve">RoomHeatPump - Heating side of non-central room A/C system        </v>
      </c>
    </row>
    <row r="314" spans="3:29" x14ac:dyDescent="0.25">
      <c r="C314" s="61">
        <f t="shared" ref="C314:D314" si="305">C313</f>
        <v>2025</v>
      </c>
      <c r="D314" s="6">
        <f t="shared" si="305"/>
        <v>2026</v>
      </c>
      <c r="E314" t="s">
        <v>147</v>
      </c>
      <c r="F314" s="67" t="s">
        <v>154</v>
      </c>
      <c r="G314" s="192">
        <v>8.8000000000000007</v>
      </c>
      <c r="H314" s="192">
        <v>7.5</v>
      </c>
      <c r="I314" s="192">
        <v>0.85</v>
      </c>
      <c r="J314" s="66" t="s">
        <v>188</v>
      </c>
      <c r="K314" s="72">
        <f t="shared" ref="K314:T314" si="306">K283</f>
        <v>1</v>
      </c>
      <c r="L314" s="61">
        <f t="shared" si="306"/>
        <v>-1</v>
      </c>
      <c r="M314" s="61">
        <f t="shared" si="306"/>
        <v>0</v>
      </c>
      <c r="N314" s="61">
        <f t="shared" si="306"/>
        <v>1</v>
      </c>
      <c r="O314" s="61">
        <f t="shared" si="306"/>
        <v>0</v>
      </c>
      <c r="P314" s="61">
        <f t="shared" si="306"/>
        <v>0</v>
      </c>
      <c r="Q314" s="96">
        <f t="shared" si="306"/>
        <v>-1</v>
      </c>
      <c r="R314" s="96">
        <f t="shared" si="306"/>
        <v>0</v>
      </c>
      <c r="S314" s="75" t="str">
        <f t="shared" si="306"/>
        <v xml:space="preserve">SplitHeatPump  </v>
      </c>
      <c r="T314" s="62" t="str">
        <f t="shared" si="306"/>
        <v xml:space="preserve">SplitHeatPump  </v>
      </c>
      <c r="U314" s="92">
        <f t="shared" si="259"/>
        <v>0</v>
      </c>
      <c r="V314" s="6">
        <f t="shared" si="294"/>
        <v>1</v>
      </c>
      <c r="W314" s="6">
        <f t="shared" si="261"/>
        <v>1</v>
      </c>
      <c r="X314" s="6">
        <f t="shared" si="262"/>
        <v>0</v>
      </c>
      <c r="Y314" s="48">
        <v>0</v>
      </c>
      <c r="Z314" s="61" t="s">
        <v>0</v>
      </c>
      <c r="AA314" s="62" t="str">
        <f t="shared" si="263"/>
        <v xml:space="preserve">Electric - All electric heating systems other than heat pump      </v>
      </c>
    </row>
    <row r="315" spans="3:29" x14ac:dyDescent="0.25">
      <c r="C315" s="61">
        <f t="shared" ref="C315:D315" si="307">C314</f>
        <v>2025</v>
      </c>
      <c r="D315" s="6">
        <f t="shared" si="307"/>
        <v>2026</v>
      </c>
      <c r="E315" t="s">
        <v>148</v>
      </c>
      <c r="F315" s="67" t="s">
        <v>154</v>
      </c>
      <c r="G315" s="66" t="s">
        <v>155</v>
      </c>
      <c r="H315" s="66" t="s">
        <v>189</v>
      </c>
      <c r="I315" s="66" t="s">
        <v>189</v>
      </c>
      <c r="J315" s="66" t="s">
        <v>188</v>
      </c>
      <c r="K315" s="72">
        <f t="shared" ref="K315:T315" si="308">K284</f>
        <v>1</v>
      </c>
      <c r="L315" s="61">
        <f t="shared" si="308"/>
        <v>-1</v>
      </c>
      <c r="M315" s="61">
        <f t="shared" si="308"/>
        <v>0</v>
      </c>
      <c r="N315" s="61">
        <f t="shared" si="308"/>
        <v>0</v>
      </c>
      <c r="O315" s="61">
        <f t="shared" si="308"/>
        <v>1</v>
      </c>
      <c r="P315" s="61">
        <f t="shared" si="308"/>
        <v>0</v>
      </c>
      <c r="Q315" s="96">
        <f t="shared" si="308"/>
        <v>-1</v>
      </c>
      <c r="R315" s="96">
        <f t="shared" si="308"/>
        <v>0</v>
      </c>
      <c r="S315" s="75" t="str">
        <f t="shared" si="308"/>
        <v xml:space="preserve">CntrlFurnace   </v>
      </c>
      <c r="T315" s="62" t="str">
        <f t="shared" si="308"/>
        <v xml:space="preserve">CntrlFurnace   </v>
      </c>
      <c r="U315" s="92">
        <f t="shared" si="259"/>
        <v>0</v>
      </c>
      <c r="V315" s="6">
        <f t="shared" si="294"/>
        <v>0</v>
      </c>
      <c r="W315" s="6">
        <f t="shared" si="261"/>
        <v>0</v>
      </c>
      <c r="X315" s="6">
        <f t="shared" si="262"/>
        <v>0</v>
      </c>
      <c r="Y315" s="48">
        <v>1</v>
      </c>
      <c r="Z315" s="61" t="s">
        <v>0</v>
      </c>
      <c r="AA315" s="62" t="str">
        <f t="shared" si="263"/>
        <v xml:space="preserve">CombHydro - Water heating system can be storage gas/elec/ht pump  </v>
      </c>
    </row>
    <row r="316" spans="3:29" x14ac:dyDescent="0.25">
      <c r="C316" s="61">
        <f t="shared" ref="C316:D316" si="309">C315</f>
        <v>2025</v>
      </c>
      <c r="D316" s="6">
        <f t="shared" si="309"/>
        <v>2026</v>
      </c>
      <c r="E316" t="s">
        <v>514</v>
      </c>
      <c r="F316" s="67" t="s">
        <v>154</v>
      </c>
      <c r="G316" s="66" t="s">
        <v>155</v>
      </c>
      <c r="H316" s="66" t="s">
        <v>189</v>
      </c>
      <c r="I316" s="66" t="s">
        <v>189</v>
      </c>
      <c r="J316" s="66" t="s">
        <v>188</v>
      </c>
      <c r="K316" s="72">
        <f t="shared" ref="K316:T316" si="310">K285</f>
        <v>1</v>
      </c>
      <c r="L316" s="61">
        <f t="shared" si="310"/>
        <v>-1</v>
      </c>
      <c r="M316" s="61">
        <f t="shared" si="310"/>
        <v>0</v>
      </c>
      <c r="N316" s="61">
        <f t="shared" si="310"/>
        <v>1</v>
      </c>
      <c r="O316" s="61">
        <f t="shared" si="310"/>
        <v>0</v>
      </c>
      <c r="P316" s="61">
        <f t="shared" si="310"/>
        <v>0</v>
      </c>
      <c r="Q316" s="96">
        <f t="shared" si="310"/>
        <v>-1</v>
      </c>
      <c r="R316" s="96">
        <f t="shared" si="310"/>
        <v>0</v>
      </c>
      <c r="S316" s="75" t="str">
        <f t="shared" si="310"/>
        <v xml:space="preserve">SplitHeatPump  </v>
      </c>
      <c r="T316" s="62" t="str">
        <f t="shared" si="310"/>
        <v xml:space="preserve">SplitHeatPump  </v>
      </c>
      <c r="U316" s="92">
        <f t="shared" si="259"/>
        <v>0</v>
      </c>
      <c r="V316" s="6">
        <f t="shared" si="294"/>
        <v>0</v>
      </c>
      <c r="W316" s="6">
        <f t="shared" si="261"/>
        <v>0</v>
      </c>
      <c r="X316" s="6">
        <f t="shared" si="262"/>
        <v>0</v>
      </c>
      <c r="Y316" s="48">
        <v>1</v>
      </c>
      <c r="Z316" s="61" t="s">
        <v>0</v>
      </c>
      <c r="AA316" s="62" t="str">
        <f t="shared" si="263"/>
        <v xml:space="preserve">CombHydro - Water heating system can be storage gas/elec/ht pump  </v>
      </c>
    </row>
    <row r="317" spans="3:29" x14ac:dyDescent="0.25">
      <c r="C317" s="61">
        <f t="shared" ref="C317:D317" si="311">C316</f>
        <v>2025</v>
      </c>
      <c r="D317" s="6">
        <f t="shared" si="311"/>
        <v>2026</v>
      </c>
      <c r="E317" t="s">
        <v>367</v>
      </c>
      <c r="F317" s="67" t="s">
        <v>154</v>
      </c>
      <c r="G317" s="192">
        <v>8.8000000000000007</v>
      </c>
      <c r="H317" s="192">
        <v>7.5</v>
      </c>
      <c r="I317" s="192">
        <v>0.85</v>
      </c>
      <c r="J317" s="66" t="s">
        <v>188</v>
      </c>
      <c r="K317" s="72">
        <f t="shared" ref="K317:T318" si="312">K286</f>
        <v>1</v>
      </c>
      <c r="L317" s="61">
        <f t="shared" si="312"/>
        <v>-1</v>
      </c>
      <c r="M317" s="61">
        <f t="shared" si="312"/>
        <v>1</v>
      </c>
      <c r="N317" s="61">
        <f t="shared" si="312"/>
        <v>1</v>
      </c>
      <c r="O317" s="61">
        <f t="shared" si="312"/>
        <v>0</v>
      </c>
      <c r="P317" s="61">
        <f t="shared" si="312"/>
        <v>1</v>
      </c>
      <c r="Q317" s="96">
        <f t="shared" si="312"/>
        <v>68</v>
      </c>
      <c r="R317" s="96">
        <f t="shared" si="312"/>
        <v>0</v>
      </c>
      <c r="S317" s="75" t="str">
        <f t="shared" si="312"/>
        <v xml:space="preserve">SplitHeatPump  </v>
      </c>
      <c r="T317" s="62" t="str">
        <f t="shared" si="312"/>
        <v xml:space="preserve">SplitHeatPump  </v>
      </c>
      <c r="U317" s="92">
        <f t="shared" si="259"/>
        <v>0</v>
      </c>
      <c r="V317" s="6">
        <f t="shared" si="294"/>
        <v>1</v>
      </c>
      <c r="W317" s="6">
        <f t="shared" si="261"/>
        <v>1</v>
      </c>
      <c r="X317" s="6">
        <f t="shared" si="262"/>
        <v>0</v>
      </c>
      <c r="Y317" s="48">
        <v>1</v>
      </c>
      <c r="Z317" s="61" t="s">
        <v>0</v>
      </c>
      <c r="AA317" s="62" t="str">
        <f t="shared" si="263"/>
        <v>AirToWaterHeatPump - Air to water heat pump (able to heat DHW)</v>
      </c>
    </row>
    <row r="318" spans="3:29" x14ac:dyDescent="0.25">
      <c r="C318" s="61">
        <f t="shared" ref="C318:D318" si="313">C317</f>
        <v>2025</v>
      </c>
      <c r="D318" s="6">
        <f t="shared" si="313"/>
        <v>2026</v>
      </c>
      <c r="E318" t="s">
        <v>787</v>
      </c>
      <c r="F318" s="67" t="s">
        <v>154</v>
      </c>
      <c r="G318" s="192">
        <v>8.8000000000000007</v>
      </c>
      <c r="H318" s="192">
        <v>7.5</v>
      </c>
      <c r="I318" s="192">
        <v>0.85</v>
      </c>
      <c r="J318" s="66" t="s">
        <v>188</v>
      </c>
      <c r="K318" s="72">
        <f t="shared" si="312"/>
        <v>1</v>
      </c>
      <c r="L318" s="61">
        <f t="shared" si="312"/>
        <v>1</v>
      </c>
      <c r="M318" s="61">
        <f t="shared" si="312"/>
        <v>1</v>
      </c>
      <c r="N318" s="61">
        <f t="shared" si="312"/>
        <v>1</v>
      </c>
      <c r="O318" s="61">
        <f t="shared" si="312"/>
        <v>0</v>
      </c>
      <c r="P318" s="61">
        <f t="shared" si="312"/>
        <v>1</v>
      </c>
      <c r="Q318" s="96">
        <f t="shared" si="312"/>
        <v>68</v>
      </c>
      <c r="R318" s="96">
        <f t="shared" si="312"/>
        <v>0</v>
      </c>
      <c r="S318" s="75" t="str">
        <f t="shared" si="312"/>
        <v xml:space="preserve">SplitHeatPump  </v>
      </c>
      <c r="T318" s="62" t="str">
        <f t="shared" si="312"/>
        <v xml:space="preserve">SplitHeatPump  </v>
      </c>
      <c r="U318" s="92">
        <f t="shared" si="259"/>
        <v>0</v>
      </c>
      <c r="V318" s="6">
        <f t="shared" si="294"/>
        <v>1</v>
      </c>
      <c r="W318" s="6">
        <f t="shared" si="261"/>
        <v>1</v>
      </c>
      <c r="X318" s="6">
        <f t="shared" si="262"/>
        <v>0</v>
      </c>
      <c r="Y318" s="48">
        <v>1</v>
      </c>
      <c r="Z318" s="61" t="s">
        <v>0</v>
      </c>
      <c r="AA318" s="62" t="str">
        <f t="shared" ref="AA318" si="314">AA287</f>
        <v>HeatPumpDHWCombo - Combined Heating / DHW Heat Pump</v>
      </c>
      <c r="AC318" s="62"/>
    </row>
    <row r="319" spans="3:29" x14ac:dyDescent="0.25">
      <c r="C319" s="61">
        <f t="shared" ref="C319:D319" si="315">C318</f>
        <v>2025</v>
      </c>
      <c r="D319" s="6">
        <f t="shared" si="315"/>
        <v>2026</v>
      </c>
      <c r="E319" t="s">
        <v>366</v>
      </c>
      <c r="F319" s="67" t="s">
        <v>154</v>
      </c>
      <c r="G319" s="192">
        <v>8.8000000000000007</v>
      </c>
      <c r="H319" s="192">
        <v>7.5</v>
      </c>
      <c r="I319" s="192">
        <v>0.85</v>
      </c>
      <c r="J319" s="66" t="s">
        <v>188</v>
      </c>
      <c r="K319" s="72">
        <f t="shared" ref="K319:T319" si="316">K288</f>
        <v>1</v>
      </c>
      <c r="L319" s="61">
        <f t="shared" si="316"/>
        <v>-1</v>
      </c>
      <c r="M319" s="61">
        <f t="shared" si="316"/>
        <v>1</v>
      </c>
      <c r="N319" s="61">
        <f t="shared" si="316"/>
        <v>1</v>
      </c>
      <c r="O319" s="61">
        <f t="shared" si="316"/>
        <v>0</v>
      </c>
      <c r="P319" s="61">
        <f t="shared" si="316"/>
        <v>1</v>
      </c>
      <c r="Q319" s="96">
        <f t="shared" si="316"/>
        <v>68</v>
      </c>
      <c r="R319" s="96">
        <f t="shared" si="316"/>
        <v>1</v>
      </c>
      <c r="S319" s="75" t="str">
        <f t="shared" si="316"/>
        <v xml:space="preserve">SplitHeatPump  </v>
      </c>
      <c r="T319" s="62" t="str">
        <f t="shared" si="316"/>
        <v xml:space="preserve">SplitHeatPump  </v>
      </c>
      <c r="U319" s="92">
        <f t="shared" si="259"/>
        <v>0</v>
      </c>
      <c r="V319" s="6">
        <f t="shared" si="294"/>
        <v>1</v>
      </c>
      <c r="W319" s="6">
        <f t="shared" si="261"/>
        <v>1</v>
      </c>
      <c r="X319" s="6">
        <f t="shared" si="262"/>
        <v>0</v>
      </c>
      <c r="Y319" s="48">
        <v>1</v>
      </c>
      <c r="Z319" s="61" t="s">
        <v>0</v>
      </c>
      <c r="AA319" s="62" t="str">
        <f>AA288</f>
        <v>GroundSourceHeatPump - Ground source heat pump (able to heat DHW)</v>
      </c>
    </row>
    <row r="320" spans="3:29" x14ac:dyDescent="0.25">
      <c r="C320" s="61">
        <f t="shared" ref="C320:D320" si="317">C319</f>
        <v>2025</v>
      </c>
      <c r="D320" s="6">
        <f t="shared" si="317"/>
        <v>2026</v>
      </c>
      <c r="E320" t="s">
        <v>553</v>
      </c>
      <c r="F320" s="67" t="s">
        <v>154</v>
      </c>
      <c r="G320" s="192">
        <v>8.8000000000000007</v>
      </c>
      <c r="H320" s="192">
        <v>7.5</v>
      </c>
      <c r="I320" s="192">
        <v>0.85</v>
      </c>
      <c r="J320" s="66" t="s">
        <v>188</v>
      </c>
      <c r="K320" s="72">
        <f t="shared" ref="K320:T320" si="318">K289</f>
        <v>1</v>
      </c>
      <c r="L320" s="61">
        <f t="shared" si="318"/>
        <v>-1</v>
      </c>
      <c r="M320" s="61">
        <f t="shared" si="318"/>
        <v>1</v>
      </c>
      <c r="N320" s="61">
        <f t="shared" si="318"/>
        <v>1</v>
      </c>
      <c r="O320" s="61">
        <f t="shared" si="318"/>
        <v>0</v>
      </c>
      <c r="P320" s="61">
        <f t="shared" si="318"/>
        <v>0</v>
      </c>
      <c r="Q320" s="96">
        <f t="shared" si="318"/>
        <v>68</v>
      </c>
      <c r="R320" s="96">
        <f t="shared" si="318"/>
        <v>0</v>
      </c>
      <c r="S320" s="75" t="str">
        <f t="shared" si="318"/>
        <v xml:space="preserve">SplitHeatPump  </v>
      </c>
      <c r="T320" s="62" t="str">
        <f t="shared" si="318"/>
        <v xml:space="preserve">SplitHeatPump  </v>
      </c>
      <c r="U320" s="92">
        <f t="shared" si="259"/>
        <v>0</v>
      </c>
      <c r="V320" s="6">
        <f t="shared" si="294"/>
        <v>1</v>
      </c>
      <c r="W320" s="6">
        <f t="shared" si="261"/>
        <v>1</v>
      </c>
      <c r="X320" s="6">
        <f t="shared" si="262"/>
        <v>0</v>
      </c>
      <c r="Y320" s="48">
        <v>1</v>
      </c>
      <c r="Z320" s="61" t="s">
        <v>0</v>
      </c>
      <c r="AA320" s="62" t="str">
        <f>AA289</f>
        <v>VCHP - Variable Capacity Heat Pump</v>
      </c>
      <c r="AC320" t="s">
        <v>555</v>
      </c>
    </row>
    <row r="321" spans="1:29" x14ac:dyDescent="0.25">
      <c r="C321" s="61">
        <f t="shared" ref="C321:D322" si="319">C320</f>
        <v>2025</v>
      </c>
      <c r="D321" s="6">
        <f t="shared" si="319"/>
        <v>2026</v>
      </c>
      <c r="E321" t="s">
        <v>744</v>
      </c>
      <c r="F321" s="67" t="s">
        <v>154</v>
      </c>
      <c r="G321" s="10">
        <v>9</v>
      </c>
      <c r="H321" s="190">
        <f>G321*0.85</f>
        <v>7.6499999999999995</v>
      </c>
      <c r="I321" s="192">
        <v>0.85</v>
      </c>
      <c r="J321" s="10">
        <v>2.98</v>
      </c>
      <c r="K321" s="72">
        <f t="shared" ref="K321:T322" si="320">K290</f>
        <v>1</v>
      </c>
      <c r="L321" s="61">
        <f t="shared" si="320"/>
        <v>-1</v>
      </c>
      <c r="M321" s="61">
        <f t="shared" si="320"/>
        <v>1</v>
      </c>
      <c r="N321" s="61">
        <f t="shared" si="320"/>
        <v>1</v>
      </c>
      <c r="O321" s="61">
        <f t="shared" si="320"/>
        <v>0</v>
      </c>
      <c r="P321" s="61">
        <f t="shared" si="320"/>
        <v>0</v>
      </c>
      <c r="Q321" s="96">
        <f t="shared" si="320"/>
        <v>68</v>
      </c>
      <c r="R321" s="96">
        <f t="shared" si="320"/>
        <v>0</v>
      </c>
      <c r="S321" s="75" t="str">
        <f t="shared" si="320"/>
        <v xml:space="preserve">SplitHeatPump  </v>
      </c>
      <c r="T321" s="62" t="str">
        <f t="shared" si="320"/>
        <v xml:space="preserve">SplitHeatPump  </v>
      </c>
      <c r="U321" s="92">
        <f t="shared" si="259"/>
        <v>0</v>
      </c>
      <c r="V321" s="6">
        <f t="shared" si="294"/>
        <v>1</v>
      </c>
      <c r="W321" s="6">
        <f t="shared" si="261"/>
        <v>1</v>
      </c>
      <c r="X321" s="6">
        <f t="shared" si="262"/>
        <v>1</v>
      </c>
      <c r="Y321" s="48">
        <v>1</v>
      </c>
      <c r="Z321" s="61" t="s">
        <v>0</v>
      </c>
      <c r="AA321" s="62" t="str">
        <f>AA290</f>
        <v>VCHP2 - Variable Capacity Heat Pump</v>
      </c>
      <c r="AC321" t="s">
        <v>555</v>
      </c>
    </row>
    <row r="322" spans="1:29" x14ac:dyDescent="0.25">
      <c r="C322" s="61">
        <f t="shared" si="319"/>
        <v>2025</v>
      </c>
      <c r="D322" s="6">
        <f t="shared" si="319"/>
        <v>2026</v>
      </c>
      <c r="E322" t="s">
        <v>785</v>
      </c>
      <c r="F322" s="67" t="s">
        <v>154</v>
      </c>
      <c r="G322" s="10">
        <v>9</v>
      </c>
      <c r="H322" s="190">
        <f>G322*0.85</f>
        <v>7.6499999999999995</v>
      </c>
      <c r="I322" s="192">
        <v>0.85</v>
      </c>
      <c r="J322" s="66" t="s">
        <v>188</v>
      </c>
      <c r="K322" s="72">
        <f t="shared" si="320"/>
        <v>1</v>
      </c>
      <c r="L322" s="61">
        <f t="shared" si="320"/>
        <v>-1</v>
      </c>
      <c r="M322" s="61">
        <f t="shared" si="320"/>
        <v>1</v>
      </c>
      <c r="N322" s="61">
        <f t="shared" si="320"/>
        <v>1</v>
      </c>
      <c r="O322" s="61">
        <f t="shared" si="320"/>
        <v>0</v>
      </c>
      <c r="P322" s="61">
        <f t="shared" si="320"/>
        <v>0</v>
      </c>
      <c r="Q322" s="96">
        <f t="shared" si="320"/>
        <v>68</v>
      </c>
      <c r="R322" s="96">
        <f t="shared" si="320"/>
        <v>0</v>
      </c>
      <c r="S322" s="75" t="str">
        <f t="shared" si="320"/>
        <v xml:space="preserve">SplitHeatPump  </v>
      </c>
      <c r="T322" s="62" t="str">
        <f t="shared" si="320"/>
        <v xml:space="preserve">SplitHeatPump  </v>
      </c>
      <c r="U322" s="92">
        <f t="shared" si="259"/>
        <v>0</v>
      </c>
      <c r="V322" s="6">
        <f t="shared" si="294"/>
        <v>1</v>
      </c>
      <c r="W322" s="6">
        <f t="shared" si="261"/>
        <v>1</v>
      </c>
      <c r="X322" s="6">
        <f t="shared" si="262"/>
        <v>0</v>
      </c>
      <c r="Y322" s="48">
        <v>1</v>
      </c>
      <c r="Z322" s="61" t="s">
        <v>0</v>
      </c>
      <c r="AA322" s="62" t="str">
        <f t="shared" ref="AA322" si="321">AA291</f>
        <v>VCHP3</v>
      </c>
      <c r="AC322" t="s">
        <v>555</v>
      </c>
    </row>
    <row r="323" spans="1:29" x14ac:dyDescent="0.25">
      <c r="A323" s="174" t="s">
        <v>680</v>
      </c>
      <c r="B323" s="103"/>
      <c r="C323" s="153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  <c r="P323" s="172"/>
      <c r="Q323" s="172"/>
      <c r="R323" s="172"/>
      <c r="S323" s="172"/>
      <c r="T323" s="172"/>
      <c r="U323" s="172"/>
      <c r="V323" s="172"/>
      <c r="W323" s="172"/>
      <c r="X323" s="172"/>
      <c r="Y323" s="126"/>
    </row>
    <row r="324" spans="1:29" x14ac:dyDescent="0.25">
      <c r="C324" s="175" t="s">
        <v>353</v>
      </c>
      <c r="D324" s="175" t="s">
        <v>353</v>
      </c>
      <c r="E324" s="119" t="s">
        <v>681</v>
      </c>
      <c r="F324" s="67" t="s">
        <v>154</v>
      </c>
      <c r="G324" s="66" t="s">
        <v>155</v>
      </c>
      <c r="H324" s="66" t="s">
        <v>189</v>
      </c>
      <c r="I324" s="66" t="s">
        <v>189</v>
      </c>
      <c r="J324" s="66" t="s">
        <v>188</v>
      </c>
      <c r="K324" s="72">
        <v>0</v>
      </c>
      <c r="L324" s="61">
        <v>0</v>
      </c>
      <c r="M324" s="61">
        <v>0</v>
      </c>
      <c r="N324" s="61">
        <v>0</v>
      </c>
      <c r="O324" s="61">
        <v>0</v>
      </c>
      <c r="P324" s="61">
        <v>0</v>
      </c>
      <c r="Q324" s="96">
        <v>-1</v>
      </c>
      <c r="R324" s="96">
        <v>0</v>
      </c>
      <c r="S324" s="75" t="s">
        <v>227</v>
      </c>
      <c r="T324" s="62" t="s">
        <v>227</v>
      </c>
      <c r="U324" s="92">
        <f t="shared" ref="U324" si="322">IF(AND(ISNUMBER(F324), F324&gt;0), 1, 0)</f>
        <v>0</v>
      </c>
      <c r="V324" s="6">
        <f>IF(AND(ISNUMBER(G324), G324&gt;0), 1, 0)</f>
        <v>0</v>
      </c>
      <c r="W324" s="6">
        <f>IF(AND(ISNUMBER(H324), H324&gt;0), 1, 0)</f>
        <v>0</v>
      </c>
      <c r="X324" s="6">
        <f t="shared" ref="X324" si="323">IF(AND(ISNUMBER(J324), J324&gt;0), 1, 0)</f>
        <v>0</v>
      </c>
      <c r="Y324" s="61">
        <v>-1</v>
      </c>
      <c r="Z324" s="61" t="s">
        <v>0</v>
      </c>
      <c r="AA324" s="62" t="s">
        <v>682</v>
      </c>
    </row>
    <row r="325" spans="1:29" x14ac:dyDescent="0.25">
      <c r="C325" s="153"/>
      <c r="D325" s="170" t="s">
        <v>154</v>
      </c>
      <c r="E325" s="171" t="s">
        <v>156</v>
      </c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6"/>
    </row>
    <row r="326" spans="1:29" x14ac:dyDescent="0.25">
      <c r="D326" s="66" t="s">
        <v>155</v>
      </c>
      <c r="E326" s="65" t="s">
        <v>157</v>
      </c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</row>
    <row r="327" spans="1:29" x14ac:dyDescent="0.25">
      <c r="D327" s="66" t="s">
        <v>188</v>
      </c>
      <c r="E327" s="65" t="s">
        <v>687</v>
      </c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</row>
    <row r="328" spans="1:29" x14ac:dyDescent="0.25">
      <c r="D328" s="66" t="s">
        <v>189</v>
      </c>
      <c r="E328" s="65" t="s">
        <v>764</v>
      </c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</row>
    <row r="329" spans="1:29" x14ac:dyDescent="0.25">
      <c r="B329" s="24" t="s">
        <v>50</v>
      </c>
      <c r="C329" s="6"/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06B07-366E-4485-B680-D1DC948E0311}">
  <dimension ref="A1:V69"/>
  <sheetViews>
    <sheetView workbookViewId="0">
      <selection activeCell="D4" sqref="D4"/>
    </sheetView>
  </sheetViews>
  <sheetFormatPr defaultRowHeight="15" x14ac:dyDescent="0.25"/>
  <cols>
    <col min="1" max="1" width="4.140625" customWidth="1"/>
    <col min="3" max="3" width="11.28515625" customWidth="1"/>
    <col min="4" max="4" width="10.140625" customWidth="1"/>
    <col min="5" max="6" width="10.28515625" customWidth="1"/>
    <col min="7" max="7" width="8.85546875" style="54"/>
    <col min="13" max="13" width="8.85546875" style="54"/>
    <col min="20" max="21" width="8.85546875" style="54"/>
  </cols>
  <sheetData>
    <row r="1" spans="1:22" x14ac:dyDescent="0.25">
      <c r="A1" t="s">
        <v>0</v>
      </c>
      <c r="B1" t="s">
        <v>1</v>
      </c>
    </row>
    <row r="2" spans="1:22" x14ac:dyDescent="0.25">
      <c r="A2" t="s">
        <v>0</v>
      </c>
      <c r="B2" t="s">
        <v>558</v>
      </c>
    </row>
    <row r="3" spans="1:22" x14ac:dyDescent="0.25">
      <c r="A3" t="s">
        <v>0</v>
      </c>
      <c r="B3" t="s">
        <v>3</v>
      </c>
      <c r="D3" t="s">
        <v>647</v>
      </c>
    </row>
    <row r="4" spans="1:22" x14ac:dyDescent="0.25">
      <c r="A4" t="s">
        <v>0</v>
      </c>
    </row>
    <row r="5" spans="1:22" x14ac:dyDescent="0.25">
      <c r="A5" t="s">
        <v>0</v>
      </c>
      <c r="B5" t="s">
        <v>24</v>
      </c>
      <c r="D5" t="s">
        <v>560</v>
      </c>
    </row>
    <row r="6" spans="1:22" x14ac:dyDescent="0.25">
      <c r="A6" t="s">
        <v>0</v>
      </c>
      <c r="D6" t="s">
        <v>559</v>
      </c>
    </row>
    <row r="7" spans="1:22" x14ac:dyDescent="0.25">
      <c r="A7" t="s">
        <v>0</v>
      </c>
    </row>
    <row r="8" spans="1:22" x14ac:dyDescent="0.25">
      <c r="A8" t="s">
        <v>0</v>
      </c>
      <c r="B8" t="s">
        <v>4</v>
      </c>
      <c r="D8" t="s">
        <v>561</v>
      </c>
    </row>
    <row r="9" spans="1:22" x14ac:dyDescent="0.25">
      <c r="A9" t="s">
        <v>0</v>
      </c>
      <c r="D9" t="s">
        <v>598</v>
      </c>
    </row>
    <row r="10" spans="1:22" x14ac:dyDescent="0.25">
      <c r="A10" t="s">
        <v>0</v>
      </c>
      <c r="D10" t="s">
        <v>643</v>
      </c>
    </row>
    <row r="11" spans="1:22" x14ac:dyDescent="0.25">
      <c r="A11" t="s">
        <v>0</v>
      </c>
    </row>
    <row r="12" spans="1:22" x14ac:dyDescent="0.25">
      <c r="A12" t="s">
        <v>0</v>
      </c>
    </row>
    <row r="13" spans="1:22" x14ac:dyDescent="0.25">
      <c r="B13" s="145" t="s">
        <v>562</v>
      </c>
      <c r="C13" s="145"/>
      <c r="D13" s="146"/>
      <c r="E13" s="146"/>
      <c r="F13" s="146"/>
      <c r="G13" s="161"/>
    </row>
    <row r="14" spans="1:22" x14ac:dyDescent="0.25">
      <c r="C14" s="150" t="s">
        <v>433</v>
      </c>
      <c r="D14" s="150" t="s">
        <v>565</v>
      </c>
      <c r="E14" s="150" t="s">
        <v>563</v>
      </c>
      <c r="F14" s="150" t="s">
        <v>580</v>
      </c>
      <c r="G14" s="70" t="s">
        <v>568</v>
      </c>
      <c r="H14" s="1" t="s">
        <v>568</v>
      </c>
      <c r="I14" s="1" t="s">
        <v>568</v>
      </c>
      <c r="J14" s="1" t="s">
        <v>568</v>
      </c>
      <c r="K14" s="1" t="s">
        <v>568</v>
      </c>
      <c r="L14" s="1" t="s">
        <v>568</v>
      </c>
      <c r="M14" s="48" t="s">
        <v>568</v>
      </c>
      <c r="N14" s="1" t="s">
        <v>568</v>
      </c>
      <c r="O14" s="1" t="s">
        <v>568</v>
      </c>
      <c r="P14" s="1" t="s">
        <v>568</v>
      </c>
      <c r="Q14" s="1" t="s">
        <v>568</v>
      </c>
      <c r="R14" s="1" t="s">
        <v>568</v>
      </c>
      <c r="S14" s="1" t="s">
        <v>568</v>
      </c>
      <c r="T14" s="48" t="s">
        <v>568</v>
      </c>
      <c r="U14" s="48" t="s">
        <v>568</v>
      </c>
      <c r="V14" s="1" t="s">
        <v>568</v>
      </c>
    </row>
    <row r="15" spans="1:22" x14ac:dyDescent="0.25">
      <c r="C15" s="36" t="s">
        <v>567</v>
      </c>
      <c r="D15" s="147"/>
      <c r="E15" s="147"/>
      <c r="F15" s="147"/>
      <c r="G15" s="162" t="s">
        <v>599</v>
      </c>
      <c r="H15" s="147" t="s">
        <v>569</v>
      </c>
      <c r="I15" s="147" t="s">
        <v>570</v>
      </c>
      <c r="J15" s="147" t="s">
        <v>571</v>
      </c>
      <c r="K15" s="147" t="s">
        <v>572</v>
      </c>
      <c r="L15" s="147" t="s">
        <v>573</v>
      </c>
      <c r="M15" s="164" t="s">
        <v>602</v>
      </c>
      <c r="N15" s="147" t="s">
        <v>574</v>
      </c>
      <c r="O15" s="147" t="s">
        <v>575</v>
      </c>
      <c r="P15" s="147" t="s">
        <v>576</v>
      </c>
      <c r="Q15" s="147" t="s">
        <v>577</v>
      </c>
      <c r="R15" s="147" t="s">
        <v>578</v>
      </c>
      <c r="S15" s="147" t="s">
        <v>579</v>
      </c>
      <c r="T15" s="164" t="s">
        <v>600</v>
      </c>
      <c r="U15" s="164" t="s">
        <v>601</v>
      </c>
      <c r="V15" s="159" t="s">
        <v>353</v>
      </c>
    </row>
    <row r="16" spans="1:22" x14ac:dyDescent="0.25">
      <c r="C16" s="150" t="s">
        <v>646</v>
      </c>
      <c r="D16" s="150" t="s">
        <v>566</v>
      </c>
      <c r="E16" s="150" t="s">
        <v>564</v>
      </c>
      <c r="F16" s="48">
        <v>30</v>
      </c>
      <c r="G16" s="70">
        <v>18</v>
      </c>
      <c r="H16" s="1">
        <v>13</v>
      </c>
      <c r="I16" s="1">
        <v>13</v>
      </c>
      <c r="J16" s="1">
        <v>13</v>
      </c>
      <c r="K16" s="1">
        <v>13</v>
      </c>
      <c r="L16" s="1">
        <v>8</v>
      </c>
      <c r="M16" s="48">
        <f>N16</f>
        <v>8</v>
      </c>
      <c r="N16" s="1">
        <v>8</v>
      </c>
      <c r="O16" s="1">
        <v>8</v>
      </c>
      <c r="P16" s="1">
        <v>8</v>
      </c>
      <c r="Q16" s="1">
        <v>8</v>
      </c>
      <c r="R16" s="1">
        <v>8</v>
      </c>
      <c r="S16" s="1">
        <v>8</v>
      </c>
      <c r="T16" s="48">
        <f>S16</f>
        <v>8</v>
      </c>
      <c r="U16" s="48">
        <f>T16</f>
        <v>8</v>
      </c>
      <c r="V16" s="48">
        <f>U16</f>
        <v>8</v>
      </c>
    </row>
    <row r="17" spans="3:22" x14ac:dyDescent="0.25">
      <c r="C17" s="6" t="str">
        <f>C16</f>
        <v>&gt;= 2019</v>
      </c>
      <c r="D17" s="6" t="str">
        <f>D16</f>
        <v>R-8</v>
      </c>
      <c r="E17" s="6" t="str">
        <f>E16</f>
        <v>Fiberglass</v>
      </c>
      <c r="F17" s="48">
        <v>38</v>
      </c>
      <c r="G17" s="70">
        <v>26</v>
      </c>
      <c r="H17" s="1">
        <v>18</v>
      </c>
      <c r="I17" s="1">
        <v>18</v>
      </c>
      <c r="J17" s="1">
        <v>18</v>
      </c>
      <c r="K17" s="1">
        <v>13</v>
      </c>
      <c r="L17" s="1">
        <v>13</v>
      </c>
      <c r="M17" s="48">
        <f t="shared" ref="M17:M51" si="0">N17</f>
        <v>13</v>
      </c>
      <c r="N17" s="1">
        <v>13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48">
        <f t="shared" ref="T17:V17" si="1">S17</f>
        <v>8</v>
      </c>
      <c r="U17" s="48">
        <f t="shared" si="1"/>
        <v>8</v>
      </c>
      <c r="V17" s="48">
        <f t="shared" si="1"/>
        <v>8</v>
      </c>
    </row>
    <row r="18" spans="3:22" x14ac:dyDescent="0.25">
      <c r="C18" s="6" t="str">
        <f t="shared" ref="C18:C21" si="2">C17</f>
        <v>&gt;= 2019</v>
      </c>
      <c r="D18" s="6" t="str">
        <f t="shared" ref="D18:D21" si="3">D17</f>
        <v>R-8</v>
      </c>
      <c r="E18" s="6" t="str">
        <f t="shared" ref="E18:E21" si="4">E17</f>
        <v>Fiberglass</v>
      </c>
      <c r="F18" s="48">
        <v>40</v>
      </c>
      <c r="G18" s="70">
        <f t="shared" ref="G18:G51" si="5">H18</f>
        <v>26</v>
      </c>
      <c r="H18" s="1">
        <v>26</v>
      </c>
      <c r="I18" s="1">
        <v>18</v>
      </c>
      <c r="J18" s="1">
        <v>18</v>
      </c>
      <c r="K18" s="1">
        <v>18</v>
      </c>
      <c r="L18" s="1">
        <v>13</v>
      </c>
      <c r="M18" s="48">
        <f t="shared" si="0"/>
        <v>13</v>
      </c>
      <c r="N18" s="1">
        <v>13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48">
        <f t="shared" ref="T18:V18" si="6">S18</f>
        <v>8</v>
      </c>
      <c r="U18" s="48">
        <f t="shared" si="6"/>
        <v>8</v>
      </c>
      <c r="V18" s="48">
        <f t="shared" si="6"/>
        <v>8</v>
      </c>
    </row>
    <row r="19" spans="3:22" x14ac:dyDescent="0.25">
      <c r="C19" s="6" t="str">
        <f t="shared" si="2"/>
        <v>&gt;= 2019</v>
      </c>
      <c r="D19" s="6" t="str">
        <f t="shared" si="3"/>
        <v>R-8</v>
      </c>
      <c r="E19" s="6" t="str">
        <f t="shared" si="4"/>
        <v>Fiberglass</v>
      </c>
      <c r="F19" s="48">
        <v>43</v>
      </c>
      <c r="G19" s="70">
        <f t="shared" si="5"/>
        <v>26</v>
      </c>
      <c r="H19" s="1">
        <v>26</v>
      </c>
      <c r="I19" s="1">
        <v>26</v>
      </c>
      <c r="J19" s="1">
        <v>18</v>
      </c>
      <c r="K19" s="1">
        <v>18</v>
      </c>
      <c r="L19" s="1">
        <v>18</v>
      </c>
      <c r="M19" s="48">
        <f t="shared" si="0"/>
        <v>13</v>
      </c>
      <c r="N19" s="1">
        <v>13</v>
      </c>
      <c r="O19" s="1">
        <v>13</v>
      </c>
      <c r="P19" s="1">
        <v>8</v>
      </c>
      <c r="Q19" s="1">
        <v>8</v>
      </c>
      <c r="R19" s="1">
        <v>8</v>
      </c>
      <c r="S19" s="1">
        <v>8</v>
      </c>
      <c r="T19" s="48">
        <f t="shared" ref="T19:V19" si="7">S19</f>
        <v>8</v>
      </c>
      <c r="U19" s="48">
        <f t="shared" si="7"/>
        <v>8</v>
      </c>
      <c r="V19" s="48">
        <f t="shared" si="7"/>
        <v>8</v>
      </c>
    </row>
    <row r="20" spans="3:22" x14ac:dyDescent="0.25">
      <c r="C20" s="6" t="str">
        <f t="shared" si="2"/>
        <v>&gt;= 2019</v>
      </c>
      <c r="D20" s="6" t="str">
        <f t="shared" si="3"/>
        <v>R-8</v>
      </c>
      <c r="E20" s="6" t="str">
        <f t="shared" si="4"/>
        <v>Fiberglass</v>
      </c>
      <c r="F20" s="48">
        <v>49</v>
      </c>
      <c r="G20" s="70">
        <f t="shared" si="5"/>
        <v>26</v>
      </c>
      <c r="H20" s="1">
        <v>26</v>
      </c>
      <c r="I20" s="1">
        <v>26</v>
      </c>
      <c r="J20" s="1">
        <v>26</v>
      </c>
      <c r="K20" s="1">
        <v>26</v>
      </c>
      <c r="L20" s="1">
        <v>18</v>
      </c>
      <c r="M20" s="48">
        <f t="shared" si="0"/>
        <v>18</v>
      </c>
      <c r="N20" s="1">
        <v>18</v>
      </c>
      <c r="O20" s="1">
        <v>13</v>
      </c>
      <c r="P20" s="1">
        <v>13</v>
      </c>
      <c r="Q20" s="1">
        <v>8</v>
      </c>
      <c r="R20" s="1">
        <v>8</v>
      </c>
      <c r="S20" s="1">
        <v>8</v>
      </c>
      <c r="T20" s="48">
        <f t="shared" ref="T20:V20" si="8">S20</f>
        <v>8</v>
      </c>
      <c r="U20" s="48">
        <f t="shared" si="8"/>
        <v>8</v>
      </c>
      <c r="V20" s="48">
        <f t="shared" si="8"/>
        <v>8</v>
      </c>
    </row>
    <row r="21" spans="3:22" x14ac:dyDescent="0.25">
      <c r="C21" s="6" t="str">
        <f t="shared" si="2"/>
        <v>&gt;= 2019</v>
      </c>
      <c r="D21" s="6" t="str">
        <f t="shared" si="3"/>
        <v>R-8</v>
      </c>
      <c r="E21" s="6" t="str">
        <f t="shared" si="4"/>
        <v>Fiberglass</v>
      </c>
      <c r="F21" s="48">
        <v>60</v>
      </c>
      <c r="G21" s="70">
        <f t="shared" si="5"/>
        <v>26</v>
      </c>
      <c r="H21" s="1">
        <v>26</v>
      </c>
      <c r="I21" s="1">
        <v>26</v>
      </c>
      <c r="J21" s="1">
        <v>26</v>
      </c>
      <c r="K21" s="1">
        <v>26</v>
      </c>
      <c r="L21" s="1">
        <v>26</v>
      </c>
      <c r="M21" s="48">
        <f t="shared" si="0"/>
        <v>26</v>
      </c>
      <c r="N21" s="1">
        <v>26</v>
      </c>
      <c r="O21" s="1">
        <v>26</v>
      </c>
      <c r="P21" s="1">
        <v>18</v>
      </c>
      <c r="Q21" s="1">
        <v>13</v>
      </c>
      <c r="R21" s="1">
        <v>13</v>
      </c>
      <c r="S21" s="1">
        <v>8</v>
      </c>
      <c r="T21" s="48">
        <f t="shared" ref="T21:V21" si="9">S21</f>
        <v>8</v>
      </c>
      <c r="U21" s="48">
        <f t="shared" si="9"/>
        <v>8</v>
      </c>
      <c r="V21" s="48">
        <f t="shared" si="9"/>
        <v>8</v>
      </c>
    </row>
    <row r="22" spans="3:22" x14ac:dyDescent="0.25">
      <c r="C22" s="6" t="str">
        <f t="shared" ref="C22:C28" si="10">C21</f>
        <v>&gt;= 2019</v>
      </c>
      <c r="D22" s="6" t="str">
        <f t="shared" ref="D22:D27" si="11">D21</f>
        <v>R-8</v>
      </c>
      <c r="E22" s="151" t="s">
        <v>581</v>
      </c>
      <c r="F22" s="152">
        <v>30</v>
      </c>
      <c r="G22" s="163">
        <f t="shared" si="5"/>
        <v>14</v>
      </c>
      <c r="H22" s="153">
        <v>14</v>
      </c>
      <c r="I22" s="153">
        <v>8</v>
      </c>
      <c r="J22" s="153">
        <v>8</v>
      </c>
      <c r="K22" s="153">
        <v>8</v>
      </c>
      <c r="L22" s="153">
        <v>8</v>
      </c>
      <c r="M22" s="152">
        <f t="shared" si="0"/>
        <v>8</v>
      </c>
      <c r="N22" s="153">
        <v>8</v>
      </c>
      <c r="O22" s="153">
        <v>8</v>
      </c>
      <c r="P22" s="153">
        <v>8</v>
      </c>
      <c r="Q22" s="153">
        <v>8</v>
      </c>
      <c r="R22" s="153">
        <v>8</v>
      </c>
      <c r="S22" s="153">
        <v>8</v>
      </c>
      <c r="T22" s="152">
        <f t="shared" ref="T22:V22" si="12">S22</f>
        <v>8</v>
      </c>
      <c r="U22" s="152">
        <f t="shared" si="12"/>
        <v>8</v>
      </c>
      <c r="V22" s="152">
        <f t="shared" si="12"/>
        <v>8</v>
      </c>
    </row>
    <row r="23" spans="3:22" x14ac:dyDescent="0.25">
      <c r="C23" s="6" t="str">
        <f t="shared" si="10"/>
        <v>&gt;= 2019</v>
      </c>
      <c r="D23" s="6" t="str">
        <f t="shared" si="11"/>
        <v>R-8</v>
      </c>
      <c r="E23" s="6" t="str">
        <f>E22</f>
        <v>Cellulose</v>
      </c>
      <c r="F23" s="48">
        <v>38</v>
      </c>
      <c r="G23" s="70">
        <v>20</v>
      </c>
      <c r="H23" s="1">
        <v>14</v>
      </c>
      <c r="I23" s="1">
        <v>14</v>
      </c>
      <c r="J23" s="1">
        <v>14</v>
      </c>
      <c r="K23" s="1">
        <v>14</v>
      </c>
      <c r="L23" s="1">
        <v>8</v>
      </c>
      <c r="M23" s="48">
        <f t="shared" si="0"/>
        <v>8</v>
      </c>
      <c r="N23" s="1">
        <v>8</v>
      </c>
      <c r="O23" s="1">
        <v>8</v>
      </c>
      <c r="P23" s="1">
        <v>8</v>
      </c>
      <c r="Q23" s="1">
        <v>8</v>
      </c>
      <c r="R23" s="1">
        <v>8</v>
      </c>
      <c r="S23" s="1">
        <v>8</v>
      </c>
      <c r="T23" s="48">
        <f t="shared" ref="T23:V23" si="13">S23</f>
        <v>8</v>
      </c>
      <c r="U23" s="48">
        <f t="shared" si="13"/>
        <v>8</v>
      </c>
      <c r="V23" s="48">
        <f t="shared" si="13"/>
        <v>8</v>
      </c>
    </row>
    <row r="24" spans="3:22" x14ac:dyDescent="0.25">
      <c r="C24" s="6" t="str">
        <f t="shared" si="10"/>
        <v>&gt;= 2019</v>
      </c>
      <c r="D24" s="6" t="str">
        <f t="shared" si="11"/>
        <v>R-8</v>
      </c>
      <c r="E24" s="6" t="str">
        <f t="shared" ref="E24:E27" si="14">E23</f>
        <v>Cellulose</v>
      </c>
      <c r="F24" s="48">
        <v>40</v>
      </c>
      <c r="G24" s="70">
        <f t="shared" si="5"/>
        <v>20</v>
      </c>
      <c r="H24" s="1">
        <v>20</v>
      </c>
      <c r="I24" s="1">
        <v>14</v>
      </c>
      <c r="J24" s="1">
        <v>14</v>
      </c>
      <c r="K24" s="1">
        <v>14</v>
      </c>
      <c r="L24" s="1">
        <v>8</v>
      </c>
      <c r="M24" s="48">
        <f t="shared" si="0"/>
        <v>8</v>
      </c>
      <c r="N24" s="1">
        <v>8</v>
      </c>
      <c r="O24" s="1">
        <v>8</v>
      </c>
      <c r="P24" s="1">
        <v>8</v>
      </c>
      <c r="Q24" s="1">
        <v>8</v>
      </c>
      <c r="R24" s="1">
        <v>8</v>
      </c>
      <c r="S24" s="1">
        <v>8</v>
      </c>
      <c r="T24" s="48">
        <f t="shared" ref="T24:V24" si="15">S24</f>
        <v>8</v>
      </c>
      <c r="U24" s="48">
        <f t="shared" si="15"/>
        <v>8</v>
      </c>
      <c r="V24" s="48">
        <f t="shared" si="15"/>
        <v>8</v>
      </c>
    </row>
    <row r="25" spans="3:22" x14ac:dyDescent="0.25">
      <c r="C25" s="6" t="str">
        <f t="shared" si="10"/>
        <v>&gt;= 2019</v>
      </c>
      <c r="D25" s="6" t="str">
        <f t="shared" si="11"/>
        <v>R-8</v>
      </c>
      <c r="E25" s="6" t="str">
        <f t="shared" si="14"/>
        <v>Cellulose</v>
      </c>
      <c r="F25" s="48">
        <v>43</v>
      </c>
      <c r="G25" s="70">
        <f t="shared" si="5"/>
        <v>20</v>
      </c>
      <c r="H25" s="1">
        <v>20</v>
      </c>
      <c r="I25" s="1">
        <v>20</v>
      </c>
      <c r="J25" s="1">
        <v>14</v>
      </c>
      <c r="K25" s="1">
        <v>14</v>
      </c>
      <c r="L25" s="1">
        <v>14</v>
      </c>
      <c r="M25" s="48">
        <f t="shared" si="0"/>
        <v>8</v>
      </c>
      <c r="N25" s="1">
        <v>8</v>
      </c>
      <c r="O25" s="1">
        <v>8</v>
      </c>
      <c r="P25" s="1">
        <v>8</v>
      </c>
      <c r="Q25" s="1">
        <v>8</v>
      </c>
      <c r="R25" s="1">
        <v>8</v>
      </c>
      <c r="S25" s="1">
        <v>8</v>
      </c>
      <c r="T25" s="48">
        <f t="shared" ref="T25:V25" si="16">S25</f>
        <v>8</v>
      </c>
      <c r="U25" s="48">
        <f t="shared" si="16"/>
        <v>8</v>
      </c>
      <c r="V25" s="48">
        <f t="shared" si="16"/>
        <v>8</v>
      </c>
    </row>
    <row r="26" spans="3:22" x14ac:dyDescent="0.25">
      <c r="C26" s="6" t="str">
        <f t="shared" si="10"/>
        <v>&gt;= 2019</v>
      </c>
      <c r="D26" s="6" t="str">
        <f t="shared" si="11"/>
        <v>R-8</v>
      </c>
      <c r="E26" s="6" t="str">
        <f t="shared" si="14"/>
        <v>Cellulose</v>
      </c>
      <c r="F26" s="48">
        <v>49</v>
      </c>
      <c r="G26" s="70">
        <v>32</v>
      </c>
      <c r="H26" s="1">
        <v>20</v>
      </c>
      <c r="I26" s="1">
        <v>20</v>
      </c>
      <c r="J26" s="1">
        <v>20</v>
      </c>
      <c r="K26" s="1">
        <v>20</v>
      </c>
      <c r="L26" s="1">
        <v>14</v>
      </c>
      <c r="M26" s="48">
        <f t="shared" si="0"/>
        <v>14</v>
      </c>
      <c r="N26" s="1">
        <v>14</v>
      </c>
      <c r="O26" s="1">
        <v>8</v>
      </c>
      <c r="P26" s="1">
        <v>8</v>
      </c>
      <c r="Q26" s="1">
        <v>8</v>
      </c>
      <c r="R26" s="1">
        <v>8</v>
      </c>
      <c r="S26" s="1">
        <v>8</v>
      </c>
      <c r="T26" s="48">
        <f t="shared" ref="T26:V26" si="17">S26</f>
        <v>8</v>
      </c>
      <c r="U26" s="48">
        <f t="shared" si="17"/>
        <v>8</v>
      </c>
      <c r="V26" s="48">
        <f t="shared" si="17"/>
        <v>8</v>
      </c>
    </row>
    <row r="27" spans="3:22" x14ac:dyDescent="0.25">
      <c r="C27" s="6" t="str">
        <f t="shared" si="10"/>
        <v>&gt;= 2019</v>
      </c>
      <c r="D27" s="6" t="str">
        <f t="shared" si="11"/>
        <v>R-8</v>
      </c>
      <c r="E27" s="6" t="str">
        <f t="shared" si="14"/>
        <v>Cellulose</v>
      </c>
      <c r="F27" s="48">
        <v>60</v>
      </c>
      <c r="G27" s="70">
        <f t="shared" si="5"/>
        <v>32</v>
      </c>
      <c r="H27" s="1">
        <v>32</v>
      </c>
      <c r="I27" s="1">
        <v>32</v>
      </c>
      <c r="J27" s="1">
        <v>32</v>
      </c>
      <c r="K27" s="1">
        <v>20</v>
      </c>
      <c r="L27" s="1">
        <v>20</v>
      </c>
      <c r="M27" s="48">
        <f t="shared" si="0"/>
        <v>20</v>
      </c>
      <c r="N27" s="1">
        <v>20</v>
      </c>
      <c r="O27" s="1">
        <v>14</v>
      </c>
      <c r="P27" s="1">
        <v>8</v>
      </c>
      <c r="Q27" s="1">
        <v>8</v>
      </c>
      <c r="R27" s="1">
        <v>8</v>
      </c>
      <c r="S27" s="1">
        <v>8</v>
      </c>
      <c r="T27" s="48">
        <f t="shared" ref="T27:V27" si="18">S27</f>
        <v>8</v>
      </c>
      <c r="U27" s="48">
        <f t="shared" si="18"/>
        <v>8</v>
      </c>
      <c r="V27" s="48">
        <f t="shared" si="18"/>
        <v>8</v>
      </c>
    </row>
    <row r="28" spans="3:22" x14ac:dyDescent="0.25">
      <c r="C28" s="6" t="str">
        <f t="shared" si="10"/>
        <v>&gt;= 2019</v>
      </c>
      <c r="D28" s="154" t="s">
        <v>582</v>
      </c>
      <c r="E28" s="154" t="s">
        <v>564</v>
      </c>
      <c r="F28" s="155">
        <v>30</v>
      </c>
      <c r="G28" s="101">
        <f t="shared" si="5"/>
        <v>15</v>
      </c>
      <c r="H28" s="156">
        <v>15</v>
      </c>
      <c r="I28" s="156">
        <v>11</v>
      </c>
      <c r="J28" s="156">
        <v>11</v>
      </c>
      <c r="K28" s="156">
        <v>11</v>
      </c>
      <c r="L28" s="156">
        <v>11</v>
      </c>
      <c r="M28" s="155">
        <f t="shared" si="0"/>
        <v>6</v>
      </c>
      <c r="N28" s="156">
        <v>6</v>
      </c>
      <c r="O28" s="156">
        <v>6</v>
      </c>
      <c r="P28" s="156">
        <v>6</v>
      </c>
      <c r="Q28" s="156">
        <v>6</v>
      </c>
      <c r="R28" s="156">
        <v>6</v>
      </c>
      <c r="S28" s="156">
        <v>6</v>
      </c>
      <c r="T28" s="155">
        <f t="shared" ref="T28:V28" si="19">S28</f>
        <v>6</v>
      </c>
      <c r="U28" s="155">
        <f t="shared" si="19"/>
        <v>6</v>
      </c>
      <c r="V28" s="155">
        <f t="shared" si="19"/>
        <v>6</v>
      </c>
    </row>
    <row r="29" spans="3:22" x14ac:dyDescent="0.25">
      <c r="C29" s="6" t="str">
        <f>C28</f>
        <v>&gt;= 2019</v>
      </c>
      <c r="D29" s="6" t="str">
        <f>D28</f>
        <v>R-6</v>
      </c>
      <c r="E29" s="6" t="str">
        <f>E28</f>
        <v>Fiberglass</v>
      </c>
      <c r="F29" s="48">
        <v>38</v>
      </c>
      <c r="G29" s="70">
        <f t="shared" si="5"/>
        <v>24</v>
      </c>
      <c r="H29" s="1">
        <v>24</v>
      </c>
      <c r="I29" s="1">
        <v>15</v>
      </c>
      <c r="J29" s="1">
        <v>15</v>
      </c>
      <c r="K29" s="1">
        <v>15</v>
      </c>
      <c r="L29" s="1">
        <v>15</v>
      </c>
      <c r="M29" s="48">
        <f t="shared" si="0"/>
        <v>11</v>
      </c>
      <c r="N29" s="1">
        <v>11</v>
      </c>
      <c r="O29" s="1">
        <v>6</v>
      </c>
      <c r="P29" s="1">
        <v>6</v>
      </c>
      <c r="Q29" s="1">
        <v>6</v>
      </c>
      <c r="R29" s="1">
        <v>6</v>
      </c>
      <c r="S29" s="1">
        <v>6</v>
      </c>
      <c r="T29" s="48">
        <f t="shared" ref="T29:V29" si="20">S29</f>
        <v>6</v>
      </c>
      <c r="U29" s="48">
        <f t="shared" si="20"/>
        <v>6</v>
      </c>
      <c r="V29" s="48">
        <f t="shared" si="20"/>
        <v>6</v>
      </c>
    </row>
    <row r="30" spans="3:22" x14ac:dyDescent="0.25">
      <c r="C30" s="6" t="str">
        <f t="shared" ref="C30:E40" si="21">C29</f>
        <v>&gt;= 2019</v>
      </c>
      <c r="D30" s="6" t="str">
        <f t="shared" si="21"/>
        <v>R-6</v>
      </c>
      <c r="E30" s="6" t="str">
        <f t="shared" si="21"/>
        <v>Fiberglass</v>
      </c>
      <c r="F30" s="48">
        <v>40</v>
      </c>
      <c r="G30" s="70">
        <f t="shared" si="5"/>
        <v>24</v>
      </c>
      <c r="H30" s="1">
        <v>24</v>
      </c>
      <c r="I30" s="1">
        <v>24</v>
      </c>
      <c r="J30" s="1">
        <v>15</v>
      </c>
      <c r="K30" s="1">
        <v>15</v>
      </c>
      <c r="L30" s="1">
        <v>15</v>
      </c>
      <c r="M30" s="48">
        <f t="shared" si="0"/>
        <v>11</v>
      </c>
      <c r="N30" s="1">
        <v>11</v>
      </c>
      <c r="O30" s="1">
        <v>11</v>
      </c>
      <c r="P30" s="1">
        <v>6</v>
      </c>
      <c r="Q30" s="1">
        <v>6</v>
      </c>
      <c r="R30" s="1">
        <v>6</v>
      </c>
      <c r="S30" s="1">
        <v>6</v>
      </c>
      <c r="T30" s="48">
        <f t="shared" ref="T30:V30" si="22">S30</f>
        <v>6</v>
      </c>
      <c r="U30" s="48">
        <f t="shared" si="22"/>
        <v>6</v>
      </c>
      <c r="V30" s="48">
        <f t="shared" si="22"/>
        <v>6</v>
      </c>
    </row>
    <row r="31" spans="3:22" x14ac:dyDescent="0.25">
      <c r="C31" s="6" t="str">
        <f t="shared" si="21"/>
        <v>&gt;= 2019</v>
      </c>
      <c r="D31" s="6" t="str">
        <f t="shared" si="21"/>
        <v>R-6</v>
      </c>
      <c r="E31" s="6" t="str">
        <f t="shared" si="21"/>
        <v>Fiberglass</v>
      </c>
      <c r="F31" s="48">
        <v>43</v>
      </c>
      <c r="G31" s="70">
        <f t="shared" si="5"/>
        <v>24</v>
      </c>
      <c r="H31" s="1">
        <v>24</v>
      </c>
      <c r="I31" s="1">
        <v>24</v>
      </c>
      <c r="J31" s="1">
        <v>24</v>
      </c>
      <c r="K31" s="1">
        <v>15</v>
      </c>
      <c r="L31" s="1">
        <v>15</v>
      </c>
      <c r="M31" s="48">
        <f t="shared" si="0"/>
        <v>15</v>
      </c>
      <c r="N31" s="1">
        <v>15</v>
      </c>
      <c r="O31" s="1">
        <v>11</v>
      </c>
      <c r="P31" s="1">
        <v>6</v>
      </c>
      <c r="Q31" s="1">
        <v>6</v>
      </c>
      <c r="R31" s="1">
        <v>6</v>
      </c>
      <c r="S31" s="1">
        <v>6</v>
      </c>
      <c r="T31" s="48">
        <f t="shared" ref="T31:V31" si="23">S31</f>
        <v>6</v>
      </c>
      <c r="U31" s="48">
        <f t="shared" si="23"/>
        <v>6</v>
      </c>
      <c r="V31" s="48">
        <f t="shared" si="23"/>
        <v>6</v>
      </c>
    </row>
    <row r="32" spans="3:22" x14ac:dyDescent="0.25">
      <c r="C32" s="6" t="str">
        <f t="shared" si="21"/>
        <v>&gt;= 2019</v>
      </c>
      <c r="D32" s="6" t="str">
        <f t="shared" si="21"/>
        <v>R-6</v>
      </c>
      <c r="E32" s="6" t="str">
        <f t="shared" si="21"/>
        <v>Fiberglass</v>
      </c>
      <c r="F32" s="48">
        <v>49</v>
      </c>
      <c r="G32" s="70">
        <f t="shared" si="5"/>
        <v>24</v>
      </c>
      <c r="H32" s="1">
        <v>24</v>
      </c>
      <c r="I32" s="1">
        <v>24</v>
      </c>
      <c r="J32" s="1">
        <v>24</v>
      </c>
      <c r="K32" s="1">
        <v>24</v>
      </c>
      <c r="L32" s="1">
        <v>24</v>
      </c>
      <c r="M32" s="48">
        <v>24</v>
      </c>
      <c r="N32" s="1">
        <v>15</v>
      </c>
      <c r="O32" s="1">
        <v>15</v>
      </c>
      <c r="P32" s="1">
        <v>11</v>
      </c>
      <c r="Q32" s="1">
        <v>11</v>
      </c>
      <c r="R32" s="1">
        <v>6</v>
      </c>
      <c r="S32" s="1">
        <v>6</v>
      </c>
      <c r="T32" s="48">
        <f t="shared" ref="T32:V32" si="24">S32</f>
        <v>6</v>
      </c>
      <c r="U32" s="48">
        <f t="shared" si="24"/>
        <v>6</v>
      </c>
      <c r="V32" s="48">
        <f t="shared" si="24"/>
        <v>6</v>
      </c>
    </row>
    <row r="33" spans="3:22" x14ac:dyDescent="0.25">
      <c r="C33" s="6" t="str">
        <f t="shared" si="21"/>
        <v>&gt;= 2019</v>
      </c>
      <c r="D33" s="6" t="str">
        <f t="shared" si="21"/>
        <v>R-6</v>
      </c>
      <c r="E33" s="6" t="str">
        <f t="shared" si="21"/>
        <v>Fiberglass</v>
      </c>
      <c r="F33" s="48">
        <v>60</v>
      </c>
      <c r="G33" s="70">
        <f t="shared" si="5"/>
        <v>24</v>
      </c>
      <c r="H33" s="1">
        <v>24</v>
      </c>
      <c r="I33" s="1">
        <v>24</v>
      </c>
      <c r="J33" s="1">
        <v>24</v>
      </c>
      <c r="K33" s="1">
        <v>24</v>
      </c>
      <c r="L33" s="1">
        <v>24</v>
      </c>
      <c r="M33" s="48">
        <f t="shared" si="0"/>
        <v>24</v>
      </c>
      <c r="N33" s="1">
        <v>24</v>
      </c>
      <c r="O33" s="1">
        <v>24</v>
      </c>
      <c r="P33" s="1">
        <v>15</v>
      </c>
      <c r="Q33" s="1">
        <v>15</v>
      </c>
      <c r="R33" s="1">
        <v>11</v>
      </c>
      <c r="S33" s="1">
        <v>11</v>
      </c>
      <c r="T33" s="48">
        <v>6</v>
      </c>
      <c r="U33" s="48">
        <f t="shared" ref="U33" si="25">T33</f>
        <v>6</v>
      </c>
      <c r="V33" s="48">
        <v>6</v>
      </c>
    </row>
    <row r="34" spans="3:22" x14ac:dyDescent="0.25">
      <c r="C34" s="6" t="str">
        <f t="shared" si="21"/>
        <v>&gt;= 2019</v>
      </c>
      <c r="D34" s="6" t="str">
        <f t="shared" si="21"/>
        <v>R-6</v>
      </c>
      <c r="E34" s="151" t="s">
        <v>581</v>
      </c>
      <c r="F34" s="152">
        <v>30</v>
      </c>
      <c r="G34" s="163">
        <f t="shared" si="5"/>
        <v>12</v>
      </c>
      <c r="H34" s="153">
        <v>12</v>
      </c>
      <c r="I34" s="153">
        <v>12</v>
      </c>
      <c r="J34" s="153">
        <v>6</v>
      </c>
      <c r="K34" s="153">
        <v>6</v>
      </c>
      <c r="L34" s="153">
        <v>6</v>
      </c>
      <c r="M34" s="152">
        <f t="shared" si="0"/>
        <v>6</v>
      </c>
      <c r="N34" s="153">
        <v>6</v>
      </c>
      <c r="O34" s="153">
        <v>6</v>
      </c>
      <c r="P34" s="153">
        <v>6</v>
      </c>
      <c r="Q34" s="153">
        <v>6</v>
      </c>
      <c r="R34" s="153">
        <v>6</v>
      </c>
      <c r="S34" s="153">
        <v>6</v>
      </c>
      <c r="T34" s="152">
        <f t="shared" ref="T34:V34" si="26">S34</f>
        <v>6</v>
      </c>
      <c r="U34" s="152">
        <f t="shared" si="26"/>
        <v>6</v>
      </c>
      <c r="V34" s="152">
        <f t="shared" si="26"/>
        <v>6</v>
      </c>
    </row>
    <row r="35" spans="3:22" x14ac:dyDescent="0.25">
      <c r="C35" s="6" t="str">
        <f t="shared" si="21"/>
        <v>&gt;= 2019</v>
      </c>
      <c r="D35" s="6" t="str">
        <f t="shared" si="21"/>
        <v>R-6</v>
      </c>
      <c r="E35" s="6" t="str">
        <f>E34</f>
        <v>Cellulose</v>
      </c>
      <c r="F35" s="48">
        <v>38</v>
      </c>
      <c r="G35" s="70">
        <f t="shared" si="5"/>
        <v>18</v>
      </c>
      <c r="H35" s="1">
        <v>18</v>
      </c>
      <c r="I35" s="1">
        <v>12</v>
      </c>
      <c r="J35" s="1">
        <v>12</v>
      </c>
      <c r="K35" s="1">
        <v>12</v>
      </c>
      <c r="L35" s="1">
        <v>12</v>
      </c>
      <c r="M35" s="48">
        <f t="shared" si="0"/>
        <v>6</v>
      </c>
      <c r="N35" s="1">
        <v>6</v>
      </c>
      <c r="O35" s="1">
        <v>6</v>
      </c>
      <c r="P35" s="1">
        <v>6</v>
      </c>
      <c r="Q35" s="1">
        <v>6</v>
      </c>
      <c r="R35" s="1">
        <v>6</v>
      </c>
      <c r="S35" s="1">
        <v>6</v>
      </c>
      <c r="T35" s="48">
        <f t="shared" ref="T35:V35" si="27">S35</f>
        <v>6</v>
      </c>
      <c r="U35" s="48">
        <f t="shared" si="27"/>
        <v>6</v>
      </c>
      <c r="V35" s="48">
        <f t="shared" si="27"/>
        <v>6</v>
      </c>
    </row>
    <row r="36" spans="3:22" x14ac:dyDescent="0.25">
      <c r="C36" s="6" t="str">
        <f t="shared" si="21"/>
        <v>&gt;= 2019</v>
      </c>
      <c r="D36" s="6" t="str">
        <f t="shared" si="21"/>
        <v>R-6</v>
      </c>
      <c r="E36" s="6" t="str">
        <f t="shared" si="21"/>
        <v>Cellulose</v>
      </c>
      <c r="F36" s="48">
        <v>40</v>
      </c>
      <c r="G36" s="70">
        <f t="shared" si="5"/>
        <v>18</v>
      </c>
      <c r="H36" s="1">
        <v>18</v>
      </c>
      <c r="I36" s="1">
        <v>18</v>
      </c>
      <c r="J36" s="1">
        <v>12</v>
      </c>
      <c r="K36" s="1">
        <v>12</v>
      </c>
      <c r="L36" s="1">
        <v>12</v>
      </c>
      <c r="M36" s="48">
        <f t="shared" si="0"/>
        <v>6</v>
      </c>
      <c r="N36" s="1">
        <v>6</v>
      </c>
      <c r="O36" s="1">
        <v>6</v>
      </c>
      <c r="P36" s="1">
        <v>6</v>
      </c>
      <c r="Q36" s="1">
        <v>6</v>
      </c>
      <c r="R36" s="1">
        <v>6</v>
      </c>
      <c r="S36" s="1">
        <v>6</v>
      </c>
      <c r="T36" s="48">
        <f t="shared" ref="T36:V36" si="28">S36</f>
        <v>6</v>
      </c>
      <c r="U36" s="48">
        <f t="shared" si="28"/>
        <v>6</v>
      </c>
      <c r="V36" s="48">
        <f t="shared" si="28"/>
        <v>6</v>
      </c>
    </row>
    <row r="37" spans="3:22" x14ac:dyDescent="0.25">
      <c r="C37" s="6" t="str">
        <f t="shared" si="21"/>
        <v>&gt;= 2019</v>
      </c>
      <c r="D37" s="6" t="str">
        <f t="shared" si="21"/>
        <v>R-6</v>
      </c>
      <c r="E37" s="6" t="str">
        <f t="shared" si="21"/>
        <v>Cellulose</v>
      </c>
      <c r="F37" s="48">
        <v>43</v>
      </c>
      <c r="G37" s="70">
        <f t="shared" si="5"/>
        <v>18</v>
      </c>
      <c r="H37" s="1">
        <v>18</v>
      </c>
      <c r="I37" s="1">
        <v>18</v>
      </c>
      <c r="J37" s="1">
        <v>18</v>
      </c>
      <c r="K37" s="1">
        <v>12</v>
      </c>
      <c r="L37" s="1">
        <v>12</v>
      </c>
      <c r="M37" s="48">
        <v>12</v>
      </c>
      <c r="N37" s="1">
        <v>6</v>
      </c>
      <c r="O37" s="1">
        <v>6</v>
      </c>
      <c r="P37" s="1">
        <v>6</v>
      </c>
      <c r="Q37" s="1">
        <v>6</v>
      </c>
      <c r="R37" s="1">
        <v>6</v>
      </c>
      <c r="S37" s="1">
        <v>6</v>
      </c>
      <c r="T37" s="48">
        <f t="shared" ref="T37:V37" si="29">S37</f>
        <v>6</v>
      </c>
      <c r="U37" s="48">
        <f t="shared" si="29"/>
        <v>6</v>
      </c>
      <c r="V37" s="48">
        <f t="shared" si="29"/>
        <v>6</v>
      </c>
    </row>
    <row r="38" spans="3:22" x14ac:dyDescent="0.25">
      <c r="C38" s="6" t="str">
        <f t="shared" si="21"/>
        <v>&gt;= 2019</v>
      </c>
      <c r="D38" s="6" t="str">
        <f t="shared" si="21"/>
        <v>R-6</v>
      </c>
      <c r="E38" s="6" t="str">
        <f t="shared" si="21"/>
        <v>Cellulose</v>
      </c>
      <c r="F38" s="48">
        <v>49</v>
      </c>
      <c r="G38" s="70">
        <f t="shared" si="5"/>
        <v>31</v>
      </c>
      <c r="H38" s="1">
        <v>31</v>
      </c>
      <c r="I38" s="1">
        <v>18</v>
      </c>
      <c r="J38" s="1">
        <v>18</v>
      </c>
      <c r="K38" s="1">
        <v>18</v>
      </c>
      <c r="L38" s="1">
        <v>18</v>
      </c>
      <c r="M38" s="48">
        <f t="shared" si="0"/>
        <v>12</v>
      </c>
      <c r="N38" s="1">
        <v>12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48">
        <f t="shared" ref="T38:V38" si="30">S38</f>
        <v>6</v>
      </c>
      <c r="U38" s="48">
        <f t="shared" si="30"/>
        <v>6</v>
      </c>
      <c r="V38" s="48">
        <f t="shared" si="30"/>
        <v>6</v>
      </c>
    </row>
    <row r="39" spans="3:22" x14ac:dyDescent="0.25">
      <c r="C39" s="6" t="str">
        <f t="shared" si="21"/>
        <v>&gt;= 2019</v>
      </c>
      <c r="D39" s="6" t="str">
        <f t="shared" si="21"/>
        <v>R-6</v>
      </c>
      <c r="E39" s="6" t="str">
        <f t="shared" si="21"/>
        <v>Cellulose</v>
      </c>
      <c r="F39" s="48">
        <v>60</v>
      </c>
      <c r="G39" s="70">
        <f t="shared" si="5"/>
        <v>31</v>
      </c>
      <c r="H39" s="1">
        <v>31</v>
      </c>
      <c r="I39" s="1">
        <v>31</v>
      </c>
      <c r="J39" s="1">
        <v>31</v>
      </c>
      <c r="K39" s="1">
        <v>31</v>
      </c>
      <c r="L39" s="1">
        <v>31</v>
      </c>
      <c r="M39" s="48">
        <f t="shared" si="0"/>
        <v>18</v>
      </c>
      <c r="N39" s="1">
        <v>18</v>
      </c>
      <c r="O39" s="1">
        <v>12</v>
      </c>
      <c r="P39" s="1">
        <v>12</v>
      </c>
      <c r="Q39" s="1">
        <v>6</v>
      </c>
      <c r="R39" s="1">
        <v>6</v>
      </c>
      <c r="S39" s="1">
        <v>6</v>
      </c>
      <c r="T39" s="48">
        <f t="shared" ref="T39:V39" si="31">S39</f>
        <v>6</v>
      </c>
      <c r="U39" s="48">
        <f t="shared" si="31"/>
        <v>6</v>
      </c>
      <c r="V39" s="48">
        <f t="shared" si="31"/>
        <v>6</v>
      </c>
    </row>
    <row r="40" spans="3:22" x14ac:dyDescent="0.25">
      <c r="C40" s="6" t="str">
        <f t="shared" si="21"/>
        <v>&gt;= 2019</v>
      </c>
      <c r="D40" s="154" t="s">
        <v>583</v>
      </c>
      <c r="E40" s="154" t="s">
        <v>564</v>
      </c>
      <c r="F40" s="155">
        <v>30</v>
      </c>
      <c r="G40" s="101">
        <f t="shared" si="5"/>
        <v>13</v>
      </c>
      <c r="H40" s="156">
        <v>13</v>
      </c>
      <c r="I40" s="156">
        <v>13</v>
      </c>
      <c r="J40" s="156">
        <v>13</v>
      </c>
      <c r="K40" s="156">
        <v>9</v>
      </c>
      <c r="L40" s="156">
        <v>9</v>
      </c>
      <c r="M40" s="155">
        <v>9</v>
      </c>
      <c r="N40" s="156">
        <v>4.2</v>
      </c>
      <c r="O40" s="156">
        <v>4.2</v>
      </c>
      <c r="P40" s="156">
        <v>4.2</v>
      </c>
      <c r="Q40" s="156">
        <v>4.2</v>
      </c>
      <c r="R40" s="156">
        <v>4.2</v>
      </c>
      <c r="S40" s="156">
        <v>4.2</v>
      </c>
      <c r="T40" s="155">
        <f t="shared" ref="T40:V40" si="32">S40</f>
        <v>4.2</v>
      </c>
      <c r="U40" s="155">
        <f t="shared" si="32"/>
        <v>4.2</v>
      </c>
      <c r="V40" s="155">
        <f t="shared" si="32"/>
        <v>4.2</v>
      </c>
    </row>
    <row r="41" spans="3:22" x14ac:dyDescent="0.25">
      <c r="C41" s="6" t="str">
        <f>C40</f>
        <v>&gt;= 2019</v>
      </c>
      <c r="D41" s="6" t="str">
        <f>D40</f>
        <v>R-4.2</v>
      </c>
      <c r="E41" s="6" t="str">
        <f>E40</f>
        <v>Fiberglass</v>
      </c>
      <c r="F41" s="48">
        <v>38</v>
      </c>
      <c r="G41" s="70">
        <f t="shared" si="5"/>
        <v>22</v>
      </c>
      <c r="H41" s="1">
        <v>22</v>
      </c>
      <c r="I41" s="1">
        <v>22</v>
      </c>
      <c r="J41" s="1">
        <v>13</v>
      </c>
      <c r="K41" s="1">
        <v>13</v>
      </c>
      <c r="L41" s="1">
        <v>13</v>
      </c>
      <c r="M41" s="48">
        <v>13</v>
      </c>
      <c r="N41" s="1">
        <v>9</v>
      </c>
      <c r="O41" s="1">
        <v>9</v>
      </c>
      <c r="P41" s="1">
        <v>4.2</v>
      </c>
      <c r="Q41" s="1">
        <v>4.2</v>
      </c>
      <c r="R41" s="1">
        <v>4.2</v>
      </c>
      <c r="S41" s="1">
        <v>4.2</v>
      </c>
      <c r="T41" s="48">
        <f t="shared" ref="T41:V41" si="33">S41</f>
        <v>4.2</v>
      </c>
      <c r="U41" s="48">
        <f t="shared" si="33"/>
        <v>4.2</v>
      </c>
      <c r="V41" s="48">
        <f t="shared" si="33"/>
        <v>4.2</v>
      </c>
    </row>
    <row r="42" spans="3:22" x14ac:dyDescent="0.25">
      <c r="C42" s="6" t="str">
        <f t="shared" ref="C42:E42" si="34">C41</f>
        <v>&gt;= 2019</v>
      </c>
      <c r="D42" s="6" t="str">
        <f t="shared" si="34"/>
        <v>R-4.2</v>
      </c>
      <c r="E42" s="6" t="str">
        <f t="shared" si="34"/>
        <v>Fiberglass</v>
      </c>
      <c r="F42" s="48">
        <v>40</v>
      </c>
      <c r="G42" s="70">
        <f t="shared" si="5"/>
        <v>22</v>
      </c>
      <c r="H42" s="1">
        <v>22</v>
      </c>
      <c r="I42" s="1">
        <v>22</v>
      </c>
      <c r="J42" s="1">
        <v>22</v>
      </c>
      <c r="K42" s="1">
        <v>13</v>
      </c>
      <c r="L42" s="1">
        <v>13</v>
      </c>
      <c r="M42" s="48">
        <f t="shared" si="0"/>
        <v>13</v>
      </c>
      <c r="N42" s="1">
        <v>13</v>
      </c>
      <c r="O42" s="1">
        <v>9</v>
      </c>
      <c r="P42" s="1">
        <v>4.2</v>
      </c>
      <c r="Q42" s="1">
        <v>4.2</v>
      </c>
      <c r="R42" s="1">
        <v>4.2</v>
      </c>
      <c r="S42" s="1">
        <v>4.2</v>
      </c>
      <c r="T42" s="48">
        <f t="shared" ref="T42:V42" si="35">S42</f>
        <v>4.2</v>
      </c>
      <c r="U42" s="48">
        <f t="shared" si="35"/>
        <v>4.2</v>
      </c>
      <c r="V42" s="48">
        <f t="shared" si="35"/>
        <v>4.2</v>
      </c>
    </row>
    <row r="43" spans="3:22" x14ac:dyDescent="0.25">
      <c r="C43" s="6" t="str">
        <f t="shared" ref="C43:E43" si="36">C42</f>
        <v>&gt;= 2019</v>
      </c>
      <c r="D43" s="6" t="str">
        <f t="shared" si="36"/>
        <v>R-4.2</v>
      </c>
      <c r="E43" s="6" t="str">
        <f t="shared" si="36"/>
        <v>Fiberglass</v>
      </c>
      <c r="F43" s="48">
        <v>43</v>
      </c>
      <c r="G43" s="70">
        <f t="shared" si="5"/>
        <v>22</v>
      </c>
      <c r="H43" s="1">
        <v>22</v>
      </c>
      <c r="I43" s="1">
        <v>22</v>
      </c>
      <c r="J43" s="1">
        <v>22</v>
      </c>
      <c r="K43" s="1">
        <v>22</v>
      </c>
      <c r="L43" s="1">
        <v>13</v>
      </c>
      <c r="M43" s="48">
        <f t="shared" si="0"/>
        <v>13</v>
      </c>
      <c r="N43" s="1">
        <v>13</v>
      </c>
      <c r="O43" s="1">
        <v>9</v>
      </c>
      <c r="P43" s="1">
        <v>9</v>
      </c>
      <c r="Q43" s="1">
        <v>4.2</v>
      </c>
      <c r="R43" s="1">
        <v>4.2</v>
      </c>
      <c r="S43" s="1">
        <v>4.2</v>
      </c>
      <c r="T43" s="48">
        <f t="shared" ref="T43:V43" si="37">S43</f>
        <v>4.2</v>
      </c>
      <c r="U43" s="48">
        <f t="shared" si="37"/>
        <v>4.2</v>
      </c>
      <c r="V43" s="48">
        <f t="shared" si="37"/>
        <v>4.2</v>
      </c>
    </row>
    <row r="44" spans="3:22" x14ac:dyDescent="0.25">
      <c r="C44" s="6" t="str">
        <f t="shared" ref="C44:E44" si="38">C43</f>
        <v>&gt;= 2019</v>
      </c>
      <c r="D44" s="6" t="str">
        <f t="shared" si="38"/>
        <v>R-4.2</v>
      </c>
      <c r="E44" s="6" t="str">
        <f t="shared" si="38"/>
        <v>Fiberglass</v>
      </c>
      <c r="F44" s="48">
        <v>49</v>
      </c>
      <c r="G44" s="70">
        <f t="shared" si="5"/>
        <v>22</v>
      </c>
      <c r="H44" s="1">
        <v>22</v>
      </c>
      <c r="I44" s="1">
        <v>22</v>
      </c>
      <c r="J44" s="1">
        <v>22</v>
      </c>
      <c r="K44" s="1">
        <v>22</v>
      </c>
      <c r="L44" s="1">
        <v>22</v>
      </c>
      <c r="M44" s="48">
        <f t="shared" si="0"/>
        <v>22</v>
      </c>
      <c r="N44" s="1">
        <v>22</v>
      </c>
      <c r="O44" s="1">
        <v>13</v>
      </c>
      <c r="P44" s="1">
        <v>9</v>
      </c>
      <c r="Q44" s="1">
        <v>9</v>
      </c>
      <c r="R44" s="1">
        <v>4.2</v>
      </c>
      <c r="S44" s="1">
        <v>4.2</v>
      </c>
      <c r="T44" s="48">
        <f t="shared" ref="T44:V44" si="39">S44</f>
        <v>4.2</v>
      </c>
      <c r="U44" s="48">
        <f t="shared" si="39"/>
        <v>4.2</v>
      </c>
      <c r="V44" s="48">
        <f t="shared" si="39"/>
        <v>4.2</v>
      </c>
    </row>
    <row r="45" spans="3:22" x14ac:dyDescent="0.25">
      <c r="C45" s="6" t="str">
        <f t="shared" ref="C45:E45" si="40">C44</f>
        <v>&gt;= 2019</v>
      </c>
      <c r="D45" s="6" t="str">
        <f t="shared" si="40"/>
        <v>R-4.2</v>
      </c>
      <c r="E45" s="6" t="str">
        <f t="shared" si="40"/>
        <v>Fiberglass</v>
      </c>
      <c r="F45" s="48">
        <v>60</v>
      </c>
      <c r="G45" s="70">
        <f t="shared" si="5"/>
        <v>22</v>
      </c>
      <c r="H45" s="1">
        <v>22</v>
      </c>
      <c r="I45" s="1">
        <v>22</v>
      </c>
      <c r="J45" s="1">
        <v>22</v>
      </c>
      <c r="K45" s="1">
        <v>22</v>
      </c>
      <c r="L45" s="1">
        <v>22</v>
      </c>
      <c r="M45" s="48">
        <f t="shared" si="0"/>
        <v>22</v>
      </c>
      <c r="N45" s="1">
        <v>22</v>
      </c>
      <c r="O45" s="1">
        <v>22</v>
      </c>
      <c r="P45" s="1">
        <v>22</v>
      </c>
      <c r="Q45" s="1">
        <v>13</v>
      </c>
      <c r="R45" s="1">
        <v>9</v>
      </c>
      <c r="S45" s="1">
        <v>9</v>
      </c>
      <c r="T45" s="48">
        <v>4.2</v>
      </c>
      <c r="U45" s="48">
        <f t="shared" ref="U45" si="41">T45</f>
        <v>4.2</v>
      </c>
      <c r="V45" s="48">
        <v>4.2</v>
      </c>
    </row>
    <row r="46" spans="3:22" x14ac:dyDescent="0.25">
      <c r="C46" s="6" t="str">
        <f t="shared" ref="C46:D46" si="42">C45</f>
        <v>&gt;= 2019</v>
      </c>
      <c r="D46" s="6" t="str">
        <f t="shared" si="42"/>
        <v>R-4.2</v>
      </c>
      <c r="E46" s="151" t="s">
        <v>581</v>
      </c>
      <c r="F46" s="152">
        <v>30</v>
      </c>
      <c r="G46" s="163">
        <v>15</v>
      </c>
      <c r="H46" s="153">
        <v>9</v>
      </c>
      <c r="I46" s="153">
        <v>9</v>
      </c>
      <c r="J46" s="153">
        <v>9</v>
      </c>
      <c r="K46" s="153">
        <v>4.2</v>
      </c>
      <c r="L46" s="153">
        <v>4.2</v>
      </c>
      <c r="M46" s="152">
        <f t="shared" si="0"/>
        <v>4.2</v>
      </c>
      <c r="N46" s="153">
        <v>4.2</v>
      </c>
      <c r="O46" s="153">
        <v>4.2</v>
      </c>
      <c r="P46" s="153">
        <v>4.2</v>
      </c>
      <c r="Q46" s="153">
        <v>4.2</v>
      </c>
      <c r="R46" s="153">
        <v>4.2</v>
      </c>
      <c r="S46" s="153">
        <v>4.2</v>
      </c>
      <c r="T46" s="152">
        <f t="shared" ref="T46:V46" si="43">S46</f>
        <v>4.2</v>
      </c>
      <c r="U46" s="152">
        <f t="shared" si="43"/>
        <v>4.2</v>
      </c>
      <c r="V46" s="152">
        <f t="shared" si="43"/>
        <v>4.2</v>
      </c>
    </row>
    <row r="47" spans="3:22" x14ac:dyDescent="0.25">
      <c r="C47" s="6" t="str">
        <f t="shared" ref="C47:D47" si="44">C46</f>
        <v>&gt;= 2019</v>
      </c>
      <c r="D47" s="6" t="str">
        <f t="shared" si="44"/>
        <v>R-4.2</v>
      </c>
      <c r="E47" s="6" t="str">
        <f>E46</f>
        <v>Cellulose</v>
      </c>
      <c r="F47" s="48">
        <v>38</v>
      </c>
      <c r="G47" s="70">
        <f t="shared" si="5"/>
        <v>15</v>
      </c>
      <c r="H47" s="1">
        <v>15</v>
      </c>
      <c r="I47" s="1">
        <v>15</v>
      </c>
      <c r="J47" s="1">
        <v>9</v>
      </c>
      <c r="K47" s="1">
        <v>9</v>
      </c>
      <c r="L47" s="1">
        <v>9</v>
      </c>
      <c r="M47" s="48">
        <v>9</v>
      </c>
      <c r="N47" s="1">
        <v>4.2</v>
      </c>
      <c r="O47" s="1">
        <v>4.2</v>
      </c>
      <c r="P47" s="1">
        <v>4.2</v>
      </c>
      <c r="Q47" s="1">
        <v>4.2</v>
      </c>
      <c r="R47" s="1">
        <v>4.2</v>
      </c>
      <c r="S47" s="1">
        <v>4.2</v>
      </c>
      <c r="T47" s="48">
        <f t="shared" ref="T47:V47" si="45">S47</f>
        <v>4.2</v>
      </c>
      <c r="U47" s="48">
        <f t="shared" si="45"/>
        <v>4.2</v>
      </c>
      <c r="V47" s="48">
        <f t="shared" si="45"/>
        <v>4.2</v>
      </c>
    </row>
    <row r="48" spans="3:22" x14ac:dyDescent="0.25">
      <c r="C48" s="6" t="str">
        <f t="shared" ref="C48:E48" si="46">C47</f>
        <v>&gt;= 2019</v>
      </c>
      <c r="D48" s="6" t="str">
        <f t="shared" si="46"/>
        <v>R-4.2</v>
      </c>
      <c r="E48" s="6" t="str">
        <f t="shared" si="46"/>
        <v>Cellulose</v>
      </c>
      <c r="F48" s="48">
        <v>40</v>
      </c>
      <c r="G48" s="70">
        <v>29</v>
      </c>
      <c r="H48" s="1">
        <v>15</v>
      </c>
      <c r="I48" s="1">
        <v>15</v>
      </c>
      <c r="J48" s="1">
        <v>15</v>
      </c>
      <c r="K48" s="1">
        <v>9</v>
      </c>
      <c r="L48" s="1">
        <v>9</v>
      </c>
      <c r="M48" s="48">
        <f t="shared" si="0"/>
        <v>9</v>
      </c>
      <c r="N48" s="1">
        <v>9</v>
      </c>
      <c r="O48" s="1">
        <v>4.2</v>
      </c>
      <c r="P48" s="1">
        <v>4.2</v>
      </c>
      <c r="Q48" s="1">
        <v>4.2</v>
      </c>
      <c r="R48" s="1">
        <v>4.2</v>
      </c>
      <c r="S48" s="1">
        <v>4.2</v>
      </c>
      <c r="T48" s="48">
        <f t="shared" ref="T48:V48" si="47">S48</f>
        <v>4.2</v>
      </c>
      <c r="U48" s="48">
        <f t="shared" si="47"/>
        <v>4.2</v>
      </c>
      <c r="V48" s="48">
        <f t="shared" si="47"/>
        <v>4.2</v>
      </c>
    </row>
    <row r="49" spans="1:22" x14ac:dyDescent="0.25">
      <c r="C49" s="6" t="str">
        <f t="shared" ref="C49:E49" si="48">C48</f>
        <v>&gt;= 2019</v>
      </c>
      <c r="D49" s="6" t="str">
        <f t="shared" si="48"/>
        <v>R-4.2</v>
      </c>
      <c r="E49" s="6" t="str">
        <f t="shared" si="48"/>
        <v>Cellulose</v>
      </c>
      <c r="F49" s="48">
        <v>43</v>
      </c>
      <c r="G49" s="70">
        <v>29</v>
      </c>
      <c r="H49" s="1">
        <v>15</v>
      </c>
      <c r="I49" s="1">
        <v>15</v>
      </c>
      <c r="J49" s="1">
        <v>15</v>
      </c>
      <c r="K49" s="1">
        <v>15</v>
      </c>
      <c r="L49" s="1">
        <v>9</v>
      </c>
      <c r="M49" s="48">
        <f t="shared" si="0"/>
        <v>9</v>
      </c>
      <c r="N49" s="1">
        <v>9</v>
      </c>
      <c r="O49" s="1">
        <v>4.2</v>
      </c>
      <c r="P49" s="1">
        <v>4.2</v>
      </c>
      <c r="Q49" s="1">
        <v>4.2</v>
      </c>
      <c r="R49" s="1">
        <v>4.2</v>
      </c>
      <c r="S49" s="1">
        <v>4.2</v>
      </c>
      <c r="T49" s="48">
        <f t="shared" ref="T49:V49" si="49">S49</f>
        <v>4.2</v>
      </c>
      <c r="U49" s="48">
        <f t="shared" si="49"/>
        <v>4.2</v>
      </c>
      <c r="V49" s="48">
        <f t="shared" si="49"/>
        <v>4.2</v>
      </c>
    </row>
    <row r="50" spans="1:22" x14ac:dyDescent="0.25">
      <c r="C50" s="6" t="str">
        <f t="shared" ref="C50:E50" si="50">C49</f>
        <v>&gt;= 2019</v>
      </c>
      <c r="D50" s="6" t="str">
        <f t="shared" si="50"/>
        <v>R-4.2</v>
      </c>
      <c r="E50" s="6" t="str">
        <f t="shared" si="50"/>
        <v>Cellulose</v>
      </c>
      <c r="F50" s="48">
        <v>49</v>
      </c>
      <c r="G50" s="70">
        <f t="shared" si="5"/>
        <v>29</v>
      </c>
      <c r="H50" s="1">
        <v>29</v>
      </c>
      <c r="I50" s="1">
        <v>29</v>
      </c>
      <c r="J50" s="1">
        <v>15</v>
      </c>
      <c r="K50" s="1">
        <v>15</v>
      </c>
      <c r="L50" s="1">
        <v>15</v>
      </c>
      <c r="M50" s="48">
        <v>15</v>
      </c>
      <c r="N50" s="1">
        <v>9</v>
      </c>
      <c r="O50" s="1">
        <v>9</v>
      </c>
      <c r="P50" s="1">
        <v>4.2</v>
      </c>
      <c r="Q50" s="1">
        <v>4.2</v>
      </c>
      <c r="R50" s="1">
        <v>4.2</v>
      </c>
      <c r="S50" s="1">
        <v>4.2</v>
      </c>
      <c r="T50" s="48">
        <f t="shared" ref="T50:V50" si="51">S50</f>
        <v>4.2</v>
      </c>
      <c r="U50" s="48">
        <f t="shared" si="51"/>
        <v>4.2</v>
      </c>
      <c r="V50" s="48">
        <f t="shared" si="51"/>
        <v>4.2</v>
      </c>
    </row>
    <row r="51" spans="1:22" x14ac:dyDescent="0.25">
      <c r="C51" s="6" t="str">
        <f t="shared" ref="C51:E51" si="52">C50</f>
        <v>&gt;= 2019</v>
      </c>
      <c r="D51" s="6" t="str">
        <f t="shared" si="52"/>
        <v>R-4.2</v>
      </c>
      <c r="E51" s="6" t="str">
        <f t="shared" si="52"/>
        <v>Cellulose</v>
      </c>
      <c r="F51" s="48">
        <v>60</v>
      </c>
      <c r="G51" s="70">
        <f t="shared" si="5"/>
        <v>29</v>
      </c>
      <c r="H51" s="1">
        <v>29</v>
      </c>
      <c r="I51" s="1">
        <v>29</v>
      </c>
      <c r="J51" s="1">
        <v>29</v>
      </c>
      <c r="K51" s="1">
        <v>29</v>
      </c>
      <c r="L51" s="1">
        <v>29</v>
      </c>
      <c r="M51" s="48">
        <f t="shared" si="0"/>
        <v>15</v>
      </c>
      <c r="N51" s="1">
        <v>15</v>
      </c>
      <c r="O51" s="1">
        <v>15</v>
      </c>
      <c r="P51" s="1">
        <v>9</v>
      </c>
      <c r="Q51" s="1">
        <v>9</v>
      </c>
      <c r="R51" s="1">
        <v>4.2</v>
      </c>
      <c r="S51" s="1">
        <v>4.2</v>
      </c>
      <c r="T51" s="48">
        <f t="shared" ref="T51:V51" si="53">S51</f>
        <v>4.2</v>
      </c>
      <c r="U51" s="48">
        <f t="shared" si="53"/>
        <v>4.2</v>
      </c>
      <c r="V51" s="48">
        <f t="shared" si="53"/>
        <v>4.2</v>
      </c>
    </row>
    <row r="52" spans="1:22" x14ac:dyDescent="0.25">
      <c r="B52" t="s">
        <v>50</v>
      </c>
    </row>
    <row r="53" spans="1:22" x14ac:dyDescent="0.25">
      <c r="A53" t="s">
        <v>0</v>
      </c>
    </row>
    <row r="54" spans="1:22" x14ac:dyDescent="0.25">
      <c r="A54" t="s">
        <v>0</v>
      </c>
    </row>
    <row r="55" spans="1:22" x14ac:dyDescent="0.25">
      <c r="B55" s="145" t="s">
        <v>584</v>
      </c>
      <c r="C55" s="145"/>
      <c r="D55" s="146"/>
      <c r="E55" s="146"/>
      <c r="F55" s="146"/>
    </row>
    <row r="56" spans="1:22" x14ac:dyDescent="0.25">
      <c r="C56" s="147" t="s">
        <v>433</v>
      </c>
      <c r="D56" s="147" t="s">
        <v>565</v>
      </c>
      <c r="E56" s="147" t="s">
        <v>568</v>
      </c>
      <c r="F56" s="157" t="s">
        <v>585</v>
      </c>
      <c r="G56" s="48"/>
      <c r="H56" s="1"/>
      <c r="I56" s="1"/>
      <c r="J56" s="1"/>
      <c r="K56" s="1"/>
      <c r="L56" s="1"/>
      <c r="M56" s="48"/>
      <c r="N56" s="1"/>
      <c r="O56" s="1"/>
      <c r="P56" s="1"/>
      <c r="Q56" s="1"/>
      <c r="R56" s="1"/>
      <c r="S56" s="1"/>
      <c r="T56" s="48"/>
      <c r="U56" s="48"/>
      <c r="V56" s="1"/>
    </row>
    <row r="57" spans="1:22" x14ac:dyDescent="0.25">
      <c r="C57" s="150" t="s">
        <v>646</v>
      </c>
      <c r="D57" s="150" t="s">
        <v>566</v>
      </c>
      <c r="E57" s="48" t="s">
        <v>586</v>
      </c>
      <c r="F57" s="16" t="s">
        <v>587</v>
      </c>
      <c r="G57" s="48"/>
      <c r="H57" s="1"/>
      <c r="I57" s="1"/>
      <c r="J57" s="1"/>
      <c r="K57" s="1"/>
      <c r="L57" s="1"/>
      <c r="M57" s="48"/>
      <c r="N57" s="1"/>
      <c r="O57" s="1"/>
      <c r="P57" s="1"/>
      <c r="Q57" s="1"/>
      <c r="R57" s="1"/>
      <c r="S57" s="1"/>
      <c r="T57" s="48"/>
      <c r="U57" s="48"/>
      <c r="V57" s="1"/>
    </row>
    <row r="58" spans="1:22" x14ac:dyDescent="0.25">
      <c r="C58" s="6" t="str">
        <f t="shared" ref="C58:D60" si="54">C57</f>
        <v>&gt;= 2019</v>
      </c>
      <c r="D58" s="6" t="str">
        <f t="shared" si="54"/>
        <v>R-8</v>
      </c>
      <c r="E58" s="48" t="s">
        <v>588</v>
      </c>
      <c r="F58" s="16" t="s">
        <v>589</v>
      </c>
      <c r="G58" s="48"/>
      <c r="H58" s="1"/>
      <c r="I58" s="1"/>
      <c r="J58" s="1"/>
      <c r="K58" s="1"/>
      <c r="L58" s="1"/>
      <c r="M58" s="48"/>
      <c r="N58" s="1"/>
      <c r="O58" s="1"/>
      <c r="P58" s="1"/>
      <c r="Q58" s="1"/>
      <c r="R58" s="1"/>
      <c r="S58" s="1"/>
      <c r="T58" s="48"/>
      <c r="U58" s="48"/>
      <c r="V58" s="1"/>
    </row>
    <row r="59" spans="1:22" x14ac:dyDescent="0.25">
      <c r="C59" s="6" t="str">
        <f t="shared" si="54"/>
        <v>&gt;= 2019</v>
      </c>
      <c r="D59" s="6" t="str">
        <f t="shared" si="54"/>
        <v>R-8</v>
      </c>
      <c r="E59" s="48" t="s">
        <v>591</v>
      </c>
      <c r="F59" s="16" t="s">
        <v>592</v>
      </c>
    </row>
    <row r="60" spans="1:22" x14ac:dyDescent="0.25">
      <c r="C60" s="6" t="str">
        <f t="shared" si="54"/>
        <v>&gt;= 2019</v>
      </c>
      <c r="D60" s="6" t="str">
        <f t="shared" si="54"/>
        <v>R-8</v>
      </c>
      <c r="E60" s="48" t="s">
        <v>353</v>
      </c>
      <c r="F60" s="16" t="s">
        <v>590</v>
      </c>
    </row>
    <row r="61" spans="1:22" x14ac:dyDescent="0.25">
      <c r="C61" s="6" t="str">
        <f t="shared" ref="C61:C68" si="55">C60</f>
        <v>&gt;= 2019</v>
      </c>
      <c r="D61" s="151" t="s">
        <v>582</v>
      </c>
      <c r="E61" s="152" t="s">
        <v>595</v>
      </c>
      <c r="F61" s="158" t="s">
        <v>587</v>
      </c>
    </row>
    <row r="62" spans="1:22" x14ac:dyDescent="0.25">
      <c r="C62" s="6" t="str">
        <f t="shared" si="55"/>
        <v>&gt;= 2019</v>
      </c>
      <c r="D62" s="6" t="str">
        <f>D61</f>
        <v>R-6</v>
      </c>
      <c r="E62" s="48" t="s">
        <v>594</v>
      </c>
      <c r="F62" s="16" t="s">
        <v>589</v>
      </c>
    </row>
    <row r="63" spans="1:22" x14ac:dyDescent="0.25">
      <c r="C63" s="6" t="str">
        <f t="shared" si="55"/>
        <v>&gt;= 2019</v>
      </c>
      <c r="D63" s="6" t="str">
        <f>D62</f>
        <v>R-6</v>
      </c>
      <c r="E63" s="48" t="s">
        <v>593</v>
      </c>
      <c r="F63" s="16" t="s">
        <v>592</v>
      </c>
    </row>
    <row r="64" spans="1:22" x14ac:dyDescent="0.25">
      <c r="C64" s="6" t="str">
        <f t="shared" si="55"/>
        <v>&gt;= 2019</v>
      </c>
      <c r="D64" s="6" t="str">
        <f>D63</f>
        <v>R-6</v>
      </c>
      <c r="E64" s="48" t="s">
        <v>353</v>
      </c>
      <c r="F64" s="16" t="s">
        <v>590</v>
      </c>
    </row>
    <row r="65" spans="2:6" x14ac:dyDescent="0.25">
      <c r="C65" s="6" t="str">
        <f t="shared" si="55"/>
        <v>&gt;= 2019</v>
      </c>
      <c r="D65" s="151" t="s">
        <v>583</v>
      </c>
      <c r="E65" s="152" t="s">
        <v>596</v>
      </c>
      <c r="F65" s="158" t="s">
        <v>587</v>
      </c>
    </row>
    <row r="66" spans="2:6" x14ac:dyDescent="0.25">
      <c r="C66" s="6" t="str">
        <f t="shared" si="55"/>
        <v>&gt;= 2019</v>
      </c>
      <c r="D66" s="6" t="str">
        <f>D65</f>
        <v>R-4.2</v>
      </c>
      <c r="E66" s="48" t="s">
        <v>591</v>
      </c>
      <c r="F66" s="16" t="s">
        <v>589</v>
      </c>
    </row>
    <row r="67" spans="2:6" x14ac:dyDescent="0.25">
      <c r="C67" s="6" t="str">
        <f t="shared" si="55"/>
        <v>&gt;= 2019</v>
      </c>
      <c r="D67" s="6" t="str">
        <f>D66</f>
        <v>R-4.2</v>
      </c>
      <c r="E67" s="48" t="s">
        <v>597</v>
      </c>
      <c r="F67" s="16" t="s">
        <v>592</v>
      </c>
    </row>
    <row r="68" spans="2:6" x14ac:dyDescent="0.25">
      <c r="C68" s="6" t="str">
        <f t="shared" si="55"/>
        <v>&gt;= 2019</v>
      </c>
      <c r="D68" s="6" t="str">
        <f>D67</f>
        <v>R-4.2</v>
      </c>
      <c r="E68" s="48" t="s">
        <v>353</v>
      </c>
      <c r="F68" s="16" t="s">
        <v>590</v>
      </c>
    </row>
    <row r="69" spans="2:6" x14ac:dyDescent="0.25">
      <c r="B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8"/>
  <sheetViews>
    <sheetView topLeftCell="A51" zoomScale="110" zoomScaleNormal="110" workbookViewId="0">
      <selection activeCell="B41" sqref="B41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51</v>
      </c>
    </row>
    <row r="3" spans="1:4" x14ac:dyDescent="0.25">
      <c r="A3" t="s">
        <v>0</v>
      </c>
      <c r="B3" t="s">
        <v>3</v>
      </c>
      <c r="D3" t="s">
        <v>425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53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31</v>
      </c>
    </row>
    <row r="8" spans="1:4" x14ac:dyDescent="0.25">
      <c r="A8" t="s">
        <v>0</v>
      </c>
      <c r="D8" t="s">
        <v>54</v>
      </c>
    </row>
    <row r="9" spans="1:4" x14ac:dyDescent="0.25">
      <c r="A9" t="s">
        <v>0</v>
      </c>
      <c r="D9" t="s">
        <v>259</v>
      </c>
    </row>
    <row r="10" spans="1:4" x14ac:dyDescent="0.25">
      <c r="A10" t="s">
        <v>0</v>
      </c>
      <c r="D10" t="s">
        <v>374</v>
      </c>
    </row>
    <row r="11" spans="1:4" x14ac:dyDescent="0.25">
      <c r="A11" t="s">
        <v>0</v>
      </c>
      <c r="D11" t="s">
        <v>387</v>
      </c>
    </row>
    <row r="12" spans="1:4" x14ac:dyDescent="0.25">
      <c r="A12" t="s">
        <v>0</v>
      </c>
      <c r="D12" t="s">
        <v>431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32</v>
      </c>
    </row>
    <row r="16" spans="1:4" x14ac:dyDescent="0.25">
      <c r="A16" t="s">
        <v>0</v>
      </c>
      <c r="C16" s="1"/>
    </row>
    <row r="17" spans="1:12" x14ac:dyDescent="0.25">
      <c r="A17" t="s">
        <v>0</v>
      </c>
      <c r="B17" t="s">
        <v>7</v>
      </c>
      <c r="C17" s="1"/>
    </row>
    <row r="18" spans="1:12" x14ac:dyDescent="0.25">
      <c r="A18" t="s">
        <v>0</v>
      </c>
      <c r="C18" s="1">
        <v>1</v>
      </c>
      <c r="D18" t="s">
        <v>200</v>
      </c>
      <c r="J18" t="s">
        <v>35</v>
      </c>
    </row>
    <row r="19" spans="1:12" x14ac:dyDescent="0.25">
      <c r="A19" t="s">
        <v>0</v>
      </c>
      <c r="C19" s="1">
        <v>2</v>
      </c>
      <c r="D19" t="s">
        <v>201</v>
      </c>
      <c r="J19" t="s">
        <v>35</v>
      </c>
    </row>
    <row r="20" spans="1:12" x14ac:dyDescent="0.25">
      <c r="A20" t="s">
        <v>0</v>
      </c>
      <c r="C20" s="1">
        <v>3</v>
      </c>
      <c r="D20" t="s">
        <v>202</v>
      </c>
      <c r="J20" t="s">
        <v>34</v>
      </c>
    </row>
    <row r="21" spans="1:12" x14ac:dyDescent="0.25">
      <c r="A21" t="s">
        <v>0</v>
      </c>
      <c r="C21" s="1">
        <v>4</v>
      </c>
      <c r="D21" t="s">
        <v>203</v>
      </c>
      <c r="J21" t="s">
        <v>34</v>
      </c>
    </row>
    <row r="22" spans="1:12" x14ac:dyDescent="0.25">
      <c r="A22" t="s">
        <v>0</v>
      </c>
      <c r="C22" s="1">
        <v>5</v>
      </c>
      <c r="D22" t="s">
        <v>204</v>
      </c>
      <c r="J22" t="s">
        <v>199</v>
      </c>
    </row>
    <row r="23" spans="1:12" x14ac:dyDescent="0.25">
      <c r="A23" t="s">
        <v>0</v>
      </c>
      <c r="C23" s="1">
        <v>6</v>
      </c>
      <c r="D23" t="s">
        <v>210</v>
      </c>
      <c r="J23" t="s">
        <v>206</v>
      </c>
      <c r="L23" t="s">
        <v>219</v>
      </c>
    </row>
    <row r="24" spans="1:12" x14ac:dyDescent="0.25">
      <c r="A24" t="s">
        <v>0</v>
      </c>
      <c r="C24" s="1"/>
      <c r="E24" t="s">
        <v>208</v>
      </c>
    </row>
    <row r="25" spans="1:12" x14ac:dyDescent="0.25">
      <c r="A25" t="s">
        <v>0</v>
      </c>
      <c r="C25" s="1">
        <v>7</v>
      </c>
      <c r="D25" t="s">
        <v>207</v>
      </c>
      <c r="J25" t="s">
        <v>206</v>
      </c>
    </row>
    <row r="26" spans="1:12" x14ac:dyDescent="0.25">
      <c r="A26" t="s">
        <v>0</v>
      </c>
      <c r="C26" s="1">
        <v>8</v>
      </c>
      <c r="D26" t="s">
        <v>255</v>
      </c>
      <c r="J26" t="s">
        <v>199</v>
      </c>
    </row>
    <row r="27" spans="1:12" x14ac:dyDescent="0.25">
      <c r="A27" t="s">
        <v>0</v>
      </c>
      <c r="C27" s="1">
        <v>9</v>
      </c>
      <c r="D27" t="s">
        <v>256</v>
      </c>
      <c r="J27" t="s">
        <v>199</v>
      </c>
    </row>
    <row r="28" spans="1:12" x14ac:dyDescent="0.25">
      <c r="A28" t="s">
        <v>0</v>
      </c>
      <c r="C28" s="1">
        <v>10</v>
      </c>
      <c r="D28" t="s">
        <v>375</v>
      </c>
      <c r="J28" t="s">
        <v>199</v>
      </c>
    </row>
    <row r="29" spans="1:12" x14ac:dyDescent="0.25">
      <c r="A29" t="s">
        <v>0</v>
      </c>
      <c r="C29" s="1">
        <v>11</v>
      </c>
      <c r="D29" t="s">
        <v>376</v>
      </c>
      <c r="J29" t="s">
        <v>199</v>
      </c>
    </row>
    <row r="30" spans="1:12" x14ac:dyDescent="0.25">
      <c r="A30" t="s">
        <v>0</v>
      </c>
      <c r="C30" s="1">
        <v>12</v>
      </c>
      <c r="D30" t="s">
        <v>388</v>
      </c>
      <c r="J30" t="s">
        <v>199</v>
      </c>
    </row>
    <row r="31" spans="1:12" x14ac:dyDescent="0.25">
      <c r="A31" t="s">
        <v>0</v>
      </c>
      <c r="C31" s="1">
        <v>13</v>
      </c>
      <c r="D31" t="s">
        <v>389</v>
      </c>
      <c r="J31" t="s">
        <v>199</v>
      </c>
    </row>
    <row r="32" spans="1:12" x14ac:dyDescent="0.25">
      <c r="A32" t="s">
        <v>0</v>
      </c>
      <c r="C32" s="1">
        <v>14</v>
      </c>
      <c r="D32" t="s">
        <v>390</v>
      </c>
      <c r="J32" t="s">
        <v>199</v>
      </c>
    </row>
    <row r="33" spans="1:19" x14ac:dyDescent="0.25">
      <c r="A33" t="s">
        <v>0</v>
      </c>
      <c r="C33" s="1">
        <v>15</v>
      </c>
      <c r="D33" t="s">
        <v>430</v>
      </c>
      <c r="J33" t="s">
        <v>199</v>
      </c>
    </row>
    <row r="34" spans="1:19" x14ac:dyDescent="0.25">
      <c r="A34" t="s">
        <v>0</v>
      </c>
      <c r="C34" s="1">
        <v>16</v>
      </c>
      <c r="D34" t="s">
        <v>429</v>
      </c>
      <c r="J34" t="s">
        <v>199</v>
      </c>
    </row>
    <row r="35" spans="1:19" x14ac:dyDescent="0.25">
      <c r="A35" t="s">
        <v>0</v>
      </c>
      <c r="C35" s="1"/>
    </row>
    <row r="36" spans="1:19" x14ac:dyDescent="0.25">
      <c r="A36" t="s">
        <v>0</v>
      </c>
      <c r="D36" t="s">
        <v>46</v>
      </c>
      <c r="E36" s="1"/>
      <c r="F36" s="15" t="s">
        <v>45</v>
      </c>
      <c r="H36" s="15"/>
      <c r="I36" s="15" t="s">
        <v>211</v>
      </c>
      <c r="J36" s="18"/>
    </row>
    <row r="37" spans="1:19" x14ac:dyDescent="0.25">
      <c r="A37" t="s">
        <v>0</v>
      </c>
      <c r="B37" s="1"/>
      <c r="D37" s="2" t="s">
        <v>36</v>
      </c>
      <c r="E37" s="16" t="s">
        <v>38</v>
      </c>
      <c r="F37" s="2" t="s">
        <v>41</v>
      </c>
      <c r="G37" s="16" t="s">
        <v>43</v>
      </c>
      <c r="H37" s="15"/>
      <c r="I37" s="2" t="s">
        <v>212</v>
      </c>
      <c r="J37" s="86" t="s">
        <v>215</v>
      </c>
    </row>
    <row r="38" spans="1:19" x14ac:dyDescent="0.25">
      <c r="A38" t="s">
        <v>0</v>
      </c>
      <c r="B38" s="1"/>
      <c r="D38" s="2" t="s">
        <v>37</v>
      </c>
      <c r="E38" s="16" t="s">
        <v>39</v>
      </c>
      <c r="F38" s="2" t="s">
        <v>42</v>
      </c>
      <c r="G38" s="16" t="s">
        <v>44</v>
      </c>
      <c r="H38" s="15"/>
      <c r="I38" s="2" t="s">
        <v>213</v>
      </c>
      <c r="J38" s="86" t="s">
        <v>216</v>
      </c>
    </row>
    <row r="39" spans="1:19" x14ac:dyDescent="0.25">
      <c r="A39" t="s">
        <v>0</v>
      </c>
      <c r="B39" s="1"/>
      <c r="C39" s="18"/>
      <c r="D39" s="3" t="s">
        <v>33</v>
      </c>
      <c r="E39" s="17" t="s">
        <v>47</v>
      </c>
      <c r="F39" s="3" t="s">
        <v>47</v>
      </c>
      <c r="G39" s="17" t="s">
        <v>40</v>
      </c>
      <c r="H39" s="76"/>
      <c r="I39" s="85" t="s">
        <v>214</v>
      </c>
      <c r="J39" s="87" t="s">
        <v>217</v>
      </c>
    </row>
    <row r="40" spans="1:19" x14ac:dyDescent="0.25">
      <c r="B40" t="s">
        <v>545</v>
      </c>
      <c r="D40" s="2"/>
      <c r="E40" s="16"/>
      <c r="F40" s="83"/>
      <c r="G40" s="16"/>
      <c r="H40" s="77"/>
      <c r="I40" s="88"/>
      <c r="J40" s="89"/>
    </row>
    <row r="41" spans="1:19" x14ac:dyDescent="0.25">
      <c r="C41" s="19" t="s">
        <v>48</v>
      </c>
      <c r="D41" s="20" t="s">
        <v>49</v>
      </c>
      <c r="E41" s="21" t="s">
        <v>39</v>
      </c>
      <c r="F41" s="21" t="s">
        <v>42</v>
      </c>
      <c r="G41" s="21" t="s">
        <v>44</v>
      </c>
      <c r="H41" s="78" t="s">
        <v>205</v>
      </c>
      <c r="I41" s="78" t="s">
        <v>209</v>
      </c>
      <c r="J41" s="90" t="s">
        <v>218</v>
      </c>
      <c r="K41" s="78" t="s">
        <v>257</v>
      </c>
      <c r="L41" s="90" t="s">
        <v>258</v>
      </c>
      <c r="M41" s="90" t="s">
        <v>377</v>
      </c>
      <c r="N41" s="90" t="s">
        <v>378</v>
      </c>
      <c r="O41" s="22" t="s">
        <v>391</v>
      </c>
      <c r="P41" s="22" t="s">
        <v>392</v>
      </c>
      <c r="Q41" s="22" t="s">
        <v>393</v>
      </c>
      <c r="R41" s="22" t="s">
        <v>422</v>
      </c>
      <c r="S41" s="22" t="s">
        <v>426</v>
      </c>
    </row>
    <row r="42" spans="1:19" ht="15.75" x14ac:dyDescent="0.25">
      <c r="C42" s="1">
        <v>1</v>
      </c>
      <c r="D42" s="81">
        <v>33</v>
      </c>
      <c r="E42" s="23" t="s">
        <v>394</v>
      </c>
      <c r="F42" s="84" t="s">
        <v>407</v>
      </c>
      <c r="G42" s="23" t="s">
        <v>408</v>
      </c>
      <c r="H42" s="79">
        <v>0</v>
      </c>
      <c r="I42" s="92">
        <v>0</v>
      </c>
      <c r="J42" s="93">
        <v>0</v>
      </c>
      <c r="K42" s="1">
        <v>0.4</v>
      </c>
      <c r="L42" s="1">
        <v>0.35</v>
      </c>
      <c r="M42" s="1">
        <v>0.55000000000000004</v>
      </c>
      <c r="N42" s="91">
        <v>0.3</v>
      </c>
      <c r="O42" s="1">
        <v>38</v>
      </c>
      <c r="P42" s="1">
        <v>19</v>
      </c>
      <c r="Q42" s="1">
        <v>8</v>
      </c>
      <c r="R42" t="s">
        <v>423</v>
      </c>
      <c r="S42" t="s">
        <v>427</v>
      </c>
    </row>
    <row r="43" spans="1:19" ht="15.75" x14ac:dyDescent="0.25">
      <c r="C43" s="1">
        <v>2</v>
      </c>
      <c r="D43" s="82">
        <v>29</v>
      </c>
      <c r="E43" s="23" t="s">
        <v>395</v>
      </c>
      <c r="F43" s="84" t="s">
        <v>409</v>
      </c>
      <c r="G43" s="23" t="s">
        <v>410</v>
      </c>
      <c r="H43" s="80">
        <v>0</v>
      </c>
      <c r="I43" s="92">
        <v>0</v>
      </c>
      <c r="J43" s="93">
        <v>0</v>
      </c>
      <c r="K43" s="1">
        <v>0.4</v>
      </c>
      <c r="L43" s="1">
        <v>0.35</v>
      </c>
      <c r="M43" s="1">
        <v>0.55000000000000004</v>
      </c>
      <c r="N43" s="91">
        <v>0.3</v>
      </c>
      <c r="O43" s="1">
        <v>30</v>
      </c>
      <c r="P43" s="1">
        <v>19</v>
      </c>
      <c r="Q43" s="1">
        <v>8</v>
      </c>
      <c r="R43" s="24" t="str">
        <f>R42</f>
        <v>T24-2013 ExtWall 6in Conc R13</v>
      </c>
      <c r="S43" s="24" t="str">
        <f>S42</f>
        <v>T24-2013 UndWall 6in Conc R13</v>
      </c>
    </row>
    <row r="44" spans="1:19" ht="15.75" x14ac:dyDescent="0.25">
      <c r="C44" s="1">
        <v>3</v>
      </c>
      <c r="D44" s="82">
        <v>37</v>
      </c>
      <c r="E44" s="23" t="s">
        <v>396</v>
      </c>
      <c r="F44" s="84" t="s">
        <v>411</v>
      </c>
      <c r="G44" s="23" t="s">
        <v>412</v>
      </c>
      <c r="H44" s="80">
        <v>0</v>
      </c>
      <c r="I44" s="92">
        <v>0</v>
      </c>
      <c r="J44" s="93">
        <v>0</v>
      </c>
      <c r="K44" s="1">
        <v>0.4</v>
      </c>
      <c r="L44" s="1">
        <v>0.35</v>
      </c>
      <c r="M44" s="1">
        <v>0.55000000000000004</v>
      </c>
      <c r="N44" s="91">
        <v>0.3</v>
      </c>
      <c r="O44" s="1">
        <v>30</v>
      </c>
      <c r="P44" s="1">
        <v>19</v>
      </c>
      <c r="Q44" s="1">
        <v>0</v>
      </c>
      <c r="R44" s="24" t="str">
        <f t="shared" ref="R44:S56" si="0">R43</f>
        <v>T24-2013 ExtWall 6in Conc R13</v>
      </c>
      <c r="S44" s="24" t="str">
        <f t="shared" si="0"/>
        <v>T24-2013 UndWall 6in Conc R13</v>
      </c>
    </row>
    <row r="45" spans="1:19" ht="15.75" x14ac:dyDescent="0.25">
      <c r="C45" s="1">
        <v>4</v>
      </c>
      <c r="D45" s="82">
        <v>36</v>
      </c>
      <c r="E45" s="23" t="s">
        <v>397</v>
      </c>
      <c r="F45" s="84" t="s">
        <v>401</v>
      </c>
      <c r="G45" s="23" t="s">
        <v>413</v>
      </c>
      <c r="H45" s="80">
        <v>0</v>
      </c>
      <c r="I45" s="92">
        <v>0</v>
      </c>
      <c r="J45" s="93">
        <v>0</v>
      </c>
      <c r="K45" s="1">
        <v>0.4</v>
      </c>
      <c r="L45" s="1">
        <v>0.35</v>
      </c>
      <c r="M45" s="1">
        <v>0.55000000000000004</v>
      </c>
      <c r="N45" s="91">
        <v>0.3</v>
      </c>
      <c r="O45" s="1">
        <v>30</v>
      </c>
      <c r="P45" s="1">
        <v>19</v>
      </c>
      <c r="Q45" s="1">
        <v>0</v>
      </c>
      <c r="R45" s="24" t="str">
        <f t="shared" si="0"/>
        <v>T24-2013 ExtWall 6in Conc R13</v>
      </c>
      <c r="S45" s="24" t="str">
        <f t="shared" si="0"/>
        <v>T24-2013 UndWall 6in Conc R13</v>
      </c>
    </row>
    <row r="46" spans="1:19" ht="15.75" x14ac:dyDescent="0.25">
      <c r="C46" s="1">
        <v>5</v>
      </c>
      <c r="D46" s="82">
        <v>33</v>
      </c>
      <c r="E46" s="23" t="s">
        <v>398</v>
      </c>
      <c r="F46" s="84" t="s">
        <v>414</v>
      </c>
      <c r="G46" s="23" t="s">
        <v>415</v>
      </c>
      <c r="H46" s="80">
        <v>0</v>
      </c>
      <c r="I46" s="92">
        <v>0</v>
      </c>
      <c r="J46" s="93">
        <v>0</v>
      </c>
      <c r="K46" s="1">
        <v>0.4</v>
      </c>
      <c r="L46" s="1">
        <v>0.35</v>
      </c>
      <c r="M46" s="1">
        <v>0.55000000000000004</v>
      </c>
      <c r="N46" s="91">
        <v>0.3</v>
      </c>
      <c r="O46" s="1">
        <v>30</v>
      </c>
      <c r="P46" s="1">
        <v>19</v>
      </c>
      <c r="Q46" s="1">
        <v>0</v>
      </c>
      <c r="R46" s="24" t="str">
        <f t="shared" si="0"/>
        <v>T24-2013 ExtWall 6in Conc R13</v>
      </c>
      <c r="S46" s="24" t="str">
        <f t="shared" si="0"/>
        <v>T24-2013 UndWall 6in Conc R13</v>
      </c>
    </row>
    <row r="47" spans="1:19" ht="15.75" x14ac:dyDescent="0.25">
      <c r="C47" s="1">
        <v>6</v>
      </c>
      <c r="D47" s="82">
        <v>39</v>
      </c>
      <c r="E47" s="23" t="s">
        <v>399</v>
      </c>
      <c r="F47" s="84" t="s">
        <v>416</v>
      </c>
      <c r="G47" s="23" t="s">
        <v>417</v>
      </c>
      <c r="H47" s="80">
        <v>0</v>
      </c>
      <c r="I47" s="92">
        <v>0</v>
      </c>
      <c r="J47" s="93">
        <v>0</v>
      </c>
      <c r="K47" s="1">
        <v>0.4</v>
      </c>
      <c r="L47" s="1">
        <v>0.35</v>
      </c>
      <c r="M47" s="1">
        <v>0.55000000000000004</v>
      </c>
      <c r="N47" s="91">
        <v>0.3</v>
      </c>
      <c r="O47" s="1">
        <v>30</v>
      </c>
      <c r="P47" s="1">
        <v>19</v>
      </c>
      <c r="Q47" s="1">
        <v>0</v>
      </c>
      <c r="R47" s="24" t="str">
        <f t="shared" si="0"/>
        <v>T24-2013 ExtWall 6in Conc R13</v>
      </c>
      <c r="S47" s="24" t="str">
        <f t="shared" si="0"/>
        <v>T24-2013 UndWall 6in Conc R13</v>
      </c>
    </row>
    <row r="48" spans="1:19" ht="15.75" x14ac:dyDescent="0.25">
      <c r="C48" s="1">
        <v>7</v>
      </c>
      <c r="D48" s="82">
        <v>44</v>
      </c>
      <c r="E48" s="23" t="s">
        <v>400</v>
      </c>
      <c r="F48" s="84" t="s">
        <v>416</v>
      </c>
      <c r="G48" s="23" t="s">
        <v>417</v>
      </c>
      <c r="H48" s="80">
        <v>0</v>
      </c>
      <c r="I48" s="92">
        <v>0</v>
      </c>
      <c r="J48" s="93">
        <v>0</v>
      </c>
      <c r="K48" s="1">
        <v>0.4</v>
      </c>
      <c r="L48" s="1">
        <v>0.35</v>
      </c>
      <c r="M48" s="1">
        <v>0.55000000000000004</v>
      </c>
      <c r="N48" s="91">
        <v>0.3</v>
      </c>
      <c r="O48" s="1">
        <v>30</v>
      </c>
      <c r="P48" s="1">
        <v>19</v>
      </c>
      <c r="Q48" s="1">
        <v>0</v>
      </c>
      <c r="R48" s="24" t="str">
        <f t="shared" si="0"/>
        <v>T24-2013 ExtWall 6in Conc R13</v>
      </c>
      <c r="S48" s="24" t="str">
        <f t="shared" si="0"/>
        <v>T24-2013 UndWall 6in Conc R13</v>
      </c>
    </row>
    <row r="49" spans="2:19" ht="15.75" x14ac:dyDescent="0.25">
      <c r="C49" s="1">
        <v>8</v>
      </c>
      <c r="D49" s="82">
        <v>37</v>
      </c>
      <c r="E49" s="23" t="s">
        <v>401</v>
      </c>
      <c r="F49" s="84" t="s">
        <v>416</v>
      </c>
      <c r="G49" s="23" t="s">
        <v>418</v>
      </c>
      <c r="H49" s="80">
        <v>1</v>
      </c>
      <c r="I49" s="92">
        <v>0</v>
      </c>
      <c r="J49" s="93">
        <v>0</v>
      </c>
      <c r="K49" s="1">
        <v>0.4</v>
      </c>
      <c r="L49" s="1">
        <v>0.35</v>
      </c>
      <c r="M49" s="1">
        <v>0.55000000000000004</v>
      </c>
      <c r="N49" s="91">
        <v>0.3</v>
      </c>
      <c r="O49" s="1">
        <v>30</v>
      </c>
      <c r="P49" s="1">
        <v>19</v>
      </c>
      <c r="Q49" s="1">
        <v>0</v>
      </c>
      <c r="R49" s="24" t="str">
        <f t="shared" si="0"/>
        <v>T24-2013 ExtWall 6in Conc R13</v>
      </c>
      <c r="S49" s="24" t="str">
        <f t="shared" si="0"/>
        <v>T24-2013 UndWall 6in Conc R13</v>
      </c>
    </row>
    <row r="50" spans="2:19" ht="15.75" x14ac:dyDescent="0.25">
      <c r="C50" s="1">
        <v>9</v>
      </c>
      <c r="D50" s="82">
        <v>36</v>
      </c>
      <c r="E50" s="23" t="s">
        <v>402</v>
      </c>
      <c r="F50" s="84" t="s">
        <v>416</v>
      </c>
      <c r="G50" s="23" t="s">
        <v>418</v>
      </c>
      <c r="H50" s="80">
        <v>1</v>
      </c>
      <c r="I50" s="16">
        <v>30269</v>
      </c>
      <c r="J50" s="91">
        <v>13</v>
      </c>
      <c r="K50" s="1">
        <v>0.4</v>
      </c>
      <c r="L50" s="1">
        <v>0.35</v>
      </c>
      <c r="M50" s="1">
        <v>0.55000000000000004</v>
      </c>
      <c r="N50" s="91">
        <v>0.3</v>
      </c>
      <c r="O50" s="1">
        <v>30</v>
      </c>
      <c r="P50" s="1">
        <v>19</v>
      </c>
      <c r="Q50" s="1">
        <v>0</v>
      </c>
      <c r="R50" s="24" t="str">
        <f t="shared" si="0"/>
        <v>T24-2013 ExtWall 6in Conc R13</v>
      </c>
      <c r="S50" s="24" t="str">
        <f t="shared" si="0"/>
        <v>T24-2013 UndWall 6in Conc R13</v>
      </c>
    </row>
    <row r="51" spans="2:19" ht="15.75" x14ac:dyDescent="0.25">
      <c r="C51" s="1">
        <v>10</v>
      </c>
      <c r="D51" s="82">
        <v>35</v>
      </c>
      <c r="E51" s="23" t="s">
        <v>403</v>
      </c>
      <c r="F51" s="84" t="s">
        <v>416</v>
      </c>
      <c r="G51" s="23" t="s">
        <v>417</v>
      </c>
      <c r="H51" s="80">
        <v>1</v>
      </c>
      <c r="I51" s="16">
        <v>30342</v>
      </c>
      <c r="J51" s="91">
        <v>15</v>
      </c>
      <c r="K51" s="1">
        <v>0.4</v>
      </c>
      <c r="L51" s="1">
        <v>0.35</v>
      </c>
      <c r="M51" s="1">
        <v>0.55000000000000004</v>
      </c>
      <c r="N51" s="91">
        <v>0.3</v>
      </c>
      <c r="O51" s="1">
        <v>30</v>
      </c>
      <c r="P51" s="1">
        <v>19</v>
      </c>
      <c r="Q51" s="1">
        <v>0</v>
      </c>
      <c r="R51" s="24" t="str">
        <f t="shared" si="0"/>
        <v>T24-2013 ExtWall 6in Conc R13</v>
      </c>
      <c r="S51" s="24" t="str">
        <f t="shared" si="0"/>
        <v>T24-2013 UndWall 6in Conc R13</v>
      </c>
    </row>
    <row r="52" spans="2:19" ht="15.75" x14ac:dyDescent="0.25">
      <c r="C52" s="1">
        <v>11</v>
      </c>
      <c r="D52" s="82">
        <v>21</v>
      </c>
      <c r="E52" s="23" t="s">
        <v>52</v>
      </c>
      <c r="F52" s="84" t="s">
        <v>419</v>
      </c>
      <c r="G52" s="23" t="s">
        <v>420</v>
      </c>
      <c r="H52" s="80">
        <v>1</v>
      </c>
      <c r="I52" s="16">
        <v>29791</v>
      </c>
      <c r="J52" s="91">
        <v>18</v>
      </c>
      <c r="K52" s="1">
        <v>0.4</v>
      </c>
      <c r="L52" s="1">
        <v>0.35</v>
      </c>
      <c r="M52" s="1">
        <v>0.55000000000000004</v>
      </c>
      <c r="N52" s="91">
        <v>0.3</v>
      </c>
      <c r="O52" s="1">
        <v>38</v>
      </c>
      <c r="P52" s="1">
        <v>19</v>
      </c>
      <c r="Q52" s="1">
        <v>8</v>
      </c>
      <c r="R52" s="24" t="str">
        <f t="shared" si="0"/>
        <v>T24-2013 ExtWall 6in Conc R13</v>
      </c>
      <c r="S52" s="24" t="str">
        <f t="shared" si="0"/>
        <v>T24-2013 UndWall 6in Conc R13</v>
      </c>
    </row>
    <row r="53" spans="2:19" ht="15.75" x14ac:dyDescent="0.25">
      <c r="C53" s="1">
        <v>12</v>
      </c>
      <c r="D53" s="82">
        <v>37</v>
      </c>
      <c r="E53" s="23" t="s">
        <v>395</v>
      </c>
      <c r="F53" s="84" t="s">
        <v>419</v>
      </c>
      <c r="G53" s="23" t="s">
        <v>415</v>
      </c>
      <c r="H53" s="80">
        <v>1</v>
      </c>
      <c r="I53" s="16">
        <v>29556</v>
      </c>
      <c r="J53" s="91">
        <v>17</v>
      </c>
      <c r="K53" s="1">
        <v>0.4</v>
      </c>
      <c r="L53" s="1">
        <v>0.35</v>
      </c>
      <c r="M53" s="1">
        <v>0.55000000000000004</v>
      </c>
      <c r="N53" s="91">
        <v>0.3</v>
      </c>
      <c r="O53" s="1">
        <v>38</v>
      </c>
      <c r="P53" s="1">
        <v>19</v>
      </c>
      <c r="Q53" s="1">
        <v>4</v>
      </c>
      <c r="R53" s="24" t="str">
        <f t="shared" si="0"/>
        <v>T24-2013 ExtWall 6in Conc R13</v>
      </c>
      <c r="S53" s="24" t="str">
        <f t="shared" si="0"/>
        <v>T24-2013 UndWall 6in Conc R13</v>
      </c>
    </row>
    <row r="54" spans="2:19" ht="15.75" x14ac:dyDescent="0.25">
      <c r="C54" s="1">
        <v>13</v>
      </c>
      <c r="D54" s="82">
        <v>30</v>
      </c>
      <c r="E54" s="23" t="s">
        <v>399</v>
      </c>
      <c r="F54" s="84" t="s">
        <v>419</v>
      </c>
      <c r="G54" s="23" t="s">
        <v>410</v>
      </c>
      <c r="H54" s="80">
        <v>1</v>
      </c>
      <c r="I54" s="16">
        <v>29676</v>
      </c>
      <c r="J54" s="91">
        <v>17</v>
      </c>
      <c r="K54" s="1">
        <v>0.4</v>
      </c>
      <c r="L54" s="1">
        <v>0.35</v>
      </c>
      <c r="M54" s="1">
        <v>0.55000000000000004</v>
      </c>
      <c r="N54" s="91">
        <v>0.3</v>
      </c>
      <c r="O54" s="1">
        <v>38</v>
      </c>
      <c r="P54" s="1">
        <v>19</v>
      </c>
      <c r="Q54" s="1">
        <v>8</v>
      </c>
      <c r="R54" s="24" t="str">
        <f t="shared" si="0"/>
        <v>T24-2013 ExtWall 6in Conc R13</v>
      </c>
      <c r="S54" s="24" t="str">
        <f t="shared" si="0"/>
        <v>T24-2013 UndWall 6in Conc R13</v>
      </c>
    </row>
    <row r="55" spans="2:19" ht="15.75" x14ac:dyDescent="0.25">
      <c r="C55" s="1">
        <v>14</v>
      </c>
      <c r="D55" s="82">
        <v>24</v>
      </c>
      <c r="E55" s="23" t="s">
        <v>404</v>
      </c>
      <c r="F55" s="84" t="s">
        <v>411</v>
      </c>
      <c r="G55" s="23" t="s">
        <v>418</v>
      </c>
      <c r="H55" s="80">
        <v>1</v>
      </c>
      <c r="I55" s="16">
        <v>31969</v>
      </c>
      <c r="J55" s="91">
        <v>16</v>
      </c>
      <c r="K55" s="1">
        <v>0.4</v>
      </c>
      <c r="L55" s="1">
        <v>0.35</v>
      </c>
      <c r="M55" s="1">
        <v>0.55000000000000004</v>
      </c>
      <c r="N55" s="91">
        <v>0.3</v>
      </c>
      <c r="O55" s="1">
        <v>38</v>
      </c>
      <c r="P55" s="1">
        <v>19</v>
      </c>
      <c r="Q55" s="1">
        <v>8</v>
      </c>
      <c r="R55" s="24" t="str">
        <f t="shared" si="0"/>
        <v>T24-2013 ExtWall 6in Conc R13</v>
      </c>
      <c r="S55" s="24" t="str">
        <f t="shared" si="0"/>
        <v>T24-2013 UndWall 6in Conc R13</v>
      </c>
    </row>
    <row r="56" spans="2:19" ht="15.75" x14ac:dyDescent="0.25">
      <c r="C56" s="1">
        <v>15</v>
      </c>
      <c r="D56" s="82">
        <v>34</v>
      </c>
      <c r="E56" s="23" t="s">
        <v>405</v>
      </c>
      <c r="F56" s="84" t="s">
        <v>421</v>
      </c>
      <c r="G56" s="23" t="s">
        <v>417</v>
      </c>
      <c r="H56" s="80">
        <v>0</v>
      </c>
      <c r="I56" s="16">
        <v>29536</v>
      </c>
      <c r="J56" s="91">
        <v>19</v>
      </c>
      <c r="K56" s="1">
        <v>0.4</v>
      </c>
      <c r="L56" s="1">
        <v>0.35</v>
      </c>
      <c r="M56" s="1">
        <v>0.55000000000000004</v>
      </c>
      <c r="N56" s="91">
        <v>0.3</v>
      </c>
      <c r="O56" s="1">
        <v>38</v>
      </c>
      <c r="P56" s="1">
        <v>19</v>
      </c>
      <c r="Q56" s="1">
        <v>4</v>
      </c>
      <c r="R56" s="24" t="str">
        <f t="shared" si="0"/>
        <v>T24-2013 ExtWall 6in Conc R13</v>
      </c>
      <c r="S56" s="24" t="str">
        <f t="shared" si="0"/>
        <v>T24-2013 UndWall 6in Conc R13</v>
      </c>
    </row>
    <row r="57" spans="2:19" ht="15.75" x14ac:dyDescent="0.25">
      <c r="C57" s="1">
        <v>16</v>
      </c>
      <c r="D57" s="82">
        <v>24</v>
      </c>
      <c r="E57" s="23" t="s">
        <v>406</v>
      </c>
      <c r="F57" s="84" t="s">
        <v>419</v>
      </c>
      <c r="G57" s="23" t="s">
        <v>420</v>
      </c>
      <c r="H57" s="80">
        <v>0</v>
      </c>
      <c r="I57" s="92">
        <v>0</v>
      </c>
      <c r="J57" s="93">
        <v>0</v>
      </c>
      <c r="K57" s="1">
        <v>0.4</v>
      </c>
      <c r="L57" s="1">
        <v>0.35</v>
      </c>
      <c r="M57" s="1">
        <v>0.55000000000000004</v>
      </c>
      <c r="N57" s="91">
        <v>0.3</v>
      </c>
      <c r="O57" s="1">
        <v>38</v>
      </c>
      <c r="P57" s="1">
        <v>19</v>
      </c>
      <c r="Q57" s="1">
        <v>8</v>
      </c>
      <c r="R57" t="s">
        <v>424</v>
      </c>
      <c r="S57" t="s">
        <v>428</v>
      </c>
    </row>
    <row r="58" spans="2:19" x14ac:dyDescent="0.25">
      <c r="B58" t="s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A39A-EC2E-455F-969E-23262490FCBB}">
  <dimension ref="A1:L34"/>
  <sheetViews>
    <sheetView zoomScale="110" zoomScaleNormal="110" workbookViewId="0">
      <selection activeCell="F18" sqref="F18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34.140625" customWidth="1"/>
    <col min="6" max="6" width="2.85546875" customWidth="1"/>
    <col min="7" max="9" width="8.85546875"/>
    <col min="10" max="10" width="11.28515625" customWidth="1"/>
    <col min="11" max="11" width="29.140625" customWidth="1"/>
    <col min="12" max="12" width="28" bestFit="1" customWidth="1"/>
    <col min="13" max="14" width="8.85546875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603</v>
      </c>
    </row>
    <row r="3" spans="1:5" x14ac:dyDescent="0.25">
      <c r="A3" t="s">
        <v>0</v>
      </c>
      <c r="B3" t="s">
        <v>3</v>
      </c>
      <c r="D3" t="s">
        <v>604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605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604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607</v>
      </c>
    </row>
    <row r="14" spans="1:5" x14ac:dyDescent="0.25">
      <c r="A14" t="s">
        <v>0</v>
      </c>
      <c r="C14" s="1">
        <v>2</v>
      </c>
      <c r="D14" t="s">
        <v>642</v>
      </c>
    </row>
    <row r="15" spans="1:5" x14ac:dyDescent="0.25">
      <c r="A15" t="s">
        <v>0</v>
      </c>
      <c r="C15" s="1"/>
    </row>
    <row r="16" spans="1:5" x14ac:dyDescent="0.25">
      <c r="B16" t="s">
        <v>641</v>
      </c>
      <c r="D16" s="2"/>
      <c r="E16" s="1"/>
    </row>
    <row r="17" spans="3:12" x14ac:dyDescent="0.25">
      <c r="C17" s="25" t="s">
        <v>48</v>
      </c>
      <c r="D17" s="3" t="s">
        <v>606</v>
      </c>
      <c r="E17" s="17" t="s">
        <v>640</v>
      </c>
      <c r="F17" s="61" t="s">
        <v>0</v>
      </c>
      <c r="G17" s="1"/>
      <c r="H17" s="1"/>
      <c r="I17" s="1"/>
      <c r="J17" s="1"/>
      <c r="K17" s="1"/>
      <c r="L17" s="1"/>
    </row>
    <row r="18" spans="3:12" ht="15.75" x14ac:dyDescent="0.25">
      <c r="C18" s="1">
        <v>1</v>
      </c>
      <c r="D18" s="160" t="s">
        <v>608</v>
      </c>
      <c r="E18" s="97" t="s">
        <v>624</v>
      </c>
      <c r="F18" s="61" t="s">
        <v>0</v>
      </c>
      <c r="G18" s="1"/>
      <c r="H18" s="1"/>
      <c r="I18" s="1"/>
      <c r="J18" s="1"/>
    </row>
    <row r="19" spans="3:12" ht="15.75" x14ac:dyDescent="0.25">
      <c r="C19" s="1">
        <v>2</v>
      </c>
      <c r="D19" s="160" t="s">
        <v>609</v>
      </c>
      <c r="E19" s="97" t="s">
        <v>638</v>
      </c>
      <c r="F19" s="61" t="s">
        <v>0</v>
      </c>
      <c r="G19" s="1"/>
      <c r="H19" s="1"/>
      <c r="I19" s="1"/>
      <c r="J19" s="1"/>
      <c r="K19" s="24"/>
      <c r="L19" s="24"/>
    </row>
    <row r="20" spans="3:12" ht="15.75" x14ac:dyDescent="0.25">
      <c r="C20" s="1">
        <v>3</v>
      </c>
      <c r="D20" s="160" t="s">
        <v>610</v>
      </c>
      <c r="E20" s="97" t="s">
        <v>629</v>
      </c>
      <c r="F20" s="61" t="s">
        <v>0</v>
      </c>
      <c r="G20" s="1"/>
      <c r="H20" s="1"/>
      <c r="I20" s="1"/>
      <c r="J20" s="1"/>
      <c r="K20" s="24"/>
      <c r="L20" s="24"/>
    </row>
    <row r="21" spans="3:12" ht="15.75" x14ac:dyDescent="0.25">
      <c r="C21" s="1">
        <v>4</v>
      </c>
      <c r="D21" s="160" t="s">
        <v>611</v>
      </c>
      <c r="E21" s="97" t="s">
        <v>636</v>
      </c>
      <c r="F21" s="61" t="s">
        <v>0</v>
      </c>
      <c r="G21" s="1"/>
      <c r="H21" s="1"/>
      <c r="I21" s="1"/>
      <c r="J21" s="1"/>
      <c r="K21" s="24"/>
      <c r="L21" s="24"/>
    </row>
    <row r="22" spans="3:12" ht="15.75" x14ac:dyDescent="0.25">
      <c r="C22" s="1">
        <v>5</v>
      </c>
      <c r="D22" s="160" t="s">
        <v>612</v>
      </c>
      <c r="E22" s="97" t="s">
        <v>637</v>
      </c>
      <c r="F22" s="61" t="s">
        <v>0</v>
      </c>
      <c r="G22" s="1"/>
      <c r="H22" s="1"/>
      <c r="I22" s="1"/>
      <c r="J22" s="1"/>
      <c r="K22" s="24"/>
      <c r="L22" s="24"/>
    </row>
    <row r="23" spans="3:12" ht="15.75" x14ac:dyDescent="0.25">
      <c r="C23" s="1">
        <v>6</v>
      </c>
      <c r="D23" s="160" t="s">
        <v>613</v>
      </c>
      <c r="E23" s="97" t="s">
        <v>639</v>
      </c>
      <c r="F23" s="61" t="s">
        <v>0</v>
      </c>
      <c r="G23" s="1"/>
      <c r="H23" s="1"/>
      <c r="I23" s="1"/>
      <c r="J23" s="1"/>
      <c r="K23" s="24"/>
      <c r="L23" s="24"/>
    </row>
    <row r="24" spans="3:12" ht="15.75" x14ac:dyDescent="0.25">
      <c r="C24" s="1">
        <v>7</v>
      </c>
      <c r="D24" s="160" t="s">
        <v>614</v>
      </c>
      <c r="E24" s="97" t="s">
        <v>635</v>
      </c>
      <c r="F24" s="61" t="s">
        <v>0</v>
      </c>
      <c r="G24" s="1"/>
      <c r="H24" s="1"/>
      <c r="I24" s="1"/>
      <c r="J24" s="1"/>
      <c r="K24" s="24"/>
      <c r="L24" s="24"/>
    </row>
    <row r="25" spans="3:12" ht="15.75" x14ac:dyDescent="0.25">
      <c r="C25" s="1">
        <v>8</v>
      </c>
      <c r="D25" s="160" t="s">
        <v>615</v>
      </c>
      <c r="E25" s="97" t="s">
        <v>628</v>
      </c>
      <c r="F25" s="61" t="s">
        <v>0</v>
      </c>
      <c r="G25" s="1"/>
      <c r="H25" s="1"/>
      <c r="I25" s="1"/>
      <c r="J25" s="1"/>
      <c r="K25" s="24"/>
      <c r="L25" s="24"/>
    </row>
    <row r="26" spans="3:12" ht="15.75" x14ac:dyDescent="0.25">
      <c r="C26" s="1">
        <v>9</v>
      </c>
      <c r="D26" s="160" t="s">
        <v>616</v>
      </c>
      <c r="E26" s="97" t="s">
        <v>626</v>
      </c>
      <c r="F26" s="61" t="s">
        <v>0</v>
      </c>
      <c r="G26" s="1"/>
      <c r="H26" s="1"/>
      <c r="I26" s="1"/>
      <c r="J26" s="1"/>
      <c r="K26" s="24"/>
      <c r="L26" s="24"/>
    </row>
    <row r="27" spans="3:12" ht="15.75" x14ac:dyDescent="0.25">
      <c r="C27" s="1">
        <v>10</v>
      </c>
      <c r="D27" s="160" t="s">
        <v>617</v>
      </c>
      <c r="E27" s="97" t="s">
        <v>633</v>
      </c>
      <c r="F27" s="61" t="s">
        <v>0</v>
      </c>
      <c r="G27" s="1"/>
      <c r="H27" s="1"/>
      <c r="I27" s="1"/>
      <c r="J27" s="1"/>
      <c r="K27" s="24"/>
      <c r="L27" s="24"/>
    </row>
    <row r="28" spans="3:12" ht="15.75" x14ac:dyDescent="0.25">
      <c r="C28" s="1">
        <v>11</v>
      </c>
      <c r="D28" s="160" t="s">
        <v>618</v>
      </c>
      <c r="E28" s="97" t="s">
        <v>632</v>
      </c>
      <c r="F28" s="61" t="s">
        <v>0</v>
      </c>
      <c r="G28" s="1"/>
      <c r="H28" s="1"/>
      <c r="I28" s="1"/>
      <c r="J28" s="1"/>
      <c r="K28" s="24"/>
      <c r="L28" s="24"/>
    </row>
    <row r="29" spans="3:12" ht="15.75" x14ac:dyDescent="0.25">
      <c r="C29" s="1">
        <v>12</v>
      </c>
      <c r="D29" s="160" t="s">
        <v>619</v>
      </c>
      <c r="E29" s="97" t="s">
        <v>634</v>
      </c>
      <c r="F29" s="61" t="s">
        <v>0</v>
      </c>
      <c r="G29" s="1"/>
      <c r="H29" s="1"/>
      <c r="I29" s="1"/>
      <c r="J29" s="1"/>
      <c r="K29" s="24"/>
      <c r="L29" s="24"/>
    </row>
    <row r="30" spans="3:12" ht="15.75" x14ac:dyDescent="0.25">
      <c r="C30" s="1">
        <v>13</v>
      </c>
      <c r="D30" s="160" t="s">
        <v>620</v>
      </c>
      <c r="E30" s="97" t="s">
        <v>627</v>
      </c>
      <c r="F30" s="61" t="s">
        <v>0</v>
      </c>
      <c r="G30" s="1"/>
      <c r="H30" s="1"/>
      <c r="I30" s="1"/>
      <c r="J30" s="1"/>
      <c r="K30" s="24"/>
      <c r="L30" s="24"/>
    </row>
    <row r="31" spans="3:12" ht="15.75" x14ac:dyDescent="0.25">
      <c r="C31" s="1">
        <v>14</v>
      </c>
      <c r="D31" s="160" t="s">
        <v>621</v>
      </c>
      <c r="E31" s="97" t="s">
        <v>631</v>
      </c>
      <c r="F31" s="61" t="s">
        <v>0</v>
      </c>
      <c r="G31" s="1"/>
      <c r="H31" s="1"/>
      <c r="I31" s="1"/>
      <c r="J31" s="1"/>
      <c r="K31" s="24"/>
      <c r="L31" s="24"/>
    </row>
    <row r="32" spans="3:12" ht="15.75" x14ac:dyDescent="0.25">
      <c r="C32" s="1">
        <v>15</v>
      </c>
      <c r="D32" s="160" t="s">
        <v>622</v>
      </c>
      <c r="E32" s="97" t="s">
        <v>630</v>
      </c>
      <c r="F32" s="61" t="s">
        <v>0</v>
      </c>
      <c r="G32" s="1"/>
      <c r="H32" s="1"/>
      <c r="I32" s="1"/>
      <c r="J32" s="1"/>
      <c r="K32" s="24"/>
      <c r="L32" s="24"/>
    </row>
    <row r="33" spans="2:10" ht="15.75" x14ac:dyDescent="0.25">
      <c r="C33" s="1">
        <v>16</v>
      </c>
      <c r="D33" s="160" t="s">
        <v>623</v>
      </c>
      <c r="E33" s="97" t="s">
        <v>625</v>
      </c>
      <c r="F33" s="61" t="s">
        <v>0</v>
      </c>
      <c r="G33" s="1"/>
      <c r="H33" s="1"/>
      <c r="I33" s="1"/>
      <c r="J33" s="1"/>
    </row>
    <row r="34" spans="2:10" x14ac:dyDescent="0.25">
      <c r="B34" t="s">
        <v>50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7"/>
  <sheetViews>
    <sheetView topLeftCell="A24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444</v>
      </c>
    </row>
    <row r="3" spans="1:5" x14ac:dyDescent="0.25">
      <c r="A3" t="s">
        <v>0</v>
      </c>
      <c r="B3" t="s">
        <v>3</v>
      </c>
      <c r="D3" t="s">
        <v>445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446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447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448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449</v>
      </c>
      <c r="E15" s="1"/>
    </row>
    <row r="16" spans="1:5" x14ac:dyDescent="0.25">
      <c r="A16" t="s">
        <v>0</v>
      </c>
      <c r="B16" s="1"/>
      <c r="D16" s="2" t="s">
        <v>450</v>
      </c>
      <c r="E16" s="16"/>
    </row>
    <row r="17" spans="1:8" x14ac:dyDescent="0.25">
      <c r="A17" t="s">
        <v>0</v>
      </c>
      <c r="B17" s="1"/>
      <c r="D17" s="2" t="s">
        <v>451</v>
      </c>
      <c r="E17" s="16"/>
    </row>
    <row r="18" spans="1:8" x14ac:dyDescent="0.25">
      <c r="A18" t="s">
        <v>0</v>
      </c>
      <c r="B18" s="1"/>
      <c r="C18" s="18"/>
      <c r="D18" s="3" t="s">
        <v>33</v>
      </c>
      <c r="E18" s="17"/>
    </row>
    <row r="19" spans="1:8" x14ac:dyDescent="0.25">
      <c r="B19" t="s">
        <v>546</v>
      </c>
      <c r="D19" s="2"/>
      <c r="E19" s="16"/>
    </row>
    <row r="20" spans="1:8" x14ac:dyDescent="0.25">
      <c r="C20" s="19" t="s">
        <v>48</v>
      </c>
      <c r="D20" s="20" t="s">
        <v>452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51.061900000000001</v>
      </c>
      <c r="E21" s="23"/>
      <c r="F21" s="1"/>
    </row>
    <row r="22" spans="1:8" ht="15.75" x14ac:dyDescent="0.25">
      <c r="C22" s="1">
        <v>2</v>
      </c>
      <c r="D22" s="82">
        <v>56.978200000000001</v>
      </c>
      <c r="E22" s="23"/>
      <c r="F22" s="1"/>
      <c r="G22" s="24"/>
      <c r="H22" s="24"/>
    </row>
    <row r="23" spans="1:8" ht="15.75" x14ac:dyDescent="0.25">
      <c r="C23" s="1">
        <v>3</v>
      </c>
      <c r="D23" s="82">
        <v>56.754600000000003</v>
      </c>
      <c r="E23" s="23"/>
      <c r="F23" s="1"/>
      <c r="G23" s="24"/>
      <c r="H23" s="24"/>
    </row>
    <row r="24" spans="1:8" ht="15.75" x14ac:dyDescent="0.25">
      <c r="C24" s="1">
        <v>4</v>
      </c>
      <c r="D24" s="82">
        <v>59.234000000000002</v>
      </c>
      <c r="E24" s="23"/>
      <c r="F24" s="1"/>
      <c r="G24" s="24"/>
      <c r="H24" s="24"/>
    </row>
    <row r="25" spans="1:8" ht="15.75" x14ac:dyDescent="0.25">
      <c r="C25" s="1">
        <v>5</v>
      </c>
      <c r="D25" s="82">
        <v>55.514400000000002</v>
      </c>
      <c r="E25" s="23"/>
      <c r="F25" s="1"/>
      <c r="G25" s="24"/>
      <c r="H25" s="24"/>
    </row>
    <row r="26" spans="1:8" ht="15.75" x14ac:dyDescent="0.25">
      <c r="C26" s="1">
        <v>6</v>
      </c>
      <c r="D26" s="82">
        <v>61.4636</v>
      </c>
      <c r="E26" s="23"/>
      <c r="F26" s="1"/>
      <c r="G26" s="24"/>
      <c r="H26" s="24"/>
    </row>
    <row r="27" spans="1:8" ht="15.75" x14ac:dyDescent="0.25">
      <c r="C27" s="1">
        <v>7</v>
      </c>
      <c r="D27" s="82">
        <v>62.2239</v>
      </c>
      <c r="E27" s="23"/>
      <c r="F27" s="1"/>
      <c r="G27" s="24"/>
      <c r="H27" s="24"/>
    </row>
    <row r="28" spans="1:8" ht="15.75" x14ac:dyDescent="0.25">
      <c r="C28" s="1">
        <v>8</v>
      </c>
      <c r="D28" s="82">
        <v>63.441800000000001</v>
      </c>
      <c r="E28" s="23"/>
      <c r="F28" s="1"/>
      <c r="G28" s="24"/>
      <c r="H28" s="24"/>
    </row>
    <row r="29" spans="1:8" ht="15.75" x14ac:dyDescent="0.25">
      <c r="C29" s="1">
        <v>9</v>
      </c>
      <c r="D29" s="82">
        <v>63.526899999999998</v>
      </c>
      <c r="E29" s="23"/>
      <c r="F29" s="1"/>
      <c r="G29" s="24"/>
      <c r="H29" s="24"/>
    </row>
    <row r="30" spans="1:8" ht="15.75" x14ac:dyDescent="0.25">
      <c r="C30" s="1">
        <v>10</v>
      </c>
      <c r="D30" s="82">
        <v>63.871200000000002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62.966099999999997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60.611899999999999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63.849299999999999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62.435000000000002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75.212699999999998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51.525700000000001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7"/>
  <sheetViews>
    <sheetView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10.7109375" customWidth="1"/>
    <col min="5" max="5" width="11.140625" customWidth="1"/>
    <col min="8" max="8" width="8.140625" customWidth="1"/>
    <col min="17" max="17" width="11.28515625" customWidth="1"/>
    <col min="18" max="18" width="29.140625" customWidth="1"/>
    <col min="19" max="19" width="28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t="s">
        <v>0</v>
      </c>
      <c r="B2" t="s">
        <v>455</v>
      </c>
    </row>
    <row r="3" spans="1:5" x14ac:dyDescent="0.25">
      <c r="A3" t="s">
        <v>0</v>
      </c>
      <c r="B3" t="s">
        <v>3</v>
      </c>
      <c r="D3" t="s">
        <v>453</v>
      </c>
    </row>
    <row r="4" spans="1:5" x14ac:dyDescent="0.25">
      <c r="A4" t="s">
        <v>0</v>
      </c>
    </row>
    <row r="5" spans="1:5" x14ac:dyDescent="0.25">
      <c r="A5" t="s">
        <v>0</v>
      </c>
      <c r="B5" t="s">
        <v>24</v>
      </c>
      <c r="D5" t="s">
        <v>454</v>
      </c>
    </row>
    <row r="6" spans="1:5" x14ac:dyDescent="0.25">
      <c r="A6" t="s">
        <v>0</v>
      </c>
    </row>
    <row r="7" spans="1:5" x14ac:dyDescent="0.25">
      <c r="A7" t="s">
        <v>0</v>
      </c>
      <c r="B7" t="s">
        <v>4</v>
      </c>
      <c r="D7" t="s">
        <v>456</v>
      </c>
    </row>
    <row r="8" spans="1:5" x14ac:dyDescent="0.25">
      <c r="A8" t="s">
        <v>0</v>
      </c>
    </row>
    <row r="9" spans="1:5" x14ac:dyDescent="0.25">
      <c r="A9" t="s">
        <v>0</v>
      </c>
      <c r="B9" t="s">
        <v>6</v>
      </c>
    </row>
    <row r="10" spans="1:5" x14ac:dyDescent="0.25">
      <c r="A10" t="s">
        <v>0</v>
      </c>
      <c r="C10" s="1">
        <v>1</v>
      </c>
      <c r="D10" t="s">
        <v>32</v>
      </c>
    </row>
    <row r="11" spans="1:5" x14ac:dyDescent="0.25">
      <c r="A11" t="s">
        <v>0</v>
      </c>
      <c r="C11" s="1"/>
    </row>
    <row r="12" spans="1:5" x14ac:dyDescent="0.25">
      <c r="A12" t="s">
        <v>0</v>
      </c>
      <c r="B12" t="s">
        <v>7</v>
      </c>
      <c r="C12" s="1"/>
    </row>
    <row r="13" spans="1:5" x14ac:dyDescent="0.25">
      <c r="A13" t="s">
        <v>0</v>
      </c>
      <c r="C13" s="1">
        <v>1</v>
      </c>
      <c r="D13" t="s">
        <v>457</v>
      </c>
    </row>
    <row r="14" spans="1:5" x14ac:dyDescent="0.25">
      <c r="A14" t="s">
        <v>0</v>
      </c>
      <c r="C14" s="1"/>
    </row>
    <row r="15" spans="1:5" x14ac:dyDescent="0.25">
      <c r="A15" t="s">
        <v>0</v>
      </c>
      <c r="D15" s="1" t="s">
        <v>458</v>
      </c>
      <c r="E15" s="1"/>
    </row>
    <row r="16" spans="1:5" x14ac:dyDescent="0.25">
      <c r="A16" t="s">
        <v>0</v>
      </c>
      <c r="B16" s="1"/>
      <c r="D16" s="2" t="s">
        <v>459</v>
      </c>
      <c r="E16" s="16"/>
    </row>
    <row r="17" spans="1:8" x14ac:dyDescent="0.25">
      <c r="A17" t="s">
        <v>0</v>
      </c>
      <c r="B17" s="1"/>
      <c r="D17" s="2" t="s">
        <v>460</v>
      </c>
      <c r="E17" s="16"/>
    </row>
    <row r="18" spans="1:8" x14ac:dyDescent="0.25">
      <c r="A18" t="s">
        <v>0</v>
      </c>
      <c r="B18" s="1"/>
      <c r="C18" s="18"/>
      <c r="D18" s="3" t="s">
        <v>461</v>
      </c>
      <c r="E18" s="17"/>
    </row>
    <row r="19" spans="1:8" x14ac:dyDescent="0.25">
      <c r="B19" t="s">
        <v>547</v>
      </c>
      <c r="D19" s="2"/>
      <c r="E19" s="16"/>
    </row>
    <row r="20" spans="1:8" x14ac:dyDescent="0.25">
      <c r="C20" s="19" t="s">
        <v>48</v>
      </c>
      <c r="D20" s="20" t="s">
        <v>462</v>
      </c>
      <c r="E20" s="21"/>
      <c r="F20" s="1"/>
      <c r="G20" s="1"/>
      <c r="H20" s="1"/>
    </row>
    <row r="21" spans="1:8" ht="15.75" x14ac:dyDescent="0.25">
      <c r="C21" s="1">
        <v>1</v>
      </c>
      <c r="D21" s="81">
        <v>1.04</v>
      </c>
      <c r="E21" s="23"/>
      <c r="F21" s="1"/>
    </row>
    <row r="22" spans="1:8" ht="15.75" x14ac:dyDescent="0.25">
      <c r="C22" s="1">
        <v>2</v>
      </c>
      <c r="D22" s="82">
        <v>0.99</v>
      </c>
      <c r="E22" s="23"/>
      <c r="F22" s="1"/>
      <c r="G22" s="24"/>
    </row>
    <row r="23" spans="1:8" ht="15.75" x14ac:dyDescent="0.25">
      <c r="C23" s="1">
        <v>3</v>
      </c>
      <c r="D23" s="82">
        <v>0.99</v>
      </c>
      <c r="E23" s="23"/>
      <c r="F23" s="1"/>
      <c r="G23" s="24"/>
    </row>
    <row r="24" spans="1:8" ht="15.75" x14ac:dyDescent="0.25">
      <c r="C24" s="1">
        <v>4</v>
      </c>
      <c r="D24" s="82">
        <v>1.07</v>
      </c>
      <c r="E24" s="23"/>
      <c r="F24" s="1"/>
      <c r="G24" s="24"/>
    </row>
    <row r="25" spans="1:8" ht="15.75" x14ac:dyDescent="0.25">
      <c r="C25" s="1">
        <v>5</v>
      </c>
      <c r="D25" s="82">
        <v>1.07</v>
      </c>
      <c r="E25" s="23"/>
      <c r="F25" s="1"/>
      <c r="G25" s="24"/>
    </row>
    <row r="26" spans="1:8" ht="15.75" x14ac:dyDescent="0.25">
      <c r="C26" s="1">
        <v>6</v>
      </c>
      <c r="D26" s="82">
        <v>0.92</v>
      </c>
      <c r="E26" s="23"/>
      <c r="F26" s="1"/>
      <c r="G26" s="24"/>
    </row>
    <row r="27" spans="1:8" ht="15.75" x14ac:dyDescent="0.25">
      <c r="C27" s="1">
        <v>7</v>
      </c>
      <c r="D27" s="82">
        <v>0.92</v>
      </c>
      <c r="E27" s="23"/>
      <c r="F27" s="1"/>
      <c r="G27" s="24"/>
    </row>
    <row r="28" spans="1:8" ht="15.75" x14ac:dyDescent="0.25">
      <c r="C28" s="1">
        <v>8</v>
      </c>
      <c r="D28" s="82">
        <v>0.92</v>
      </c>
      <c r="E28" s="23"/>
      <c r="F28" s="1"/>
      <c r="G28" s="24"/>
    </row>
    <row r="29" spans="1:8" ht="15.75" x14ac:dyDescent="0.25">
      <c r="C29" s="1">
        <v>9</v>
      </c>
      <c r="D29" s="82">
        <v>0.92</v>
      </c>
      <c r="E29" s="23"/>
      <c r="F29" s="1"/>
      <c r="G29" s="24"/>
    </row>
    <row r="30" spans="1:8" ht="15.75" x14ac:dyDescent="0.25">
      <c r="C30" s="1">
        <v>10</v>
      </c>
      <c r="D30" s="82">
        <v>0.92</v>
      </c>
      <c r="E30" s="23"/>
      <c r="F30" s="1"/>
      <c r="G30" s="24"/>
      <c r="H30" s="24"/>
    </row>
    <row r="31" spans="1:8" ht="15.75" x14ac:dyDescent="0.25">
      <c r="C31" s="1">
        <v>11</v>
      </c>
      <c r="D31" s="82">
        <v>0.92</v>
      </c>
      <c r="E31" s="23"/>
      <c r="F31" s="1"/>
      <c r="G31" s="24"/>
      <c r="H31" s="24"/>
    </row>
    <row r="32" spans="1:8" ht="15.75" x14ac:dyDescent="0.25">
      <c r="C32" s="1">
        <v>12</v>
      </c>
      <c r="D32" s="82">
        <v>1.07</v>
      </c>
      <c r="E32" s="23"/>
      <c r="F32" s="1"/>
      <c r="G32" s="24"/>
      <c r="H32" s="24"/>
    </row>
    <row r="33" spans="2:8" ht="15.75" x14ac:dyDescent="0.25">
      <c r="C33" s="1">
        <v>13</v>
      </c>
      <c r="D33" s="82">
        <v>0.92</v>
      </c>
      <c r="E33" s="23"/>
      <c r="F33" s="1"/>
      <c r="G33" s="24"/>
      <c r="H33" s="24"/>
    </row>
    <row r="34" spans="2:8" ht="15.75" x14ac:dyDescent="0.25">
      <c r="C34" s="1">
        <v>14</v>
      </c>
      <c r="D34" s="82">
        <v>1.04</v>
      </c>
      <c r="E34" s="23"/>
      <c r="F34" s="1"/>
      <c r="G34" s="24"/>
      <c r="H34" s="24"/>
    </row>
    <row r="35" spans="2:8" ht="15.75" x14ac:dyDescent="0.25">
      <c r="C35" s="1">
        <v>15</v>
      </c>
      <c r="D35" s="82">
        <v>0.92</v>
      </c>
      <c r="E35" s="23"/>
      <c r="F35" s="1"/>
      <c r="G35" s="24"/>
      <c r="H35" s="24"/>
    </row>
    <row r="36" spans="2:8" ht="15.75" x14ac:dyDescent="0.25">
      <c r="C36" s="1">
        <v>16</v>
      </c>
      <c r="D36" s="82">
        <v>1.5</v>
      </c>
      <c r="E36" s="23"/>
      <c r="F36" s="1"/>
    </row>
    <row r="37" spans="2:8" x14ac:dyDescent="0.25">
      <c r="B37" t="s">
        <v>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8"/>
  <sheetViews>
    <sheetView topLeftCell="A10" zoomScale="110" zoomScaleNormal="110" workbookViewId="0">
      <selection activeCell="B20" sqref="B20"/>
    </sheetView>
  </sheetViews>
  <sheetFormatPr defaultRowHeight="15" x14ac:dyDescent="0.25"/>
  <cols>
    <col min="1" max="1" width="2.5703125" customWidth="1"/>
    <col min="2" max="2" width="4.42578125" customWidth="1"/>
    <col min="3" max="3" width="10.7109375" customWidth="1"/>
    <col min="4" max="4" width="10.5703125" customWidth="1"/>
    <col min="5" max="6" width="10.7109375" customWidth="1"/>
    <col min="7" max="7" width="10.85546875" customWidth="1"/>
    <col min="8" max="8" width="3.140625" customWidth="1"/>
    <col min="9" max="9" width="22" style="54" customWidth="1"/>
    <col min="10" max="10" width="21.7109375" customWidth="1"/>
    <col min="11" max="11" width="29.85546875" customWidth="1"/>
    <col min="19" max="19" width="11.28515625" customWidth="1"/>
    <col min="20" max="20" width="29.140625" customWidth="1"/>
    <col min="21" max="21" width="28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463</v>
      </c>
    </row>
    <row r="3" spans="1:4" x14ac:dyDescent="0.25">
      <c r="A3" t="s">
        <v>0</v>
      </c>
      <c r="B3" t="s">
        <v>3</v>
      </c>
      <c r="D3" t="s">
        <v>453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464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456</v>
      </c>
    </row>
    <row r="8" spans="1:4" x14ac:dyDescent="0.25">
      <c r="A8" t="s">
        <v>0</v>
      </c>
    </row>
    <row r="9" spans="1:4" x14ac:dyDescent="0.25">
      <c r="A9" t="s">
        <v>0</v>
      </c>
      <c r="B9" t="s">
        <v>6</v>
      </c>
    </row>
    <row r="10" spans="1:4" x14ac:dyDescent="0.25">
      <c r="A10" t="s">
        <v>0</v>
      </c>
      <c r="C10" s="1">
        <v>1</v>
      </c>
      <c r="D10" t="s">
        <v>477</v>
      </c>
    </row>
    <row r="11" spans="1:4" x14ac:dyDescent="0.25">
      <c r="A11" t="s">
        <v>0</v>
      </c>
      <c r="C11" s="1">
        <v>2</v>
      </c>
      <c r="D11" t="s">
        <v>465</v>
      </c>
    </row>
    <row r="12" spans="1:4" x14ac:dyDescent="0.25">
      <c r="A12" t="s">
        <v>0</v>
      </c>
      <c r="C12" s="1"/>
    </row>
    <row r="13" spans="1:4" x14ac:dyDescent="0.25">
      <c r="A13" t="s">
        <v>0</v>
      </c>
      <c r="B13" t="s">
        <v>7</v>
      </c>
      <c r="C13" s="1"/>
    </row>
    <row r="14" spans="1:4" x14ac:dyDescent="0.25">
      <c r="A14" t="s">
        <v>0</v>
      </c>
      <c r="C14" s="1">
        <v>1</v>
      </c>
      <c r="D14" t="s">
        <v>466</v>
      </c>
    </row>
    <row r="15" spans="1:4" x14ac:dyDescent="0.25">
      <c r="A15" t="s">
        <v>0</v>
      </c>
      <c r="C15" s="1">
        <v>2</v>
      </c>
      <c r="D15" t="s">
        <v>467</v>
      </c>
    </row>
    <row r="16" spans="1:4" x14ac:dyDescent="0.25">
      <c r="A16" t="s">
        <v>0</v>
      </c>
      <c r="C16" s="1">
        <v>3</v>
      </c>
      <c r="D16" t="s">
        <v>468</v>
      </c>
    </row>
    <row r="17" spans="1:11" x14ac:dyDescent="0.25">
      <c r="A17" t="s">
        <v>0</v>
      </c>
      <c r="C17" s="1"/>
      <c r="D17" s="1"/>
    </row>
    <row r="18" spans="1:11" x14ac:dyDescent="0.25">
      <c r="A18" t="s">
        <v>0</v>
      </c>
      <c r="E18" s="1"/>
      <c r="F18" s="1"/>
    </row>
    <row r="19" spans="1:11" x14ac:dyDescent="0.25">
      <c r="B19" t="s">
        <v>489</v>
      </c>
      <c r="E19" s="2"/>
      <c r="F19" s="16"/>
    </row>
    <row r="20" spans="1:11" x14ac:dyDescent="0.25">
      <c r="C20" s="22" t="s">
        <v>476</v>
      </c>
      <c r="D20" s="22" t="s">
        <v>471</v>
      </c>
      <c r="E20" s="20" t="s">
        <v>469</v>
      </c>
      <c r="F20" s="21" t="s">
        <v>470</v>
      </c>
      <c r="G20" s="21" t="s">
        <v>472</v>
      </c>
      <c r="H20" s="1"/>
      <c r="I20" s="132" t="s">
        <v>478</v>
      </c>
      <c r="J20" s="19" t="s">
        <v>479</v>
      </c>
      <c r="K20" s="19" t="s">
        <v>488</v>
      </c>
    </row>
    <row r="21" spans="1:11" x14ac:dyDescent="0.25">
      <c r="C21" s="1">
        <v>0</v>
      </c>
      <c r="D21" s="1" t="s">
        <v>353</v>
      </c>
      <c r="E21" s="2">
        <v>1.01E-2</v>
      </c>
      <c r="F21" s="16">
        <v>11.8</v>
      </c>
      <c r="G21" s="16">
        <v>5</v>
      </c>
      <c r="H21" s="61" t="s">
        <v>0</v>
      </c>
      <c r="I21" s="135" t="s">
        <v>480</v>
      </c>
      <c r="J21" s="141" t="s">
        <v>483</v>
      </c>
      <c r="K21" s="144" t="s">
        <v>487</v>
      </c>
    </row>
    <row r="22" spans="1:11" x14ac:dyDescent="0.25">
      <c r="C22" s="1">
        <v>3</v>
      </c>
      <c r="D22" s="1" t="s">
        <v>353</v>
      </c>
      <c r="E22" s="111">
        <f t="shared" ref="E22:G23" si="0">E21</f>
        <v>1.01E-2</v>
      </c>
      <c r="F22" s="92">
        <f t="shared" si="0"/>
        <v>11.8</v>
      </c>
      <c r="G22" s="92">
        <f t="shared" si="0"/>
        <v>5</v>
      </c>
      <c r="H22" s="61" t="s">
        <v>0</v>
      </c>
      <c r="I22" s="135" t="s">
        <v>481</v>
      </c>
      <c r="J22" s="142" t="s">
        <v>483</v>
      </c>
      <c r="K22" s="144"/>
    </row>
    <row r="23" spans="1:11" x14ac:dyDescent="0.25">
      <c r="C23" s="22">
        <v>6</v>
      </c>
      <c r="D23" s="22" t="s">
        <v>353</v>
      </c>
      <c r="E23" s="112">
        <f t="shared" si="0"/>
        <v>1.01E-2</v>
      </c>
      <c r="F23" s="133">
        <f t="shared" si="0"/>
        <v>11.8</v>
      </c>
      <c r="G23" s="133">
        <f t="shared" si="0"/>
        <v>5</v>
      </c>
      <c r="H23" s="134" t="s">
        <v>0</v>
      </c>
      <c r="I23" s="136" t="s">
        <v>482</v>
      </c>
      <c r="J23" s="143" t="s">
        <v>483</v>
      </c>
      <c r="K23" s="144"/>
    </row>
    <row r="24" spans="1:11" x14ac:dyDescent="0.25">
      <c r="C24" s="1" t="s">
        <v>353</v>
      </c>
      <c r="D24" s="1">
        <v>0</v>
      </c>
      <c r="E24" s="2">
        <v>1.1299999999999999E-2</v>
      </c>
      <c r="F24" s="16">
        <v>11.8</v>
      </c>
      <c r="G24" s="16">
        <v>5</v>
      </c>
      <c r="H24" s="61" t="s">
        <v>0</v>
      </c>
      <c r="I24" s="135" t="s">
        <v>484</v>
      </c>
      <c r="J24" s="137" t="s">
        <v>473</v>
      </c>
      <c r="K24" s="144" t="s">
        <v>486</v>
      </c>
    </row>
    <row r="25" spans="1:11" x14ac:dyDescent="0.25">
      <c r="C25" s="1" t="s">
        <v>353</v>
      </c>
      <c r="D25" s="1">
        <v>1</v>
      </c>
      <c r="E25" s="111">
        <f t="shared" ref="E25:G26" si="1">E24</f>
        <v>1.1299999999999999E-2</v>
      </c>
      <c r="F25" s="92">
        <f t="shared" si="1"/>
        <v>11.8</v>
      </c>
      <c r="G25" s="92">
        <f t="shared" si="1"/>
        <v>5</v>
      </c>
      <c r="H25" s="61" t="s">
        <v>0</v>
      </c>
      <c r="I25" s="139" t="s">
        <v>484</v>
      </c>
      <c r="J25" s="137" t="s">
        <v>474</v>
      </c>
      <c r="K25" s="144"/>
    </row>
    <row r="26" spans="1:11" x14ac:dyDescent="0.25">
      <c r="C26" s="22" t="s">
        <v>353</v>
      </c>
      <c r="D26" s="22">
        <v>3</v>
      </c>
      <c r="E26" s="112">
        <f t="shared" si="1"/>
        <v>1.1299999999999999E-2</v>
      </c>
      <c r="F26" s="133">
        <f t="shared" si="1"/>
        <v>11.8</v>
      </c>
      <c r="G26" s="133">
        <f t="shared" si="1"/>
        <v>5</v>
      </c>
      <c r="H26" s="134" t="s">
        <v>0</v>
      </c>
      <c r="I26" s="140" t="s">
        <v>484</v>
      </c>
      <c r="J26" s="138" t="s">
        <v>475</v>
      </c>
      <c r="K26" s="144"/>
    </row>
    <row r="27" spans="1:11" x14ac:dyDescent="0.25">
      <c r="C27" s="1" t="s">
        <v>353</v>
      </c>
      <c r="D27" s="1" t="s">
        <v>353</v>
      </c>
      <c r="E27" s="2">
        <v>7.9299999999999995E-3</v>
      </c>
      <c r="F27" s="16">
        <v>15.67</v>
      </c>
      <c r="G27" s="16">
        <v>1.9</v>
      </c>
      <c r="H27" s="61" t="s">
        <v>0</v>
      </c>
      <c r="I27" s="139" t="s">
        <v>484</v>
      </c>
      <c r="J27" s="142" t="s">
        <v>483</v>
      </c>
      <c r="K27" s="144" t="s">
        <v>485</v>
      </c>
    </row>
    <row r="28" spans="1:11" x14ac:dyDescent="0.25">
      <c r="B28" t="s">
        <v>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topLeftCell="A13" workbookViewId="0">
      <selection activeCell="B19" sqref="B19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490</v>
      </c>
    </row>
    <row r="3" spans="1:4" x14ac:dyDescent="0.25">
      <c r="A3" t="s">
        <v>0</v>
      </c>
      <c r="B3" t="s">
        <v>491</v>
      </c>
    </row>
    <row r="4" spans="1:4" x14ac:dyDescent="0.25">
      <c r="A4" t="s">
        <v>0</v>
      </c>
      <c r="B4" t="s">
        <v>492</v>
      </c>
      <c r="D4" t="s">
        <v>493</v>
      </c>
    </row>
    <row r="5" spans="1:4" x14ac:dyDescent="0.25">
      <c r="A5" t="s">
        <v>0</v>
      </c>
      <c r="B5" t="s">
        <v>3</v>
      </c>
    </row>
    <row r="6" spans="1:4" x14ac:dyDescent="0.25">
      <c r="A6" t="s">
        <v>0</v>
      </c>
    </row>
    <row r="7" spans="1:4" x14ac:dyDescent="0.25">
      <c r="A7" t="s">
        <v>0</v>
      </c>
      <c r="B7" t="s">
        <v>24</v>
      </c>
      <c r="D7" t="s">
        <v>494</v>
      </c>
    </row>
    <row r="8" spans="1:4" x14ac:dyDescent="0.25">
      <c r="A8" t="s">
        <v>0</v>
      </c>
    </row>
    <row r="9" spans="1:4" x14ac:dyDescent="0.25">
      <c r="A9" t="s">
        <v>0</v>
      </c>
      <c r="B9" t="s">
        <v>4</v>
      </c>
    </row>
    <row r="10" spans="1:4" x14ac:dyDescent="0.25">
      <c r="A10" t="s">
        <v>0</v>
      </c>
    </row>
    <row r="11" spans="1:4" x14ac:dyDescent="0.25">
      <c r="A11" t="s">
        <v>0</v>
      </c>
      <c r="B11" t="s">
        <v>6</v>
      </c>
      <c r="D11" t="s">
        <v>495</v>
      </c>
    </row>
    <row r="12" spans="1:4" x14ac:dyDescent="0.25">
      <c r="A12" t="s">
        <v>0</v>
      </c>
      <c r="C12">
        <v>1</v>
      </c>
      <c r="D12" t="s">
        <v>496</v>
      </c>
    </row>
    <row r="13" spans="1:4" x14ac:dyDescent="0.25">
      <c r="A13" t="s">
        <v>0</v>
      </c>
      <c r="C13">
        <v>2</v>
      </c>
      <c r="D13" t="s">
        <v>497</v>
      </c>
    </row>
    <row r="14" spans="1:4" x14ac:dyDescent="0.25">
      <c r="A14" t="s">
        <v>0</v>
      </c>
      <c r="D14" t="s">
        <v>498</v>
      </c>
    </row>
    <row r="15" spans="1:4" x14ac:dyDescent="0.25">
      <c r="A15" t="s">
        <v>0</v>
      </c>
    </row>
    <row r="16" spans="1:4" x14ac:dyDescent="0.25">
      <c r="A16" t="s">
        <v>0</v>
      </c>
    </row>
    <row r="17" spans="1:6" x14ac:dyDescent="0.25">
      <c r="A17" t="s">
        <v>0</v>
      </c>
      <c r="B17" t="s">
        <v>504</v>
      </c>
    </row>
    <row r="18" spans="1:6" x14ac:dyDescent="0.25">
      <c r="B18" s="145" t="s">
        <v>548</v>
      </c>
      <c r="C18" s="145"/>
      <c r="D18" s="146"/>
      <c r="E18" s="146"/>
      <c r="F18" s="146"/>
    </row>
    <row r="19" spans="1:6" x14ac:dyDescent="0.25">
      <c r="C19" s="147" t="s">
        <v>433</v>
      </c>
      <c r="D19" s="147" t="s">
        <v>499</v>
      </c>
      <c r="E19" s="147" t="s">
        <v>500</v>
      </c>
      <c r="F19" s="148" t="s">
        <v>501</v>
      </c>
    </row>
    <row r="20" spans="1:6" x14ac:dyDescent="0.25">
      <c r="C20" s="1" t="s">
        <v>353</v>
      </c>
      <c r="D20" s="1" t="s">
        <v>505</v>
      </c>
      <c r="E20" s="1" t="s">
        <v>502</v>
      </c>
      <c r="F20" s="1">
        <v>1.5</v>
      </c>
    </row>
    <row r="21" spans="1:6" x14ac:dyDescent="0.25">
      <c r="C21" s="1" t="s">
        <v>353</v>
      </c>
      <c r="D21" s="1" t="s">
        <v>505</v>
      </c>
      <c r="E21" s="1" t="s">
        <v>503</v>
      </c>
      <c r="F21" s="1">
        <v>1</v>
      </c>
    </row>
    <row r="22" spans="1:6" x14ac:dyDescent="0.25">
      <c r="C22" s="1" t="s">
        <v>353</v>
      </c>
      <c r="D22" s="1" t="s">
        <v>506</v>
      </c>
      <c r="E22" s="1" t="s">
        <v>353</v>
      </c>
      <c r="F22" s="1">
        <v>1.5</v>
      </c>
    </row>
    <row r="23" spans="1:6" x14ac:dyDescent="0.25">
      <c r="C23" s="1" t="s">
        <v>353</v>
      </c>
      <c r="D23" s="1" t="s">
        <v>507</v>
      </c>
      <c r="E23" s="1" t="s">
        <v>353</v>
      </c>
      <c r="F23" s="1">
        <v>2</v>
      </c>
    </row>
    <row r="24" spans="1:6" x14ac:dyDescent="0.25">
      <c r="C24" s="1" t="s">
        <v>353</v>
      </c>
      <c r="D24" s="1" t="s">
        <v>508</v>
      </c>
      <c r="E24" s="1" t="s">
        <v>353</v>
      </c>
      <c r="F24" s="1">
        <v>2.5</v>
      </c>
    </row>
    <row r="25" spans="1:6" x14ac:dyDescent="0.25">
      <c r="C25" s="1" t="s">
        <v>353</v>
      </c>
      <c r="D25" s="1" t="s">
        <v>509</v>
      </c>
      <c r="E25" s="1" t="s">
        <v>353</v>
      </c>
      <c r="F25" s="1">
        <v>3</v>
      </c>
    </row>
    <row r="26" spans="1:6" x14ac:dyDescent="0.25">
      <c r="C26" s="1" t="s">
        <v>353</v>
      </c>
      <c r="D26" s="1" t="s">
        <v>510</v>
      </c>
      <c r="E26" s="1" t="s">
        <v>353</v>
      </c>
      <c r="F26" s="1">
        <v>3.5</v>
      </c>
    </row>
    <row r="27" spans="1:6" x14ac:dyDescent="0.25">
      <c r="C27" s="1" t="s">
        <v>353</v>
      </c>
      <c r="D27" s="1" t="s">
        <v>511</v>
      </c>
      <c r="E27" s="1" t="s">
        <v>353</v>
      </c>
      <c r="F27" s="1">
        <v>4</v>
      </c>
    </row>
    <row r="28" spans="1:6" x14ac:dyDescent="0.25">
      <c r="C28" s="1" t="s">
        <v>353</v>
      </c>
      <c r="D28" s="1" t="s">
        <v>512</v>
      </c>
      <c r="E28" s="1" t="s">
        <v>353</v>
      </c>
      <c r="F28" s="1">
        <v>5</v>
      </c>
    </row>
    <row r="29" spans="1:6" x14ac:dyDescent="0.25">
      <c r="C29" s="1" t="s">
        <v>353</v>
      </c>
      <c r="D29" s="1" t="s">
        <v>353</v>
      </c>
      <c r="E29" s="1" t="s">
        <v>353</v>
      </c>
      <c r="F29" s="1">
        <v>6</v>
      </c>
    </row>
    <row r="30" spans="1:6" x14ac:dyDescent="0.25">
      <c r="B30" t="s">
        <v>50</v>
      </c>
    </row>
    <row r="31" spans="1:6" x14ac:dyDescent="0.25">
      <c r="A31" t="s">
        <v>0</v>
      </c>
    </row>
    <row r="32" spans="1:6" x14ac:dyDescent="0.25">
      <c r="A32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6"/>
  <sheetViews>
    <sheetView topLeftCell="A31" workbookViewId="0">
      <selection activeCell="R35" sqref="R35"/>
    </sheetView>
  </sheetViews>
  <sheetFormatPr defaultRowHeight="15" x14ac:dyDescent="0.25"/>
  <cols>
    <col min="1" max="1" width="12.140625" customWidth="1"/>
    <col min="2" max="11" width="10.28515625" customWidth="1"/>
    <col min="12" max="12" width="3.42578125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0</v>
      </c>
      <c r="B2" t="s">
        <v>55</v>
      </c>
    </row>
    <row r="3" spans="1:10" x14ac:dyDescent="0.25">
      <c r="A3" t="s">
        <v>0</v>
      </c>
      <c r="B3" t="s">
        <v>3</v>
      </c>
      <c r="D3" t="s">
        <v>56</v>
      </c>
    </row>
    <row r="4" spans="1:10" x14ac:dyDescent="0.25">
      <c r="A4" t="s">
        <v>0</v>
      </c>
    </row>
    <row r="5" spans="1:10" x14ac:dyDescent="0.25">
      <c r="A5" t="s">
        <v>0</v>
      </c>
      <c r="B5" t="s">
        <v>24</v>
      </c>
      <c r="D5" t="s">
        <v>57</v>
      </c>
    </row>
    <row r="6" spans="1:10" x14ac:dyDescent="0.25">
      <c r="A6" t="s">
        <v>0</v>
      </c>
    </row>
    <row r="7" spans="1:10" x14ac:dyDescent="0.25">
      <c r="A7" t="s">
        <v>0</v>
      </c>
      <c r="B7" t="s">
        <v>4</v>
      </c>
      <c r="D7" t="s">
        <v>58</v>
      </c>
    </row>
    <row r="8" spans="1:10" x14ac:dyDescent="0.25">
      <c r="A8" t="s">
        <v>0</v>
      </c>
      <c r="D8" t="s">
        <v>439</v>
      </c>
    </row>
    <row r="9" spans="1:10" x14ac:dyDescent="0.25">
      <c r="A9" t="s">
        <v>0</v>
      </c>
    </row>
    <row r="10" spans="1:10" x14ac:dyDescent="0.25">
      <c r="A10" t="s">
        <v>0</v>
      </c>
      <c r="B10" t="s">
        <v>6</v>
      </c>
    </row>
    <row r="11" spans="1:10" x14ac:dyDescent="0.25">
      <c r="A11" t="s">
        <v>0</v>
      </c>
      <c r="C11" s="1">
        <v>1</v>
      </c>
      <c r="D11" t="s">
        <v>59</v>
      </c>
    </row>
    <row r="12" spans="1:10" x14ac:dyDescent="0.25">
      <c r="A12" t="s">
        <v>0</v>
      </c>
      <c r="C12" s="1"/>
    </row>
    <row r="13" spans="1:10" x14ac:dyDescent="0.25">
      <c r="A13" t="s">
        <v>0</v>
      </c>
      <c r="B13" t="s">
        <v>7</v>
      </c>
      <c r="C13" s="1"/>
      <c r="I13" s="37" t="s">
        <v>64</v>
      </c>
      <c r="J13" s="38"/>
    </row>
    <row r="14" spans="1:10" x14ac:dyDescent="0.25">
      <c r="A14" t="s">
        <v>0</v>
      </c>
      <c r="C14" s="1">
        <v>1</v>
      </c>
      <c r="D14" t="s">
        <v>60</v>
      </c>
      <c r="I14" s="24" t="s">
        <v>65</v>
      </c>
    </row>
    <row r="15" spans="1:10" x14ac:dyDescent="0.25">
      <c r="A15" t="s">
        <v>0</v>
      </c>
      <c r="C15" s="1">
        <f>C14+1</f>
        <v>2</v>
      </c>
      <c r="D15" t="s">
        <v>60</v>
      </c>
      <c r="I15" s="24" t="s">
        <v>66</v>
      </c>
    </row>
    <row r="16" spans="1:10" x14ac:dyDescent="0.25">
      <c r="A16" t="s">
        <v>0</v>
      </c>
      <c r="C16" s="1">
        <f t="shared" ref="C16:C23" si="0">C15+1</f>
        <v>3</v>
      </c>
      <c r="D16" t="s">
        <v>60</v>
      </c>
      <c r="I16" s="24" t="s">
        <v>67</v>
      </c>
    </row>
    <row r="17" spans="1:13" x14ac:dyDescent="0.25">
      <c r="A17" t="s">
        <v>0</v>
      </c>
      <c r="C17" s="1">
        <f t="shared" si="0"/>
        <v>4</v>
      </c>
      <c r="D17" t="s">
        <v>61</v>
      </c>
      <c r="I17" s="24" t="s">
        <v>65</v>
      </c>
    </row>
    <row r="18" spans="1:13" x14ac:dyDescent="0.25">
      <c r="A18" t="s">
        <v>0</v>
      </c>
      <c r="C18" s="1">
        <f t="shared" si="0"/>
        <v>5</v>
      </c>
      <c r="D18" t="s">
        <v>61</v>
      </c>
      <c r="I18" s="24" t="s">
        <v>66</v>
      </c>
    </row>
    <row r="19" spans="1:13" x14ac:dyDescent="0.25">
      <c r="A19" t="s">
        <v>0</v>
      </c>
      <c r="C19" s="1">
        <f t="shared" si="0"/>
        <v>6</v>
      </c>
      <c r="D19" t="s">
        <v>62</v>
      </c>
      <c r="I19" s="24" t="s">
        <v>65</v>
      </c>
    </row>
    <row r="20" spans="1:13" x14ac:dyDescent="0.25">
      <c r="A20" t="s">
        <v>0</v>
      </c>
      <c r="C20" s="1">
        <f t="shared" si="0"/>
        <v>7</v>
      </c>
      <c r="D20" t="s">
        <v>62</v>
      </c>
      <c r="I20" s="24" t="s">
        <v>66</v>
      </c>
    </row>
    <row r="21" spans="1:13" x14ac:dyDescent="0.25">
      <c r="A21" t="s">
        <v>0</v>
      </c>
      <c r="C21" s="1">
        <f t="shared" si="0"/>
        <v>8</v>
      </c>
      <c r="D21" t="s">
        <v>62</v>
      </c>
      <c r="I21" s="24" t="s">
        <v>67</v>
      </c>
    </row>
    <row r="22" spans="1:13" x14ac:dyDescent="0.25">
      <c r="A22" t="s">
        <v>0</v>
      </c>
      <c r="C22" s="1">
        <f t="shared" si="0"/>
        <v>9</v>
      </c>
      <c r="D22" t="s">
        <v>63</v>
      </c>
      <c r="I22" s="24" t="s">
        <v>65</v>
      </c>
    </row>
    <row r="23" spans="1:13" x14ac:dyDescent="0.25">
      <c r="A23" t="s">
        <v>0</v>
      </c>
      <c r="C23" s="1">
        <f t="shared" si="0"/>
        <v>10</v>
      </c>
      <c r="D23" t="s">
        <v>63</v>
      </c>
      <c r="I23" s="24" t="s">
        <v>66</v>
      </c>
    </row>
    <row r="24" spans="1:13" x14ac:dyDescent="0.25">
      <c r="A24" t="s">
        <v>0</v>
      </c>
    </row>
    <row r="25" spans="1:13" x14ac:dyDescent="0.25">
      <c r="A25" t="s">
        <v>0</v>
      </c>
    </row>
    <row r="26" spans="1:13" x14ac:dyDescent="0.25">
      <c r="A26" t="s">
        <v>0</v>
      </c>
      <c r="B26" s="26" t="s">
        <v>68</v>
      </c>
      <c r="C26" s="27"/>
      <c r="D26" s="27"/>
      <c r="E26" s="27"/>
      <c r="F26" s="27"/>
      <c r="G26" s="26" t="s">
        <v>71</v>
      </c>
      <c r="H26" s="27"/>
      <c r="I26" s="27"/>
      <c r="J26" s="27"/>
      <c r="K26" s="27"/>
    </row>
    <row r="27" spans="1:13" x14ac:dyDescent="0.25">
      <c r="A27" t="s">
        <v>0</v>
      </c>
      <c r="B27" s="26" t="s">
        <v>69</v>
      </c>
      <c r="C27" s="27"/>
      <c r="D27" s="27"/>
      <c r="E27" s="42" t="s">
        <v>70</v>
      </c>
      <c r="F27" s="27"/>
      <c r="G27" s="26" t="s">
        <v>69</v>
      </c>
      <c r="H27" s="27"/>
      <c r="I27" s="27"/>
      <c r="J27" s="42" t="s">
        <v>70</v>
      </c>
      <c r="K27" s="27"/>
    </row>
    <row r="28" spans="1:13" x14ac:dyDescent="0.25">
      <c r="A28" t="s">
        <v>72</v>
      </c>
      <c r="B28" s="15"/>
      <c r="E28" s="43"/>
      <c r="G28" s="15"/>
      <c r="J28" s="43"/>
    </row>
    <row r="29" spans="1:13" x14ac:dyDescent="0.25">
      <c r="A29" s="25" t="s">
        <v>73</v>
      </c>
      <c r="B29" s="35" t="s">
        <v>90</v>
      </c>
      <c r="C29" s="36" t="s">
        <v>91</v>
      </c>
      <c r="D29" s="36" t="s">
        <v>92</v>
      </c>
      <c r="E29" s="44" t="s">
        <v>90</v>
      </c>
      <c r="F29" s="36" t="s">
        <v>91</v>
      </c>
      <c r="G29" s="35" t="s">
        <v>90</v>
      </c>
      <c r="H29" s="36" t="s">
        <v>91</v>
      </c>
      <c r="I29" s="36" t="s">
        <v>92</v>
      </c>
      <c r="J29" s="44" t="s">
        <v>90</v>
      </c>
      <c r="K29" s="36" t="s">
        <v>91</v>
      </c>
    </row>
    <row r="30" spans="1:13" x14ac:dyDescent="0.25">
      <c r="A30" s="28">
        <v>0</v>
      </c>
      <c r="B30" s="39">
        <v>7.3700000000000002E-2</v>
      </c>
      <c r="C30" s="29">
        <v>1.4E-3</v>
      </c>
      <c r="D30" s="29">
        <v>0.16919999999999999</v>
      </c>
      <c r="E30" s="45">
        <v>5.21E-2</v>
      </c>
      <c r="F30" s="29">
        <v>2.5100000000000001E-2</v>
      </c>
      <c r="G30" s="39">
        <v>5.5100000000000003E-2</v>
      </c>
      <c r="H30" s="29">
        <v>2.8E-3</v>
      </c>
      <c r="I30" s="29">
        <v>8.5199999999999998E-2</v>
      </c>
      <c r="J30" s="45">
        <v>4.4600000000000001E-2</v>
      </c>
      <c r="K30" s="29">
        <v>2.3800000000000002E-2</v>
      </c>
      <c r="L30" s="6" t="s">
        <v>0</v>
      </c>
      <c r="M30" s="24" t="s">
        <v>74</v>
      </c>
    </row>
    <row r="31" spans="1:13" x14ac:dyDescent="0.25">
      <c r="A31" s="1">
        <v>5008</v>
      </c>
      <c r="B31" s="40">
        <v>8.5739999999999997E-2</v>
      </c>
      <c r="C31" s="30">
        <v>6.4399999999999995E-3</v>
      </c>
      <c r="D31" s="30">
        <v>9.2759999999999995E-2</v>
      </c>
      <c r="E31" s="46">
        <v>4.3909999999999998E-2</v>
      </c>
      <c r="F31" s="30">
        <v>2.818E-2</v>
      </c>
      <c r="G31" s="40">
        <v>6.448000000000001E-2</v>
      </c>
      <c r="H31" s="30">
        <v>7.8399999999999997E-3</v>
      </c>
      <c r="I31" s="30">
        <v>4.5930000000000006E-2</v>
      </c>
      <c r="J31" s="46">
        <v>3.7739999999999996E-2</v>
      </c>
      <c r="K31" s="30">
        <v>2.6949999999999998E-2</v>
      </c>
      <c r="L31" s="6" t="s">
        <v>0</v>
      </c>
      <c r="M31" s="24" t="s">
        <v>75</v>
      </c>
    </row>
    <row r="32" spans="1:13" x14ac:dyDescent="0.25">
      <c r="A32" s="1">
        <v>7008</v>
      </c>
      <c r="B32" s="40">
        <v>8.5859999999999992E-2</v>
      </c>
      <c r="C32" s="30">
        <v>7.5999999999999991E-3</v>
      </c>
      <c r="D32" s="30">
        <v>8.5639999999999994E-2</v>
      </c>
      <c r="E32" s="46">
        <v>4.2950000000000002E-2</v>
      </c>
      <c r="F32" s="30">
        <v>2.8539999999999999E-2</v>
      </c>
      <c r="G32" s="40">
        <v>6.4600000000000005E-2</v>
      </c>
      <c r="H32" s="30">
        <v>8.879999999999999E-3</v>
      </c>
      <c r="I32" s="30">
        <v>4.2009999999999999E-2</v>
      </c>
      <c r="J32" s="46">
        <v>3.6859999999999997E-2</v>
      </c>
      <c r="K32" s="30">
        <v>2.7349999999999999E-2</v>
      </c>
      <c r="L32" s="6" t="s">
        <v>0</v>
      </c>
      <c r="M32" s="24" t="s">
        <v>76</v>
      </c>
    </row>
    <row r="33" spans="1:15" x14ac:dyDescent="0.25">
      <c r="A33" s="22">
        <v>10008</v>
      </c>
      <c r="B33" s="41">
        <v>8.5949999999999999E-2</v>
      </c>
      <c r="C33" s="31">
        <v>8.4699999999999984E-3</v>
      </c>
      <c r="D33" s="31">
        <v>8.0299999999999996E-2</v>
      </c>
      <c r="E33" s="47">
        <v>4.2230000000000004E-2</v>
      </c>
      <c r="F33" s="31">
        <v>2.8809999999999999E-2</v>
      </c>
      <c r="G33" s="41">
        <v>6.4689999999999998E-2</v>
      </c>
      <c r="H33" s="31">
        <v>9.6599999999999984E-3</v>
      </c>
      <c r="I33" s="31">
        <v>3.9070000000000001E-2</v>
      </c>
      <c r="J33" s="47">
        <v>3.6199999999999996E-2</v>
      </c>
      <c r="K33" s="31">
        <v>2.7650000000000001E-2</v>
      </c>
      <c r="L33" s="6" t="s">
        <v>0</v>
      </c>
      <c r="M33" s="24" t="s">
        <v>77</v>
      </c>
    </row>
    <row r="34" spans="1:15" x14ac:dyDescent="0.25">
      <c r="A34" s="1">
        <v>5016</v>
      </c>
      <c r="B34" s="40">
        <v>8.9179999999999995E-2</v>
      </c>
      <c r="C34" s="30">
        <v>7.8799999999999999E-3</v>
      </c>
      <c r="D34" s="30">
        <v>7.0919999999999997E-2</v>
      </c>
      <c r="E34" s="46">
        <v>4.1569999999999996E-2</v>
      </c>
      <c r="F34" s="30">
        <v>2.9059999999999999E-2</v>
      </c>
      <c r="G34" s="40">
        <v>6.7160000000000011E-2</v>
      </c>
      <c r="H34" s="30">
        <v>9.2800000000000001E-3</v>
      </c>
      <c r="I34" s="30">
        <v>3.4709999999999998E-2</v>
      </c>
      <c r="J34" s="46">
        <v>3.5779999999999999E-2</v>
      </c>
      <c r="K34" s="30">
        <v>2.785E-2</v>
      </c>
      <c r="L34" s="6" t="s">
        <v>0</v>
      </c>
      <c r="M34" s="24" t="s">
        <v>78</v>
      </c>
    </row>
    <row r="35" spans="1:15" x14ac:dyDescent="0.25">
      <c r="A35" s="1">
        <v>7016</v>
      </c>
      <c r="B35" s="40">
        <v>8.9334285714285713E-2</v>
      </c>
      <c r="C35" s="30">
        <v>9.3714285714285722E-3</v>
      </c>
      <c r="D35" s="30">
        <v>6.1765714285714278E-2</v>
      </c>
      <c r="E35" s="46">
        <v>4.033571428571428E-2</v>
      </c>
      <c r="F35" s="30">
        <v>2.9522857142857142E-2</v>
      </c>
      <c r="G35" s="40">
        <v>6.7314285714285715E-2</v>
      </c>
      <c r="H35" s="30">
        <v>1.0617142857142858E-2</v>
      </c>
      <c r="I35" s="30">
        <v>2.9669999999999995E-2</v>
      </c>
      <c r="J35" s="46">
        <v>3.4648571428571424E-2</v>
      </c>
      <c r="K35" s="30">
        <v>2.8364285714285713E-2</v>
      </c>
      <c r="L35" s="6" t="s">
        <v>0</v>
      </c>
      <c r="M35" s="24" t="s">
        <v>79</v>
      </c>
    </row>
    <row r="36" spans="1:15" x14ac:dyDescent="0.25">
      <c r="A36" s="22">
        <v>10016</v>
      </c>
      <c r="B36" s="41">
        <v>8.9450000000000002E-2</v>
      </c>
      <c r="C36" s="31">
        <v>1.0489999999999999E-2</v>
      </c>
      <c r="D36" s="31">
        <v>5.489999999999999E-2</v>
      </c>
      <c r="E36" s="47">
        <v>3.9410000000000001E-2</v>
      </c>
      <c r="F36" s="31">
        <v>2.9870000000000001E-2</v>
      </c>
      <c r="G36" s="41">
        <v>6.7430000000000004E-2</v>
      </c>
      <c r="H36" s="31">
        <v>1.162E-2</v>
      </c>
      <c r="I36" s="31">
        <v>2.5889999999999996E-2</v>
      </c>
      <c r="J36" s="47">
        <v>3.3799999999999997E-2</v>
      </c>
      <c r="K36" s="31">
        <v>2.8750000000000001E-2</v>
      </c>
      <c r="L36" s="6" t="s">
        <v>0</v>
      </c>
      <c r="M36" s="24" t="s">
        <v>80</v>
      </c>
    </row>
    <row r="37" spans="1:15" x14ac:dyDescent="0.25">
      <c r="A37" s="1">
        <v>5024</v>
      </c>
      <c r="B37" s="40">
        <v>9.0899999999999995E-2</v>
      </c>
      <c r="C37" s="30">
        <v>8.6E-3</v>
      </c>
      <c r="D37" s="30">
        <v>0.06</v>
      </c>
      <c r="E37" s="46">
        <v>4.0399999999999998E-2</v>
      </c>
      <c r="F37" s="30">
        <v>2.9499999999999998E-2</v>
      </c>
      <c r="G37" s="40">
        <v>6.8500000000000005E-2</v>
      </c>
      <c r="H37" s="30">
        <v>0.01</v>
      </c>
      <c r="I37" s="30">
        <v>2.9100000000000001E-2</v>
      </c>
      <c r="J37" s="46">
        <v>3.4799999999999998E-2</v>
      </c>
      <c r="K37" s="30">
        <v>2.8299999999999999E-2</v>
      </c>
      <c r="L37" s="6" t="s">
        <v>0</v>
      </c>
      <c r="M37" s="24" t="s">
        <v>81</v>
      </c>
    </row>
    <row r="38" spans="1:15" x14ac:dyDescent="0.25">
      <c r="A38" s="1">
        <v>7024</v>
      </c>
      <c r="B38" s="40">
        <v>9.1071428571428567E-2</v>
      </c>
      <c r="C38" s="30">
        <v>1.0257142857142857E-2</v>
      </c>
      <c r="D38" s="30">
        <v>4.9828571428571423E-2</v>
      </c>
      <c r="E38" s="46">
        <v>3.9028571428571426E-2</v>
      </c>
      <c r="F38" s="30">
        <v>3.0014285714285712E-2</v>
      </c>
      <c r="G38" s="40">
        <v>6.8671428571428578E-2</v>
      </c>
      <c r="H38" s="30">
        <v>1.1485714285714287E-2</v>
      </c>
      <c r="I38" s="30">
        <v>2.35E-2</v>
      </c>
      <c r="J38" s="46">
        <v>3.3542857142857138E-2</v>
      </c>
      <c r="K38" s="30">
        <v>2.8871428571428572E-2</v>
      </c>
      <c r="L38" s="6" t="s">
        <v>0</v>
      </c>
      <c r="M38" s="24" t="s">
        <v>82</v>
      </c>
    </row>
    <row r="39" spans="1:15" x14ac:dyDescent="0.25">
      <c r="A39" s="1">
        <v>10024</v>
      </c>
      <c r="B39" s="40">
        <v>9.1200000000000003E-2</v>
      </c>
      <c r="C39" s="30">
        <v>1.15E-2</v>
      </c>
      <c r="D39" s="30">
        <v>4.2200000000000001E-2</v>
      </c>
      <c r="E39" s="46">
        <v>3.7999999999999999E-2</v>
      </c>
      <c r="F39" s="30">
        <v>3.04E-2</v>
      </c>
      <c r="G39" s="40">
        <v>6.88E-2</v>
      </c>
      <c r="H39" s="30">
        <v>1.26E-2</v>
      </c>
      <c r="I39" s="30">
        <v>1.9300000000000001E-2</v>
      </c>
      <c r="J39" s="46">
        <v>3.2599999999999997E-2</v>
      </c>
      <c r="K39" s="30">
        <v>2.93E-2</v>
      </c>
      <c r="L39" s="6" t="s">
        <v>0</v>
      </c>
      <c r="M39" s="24" t="s">
        <v>83</v>
      </c>
    </row>
    <row r="40" spans="1:15" x14ac:dyDescent="0.25">
      <c r="A40" s="22">
        <v>15024</v>
      </c>
      <c r="B40" s="41">
        <f>TREND(B37:B39,$A37:$A39,$A40)</f>
        <v>9.1506766917293231E-2</v>
      </c>
      <c r="C40" s="31">
        <f t="shared" ref="C40:K40" si="1">TREND(C37:C39,$A37:$A39,$A40)</f>
        <v>1.4465413533834588E-2</v>
      </c>
      <c r="D40" s="31">
        <f t="shared" si="1"/>
        <v>2.3998496240601491E-2</v>
      </c>
      <c r="E40" s="47">
        <f t="shared" si="1"/>
        <v>3.5545864661654138E-2</v>
      </c>
      <c r="F40" s="31">
        <f t="shared" si="1"/>
        <v>3.13203007518797E-2</v>
      </c>
      <c r="G40" s="41">
        <f t="shared" si="1"/>
        <v>6.9106766917293228E-2</v>
      </c>
      <c r="H40" s="31">
        <f t="shared" si="1"/>
        <v>1.5258646616541353E-2</v>
      </c>
      <c r="I40" s="31">
        <f t="shared" si="1"/>
        <v>9.2789473684210533E-3</v>
      </c>
      <c r="J40" s="47">
        <f t="shared" si="1"/>
        <v>3.0350375939849621E-2</v>
      </c>
      <c r="K40" s="31">
        <f t="shared" si="1"/>
        <v>3.0322556390977438E-2</v>
      </c>
      <c r="L40" s="6" t="s">
        <v>0</v>
      </c>
      <c r="M40" s="24" t="s">
        <v>440</v>
      </c>
    </row>
    <row r="41" spans="1:15" x14ac:dyDescent="0.25">
      <c r="A41" s="1">
        <v>5048</v>
      </c>
      <c r="B41" s="40">
        <v>8.1699999999999995E-2</v>
      </c>
      <c r="C41" s="30">
        <v>1.3899999999999999E-2</v>
      </c>
      <c r="D41" s="30">
        <v>4.7899999999999998E-2</v>
      </c>
      <c r="E41" s="46">
        <v>3.5099999999999999E-2</v>
      </c>
      <c r="F41" s="30">
        <v>3.1399999999999997E-2</v>
      </c>
      <c r="G41" s="40">
        <v>6.2899999999999998E-2</v>
      </c>
      <c r="H41" s="30">
        <v>1.41E-2</v>
      </c>
      <c r="I41" s="30">
        <v>2.24E-2</v>
      </c>
      <c r="J41" s="46">
        <v>3.0599999999999999E-2</v>
      </c>
      <c r="K41" s="30">
        <v>2.9899999999999999E-2</v>
      </c>
      <c r="L41" s="6" t="s">
        <v>0</v>
      </c>
      <c r="M41" s="24" t="s">
        <v>84</v>
      </c>
    </row>
    <row r="42" spans="1:15" x14ac:dyDescent="0.25">
      <c r="A42" s="1">
        <v>7048</v>
      </c>
      <c r="B42" s="40">
        <v>7.9242857142857143E-2</v>
      </c>
      <c r="C42" s="30">
        <v>1.7042857142857144E-2</v>
      </c>
      <c r="D42" s="30">
        <v>3.5271428571428565E-2</v>
      </c>
      <c r="E42" s="46">
        <v>3.264285714285714E-2</v>
      </c>
      <c r="F42" s="30">
        <v>3.2314285714285712E-2</v>
      </c>
      <c r="G42" s="40">
        <v>6.6271428571428564E-2</v>
      </c>
      <c r="H42" s="30">
        <v>1.3242857142857143E-2</v>
      </c>
      <c r="I42" s="30">
        <v>2.062857142857143E-2</v>
      </c>
      <c r="J42" s="46">
        <v>2.8371428571428572E-2</v>
      </c>
      <c r="K42" s="30">
        <v>3.0871428571428574E-2</v>
      </c>
      <c r="L42" s="6" t="s">
        <v>0</v>
      </c>
      <c r="M42" s="24" t="s">
        <v>85</v>
      </c>
    </row>
    <row r="43" spans="1:15" x14ac:dyDescent="0.25">
      <c r="A43" s="1">
        <v>10048</v>
      </c>
      <c r="B43" s="40">
        <v>7.7399999999999997E-2</v>
      </c>
      <c r="C43" s="30">
        <v>1.9400000000000001E-2</v>
      </c>
      <c r="D43" s="30">
        <v>2.58E-2</v>
      </c>
      <c r="E43" s="46">
        <v>3.0800000000000001E-2</v>
      </c>
      <c r="F43" s="30">
        <v>3.3000000000000002E-2</v>
      </c>
      <c r="G43" s="40">
        <v>6.88E-2</v>
      </c>
      <c r="H43" s="30">
        <v>1.26E-2</v>
      </c>
      <c r="I43" s="30">
        <v>1.9300000000000001E-2</v>
      </c>
      <c r="J43" s="46">
        <v>2.6700000000000002E-2</v>
      </c>
      <c r="K43" s="30">
        <v>3.1600000000000003E-2</v>
      </c>
      <c r="L43" s="6" t="s">
        <v>0</v>
      </c>
      <c r="M43" s="24" t="s">
        <v>86</v>
      </c>
    </row>
    <row r="44" spans="1:15" x14ac:dyDescent="0.25">
      <c r="A44" s="1">
        <v>15048</v>
      </c>
      <c r="B44" s="40">
        <v>7.4499999999999997E-2</v>
      </c>
      <c r="C44" s="30">
        <v>2.24E-2</v>
      </c>
      <c r="D44" s="30">
        <v>1.61E-2</v>
      </c>
      <c r="E44" s="46">
        <v>2.87E-2</v>
      </c>
      <c r="F44" s="30">
        <v>3.39E-2</v>
      </c>
      <c r="G44" s="40">
        <v>5.7700000000000001E-2</v>
      </c>
      <c r="H44" s="30">
        <v>2.1700000000000001E-2</v>
      </c>
      <c r="I44" s="30">
        <v>4.7000000000000002E-3</v>
      </c>
      <c r="J44" s="46">
        <v>2.4799999999999999E-2</v>
      </c>
      <c r="K44" s="30">
        <v>3.2500000000000001E-2</v>
      </c>
      <c r="L44" s="6" t="s">
        <v>0</v>
      </c>
      <c r="M44" s="24" t="s">
        <v>87</v>
      </c>
    </row>
    <row r="45" spans="1:15" x14ac:dyDescent="0.25">
      <c r="A45" s="1">
        <v>20048</v>
      </c>
      <c r="B45" s="40">
        <v>7.2400000000000006E-2</v>
      </c>
      <c r="C45" s="30">
        <v>2.24E-2</v>
      </c>
      <c r="D45" s="30">
        <v>1.06E-2</v>
      </c>
      <c r="E45" s="46">
        <v>2.7300000000000001E-2</v>
      </c>
      <c r="F45" s="30">
        <v>3.4500000000000003E-2</v>
      </c>
      <c r="G45" s="40">
        <v>5.6099999999999997E-2</v>
      </c>
      <c r="H45" s="30">
        <v>2.35E-2</v>
      </c>
      <c r="I45" s="30">
        <v>1.6000000000000001E-3</v>
      </c>
      <c r="J45" s="46">
        <v>2.35E-2</v>
      </c>
      <c r="K45" s="30">
        <v>3.3099999999999997E-2</v>
      </c>
      <c r="L45" s="6" t="s">
        <v>0</v>
      </c>
      <c r="M45" s="24" t="s">
        <v>88</v>
      </c>
    </row>
    <row r="46" spans="1:15" x14ac:dyDescent="0.25">
      <c r="A46" s="12">
        <v>-99</v>
      </c>
      <c r="B46" s="32">
        <v>0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2">
        <v>0</v>
      </c>
      <c r="J46" s="32">
        <v>0</v>
      </c>
      <c r="K46" s="32">
        <v>0</v>
      </c>
      <c r="L46" s="12" t="s">
        <v>0</v>
      </c>
      <c r="M46" s="33" t="s">
        <v>89</v>
      </c>
      <c r="N46" s="34"/>
      <c r="O46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10"/>
  <sheetViews>
    <sheetView topLeftCell="A62" zoomScale="110" zoomScaleNormal="110" workbookViewId="0">
      <selection activeCell="G59" sqref="G59"/>
    </sheetView>
  </sheetViews>
  <sheetFormatPr defaultRowHeight="15" x14ac:dyDescent="0.25"/>
  <cols>
    <col min="1" max="1" width="2.5703125" customWidth="1"/>
    <col min="2" max="2" width="4.42578125" customWidth="1"/>
    <col min="3" max="3" width="14" customWidth="1"/>
    <col min="4" max="4" width="9.7109375" customWidth="1"/>
    <col min="5" max="5" width="31.5703125" customWidth="1"/>
    <col min="6" max="6" width="4" customWidth="1"/>
  </cols>
  <sheetData>
    <row r="1" spans="1:4" x14ac:dyDescent="0.25">
      <c r="A1" t="s">
        <v>0</v>
      </c>
      <c r="B1" t="s">
        <v>1</v>
      </c>
    </row>
    <row r="2" spans="1:4" x14ac:dyDescent="0.25">
      <c r="A2" t="s">
        <v>0</v>
      </c>
      <c r="B2" t="s">
        <v>261</v>
      </c>
    </row>
    <row r="3" spans="1:4" x14ac:dyDescent="0.25">
      <c r="A3" t="s">
        <v>0</v>
      </c>
      <c r="B3" t="s">
        <v>3</v>
      </c>
      <c r="D3" t="s">
        <v>739</v>
      </c>
    </row>
    <row r="4" spans="1:4" x14ac:dyDescent="0.25">
      <c r="A4" t="s">
        <v>0</v>
      </c>
    </row>
    <row r="5" spans="1:4" x14ac:dyDescent="0.25">
      <c r="A5" t="s">
        <v>0</v>
      </c>
      <c r="B5" t="s">
        <v>24</v>
      </c>
      <c r="D5" t="s">
        <v>262</v>
      </c>
    </row>
    <row r="6" spans="1:4" x14ac:dyDescent="0.25">
      <c r="A6" t="s">
        <v>0</v>
      </c>
    </row>
    <row r="7" spans="1:4" x14ac:dyDescent="0.25">
      <c r="A7" t="s">
        <v>0</v>
      </c>
      <c r="B7" t="s">
        <v>4</v>
      </c>
      <c r="D7" t="s">
        <v>373</v>
      </c>
    </row>
    <row r="8" spans="1:4" x14ac:dyDescent="0.25">
      <c r="A8" t="s">
        <v>0</v>
      </c>
      <c r="D8" t="s">
        <v>372</v>
      </c>
    </row>
    <row r="9" spans="1:4" x14ac:dyDescent="0.25">
      <c r="A9" t="s">
        <v>0</v>
      </c>
      <c r="D9" t="s">
        <v>544</v>
      </c>
    </row>
    <row r="10" spans="1:4" x14ac:dyDescent="0.25">
      <c r="A10" t="s">
        <v>0</v>
      </c>
      <c r="D10" t="s">
        <v>736</v>
      </c>
    </row>
    <row r="11" spans="1:4" x14ac:dyDescent="0.25">
      <c r="A11" t="s">
        <v>0</v>
      </c>
      <c r="D11" t="s">
        <v>738</v>
      </c>
    </row>
    <row r="12" spans="1:4" x14ac:dyDescent="0.25">
      <c r="A12" t="s">
        <v>0</v>
      </c>
      <c r="D12" t="s">
        <v>740</v>
      </c>
    </row>
    <row r="13" spans="1:4" x14ac:dyDescent="0.25">
      <c r="A13" t="s">
        <v>0</v>
      </c>
    </row>
    <row r="14" spans="1:4" x14ac:dyDescent="0.25">
      <c r="A14" t="s">
        <v>0</v>
      </c>
      <c r="B14" t="s">
        <v>6</v>
      </c>
    </row>
    <row r="15" spans="1:4" x14ac:dyDescent="0.25">
      <c r="A15" t="s">
        <v>0</v>
      </c>
      <c r="C15" s="1">
        <v>1</v>
      </c>
      <c r="D15" t="s">
        <v>263</v>
      </c>
    </row>
    <row r="16" spans="1:4" x14ac:dyDescent="0.25">
      <c r="A16" t="s">
        <v>0</v>
      </c>
      <c r="C16" s="1"/>
    </row>
    <row r="17" spans="1:7" x14ac:dyDescent="0.25">
      <c r="A17" t="s">
        <v>0</v>
      </c>
      <c r="B17" t="s">
        <v>7</v>
      </c>
      <c r="C17" s="1"/>
    </row>
    <row r="18" spans="1:7" x14ac:dyDescent="0.25">
      <c r="A18" t="s">
        <v>0</v>
      </c>
      <c r="C18" s="1">
        <v>1</v>
      </c>
      <c r="D18" t="s">
        <v>355</v>
      </c>
    </row>
    <row r="19" spans="1:7" x14ac:dyDescent="0.25">
      <c r="A19" t="s">
        <v>0</v>
      </c>
      <c r="C19" s="1">
        <v>2</v>
      </c>
      <c r="D19" t="s">
        <v>356</v>
      </c>
    </row>
    <row r="20" spans="1:7" x14ac:dyDescent="0.25">
      <c r="A20" t="s">
        <v>0</v>
      </c>
      <c r="C20" s="1"/>
      <c r="D20" s="1"/>
    </row>
    <row r="21" spans="1:7" x14ac:dyDescent="0.25">
      <c r="B21" t="s">
        <v>549</v>
      </c>
      <c r="D21" s="15"/>
    </row>
    <row r="22" spans="1:7" x14ac:dyDescent="0.25">
      <c r="C22" s="19" t="s">
        <v>260</v>
      </c>
      <c r="D22" s="20" t="s">
        <v>352</v>
      </c>
      <c r="E22" s="22" t="s">
        <v>264</v>
      </c>
    </row>
    <row r="23" spans="1:7" ht="15.75" x14ac:dyDescent="0.25">
      <c r="C23" s="1">
        <v>99001</v>
      </c>
      <c r="D23" s="121">
        <v>0</v>
      </c>
      <c r="E23" s="108" t="s">
        <v>265</v>
      </c>
      <c r="F23" s="1" t="s">
        <v>0</v>
      </c>
      <c r="G23" s="24" t="s">
        <v>372</v>
      </c>
    </row>
    <row r="24" spans="1:7" ht="15.75" x14ac:dyDescent="0.25">
      <c r="C24" s="1">
        <v>99002</v>
      </c>
      <c r="D24" s="121">
        <v>0</v>
      </c>
      <c r="E24" s="109" t="s">
        <v>266</v>
      </c>
      <c r="F24" s="1" t="s">
        <v>0</v>
      </c>
    </row>
    <row r="25" spans="1:7" ht="15.75" x14ac:dyDescent="0.25">
      <c r="C25" s="1">
        <v>99003</v>
      </c>
      <c r="D25" s="121">
        <v>0</v>
      </c>
      <c r="E25" s="109" t="s">
        <v>267</v>
      </c>
      <c r="F25" s="1" t="s">
        <v>0</v>
      </c>
    </row>
    <row r="26" spans="1:7" ht="15.75" x14ac:dyDescent="0.25">
      <c r="C26" s="1">
        <v>99004</v>
      </c>
      <c r="D26" s="121">
        <v>0</v>
      </c>
      <c r="E26" s="109" t="s">
        <v>268</v>
      </c>
      <c r="F26" s="1" t="s">
        <v>0</v>
      </c>
    </row>
    <row r="27" spans="1:7" ht="15.75" x14ac:dyDescent="0.25">
      <c r="C27" s="1">
        <v>99005</v>
      </c>
      <c r="D27" s="121">
        <v>0</v>
      </c>
      <c r="E27" s="109" t="s">
        <v>269</v>
      </c>
      <c r="F27" s="1" t="s">
        <v>0</v>
      </c>
    </row>
    <row r="28" spans="1:7" ht="15.75" x14ac:dyDescent="0.25">
      <c r="C28" s="1">
        <v>99006</v>
      </c>
      <c r="D28" s="121">
        <v>0</v>
      </c>
      <c r="E28" s="109" t="s">
        <v>270</v>
      </c>
      <c r="F28" s="1" t="s">
        <v>0</v>
      </c>
    </row>
    <row r="29" spans="1:7" ht="15.75" x14ac:dyDescent="0.25">
      <c r="C29" s="1">
        <v>99007</v>
      </c>
      <c r="D29" s="121">
        <v>0</v>
      </c>
      <c r="E29" s="109" t="s">
        <v>271</v>
      </c>
      <c r="F29" s="1" t="s">
        <v>0</v>
      </c>
    </row>
    <row r="30" spans="1:7" ht="15.75" x14ac:dyDescent="0.25">
      <c r="C30" s="1">
        <v>99008</v>
      </c>
      <c r="D30" s="121">
        <v>0</v>
      </c>
      <c r="E30" s="109" t="s">
        <v>272</v>
      </c>
      <c r="F30" s="1" t="s">
        <v>0</v>
      </c>
    </row>
    <row r="31" spans="1:7" ht="15.75" x14ac:dyDescent="0.25">
      <c r="C31" s="1">
        <v>99009</v>
      </c>
      <c r="D31" s="121">
        <v>0</v>
      </c>
      <c r="E31" s="109" t="s">
        <v>273</v>
      </c>
      <c r="F31" s="1" t="s">
        <v>0</v>
      </c>
    </row>
    <row r="32" spans="1:7" ht="15.75" x14ac:dyDescent="0.25">
      <c r="C32" s="1">
        <v>99010</v>
      </c>
      <c r="D32" s="121">
        <v>0</v>
      </c>
      <c r="E32" s="109" t="s">
        <v>274</v>
      </c>
      <c r="F32" s="1" t="s">
        <v>0</v>
      </c>
    </row>
    <row r="33" spans="3:7" ht="15.75" x14ac:dyDescent="0.25">
      <c r="C33" s="1">
        <v>99011</v>
      </c>
      <c r="D33" s="121">
        <v>0</v>
      </c>
      <c r="E33" s="109" t="s">
        <v>275</v>
      </c>
      <c r="F33" s="1" t="s">
        <v>0</v>
      </c>
    </row>
    <row r="34" spans="3:7" ht="15.75" x14ac:dyDescent="0.25">
      <c r="C34" s="22">
        <v>99012</v>
      </c>
      <c r="D34" s="122">
        <v>0</v>
      </c>
      <c r="E34" s="110" t="s">
        <v>276</v>
      </c>
      <c r="F34" s="22" t="s">
        <v>0</v>
      </c>
      <c r="G34" s="19"/>
    </row>
    <row r="35" spans="3:7" ht="15.75" x14ac:dyDescent="0.25">
      <c r="C35" s="1">
        <v>100101</v>
      </c>
      <c r="D35" s="111">
        <v>1</v>
      </c>
      <c r="E35" s="109" t="s">
        <v>277</v>
      </c>
      <c r="F35" s="1" t="s">
        <v>0</v>
      </c>
    </row>
    <row r="36" spans="3:7" ht="15.75" x14ac:dyDescent="0.25">
      <c r="C36" s="1">
        <v>100102</v>
      </c>
      <c r="D36" s="111">
        <v>1</v>
      </c>
      <c r="E36" s="109" t="s">
        <v>278</v>
      </c>
      <c r="F36" s="1" t="s">
        <v>0</v>
      </c>
    </row>
    <row r="37" spans="3:7" ht="15.75" x14ac:dyDescent="0.25">
      <c r="C37" s="1">
        <v>100103</v>
      </c>
      <c r="D37" s="111">
        <v>1</v>
      </c>
      <c r="E37" s="109" t="s">
        <v>279</v>
      </c>
      <c r="F37" s="1" t="s">
        <v>0</v>
      </c>
    </row>
    <row r="38" spans="3:7" ht="15.75" x14ac:dyDescent="0.25">
      <c r="C38" s="1">
        <v>100104</v>
      </c>
      <c r="D38" s="111">
        <v>1</v>
      </c>
      <c r="E38" s="109" t="s">
        <v>280</v>
      </c>
      <c r="F38" s="1" t="s">
        <v>0</v>
      </c>
    </row>
    <row r="39" spans="3:7" ht="15.75" x14ac:dyDescent="0.25">
      <c r="C39" s="1">
        <v>100105</v>
      </c>
      <c r="D39" s="111">
        <v>1</v>
      </c>
      <c r="E39" s="109" t="s">
        <v>281</v>
      </c>
      <c r="F39" s="1" t="s">
        <v>0</v>
      </c>
    </row>
    <row r="40" spans="3:7" ht="15.75" x14ac:dyDescent="0.25">
      <c r="C40" s="1">
        <v>100106</v>
      </c>
      <c r="D40" s="111">
        <v>1</v>
      </c>
      <c r="E40" s="109" t="s">
        <v>282</v>
      </c>
      <c r="F40" s="1" t="s">
        <v>0</v>
      </c>
    </row>
    <row r="41" spans="3:7" ht="15.75" x14ac:dyDescent="0.25">
      <c r="C41" s="1">
        <v>100107</v>
      </c>
      <c r="D41" s="111">
        <v>1</v>
      </c>
      <c r="E41" s="109" t="s">
        <v>283</v>
      </c>
      <c r="F41" s="1" t="s">
        <v>0</v>
      </c>
    </row>
    <row r="42" spans="3:7" ht="15.75" x14ac:dyDescent="0.25">
      <c r="C42" s="1">
        <v>100108</v>
      </c>
      <c r="D42" s="111">
        <v>1</v>
      </c>
      <c r="E42" s="109" t="s">
        <v>284</v>
      </c>
      <c r="F42" s="1" t="s">
        <v>0</v>
      </c>
    </row>
    <row r="43" spans="3:7" ht="15.75" x14ac:dyDescent="0.25">
      <c r="C43" s="1">
        <v>100109</v>
      </c>
      <c r="D43" s="111">
        <v>1</v>
      </c>
      <c r="E43" s="109" t="s">
        <v>285</v>
      </c>
      <c r="F43" s="1" t="s">
        <v>0</v>
      </c>
    </row>
    <row r="44" spans="3:7" ht="15.75" x14ac:dyDescent="0.25">
      <c r="C44" s="1">
        <v>100110</v>
      </c>
      <c r="D44" s="111">
        <v>1</v>
      </c>
      <c r="E44" s="109" t="s">
        <v>286</v>
      </c>
      <c r="F44" s="1" t="s">
        <v>0</v>
      </c>
    </row>
    <row r="45" spans="3:7" ht="15.75" x14ac:dyDescent="0.25">
      <c r="C45" s="1">
        <v>100111</v>
      </c>
      <c r="D45" s="111">
        <v>1</v>
      </c>
      <c r="E45" s="109" t="s">
        <v>287</v>
      </c>
      <c r="F45" s="1" t="s">
        <v>0</v>
      </c>
    </row>
    <row r="46" spans="3:7" ht="15.75" x14ac:dyDescent="0.25">
      <c r="C46" s="1">
        <v>100112</v>
      </c>
      <c r="D46" s="111">
        <v>1</v>
      </c>
      <c r="E46" s="109" t="s">
        <v>543</v>
      </c>
      <c r="F46" s="1" t="s">
        <v>0</v>
      </c>
    </row>
    <row r="47" spans="3:7" ht="15.75" x14ac:dyDescent="0.25">
      <c r="C47" s="1">
        <v>100113</v>
      </c>
      <c r="D47" s="111">
        <v>1</v>
      </c>
      <c r="E47" s="109" t="s">
        <v>737</v>
      </c>
      <c r="F47" s="1" t="s">
        <v>0</v>
      </c>
    </row>
    <row r="48" spans="3:7" ht="15.75" x14ac:dyDescent="0.25">
      <c r="C48" s="1">
        <v>100201</v>
      </c>
      <c r="D48" s="111">
        <v>1</v>
      </c>
      <c r="E48" s="109" t="s">
        <v>288</v>
      </c>
      <c r="F48" s="1" t="s">
        <v>0</v>
      </c>
    </row>
    <row r="49" spans="3:7" ht="15.75" x14ac:dyDescent="0.25">
      <c r="C49" s="1">
        <v>100202</v>
      </c>
      <c r="D49" s="111">
        <v>1</v>
      </c>
      <c r="E49" s="109" t="s">
        <v>289</v>
      </c>
      <c r="F49" s="1" t="s">
        <v>0</v>
      </c>
    </row>
    <row r="50" spans="3:7" ht="15.75" x14ac:dyDescent="0.25">
      <c r="C50" s="1">
        <v>100203</v>
      </c>
      <c r="D50" s="111">
        <v>1</v>
      </c>
      <c r="E50" s="109" t="s">
        <v>290</v>
      </c>
      <c r="F50" s="1" t="s">
        <v>0</v>
      </c>
    </row>
    <row r="51" spans="3:7" ht="15.75" x14ac:dyDescent="0.25">
      <c r="C51" s="1">
        <v>100204</v>
      </c>
      <c r="D51" s="111">
        <v>1</v>
      </c>
      <c r="E51" s="109" t="s">
        <v>291</v>
      </c>
      <c r="F51" s="1" t="s">
        <v>0</v>
      </c>
    </row>
    <row r="52" spans="3:7" ht="15.75" x14ac:dyDescent="0.25">
      <c r="C52" s="1">
        <v>100205</v>
      </c>
      <c r="D52" s="111">
        <v>1</v>
      </c>
      <c r="E52" s="109" t="s">
        <v>292</v>
      </c>
      <c r="F52" s="1" t="s">
        <v>0</v>
      </c>
    </row>
    <row r="53" spans="3:7" ht="15.75" x14ac:dyDescent="0.25">
      <c r="C53" s="1">
        <v>100206</v>
      </c>
      <c r="D53" s="111">
        <v>1</v>
      </c>
      <c r="E53" s="109" t="s">
        <v>293</v>
      </c>
      <c r="F53" s="1" t="s">
        <v>0</v>
      </c>
    </row>
    <row r="54" spans="3:7" ht="15.75" x14ac:dyDescent="0.25">
      <c r="C54" s="1">
        <v>100207</v>
      </c>
      <c r="D54" s="111">
        <v>1</v>
      </c>
      <c r="E54" s="109" t="s">
        <v>441</v>
      </c>
      <c r="F54" s="1" t="s">
        <v>0</v>
      </c>
    </row>
    <row r="55" spans="3:7" ht="15.75" x14ac:dyDescent="0.25">
      <c r="C55" s="1">
        <v>100208</v>
      </c>
      <c r="D55" s="111">
        <v>1</v>
      </c>
      <c r="E55" s="109" t="s">
        <v>442</v>
      </c>
      <c r="F55" s="1" t="s">
        <v>0</v>
      </c>
    </row>
    <row r="56" spans="3:7" ht="15.75" x14ac:dyDescent="0.25">
      <c r="C56" s="1">
        <v>100209</v>
      </c>
      <c r="D56" s="111">
        <v>1</v>
      </c>
      <c r="E56" s="109" t="s">
        <v>443</v>
      </c>
      <c r="F56" s="1" t="s">
        <v>0</v>
      </c>
    </row>
    <row r="57" spans="3:7" ht="15.75" x14ac:dyDescent="0.25">
      <c r="C57" s="1">
        <v>100210</v>
      </c>
      <c r="D57" s="111">
        <v>1</v>
      </c>
      <c r="E57" s="109" t="s">
        <v>734</v>
      </c>
      <c r="F57" s="1" t="s">
        <v>0</v>
      </c>
      <c r="G57" t="s">
        <v>735</v>
      </c>
    </row>
    <row r="58" spans="3:7" ht="15.75" x14ac:dyDescent="0.25">
      <c r="C58" s="1">
        <v>100211</v>
      </c>
      <c r="D58" s="111">
        <v>1</v>
      </c>
      <c r="E58" s="109" t="s">
        <v>741</v>
      </c>
      <c r="F58" s="1" t="s">
        <v>0</v>
      </c>
      <c r="G58" t="s">
        <v>742</v>
      </c>
    </row>
    <row r="59" spans="3:7" ht="15.75" x14ac:dyDescent="0.25">
      <c r="C59" s="1">
        <v>100301</v>
      </c>
      <c r="D59" s="111">
        <v>1</v>
      </c>
      <c r="E59" s="109" t="s">
        <v>294</v>
      </c>
      <c r="F59" s="1" t="s">
        <v>0</v>
      </c>
    </row>
    <row r="60" spans="3:7" ht="15.75" x14ac:dyDescent="0.25">
      <c r="C60" s="1">
        <v>100302</v>
      </c>
      <c r="D60" s="111">
        <v>1</v>
      </c>
      <c r="E60" s="109" t="s">
        <v>295</v>
      </c>
      <c r="F60" s="1" t="s">
        <v>0</v>
      </c>
    </row>
    <row r="61" spans="3:7" ht="15.75" x14ac:dyDescent="0.25">
      <c r="C61" s="1">
        <v>100303</v>
      </c>
      <c r="D61" s="111">
        <v>1</v>
      </c>
      <c r="E61" s="109" t="s">
        <v>296</v>
      </c>
      <c r="F61" s="1" t="s">
        <v>0</v>
      </c>
    </row>
    <row r="62" spans="3:7" ht="15.75" x14ac:dyDescent="0.25">
      <c r="C62" s="1">
        <v>100401</v>
      </c>
      <c r="D62" s="111">
        <v>1</v>
      </c>
      <c r="E62" s="109" t="s">
        <v>297</v>
      </c>
      <c r="F62" s="1" t="s">
        <v>0</v>
      </c>
    </row>
    <row r="63" spans="3:7" ht="15.75" x14ac:dyDescent="0.25">
      <c r="C63" s="1">
        <v>98015</v>
      </c>
      <c r="D63" s="111">
        <v>1</v>
      </c>
      <c r="E63" s="109" t="s">
        <v>357</v>
      </c>
      <c r="F63" s="1" t="s">
        <v>0</v>
      </c>
    </row>
    <row r="64" spans="3:7" ht="15.75" x14ac:dyDescent="0.25">
      <c r="C64" s="1">
        <v>98016</v>
      </c>
      <c r="D64" s="111">
        <v>1</v>
      </c>
      <c r="E64" s="109" t="s">
        <v>358</v>
      </c>
      <c r="F64" s="1" t="s">
        <v>0</v>
      </c>
    </row>
    <row r="65" spans="3:14" ht="15.75" x14ac:dyDescent="0.25">
      <c r="C65" s="1">
        <v>98017</v>
      </c>
      <c r="D65" s="111">
        <v>1</v>
      </c>
      <c r="E65" s="109" t="s">
        <v>359</v>
      </c>
      <c r="F65" s="1" t="s">
        <v>0</v>
      </c>
    </row>
    <row r="66" spans="3:14" ht="15.75" x14ac:dyDescent="0.25">
      <c r="C66" s="22">
        <v>98018</v>
      </c>
      <c r="D66" s="112">
        <v>1</v>
      </c>
      <c r="E66" s="110" t="s">
        <v>360</v>
      </c>
      <c r="F66" s="22" t="s">
        <v>0</v>
      </c>
      <c r="G66" s="19"/>
    </row>
    <row r="67" spans="3:14" ht="15.75" x14ac:dyDescent="0.25">
      <c r="C67" s="6">
        <f xml:space="preserve"> (VLOOKUP( H67, $L$67:$N$78, 3, FALSE ) * 100) + G67</f>
        <v>980312</v>
      </c>
      <c r="D67" s="111">
        <v>1</v>
      </c>
      <c r="E67" s="109" t="s">
        <v>298</v>
      </c>
      <c r="F67" s="1" t="s">
        <v>0</v>
      </c>
      <c r="G67" s="24">
        <v>12</v>
      </c>
      <c r="H67" s="62" t="s">
        <v>340</v>
      </c>
      <c r="L67" s="102" t="s">
        <v>340</v>
      </c>
      <c r="M67" s="103"/>
      <c r="N67" s="104">
        <v>9803</v>
      </c>
    </row>
    <row r="68" spans="3:14" ht="15.75" x14ac:dyDescent="0.25">
      <c r="C68" s="6">
        <f t="shared" ref="C68:C108" si="0" xml:space="preserve"> (VLOOKUP( H68, $L$67:$N$78, 3, FALSE ) * 100) + G68</f>
        <v>980412</v>
      </c>
      <c r="D68" s="111">
        <v>1</v>
      </c>
      <c r="E68" s="109" t="s">
        <v>299</v>
      </c>
      <c r="F68" s="1" t="s">
        <v>0</v>
      </c>
      <c r="G68" s="62">
        <f>G67</f>
        <v>12</v>
      </c>
      <c r="H68" s="62" t="s">
        <v>341</v>
      </c>
      <c r="L68" s="75" t="s">
        <v>341</v>
      </c>
      <c r="N68" s="105">
        <v>9804</v>
      </c>
    </row>
    <row r="69" spans="3:14" ht="15.75" x14ac:dyDescent="0.25">
      <c r="C69" s="6">
        <f t="shared" si="0"/>
        <v>980512</v>
      </c>
      <c r="D69" s="111">
        <v>1</v>
      </c>
      <c r="E69" s="109" t="s">
        <v>300</v>
      </c>
      <c r="F69" s="1" t="s">
        <v>0</v>
      </c>
      <c r="G69" s="62">
        <f t="shared" ref="G69:G75" si="1">G68</f>
        <v>12</v>
      </c>
      <c r="H69" s="62" t="s">
        <v>342</v>
      </c>
      <c r="L69" s="75" t="s">
        <v>342</v>
      </c>
      <c r="N69" s="105">
        <v>9805</v>
      </c>
    </row>
    <row r="70" spans="3:14" ht="15.75" x14ac:dyDescent="0.25">
      <c r="C70" s="6">
        <f t="shared" si="0"/>
        <v>981112</v>
      </c>
      <c r="D70" s="111">
        <v>1</v>
      </c>
      <c r="E70" s="109" t="s">
        <v>301</v>
      </c>
      <c r="F70" s="1" t="s">
        <v>0</v>
      </c>
      <c r="G70" s="62">
        <f t="shared" si="1"/>
        <v>12</v>
      </c>
      <c r="H70" s="62" t="s">
        <v>343</v>
      </c>
      <c r="L70" s="75" t="s">
        <v>349</v>
      </c>
      <c r="N70" s="105">
        <v>9806</v>
      </c>
    </row>
    <row r="71" spans="3:14" ht="15.75" x14ac:dyDescent="0.25">
      <c r="C71" s="6">
        <f t="shared" si="0"/>
        <v>981212</v>
      </c>
      <c r="D71" s="111">
        <v>1</v>
      </c>
      <c r="E71" s="109" t="s">
        <v>302</v>
      </c>
      <c r="F71" s="1" t="s">
        <v>0</v>
      </c>
      <c r="G71" s="62">
        <f t="shared" si="1"/>
        <v>12</v>
      </c>
      <c r="H71" s="62" t="s">
        <v>344</v>
      </c>
      <c r="L71" s="75" t="s">
        <v>346</v>
      </c>
      <c r="N71" s="105">
        <v>9807</v>
      </c>
    </row>
    <row r="72" spans="3:14" ht="15.75" x14ac:dyDescent="0.25">
      <c r="C72" s="6">
        <f t="shared" si="0"/>
        <v>981312</v>
      </c>
      <c r="D72" s="111">
        <v>1</v>
      </c>
      <c r="E72" s="109" t="s">
        <v>303</v>
      </c>
      <c r="F72" s="1" t="s">
        <v>0</v>
      </c>
      <c r="G72" s="62">
        <f t="shared" si="1"/>
        <v>12</v>
      </c>
      <c r="H72" s="62" t="s">
        <v>345</v>
      </c>
      <c r="L72" s="75" t="s">
        <v>347</v>
      </c>
      <c r="N72" s="105">
        <v>9808</v>
      </c>
    </row>
    <row r="73" spans="3:14" ht="15.75" x14ac:dyDescent="0.25">
      <c r="C73" s="6">
        <f t="shared" si="0"/>
        <v>980712</v>
      </c>
      <c r="D73" s="111">
        <v>1</v>
      </c>
      <c r="E73" s="109" t="s">
        <v>304</v>
      </c>
      <c r="F73" s="1" t="s">
        <v>0</v>
      </c>
      <c r="G73" s="62">
        <f t="shared" si="1"/>
        <v>12</v>
      </c>
      <c r="H73" s="62" t="s">
        <v>346</v>
      </c>
      <c r="L73" s="75" t="s">
        <v>348</v>
      </c>
      <c r="N73" s="105">
        <v>9809</v>
      </c>
    </row>
    <row r="74" spans="3:14" ht="15.75" x14ac:dyDescent="0.25">
      <c r="C74" s="6">
        <f t="shared" si="0"/>
        <v>980812</v>
      </c>
      <c r="D74" s="111">
        <v>1</v>
      </c>
      <c r="E74" s="109" t="s">
        <v>305</v>
      </c>
      <c r="F74" s="1" t="s">
        <v>0</v>
      </c>
      <c r="G74" s="62">
        <f t="shared" si="1"/>
        <v>12</v>
      </c>
      <c r="H74" s="62" t="s">
        <v>347</v>
      </c>
      <c r="L74" s="75" t="s">
        <v>351</v>
      </c>
      <c r="N74" s="105">
        <v>9810</v>
      </c>
    </row>
    <row r="75" spans="3:14" ht="15.75" x14ac:dyDescent="0.25">
      <c r="C75" s="6">
        <f t="shared" si="0"/>
        <v>980912</v>
      </c>
      <c r="D75" s="111">
        <v>1</v>
      </c>
      <c r="E75" s="109" t="s">
        <v>306</v>
      </c>
      <c r="F75" s="1" t="s">
        <v>0</v>
      </c>
      <c r="G75" s="62">
        <f t="shared" si="1"/>
        <v>12</v>
      </c>
      <c r="H75" s="62" t="s">
        <v>348</v>
      </c>
      <c r="L75" s="75" t="s">
        <v>343</v>
      </c>
      <c r="N75" s="105">
        <v>9811</v>
      </c>
    </row>
    <row r="76" spans="3:14" ht="15.75" x14ac:dyDescent="0.25">
      <c r="C76" s="6">
        <f t="shared" si="0"/>
        <v>980310</v>
      </c>
      <c r="D76" s="111">
        <v>1</v>
      </c>
      <c r="E76" s="109" t="s">
        <v>307</v>
      </c>
      <c r="F76" s="1" t="s">
        <v>0</v>
      </c>
      <c r="G76" s="24">
        <v>10</v>
      </c>
      <c r="H76" s="62" t="s">
        <v>340</v>
      </c>
      <c r="L76" s="75" t="s">
        <v>344</v>
      </c>
      <c r="N76" s="105">
        <v>9812</v>
      </c>
    </row>
    <row r="77" spans="3:14" ht="15.75" x14ac:dyDescent="0.25">
      <c r="C77" s="6">
        <f t="shared" si="0"/>
        <v>980410</v>
      </c>
      <c r="D77" s="111">
        <v>1</v>
      </c>
      <c r="E77" s="109" t="s">
        <v>308</v>
      </c>
      <c r="F77" s="1" t="s">
        <v>0</v>
      </c>
      <c r="G77" s="62">
        <f t="shared" ref="G77:G84" si="2">G76</f>
        <v>10</v>
      </c>
      <c r="H77" s="62" t="s">
        <v>341</v>
      </c>
      <c r="L77" s="75" t="s">
        <v>345</v>
      </c>
      <c r="N77" s="105">
        <v>9813</v>
      </c>
    </row>
    <row r="78" spans="3:14" ht="15.75" x14ac:dyDescent="0.25">
      <c r="C78" s="6">
        <f t="shared" si="0"/>
        <v>980510</v>
      </c>
      <c r="D78" s="111">
        <v>1</v>
      </c>
      <c r="E78" s="109" t="s">
        <v>309</v>
      </c>
      <c r="F78" s="1" t="s">
        <v>0</v>
      </c>
      <c r="G78" s="62">
        <f t="shared" si="2"/>
        <v>10</v>
      </c>
      <c r="H78" s="62" t="s">
        <v>342</v>
      </c>
      <c r="L78" s="106" t="s">
        <v>350</v>
      </c>
      <c r="M78" s="19"/>
      <c r="N78" s="107">
        <v>9814</v>
      </c>
    </row>
    <row r="79" spans="3:14" ht="15.75" x14ac:dyDescent="0.25">
      <c r="C79" s="6">
        <f t="shared" si="0"/>
        <v>981110</v>
      </c>
      <c r="D79" s="111">
        <v>1</v>
      </c>
      <c r="E79" s="109" t="s">
        <v>310</v>
      </c>
      <c r="F79" s="1" t="s">
        <v>0</v>
      </c>
      <c r="G79" s="62">
        <f t="shared" si="2"/>
        <v>10</v>
      </c>
      <c r="H79" s="62" t="s">
        <v>343</v>
      </c>
    </row>
    <row r="80" spans="3:14" ht="15.75" x14ac:dyDescent="0.25">
      <c r="C80" s="6">
        <f t="shared" si="0"/>
        <v>981210</v>
      </c>
      <c r="D80" s="111">
        <v>1</v>
      </c>
      <c r="E80" s="109" t="s">
        <v>311</v>
      </c>
      <c r="F80" s="1" t="s">
        <v>0</v>
      </c>
      <c r="G80" s="62">
        <f t="shared" si="2"/>
        <v>10</v>
      </c>
      <c r="H80" s="62" t="s">
        <v>344</v>
      </c>
    </row>
    <row r="81" spans="3:8" ht="15.75" x14ac:dyDescent="0.25">
      <c r="C81" s="6">
        <f t="shared" si="0"/>
        <v>981310</v>
      </c>
      <c r="D81" s="111">
        <v>1</v>
      </c>
      <c r="E81" s="109" t="s">
        <v>312</v>
      </c>
      <c r="F81" s="1" t="s">
        <v>0</v>
      </c>
      <c r="G81" s="62">
        <f t="shared" si="2"/>
        <v>10</v>
      </c>
      <c r="H81" s="62" t="s">
        <v>345</v>
      </c>
    </row>
    <row r="82" spans="3:8" ht="15.75" x14ac:dyDescent="0.25">
      <c r="C82" s="6">
        <f t="shared" si="0"/>
        <v>980710</v>
      </c>
      <c r="D82" s="111">
        <v>1</v>
      </c>
      <c r="E82" s="109" t="s">
        <v>313</v>
      </c>
      <c r="F82" s="1" t="s">
        <v>0</v>
      </c>
      <c r="G82" s="62">
        <f t="shared" si="2"/>
        <v>10</v>
      </c>
      <c r="H82" s="62" t="s">
        <v>346</v>
      </c>
    </row>
    <row r="83" spans="3:8" ht="15.75" x14ac:dyDescent="0.25">
      <c r="C83" s="6">
        <f t="shared" si="0"/>
        <v>980810</v>
      </c>
      <c r="D83" s="111">
        <v>1</v>
      </c>
      <c r="E83" s="109" t="s">
        <v>314</v>
      </c>
      <c r="F83" s="1" t="s">
        <v>0</v>
      </c>
      <c r="G83" s="62">
        <f t="shared" si="2"/>
        <v>10</v>
      </c>
      <c r="H83" s="62" t="s">
        <v>347</v>
      </c>
    </row>
    <row r="84" spans="3:8" ht="15.75" x14ac:dyDescent="0.25">
      <c r="C84" s="6">
        <f t="shared" si="0"/>
        <v>980910</v>
      </c>
      <c r="D84" s="111">
        <v>1</v>
      </c>
      <c r="E84" s="109" t="s">
        <v>315</v>
      </c>
      <c r="F84" s="1" t="s">
        <v>0</v>
      </c>
      <c r="G84" s="62">
        <f t="shared" si="2"/>
        <v>10</v>
      </c>
      <c r="H84" s="62" t="s">
        <v>348</v>
      </c>
    </row>
    <row r="85" spans="3:8" ht="15.75" x14ac:dyDescent="0.25">
      <c r="C85" s="6">
        <f t="shared" si="0"/>
        <v>980308</v>
      </c>
      <c r="D85" s="111">
        <v>1</v>
      </c>
      <c r="E85" s="109" t="s">
        <v>316</v>
      </c>
      <c r="F85" s="1" t="s">
        <v>0</v>
      </c>
      <c r="G85" s="24">
        <v>8</v>
      </c>
      <c r="H85" s="62" t="s">
        <v>340</v>
      </c>
    </row>
    <row r="86" spans="3:8" ht="15.75" x14ac:dyDescent="0.25">
      <c r="C86" s="6">
        <f t="shared" si="0"/>
        <v>980408</v>
      </c>
      <c r="D86" s="111">
        <v>1</v>
      </c>
      <c r="E86" s="109" t="s">
        <v>317</v>
      </c>
      <c r="F86" s="1" t="s">
        <v>0</v>
      </c>
      <c r="G86" s="62">
        <f t="shared" ref="G86:G96" si="3">G85</f>
        <v>8</v>
      </c>
      <c r="H86" s="62" t="s">
        <v>341</v>
      </c>
    </row>
    <row r="87" spans="3:8" ht="15.75" x14ac:dyDescent="0.25">
      <c r="C87" s="6">
        <f t="shared" si="0"/>
        <v>980508</v>
      </c>
      <c r="D87" s="111">
        <v>1</v>
      </c>
      <c r="E87" s="109" t="s">
        <v>318</v>
      </c>
      <c r="F87" s="1" t="s">
        <v>0</v>
      </c>
      <c r="G87" s="62">
        <f t="shared" si="3"/>
        <v>8</v>
      </c>
      <c r="H87" s="62" t="s">
        <v>342</v>
      </c>
    </row>
    <row r="88" spans="3:8" ht="15.75" x14ac:dyDescent="0.25">
      <c r="C88" s="6">
        <f t="shared" si="0"/>
        <v>980608</v>
      </c>
      <c r="D88" s="111">
        <v>1</v>
      </c>
      <c r="E88" s="109" t="s">
        <v>319</v>
      </c>
      <c r="F88" s="1" t="s">
        <v>0</v>
      </c>
      <c r="G88" s="62">
        <f t="shared" si="3"/>
        <v>8</v>
      </c>
      <c r="H88" s="62" t="s">
        <v>349</v>
      </c>
    </row>
    <row r="89" spans="3:8" ht="15.75" x14ac:dyDescent="0.25">
      <c r="C89" s="6">
        <f t="shared" si="0"/>
        <v>981108</v>
      </c>
      <c r="D89" s="111">
        <v>1</v>
      </c>
      <c r="E89" s="109" t="s">
        <v>320</v>
      </c>
      <c r="F89" s="1" t="s">
        <v>0</v>
      </c>
      <c r="G89" s="62">
        <f t="shared" si="3"/>
        <v>8</v>
      </c>
      <c r="H89" s="62" t="s">
        <v>343</v>
      </c>
    </row>
    <row r="90" spans="3:8" ht="15.75" x14ac:dyDescent="0.25">
      <c r="C90" s="6">
        <f t="shared" si="0"/>
        <v>981208</v>
      </c>
      <c r="D90" s="111">
        <v>1</v>
      </c>
      <c r="E90" s="109" t="s">
        <v>321</v>
      </c>
      <c r="F90" s="1" t="s">
        <v>0</v>
      </c>
      <c r="G90" s="62">
        <f t="shared" si="3"/>
        <v>8</v>
      </c>
      <c r="H90" s="62" t="s">
        <v>344</v>
      </c>
    </row>
    <row r="91" spans="3:8" ht="15.75" x14ac:dyDescent="0.25">
      <c r="C91" s="6">
        <f t="shared" si="0"/>
        <v>981308</v>
      </c>
      <c r="D91" s="111">
        <v>1</v>
      </c>
      <c r="E91" s="109" t="s">
        <v>322</v>
      </c>
      <c r="F91" s="1" t="s">
        <v>0</v>
      </c>
      <c r="G91" s="62">
        <f t="shared" si="3"/>
        <v>8</v>
      </c>
      <c r="H91" s="62" t="s">
        <v>345</v>
      </c>
    </row>
    <row r="92" spans="3:8" ht="15.75" x14ac:dyDescent="0.25">
      <c r="C92" s="6">
        <f t="shared" si="0"/>
        <v>981408</v>
      </c>
      <c r="D92" s="111">
        <v>1</v>
      </c>
      <c r="E92" s="109" t="s">
        <v>323</v>
      </c>
      <c r="F92" s="1" t="s">
        <v>0</v>
      </c>
      <c r="G92" s="62">
        <f t="shared" si="3"/>
        <v>8</v>
      </c>
      <c r="H92" s="62" t="s">
        <v>350</v>
      </c>
    </row>
    <row r="93" spans="3:8" ht="15.75" x14ac:dyDescent="0.25">
      <c r="C93" s="6">
        <f t="shared" si="0"/>
        <v>980708</v>
      </c>
      <c r="D93" s="111">
        <v>1</v>
      </c>
      <c r="E93" s="109" t="s">
        <v>324</v>
      </c>
      <c r="F93" s="1" t="s">
        <v>0</v>
      </c>
      <c r="G93" s="62">
        <f t="shared" si="3"/>
        <v>8</v>
      </c>
      <c r="H93" s="62" t="s">
        <v>346</v>
      </c>
    </row>
    <row r="94" spans="3:8" ht="15.75" x14ac:dyDescent="0.25">
      <c r="C94" s="6">
        <f t="shared" si="0"/>
        <v>980808</v>
      </c>
      <c r="D94" s="111">
        <v>1</v>
      </c>
      <c r="E94" s="109" t="s">
        <v>325</v>
      </c>
      <c r="F94" s="1" t="s">
        <v>0</v>
      </c>
      <c r="G94" s="62">
        <f t="shared" si="3"/>
        <v>8</v>
      </c>
      <c r="H94" s="62" t="s">
        <v>347</v>
      </c>
    </row>
    <row r="95" spans="3:8" ht="15.75" x14ac:dyDescent="0.25">
      <c r="C95" s="6">
        <f t="shared" si="0"/>
        <v>980908</v>
      </c>
      <c r="D95" s="111">
        <v>1</v>
      </c>
      <c r="E95" s="109" t="s">
        <v>326</v>
      </c>
      <c r="F95" s="1" t="s">
        <v>0</v>
      </c>
      <c r="G95" s="62">
        <f t="shared" si="3"/>
        <v>8</v>
      </c>
      <c r="H95" s="62" t="s">
        <v>348</v>
      </c>
    </row>
    <row r="96" spans="3:8" ht="15.75" x14ac:dyDescent="0.25">
      <c r="C96" s="6">
        <f t="shared" si="0"/>
        <v>981008</v>
      </c>
      <c r="D96" s="111">
        <v>1</v>
      </c>
      <c r="E96" s="109" t="s">
        <v>327</v>
      </c>
      <c r="F96" s="1" t="s">
        <v>0</v>
      </c>
      <c r="G96" s="62">
        <f t="shared" si="3"/>
        <v>8</v>
      </c>
      <c r="H96" s="62" t="s">
        <v>351</v>
      </c>
    </row>
    <row r="97" spans="2:9" ht="15.75" x14ac:dyDescent="0.25">
      <c r="C97" s="6">
        <f t="shared" si="0"/>
        <v>980306</v>
      </c>
      <c r="D97" s="111">
        <v>1</v>
      </c>
      <c r="E97" s="109" t="s">
        <v>328</v>
      </c>
      <c r="F97" s="1" t="s">
        <v>0</v>
      </c>
      <c r="G97" s="24">
        <v>6</v>
      </c>
      <c r="H97" s="62" t="s">
        <v>340</v>
      </c>
    </row>
    <row r="98" spans="2:9" ht="15.75" x14ac:dyDescent="0.25">
      <c r="C98" s="6">
        <f t="shared" si="0"/>
        <v>980406</v>
      </c>
      <c r="D98" s="111">
        <v>1</v>
      </c>
      <c r="E98" s="109" t="s">
        <v>329</v>
      </c>
      <c r="F98" s="1" t="s">
        <v>0</v>
      </c>
      <c r="G98" s="62">
        <f t="shared" ref="G98:G108" si="4">G97</f>
        <v>6</v>
      </c>
      <c r="H98" s="62" t="s">
        <v>341</v>
      </c>
    </row>
    <row r="99" spans="2:9" ht="15.75" x14ac:dyDescent="0.25">
      <c r="C99" s="6">
        <f t="shared" si="0"/>
        <v>980506</v>
      </c>
      <c r="D99" s="111">
        <v>1</v>
      </c>
      <c r="E99" s="109" t="s">
        <v>330</v>
      </c>
      <c r="F99" s="1" t="s">
        <v>0</v>
      </c>
      <c r="G99" s="62">
        <f t="shared" si="4"/>
        <v>6</v>
      </c>
      <c r="H99" s="62" t="s">
        <v>342</v>
      </c>
    </row>
    <row r="100" spans="2:9" ht="15.75" x14ac:dyDescent="0.25">
      <c r="C100" s="6">
        <f t="shared" si="0"/>
        <v>980606</v>
      </c>
      <c r="D100" s="111">
        <v>1</v>
      </c>
      <c r="E100" s="109" t="s">
        <v>331</v>
      </c>
      <c r="F100" s="1" t="s">
        <v>0</v>
      </c>
      <c r="G100" s="62">
        <f t="shared" si="4"/>
        <v>6</v>
      </c>
      <c r="H100" s="62" t="s">
        <v>349</v>
      </c>
    </row>
    <row r="101" spans="2:9" ht="15.75" x14ac:dyDescent="0.25">
      <c r="C101" s="6">
        <f t="shared" si="0"/>
        <v>981106</v>
      </c>
      <c r="D101" s="111">
        <v>1</v>
      </c>
      <c r="E101" s="109" t="s">
        <v>332</v>
      </c>
      <c r="F101" s="1" t="s">
        <v>0</v>
      </c>
      <c r="G101" s="62">
        <f t="shared" si="4"/>
        <v>6</v>
      </c>
      <c r="H101" s="62" t="s">
        <v>343</v>
      </c>
    </row>
    <row r="102" spans="2:9" ht="15.75" x14ac:dyDescent="0.25">
      <c r="C102" s="6">
        <f t="shared" si="0"/>
        <v>981206</v>
      </c>
      <c r="D102" s="111">
        <v>1</v>
      </c>
      <c r="E102" s="109" t="s">
        <v>333</v>
      </c>
      <c r="F102" s="1" t="s">
        <v>0</v>
      </c>
      <c r="G102" s="62">
        <f t="shared" si="4"/>
        <v>6</v>
      </c>
      <c r="H102" s="62" t="s">
        <v>344</v>
      </c>
    </row>
    <row r="103" spans="2:9" ht="15.75" x14ac:dyDescent="0.25">
      <c r="C103" s="6">
        <f t="shared" si="0"/>
        <v>981306</v>
      </c>
      <c r="D103" s="111">
        <v>1</v>
      </c>
      <c r="E103" s="109" t="s">
        <v>334</v>
      </c>
      <c r="F103" s="1" t="s">
        <v>0</v>
      </c>
      <c r="G103" s="62">
        <f t="shared" si="4"/>
        <v>6</v>
      </c>
      <c r="H103" s="62" t="s">
        <v>345</v>
      </c>
    </row>
    <row r="104" spans="2:9" ht="15.75" x14ac:dyDescent="0.25">
      <c r="C104" s="6">
        <f t="shared" si="0"/>
        <v>981406</v>
      </c>
      <c r="D104" s="111">
        <v>1</v>
      </c>
      <c r="E104" s="109" t="s">
        <v>335</v>
      </c>
      <c r="F104" s="1" t="s">
        <v>0</v>
      </c>
      <c r="G104" s="62">
        <f t="shared" si="4"/>
        <v>6</v>
      </c>
      <c r="H104" s="62" t="s">
        <v>350</v>
      </c>
    </row>
    <row r="105" spans="2:9" ht="15.75" x14ac:dyDescent="0.25">
      <c r="C105" s="6">
        <f t="shared" si="0"/>
        <v>980706</v>
      </c>
      <c r="D105" s="111">
        <v>1</v>
      </c>
      <c r="E105" s="109" t="s">
        <v>336</v>
      </c>
      <c r="F105" s="1" t="s">
        <v>0</v>
      </c>
      <c r="G105" s="62">
        <f t="shared" si="4"/>
        <v>6</v>
      </c>
      <c r="H105" s="62" t="s">
        <v>346</v>
      </c>
    </row>
    <row r="106" spans="2:9" ht="15.75" x14ac:dyDescent="0.25">
      <c r="C106" s="6">
        <f t="shared" si="0"/>
        <v>980806</v>
      </c>
      <c r="D106" s="111">
        <v>1</v>
      </c>
      <c r="E106" s="109" t="s">
        <v>337</v>
      </c>
      <c r="F106" s="1" t="s">
        <v>0</v>
      </c>
      <c r="G106" s="62">
        <f t="shared" si="4"/>
        <v>6</v>
      </c>
      <c r="H106" s="62" t="s">
        <v>347</v>
      </c>
    </row>
    <row r="107" spans="2:9" ht="15.75" x14ac:dyDescent="0.25">
      <c r="C107" s="6">
        <f t="shared" si="0"/>
        <v>980906</v>
      </c>
      <c r="D107" s="111">
        <v>1</v>
      </c>
      <c r="E107" s="109" t="s">
        <v>338</v>
      </c>
      <c r="F107" s="1" t="s">
        <v>0</v>
      </c>
      <c r="G107" s="62">
        <f t="shared" si="4"/>
        <v>6</v>
      </c>
      <c r="H107" s="62" t="s">
        <v>348</v>
      </c>
    </row>
    <row r="108" spans="2:9" ht="15.75" x14ac:dyDescent="0.25">
      <c r="C108" s="113">
        <f t="shared" si="0"/>
        <v>981006</v>
      </c>
      <c r="D108" s="112">
        <v>1</v>
      </c>
      <c r="E108" s="110" t="s">
        <v>339</v>
      </c>
      <c r="F108" s="22" t="s">
        <v>0</v>
      </c>
      <c r="G108" s="114">
        <f t="shared" si="4"/>
        <v>6</v>
      </c>
      <c r="H108" s="114" t="s">
        <v>351</v>
      </c>
      <c r="I108" s="19"/>
    </row>
    <row r="109" spans="2:9" ht="15.75" x14ac:dyDescent="0.25">
      <c r="C109" s="115" t="s">
        <v>353</v>
      </c>
      <c r="D109" s="116">
        <v>0</v>
      </c>
      <c r="E109" s="117" t="s">
        <v>354</v>
      </c>
      <c r="F109" s="1" t="s">
        <v>0</v>
      </c>
    </row>
    <row r="110" spans="2:9" x14ac:dyDescent="0.25">
      <c r="B110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T24RClimateZoneDesignDay</vt:lpstr>
      <vt:lpstr>T24RClimateZoneDesignDay v3b</vt:lpstr>
      <vt:lpstr>T24RCZWeatherMapping</vt:lpstr>
      <vt:lpstr>T24RClimateZoneInletMainsTemp</vt:lpstr>
      <vt:lpstr>T24RClimateZoneDHWASHPAdj</vt:lpstr>
      <vt:lpstr>DHWTankAreaCoefs</vt:lpstr>
      <vt:lpstr>T24R_DHWTables</vt:lpstr>
      <vt:lpstr>T24RSlabEdgeInsulation</vt:lpstr>
      <vt:lpstr>T24RMaterialLibraryMap</vt:lpstr>
      <vt:lpstr>T24RCoolingEquipment</vt:lpstr>
      <vt:lpstr>T24RDistributionSystems</vt:lpstr>
      <vt:lpstr>T24RHeatingEquipment</vt:lpstr>
      <vt:lpstr>T24RBuriedDucts</vt:lpstr>
    </vt:vector>
  </TitlesOfParts>
  <Company>Wrightsoft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Criswell</dc:creator>
  <cp:lastModifiedBy>Scott Criswell</cp:lastModifiedBy>
  <dcterms:created xsi:type="dcterms:W3CDTF">2013-01-03T03:21:39Z</dcterms:created>
  <dcterms:modified xsi:type="dcterms:W3CDTF">2024-09-21T05:41:00Z</dcterms:modified>
</cp:coreProperties>
</file>