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BECC-Com\CBECC-Com13\Local Work\Batch\"/>
    </mc:Choice>
  </mc:AlternateContent>
  <bookViews>
    <workbookView xWindow="0" yWindow="0" windowWidth="20700" windowHeight="7320" activeTab="2"/>
  </bookViews>
  <sheets>
    <sheet name="Old Results" sheetId="2" r:id="rId1"/>
    <sheet name="New Results" sheetId="1" r:id="rId2"/>
    <sheet name="Summary" sheetId="3" r:id="rId3"/>
    <sheet name="Model Parameters" sheetId="5" r:id="rId4"/>
  </sheets>
  <calcPr calcId="152511"/>
</workbook>
</file>

<file path=xl/calcChain.xml><?xml version="1.0" encoding="utf-8"?>
<calcChain xmlns="http://schemas.openxmlformats.org/spreadsheetml/2006/main">
  <c r="JO3" i="3" l="1"/>
  <c r="JN3" i="3"/>
  <c r="JM3" i="3"/>
  <c r="JL3" i="3"/>
  <c r="JK3" i="3"/>
  <c r="JJ3" i="3"/>
  <c r="JI3" i="3"/>
  <c r="JH3" i="3"/>
  <c r="JG3" i="3"/>
  <c r="JF3" i="3"/>
  <c r="JE3" i="3"/>
  <c r="HN3" i="3"/>
  <c r="HM3" i="3"/>
  <c r="HL3" i="3"/>
  <c r="FT3" i="3"/>
  <c r="FS3" i="3"/>
  <c r="FR3" i="3"/>
  <c r="FQ3" i="3"/>
  <c r="DY3" i="3"/>
  <c r="DX3" i="3"/>
  <c r="DW3" i="3"/>
  <c r="DV3" i="3"/>
  <c r="C11" i="3" l="1"/>
  <c r="C12" i="3"/>
  <c r="C13" i="3"/>
  <c r="C14" i="3"/>
  <c r="C15" i="3"/>
  <c r="C16" i="3"/>
  <c r="C17" i="3"/>
  <c r="C18" i="3"/>
  <c r="C19" i="3"/>
  <c r="C20" i="3"/>
  <c r="C21" i="3"/>
  <c r="C22" i="3"/>
  <c r="C23" i="3"/>
  <c r="D18" i="3"/>
  <c r="D19" i="3"/>
  <c r="D20" i="3"/>
  <c r="D21" i="3"/>
  <c r="D22" i="3"/>
  <c r="D23" i="3"/>
  <c r="D11" i="3"/>
  <c r="D12" i="3"/>
  <c r="D13" i="3"/>
  <c r="D14" i="3"/>
  <c r="D15" i="3"/>
  <c r="D16" i="3"/>
  <c r="D17" i="3"/>
  <c r="A11" i="3" l="1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HA15" i="3"/>
  <c r="GC13" i="3"/>
  <c r="DL14" i="3"/>
  <c r="GC21" i="3"/>
  <c r="IW19" i="3"/>
  <c r="DL21" i="3"/>
  <c r="FF23" i="3"/>
  <c r="GK23" i="3"/>
  <c r="GC11" i="3"/>
  <c r="GK14" i="3"/>
  <c r="DK15" i="3"/>
  <c r="HB14" i="3"/>
  <c r="CN14" i="3"/>
  <c r="FF17" i="3"/>
  <c r="GC20" i="3"/>
  <c r="GK20" i="3"/>
  <c r="IV22" i="3"/>
  <c r="CN13" i="3"/>
  <c r="DL20" i="3"/>
  <c r="GC22" i="3"/>
  <c r="FF11" i="3"/>
  <c r="FG21" i="3"/>
  <c r="GK11" i="3"/>
  <c r="GD13" i="3"/>
  <c r="GD18" i="3"/>
  <c r="CN21" i="3"/>
  <c r="GK19" i="3"/>
  <c r="FG23" i="3"/>
  <c r="GD21" i="3"/>
  <c r="CN23" i="3"/>
  <c r="HA23" i="3"/>
  <c r="FG16" i="3"/>
  <c r="HA21" i="3"/>
  <c r="GC15" i="3"/>
  <c r="DK13" i="3"/>
  <c r="GC16" i="3"/>
  <c r="HB24" i="3"/>
  <c r="CU19" i="3"/>
  <c r="IV23" i="3"/>
  <c r="DL17" i="3"/>
  <c r="GD11" i="3"/>
  <c r="FF13" i="3"/>
  <c r="DK12" i="3"/>
  <c r="IV20" i="3"/>
  <c r="FG24" i="3"/>
  <c r="FF20" i="3"/>
  <c r="DK18" i="3"/>
  <c r="IW20" i="3"/>
  <c r="IW11" i="3"/>
  <c r="FG19" i="3"/>
  <c r="IV16" i="3"/>
  <c r="GC18" i="3"/>
  <c r="CN18" i="3"/>
  <c r="GK13" i="3"/>
  <c r="CU18" i="3"/>
  <c r="CU21" i="3"/>
  <c r="HB19" i="3"/>
  <c r="IV18" i="3"/>
  <c r="CU11" i="3"/>
  <c r="HB20" i="3"/>
  <c r="DK14" i="3"/>
  <c r="HA19" i="3"/>
  <c r="DK19" i="3"/>
  <c r="DL13" i="3"/>
  <c r="FG11" i="3"/>
  <c r="IV17" i="3"/>
  <c r="HB15" i="3"/>
  <c r="IV15" i="3"/>
  <c r="GC12" i="3"/>
  <c r="FF12" i="3"/>
  <c r="IW12" i="3"/>
  <c r="FF14" i="3"/>
  <c r="GD16" i="3"/>
  <c r="FF22" i="3"/>
  <c r="HB11" i="3"/>
  <c r="FF16" i="3"/>
  <c r="CN11" i="3"/>
  <c r="GK15" i="3"/>
  <c r="CU23" i="3"/>
  <c r="IW21" i="3"/>
  <c r="HB12" i="3"/>
  <c r="CN22" i="3"/>
  <c r="FG20" i="3"/>
  <c r="FG14" i="3"/>
  <c r="FF18" i="3"/>
  <c r="IV12" i="3"/>
  <c r="CN16" i="3"/>
  <c r="GD23" i="3"/>
  <c r="IW17" i="3"/>
  <c r="CU15" i="3"/>
  <c r="IW22" i="3"/>
  <c r="HA14" i="3"/>
  <c r="FG22" i="3"/>
  <c r="DL11" i="3"/>
  <c r="FF15" i="3"/>
  <c r="DL23" i="3"/>
  <c r="DL15" i="3"/>
  <c r="HB22" i="3"/>
  <c r="GD19" i="3"/>
  <c r="FF24" i="3"/>
  <c r="HA22" i="3"/>
  <c r="GD22" i="3"/>
  <c r="DK24" i="3"/>
  <c r="FF19" i="3"/>
  <c r="CN17" i="3"/>
  <c r="GD17" i="3"/>
  <c r="DK20" i="3"/>
  <c r="IW24" i="3"/>
  <c r="DK11" i="3"/>
  <c r="GK12" i="3"/>
  <c r="IW16" i="3"/>
  <c r="HA17" i="3"/>
  <c r="GC17" i="3"/>
  <c r="DL12" i="3"/>
  <c r="GK17" i="3"/>
  <c r="HA24" i="3"/>
  <c r="GC19" i="3"/>
  <c r="IW14" i="3"/>
  <c r="DL19" i="3"/>
  <c r="DK22" i="3"/>
  <c r="GK16" i="3"/>
  <c r="GD14" i="3"/>
  <c r="FG15" i="3"/>
  <c r="HA18" i="3"/>
  <c r="GK18" i="3"/>
  <c r="HB21" i="3"/>
  <c r="GK24" i="3"/>
  <c r="HA13" i="3"/>
  <c r="CN12" i="3"/>
  <c r="DL18" i="3"/>
  <c r="IV19" i="3"/>
  <c r="CU16" i="3"/>
  <c r="CU20" i="3"/>
  <c r="FF21" i="3"/>
  <c r="HA20" i="3"/>
  <c r="HB13" i="3"/>
  <c r="FG18" i="3"/>
  <c r="CU14" i="3"/>
  <c r="IW18" i="3"/>
  <c r="GK22" i="3"/>
  <c r="IV21" i="3"/>
  <c r="CU12" i="3"/>
  <c r="CU22" i="3"/>
  <c r="CN24" i="3"/>
  <c r="DK16" i="3"/>
  <c r="HB17" i="3"/>
  <c r="HB18" i="3"/>
  <c r="IW23" i="3"/>
  <c r="CU13" i="3"/>
  <c r="DL24" i="3"/>
  <c r="HA11" i="3"/>
  <c r="CN20" i="3"/>
  <c r="FG12" i="3"/>
  <c r="FG17" i="3"/>
  <c r="GC23" i="3"/>
  <c r="DK17" i="3"/>
  <c r="IW13" i="3"/>
  <c r="GD24" i="3"/>
  <c r="IV24" i="3"/>
  <c r="DL16" i="3"/>
  <c r="GD20" i="3"/>
  <c r="CU17" i="3"/>
  <c r="IW15" i="3"/>
  <c r="IV11" i="3"/>
  <c r="GK21" i="3"/>
  <c r="GD15" i="3"/>
  <c r="HB16" i="3"/>
  <c r="GC24" i="3"/>
  <c r="HA12" i="3"/>
  <c r="DK23" i="3"/>
  <c r="IV14" i="3"/>
  <c r="IV13" i="3"/>
  <c r="HB23" i="3"/>
  <c r="DK21" i="3"/>
  <c r="CN19" i="3"/>
  <c r="GC14" i="3"/>
  <c r="GD12" i="3"/>
  <c r="HA16" i="3"/>
  <c r="DL22" i="3"/>
  <c r="CU24" i="3"/>
  <c r="CN15" i="3"/>
  <c r="FG13" i="3"/>
  <c r="D10" i="3" l="1"/>
  <c r="C10" i="3"/>
  <c r="A10" i="3" s="1"/>
  <c r="CF24" i="3" l="1"/>
  <c r="AM24" i="3"/>
  <c r="AB24" i="3"/>
  <c r="AN24" i="3"/>
  <c r="AQ24" i="3"/>
  <c r="BU24" i="3" l="1"/>
  <c r="AP24" i="3"/>
  <c r="CE24" i="3"/>
  <c r="CG24" i="3" s="1"/>
  <c r="BT24" i="3"/>
  <c r="AC24" i="3"/>
  <c r="AO24" i="3"/>
  <c r="IX3" i="3" l="1"/>
  <c r="HC3" i="3"/>
  <c r="HO3" i="3" s="1"/>
  <c r="FH3" i="3"/>
  <c r="DM3" i="3"/>
  <c r="HC17" i="3"/>
  <c r="HC10" i="3"/>
  <c r="DM21" i="3"/>
  <c r="DM18" i="3"/>
  <c r="HC14" i="3"/>
  <c r="HA9" i="3"/>
  <c r="DM19" i="3"/>
  <c r="IX21" i="3"/>
  <c r="DM23" i="3"/>
  <c r="HC12" i="3"/>
  <c r="FH10" i="3"/>
  <c r="HC19" i="3"/>
  <c r="IV9" i="3"/>
  <c r="DM14" i="3"/>
  <c r="HC11" i="3"/>
  <c r="FH17" i="3"/>
  <c r="IX11" i="3"/>
  <c r="HC13" i="3"/>
  <c r="HA10" i="3"/>
  <c r="IX14" i="3"/>
  <c r="IV10" i="3"/>
  <c r="IW9" i="3"/>
  <c r="FH23" i="3"/>
  <c r="DM20" i="3"/>
  <c r="IW10" i="3"/>
  <c r="DM22" i="3"/>
  <c r="FH18" i="3"/>
  <c r="IX16" i="3"/>
  <c r="FH24" i="3"/>
  <c r="IX12" i="3"/>
  <c r="HC23" i="3"/>
  <c r="FH13" i="3"/>
  <c r="HC20" i="3"/>
  <c r="IX17" i="3"/>
  <c r="FH15" i="3"/>
  <c r="HC16" i="3"/>
  <c r="FH14" i="3"/>
  <c r="IX19" i="3"/>
  <c r="DM24" i="3"/>
  <c r="IX23" i="3"/>
  <c r="HC24" i="3"/>
  <c r="FH22" i="3"/>
  <c r="FH19" i="3"/>
  <c r="FH12" i="3"/>
  <c r="DM11" i="3"/>
  <c r="DM15" i="3"/>
  <c r="HC21" i="3"/>
  <c r="HC22" i="3"/>
  <c r="IX18" i="3"/>
  <c r="IX22" i="3"/>
  <c r="FH11" i="3"/>
  <c r="HB10" i="3"/>
  <c r="IX24" i="3"/>
  <c r="DM12" i="3"/>
  <c r="IX13" i="3"/>
  <c r="HB9" i="3"/>
  <c r="FF10" i="3"/>
  <c r="HC15" i="3"/>
  <c r="HC18" i="3"/>
  <c r="FG10" i="3"/>
  <c r="DM16" i="3"/>
  <c r="IX15" i="3"/>
  <c r="FH20" i="3"/>
  <c r="FH21" i="3"/>
  <c r="FH16" i="3"/>
  <c r="IX20" i="3"/>
  <c r="DM17" i="3"/>
  <c r="DM13" i="3"/>
  <c r="AD24" i="3" l="1"/>
  <c r="AR24" i="3"/>
  <c r="BV24" i="3"/>
  <c r="DN3" i="3"/>
  <c r="DZ3" i="3" s="1"/>
  <c r="HD3" i="3"/>
  <c r="HP3" i="3" s="1"/>
  <c r="IY3" i="3"/>
  <c r="BU10" i="3"/>
  <c r="BT10" i="3"/>
  <c r="BU9" i="3"/>
  <c r="BT9" i="3"/>
  <c r="CF10" i="3"/>
  <c r="CE10" i="3"/>
  <c r="AN10" i="3"/>
  <c r="IZ3" i="3"/>
  <c r="FI3" i="3"/>
  <c r="FU3" i="3" s="1"/>
  <c r="DO3" i="3" l="1"/>
  <c r="EA3" i="3" s="1"/>
  <c r="HE3" i="3"/>
  <c r="HQ3" i="3" s="1"/>
  <c r="JA3" i="3"/>
  <c r="FJ3" i="3"/>
  <c r="FV3" i="3" s="1"/>
  <c r="HY3" i="3"/>
  <c r="IF3" i="3"/>
  <c r="HX3" i="3"/>
  <c r="GP3" i="3"/>
  <c r="GW3" i="3"/>
  <c r="GO3" i="3"/>
  <c r="GL3" i="3"/>
  <c r="GE3" i="3"/>
  <c r="EI3" i="3"/>
  <c r="EP3" i="3"/>
  <c r="DG3" i="3"/>
  <c r="CO3" i="3"/>
  <c r="CZ3" i="3"/>
  <c r="HD19" i="3"/>
  <c r="EP23" i="3"/>
  <c r="GP20" i="3"/>
  <c r="HX16" i="3"/>
  <c r="IZ12" i="3"/>
  <c r="GW18" i="3"/>
  <c r="HE20" i="3"/>
  <c r="IY18" i="3"/>
  <c r="IF13" i="3"/>
  <c r="JA15" i="3"/>
  <c r="GL14" i="3"/>
  <c r="JA18" i="3"/>
  <c r="HY12" i="3"/>
  <c r="GW20" i="3"/>
  <c r="IF11" i="3"/>
  <c r="HD24" i="3"/>
  <c r="FI10" i="3"/>
  <c r="CZ14" i="3"/>
  <c r="JA20" i="3"/>
  <c r="GL11" i="3"/>
  <c r="DN23" i="3"/>
  <c r="GL24" i="3"/>
  <c r="GO19" i="3"/>
  <c r="DN17" i="3"/>
  <c r="FJ18" i="3"/>
  <c r="IF14" i="3"/>
  <c r="IZ23" i="3"/>
  <c r="JA24" i="3"/>
  <c r="HE17" i="3"/>
  <c r="CO21" i="3"/>
  <c r="IZ21" i="3"/>
  <c r="FJ13" i="3"/>
  <c r="DN18" i="3"/>
  <c r="JA19" i="3"/>
  <c r="EP11" i="3"/>
  <c r="HD11" i="3"/>
  <c r="GL18" i="3"/>
  <c r="HE11" i="3"/>
  <c r="IF16" i="3"/>
  <c r="HX22" i="3"/>
  <c r="DN20" i="3"/>
  <c r="FJ20" i="3"/>
  <c r="DO22" i="3"/>
  <c r="CZ22" i="3"/>
  <c r="FI21" i="3"/>
  <c r="FJ21" i="3"/>
  <c r="IF22" i="3"/>
  <c r="HY15" i="3"/>
  <c r="HD16" i="3"/>
  <c r="GO20" i="3"/>
  <c r="FJ15" i="3"/>
  <c r="DG15" i="3"/>
  <c r="IZ19" i="3"/>
  <c r="FI15" i="3"/>
  <c r="GP16" i="3"/>
  <c r="EP22" i="3"/>
  <c r="IY21" i="3"/>
  <c r="GO17" i="3"/>
  <c r="GP13" i="3"/>
  <c r="GL13" i="3"/>
  <c r="DO14" i="3"/>
  <c r="IZ24" i="3"/>
  <c r="HY13" i="3"/>
  <c r="GO13" i="3"/>
  <c r="DG18" i="3"/>
  <c r="IY23" i="3"/>
  <c r="FJ24" i="3"/>
  <c r="GL21" i="3"/>
  <c r="FI11" i="3"/>
  <c r="GW11" i="3"/>
  <c r="IZ16" i="3"/>
  <c r="HY23" i="3"/>
  <c r="HE15" i="3"/>
  <c r="DO23" i="3"/>
  <c r="HD12" i="3"/>
  <c r="HY22" i="3"/>
  <c r="IY20" i="3"/>
  <c r="FG9" i="3"/>
  <c r="DO18" i="3"/>
  <c r="HY11" i="3"/>
  <c r="GP15" i="3"/>
  <c r="IY9" i="3"/>
  <c r="CZ12" i="3"/>
  <c r="EI16" i="3"/>
  <c r="IF12" i="3"/>
  <c r="GE14" i="3"/>
  <c r="GW22" i="3"/>
  <c r="EP17" i="3"/>
  <c r="GP19" i="3"/>
  <c r="IY22" i="3"/>
  <c r="DG12" i="3"/>
  <c r="EI22" i="3"/>
  <c r="GE23" i="3"/>
  <c r="HY19" i="3"/>
  <c r="DG22" i="3"/>
  <c r="CO11" i="3"/>
  <c r="GE19" i="3"/>
  <c r="CZ17" i="3"/>
  <c r="IY12" i="3"/>
  <c r="EI24" i="3"/>
  <c r="CO13" i="3"/>
  <c r="GP24" i="3"/>
  <c r="HD20" i="3"/>
  <c r="DO21" i="3"/>
  <c r="HX23" i="3"/>
  <c r="DO19" i="3"/>
  <c r="FI19" i="3"/>
  <c r="HD10" i="3"/>
  <c r="EP13" i="3"/>
  <c r="GP23" i="3"/>
  <c r="EI18" i="3"/>
  <c r="FI13" i="3"/>
  <c r="GE12" i="3"/>
  <c r="EP19" i="3"/>
  <c r="DN16" i="3"/>
  <c r="GO21" i="3"/>
  <c r="HE19" i="3"/>
  <c r="GW14" i="3"/>
  <c r="GO15" i="3"/>
  <c r="EI20" i="3"/>
  <c r="DO24" i="3"/>
  <c r="GW21" i="3"/>
  <c r="HD14" i="3"/>
  <c r="HD17" i="3"/>
  <c r="GL22" i="3"/>
  <c r="GP11" i="3"/>
  <c r="GE20" i="3"/>
  <c r="FI16" i="3"/>
  <c r="HX14" i="3"/>
  <c r="FJ19" i="3"/>
  <c r="IY10" i="3"/>
  <c r="HX18" i="3"/>
  <c r="DG17" i="3"/>
  <c r="IZ20" i="3"/>
  <c r="DG24" i="3"/>
  <c r="HE14" i="3"/>
  <c r="JA21" i="3"/>
  <c r="GW17" i="3"/>
  <c r="HY14" i="3"/>
  <c r="IY24" i="3"/>
  <c r="JA11" i="3"/>
  <c r="GL12" i="3"/>
  <c r="HD23" i="3"/>
  <c r="FJ17" i="3"/>
  <c r="FJ12" i="3"/>
  <c r="HY18" i="3"/>
  <c r="GE17" i="3"/>
  <c r="GE24" i="3"/>
  <c r="HX13" i="3"/>
  <c r="FI20" i="3"/>
  <c r="FJ22" i="3"/>
  <c r="DG19" i="3"/>
  <c r="IZ9" i="3"/>
  <c r="DN11" i="3"/>
  <c r="EI23" i="3"/>
  <c r="DN24" i="3"/>
  <c r="CO18" i="3"/>
  <c r="DN22" i="3"/>
  <c r="CZ20" i="3"/>
  <c r="HX15" i="3"/>
  <c r="JA14" i="3"/>
  <c r="GW16" i="3"/>
  <c r="CO15" i="3"/>
  <c r="GL17" i="3"/>
  <c r="EI17" i="3"/>
  <c r="EP21" i="3"/>
  <c r="HE13" i="3"/>
  <c r="DO12" i="3"/>
  <c r="GE13" i="3"/>
  <c r="FJ23" i="3"/>
  <c r="GE11" i="3"/>
  <c r="EI19" i="3"/>
  <c r="GW23" i="3"/>
  <c r="IX10" i="3"/>
  <c r="IZ13" i="3"/>
  <c r="GO18" i="3"/>
  <c r="DK10" i="3"/>
  <c r="GP17" i="3"/>
  <c r="EP20" i="3"/>
  <c r="IY15" i="3"/>
  <c r="IF24" i="3"/>
  <c r="CO19" i="3"/>
  <c r="FI17" i="3"/>
  <c r="EI14" i="3"/>
  <c r="HY21" i="3"/>
  <c r="GO11" i="3"/>
  <c r="GO16" i="3"/>
  <c r="GO23" i="3"/>
  <c r="EP24" i="3"/>
  <c r="CZ18" i="3"/>
  <c r="GW12" i="3"/>
  <c r="GL20" i="3"/>
  <c r="EI13" i="3"/>
  <c r="GW19" i="3"/>
  <c r="IY14" i="3"/>
  <c r="IY17" i="3"/>
  <c r="HX17" i="3"/>
  <c r="HY17" i="3"/>
  <c r="EP16" i="3"/>
  <c r="JA16" i="3"/>
  <c r="IF20" i="3"/>
  <c r="FI14" i="3"/>
  <c r="HC9" i="3"/>
  <c r="IZ18" i="3"/>
  <c r="CO17" i="3"/>
  <c r="HE9" i="3"/>
  <c r="IY11" i="3"/>
  <c r="GP14" i="3"/>
  <c r="CO16" i="3"/>
  <c r="GE18" i="3"/>
  <c r="EP15" i="3"/>
  <c r="HX12" i="3"/>
  <c r="GO14" i="3"/>
  <c r="EI15" i="3"/>
  <c r="GO22" i="3"/>
  <c r="HY24" i="3"/>
  <c r="CZ13" i="3"/>
  <c r="GL23" i="3"/>
  <c r="IZ10" i="3"/>
  <c r="IZ14" i="3"/>
  <c r="IZ17" i="3"/>
  <c r="HE12" i="3"/>
  <c r="FH9" i="3"/>
  <c r="FI23" i="3"/>
  <c r="GW15" i="3"/>
  <c r="HY16" i="3"/>
  <c r="DG23" i="3"/>
  <c r="JA12" i="3"/>
  <c r="HY20" i="3"/>
  <c r="HD9" i="3"/>
  <c r="FI22" i="3"/>
  <c r="IF17" i="3"/>
  <c r="FI9" i="3"/>
  <c r="JA22" i="3"/>
  <c r="IY19" i="3"/>
  <c r="DN12" i="3"/>
  <c r="IF23" i="3"/>
  <c r="HE10" i="3"/>
  <c r="IF21" i="3"/>
  <c r="HX19" i="3"/>
  <c r="DN14" i="3"/>
  <c r="CZ11" i="3"/>
  <c r="GE22" i="3"/>
  <c r="IX9" i="3"/>
  <c r="IF19" i="3"/>
  <c r="DO15" i="3"/>
  <c r="EI21" i="3"/>
  <c r="HD22" i="3"/>
  <c r="DG14" i="3"/>
  <c r="GO24" i="3"/>
  <c r="DG11" i="3"/>
  <c r="GP21" i="3"/>
  <c r="JA13" i="3"/>
  <c r="IY16" i="3"/>
  <c r="GO12" i="3"/>
  <c r="CO24" i="3"/>
  <c r="HE24" i="3"/>
  <c r="CZ19" i="3"/>
  <c r="CZ24" i="3"/>
  <c r="CZ21" i="3"/>
  <c r="FJ16" i="3"/>
  <c r="DN13" i="3"/>
  <c r="DG13" i="3"/>
  <c r="HD18" i="3"/>
  <c r="GE15" i="3"/>
  <c r="FJ11" i="3"/>
  <c r="DO16" i="3"/>
  <c r="JA23" i="3"/>
  <c r="IF18" i="3"/>
  <c r="DO17" i="3"/>
  <c r="HD21" i="3"/>
  <c r="DO13" i="3"/>
  <c r="DG20" i="3"/>
  <c r="CO23" i="3"/>
  <c r="GP18" i="3"/>
  <c r="FI12" i="3"/>
  <c r="FF9" i="3"/>
  <c r="HX11" i="3"/>
  <c r="GP22" i="3"/>
  <c r="CO12" i="3"/>
  <c r="HE22" i="3"/>
  <c r="FI18" i="3"/>
  <c r="HE18" i="3"/>
  <c r="GE16" i="3"/>
  <c r="DN19" i="3"/>
  <c r="CO14" i="3"/>
  <c r="CO22" i="3"/>
  <c r="GP12" i="3"/>
  <c r="IZ22" i="3"/>
  <c r="GW13" i="3"/>
  <c r="CZ16" i="3"/>
  <c r="IF15" i="3"/>
  <c r="EP18" i="3"/>
  <c r="EI12" i="3"/>
  <c r="GL16" i="3"/>
  <c r="HD15" i="3"/>
  <c r="GE21" i="3"/>
  <c r="CO20" i="3"/>
  <c r="GW24" i="3"/>
  <c r="DG21" i="3"/>
  <c r="FJ10" i="3"/>
  <c r="EP14" i="3"/>
  <c r="FI24" i="3"/>
  <c r="HX24" i="3"/>
  <c r="HX21" i="3"/>
  <c r="IZ15" i="3"/>
  <c r="IY13" i="3"/>
  <c r="IZ11" i="3"/>
  <c r="HE21" i="3"/>
  <c r="JA17" i="3"/>
  <c r="DN21" i="3"/>
  <c r="EI11" i="3"/>
  <c r="HD13" i="3"/>
  <c r="EP12" i="3"/>
  <c r="CZ23" i="3"/>
  <c r="HX20" i="3"/>
  <c r="CZ15" i="3"/>
  <c r="HE23" i="3"/>
  <c r="HE16" i="3"/>
  <c r="DO20" i="3"/>
  <c r="DN15" i="3"/>
  <c r="FJ14" i="3"/>
  <c r="DG16" i="3"/>
  <c r="DO11" i="3"/>
  <c r="GL19" i="3"/>
  <c r="GL15" i="3"/>
  <c r="BV9" i="3" l="1"/>
  <c r="AP10" i="3"/>
  <c r="AM10" i="3"/>
  <c r="AB10" i="3"/>
  <c r="AE24" i="3"/>
  <c r="BW10" i="3"/>
  <c r="BV10" i="3"/>
  <c r="BW24" i="3"/>
  <c r="AS24" i="3"/>
  <c r="BW9" i="3"/>
  <c r="HJ20" i="3"/>
  <c r="HJ24" i="3"/>
  <c r="HJ21" i="3"/>
  <c r="HJ22" i="3"/>
  <c r="HJ11" i="3"/>
  <c r="HJ23" i="3"/>
  <c r="HJ15" i="3"/>
  <c r="HJ18" i="3"/>
  <c r="HJ13" i="3"/>
  <c r="HJ19" i="3"/>
  <c r="HJ16" i="3"/>
  <c r="HJ12" i="3"/>
  <c r="HJ17" i="3"/>
  <c r="HJ14" i="3"/>
  <c r="HR24" i="3"/>
  <c r="HR22" i="3"/>
  <c r="HR14" i="3"/>
  <c r="HR18" i="3"/>
  <c r="HR13" i="3"/>
  <c r="HR12" i="3"/>
  <c r="HR11" i="3"/>
  <c r="HR20" i="3"/>
  <c r="HR21" i="3"/>
  <c r="HR17" i="3"/>
  <c r="HR16" i="3"/>
  <c r="HR19" i="3"/>
  <c r="HR23" i="3"/>
  <c r="HR15" i="3"/>
  <c r="HK20" i="3"/>
  <c r="HK15" i="3"/>
  <c r="HK11" i="3"/>
  <c r="HK22" i="3"/>
  <c r="HK23" i="3"/>
  <c r="HK12" i="3"/>
  <c r="HK18" i="3"/>
  <c r="HK13" i="3"/>
  <c r="HK24" i="3"/>
  <c r="HK19" i="3"/>
  <c r="HK16" i="3"/>
  <c r="HK17" i="3"/>
  <c r="HK14" i="3"/>
  <c r="HK21" i="3"/>
  <c r="DU24" i="3"/>
  <c r="DU18" i="3"/>
  <c r="DU21" i="3"/>
  <c r="DU16" i="3"/>
  <c r="DU11" i="3"/>
  <c r="DU12" i="3"/>
  <c r="DU23" i="3"/>
  <c r="DU14" i="3"/>
  <c r="DU13" i="3"/>
  <c r="DU15" i="3"/>
  <c r="DU17" i="3"/>
  <c r="DU20" i="3"/>
  <c r="DU19" i="3"/>
  <c r="DU22" i="3"/>
  <c r="EB22" i="3"/>
  <c r="EB21" i="3"/>
  <c r="EB23" i="3"/>
  <c r="EB18" i="3"/>
  <c r="EB19" i="3"/>
  <c r="EB20" i="3"/>
  <c r="EB11" i="3"/>
  <c r="EB12" i="3"/>
  <c r="EB13" i="3"/>
  <c r="EB15" i="3"/>
  <c r="EB24" i="3"/>
  <c r="EB16" i="3"/>
  <c r="EB14" i="3"/>
  <c r="EB17" i="3"/>
  <c r="DP3" i="3"/>
  <c r="EB3" i="3" s="1"/>
  <c r="CB24" i="3"/>
  <c r="AX24" i="3"/>
  <c r="AY24" i="3"/>
  <c r="BF24" i="3"/>
  <c r="BX24" i="3"/>
  <c r="AT24" i="3"/>
  <c r="AF24" i="3"/>
  <c r="IJ3" i="3"/>
  <c r="IR3" i="3"/>
  <c r="DA3" i="3"/>
  <c r="EV3" i="3" s="1"/>
  <c r="IK3" i="3"/>
  <c r="HF3" i="3"/>
  <c r="HR3" i="3" s="1"/>
  <c r="IG3" i="3"/>
  <c r="GF3" i="3"/>
  <c r="GR3" i="3" s="1"/>
  <c r="BX10" i="3"/>
  <c r="BX9" i="3"/>
  <c r="JB3" i="3"/>
  <c r="FK3" i="3"/>
  <c r="FW3" i="3" s="1"/>
  <c r="EU3" i="3"/>
  <c r="FB3" i="3"/>
  <c r="GQ3" i="3"/>
  <c r="HZ3" i="3"/>
  <c r="GM3" i="3"/>
  <c r="GX3" i="3"/>
  <c r="HJ3" i="3" s="1"/>
  <c r="IA3" i="3"/>
  <c r="EJ3" i="3"/>
  <c r="CP3" i="3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B1" i="2"/>
  <c r="C1" i="2" s="1"/>
  <c r="DQ3" i="3" l="1"/>
  <c r="EC3" i="3" s="1"/>
  <c r="GY3" i="3"/>
  <c r="HK3" i="3" s="1"/>
  <c r="GG3" i="3"/>
  <c r="HG3" i="3"/>
  <c r="HS3" i="3" s="1"/>
  <c r="DR3" i="3"/>
  <c r="ED3" i="3" s="1"/>
  <c r="S1" i="1"/>
  <c r="T1" i="1" s="1"/>
  <c r="CF11" i="3"/>
  <c r="AN11" i="3"/>
  <c r="BT11" i="3"/>
  <c r="BX11" i="3"/>
  <c r="BU11" i="3"/>
  <c r="CE11" i="3"/>
  <c r="BV11" i="3"/>
  <c r="BW11" i="3"/>
  <c r="GQ18" i="3"/>
  <c r="EJ22" i="3"/>
  <c r="FK11" i="3"/>
  <c r="HF12" i="3"/>
  <c r="HG22" i="3"/>
  <c r="GX10" i="3"/>
  <c r="GK9" i="3"/>
  <c r="IK13" i="3"/>
  <c r="DQ19" i="3"/>
  <c r="IK24" i="3"/>
  <c r="DA21" i="3"/>
  <c r="JA10" i="3"/>
  <c r="GR16" i="3"/>
  <c r="IA23" i="3"/>
  <c r="IJ10" i="3"/>
  <c r="GG19" i="3"/>
  <c r="HG21" i="3"/>
  <c r="HZ12" i="3"/>
  <c r="IR24" i="3"/>
  <c r="HG12" i="3"/>
  <c r="IG18" i="3"/>
  <c r="IA15" i="3"/>
  <c r="IJ22" i="3"/>
  <c r="EV11" i="3"/>
  <c r="HF22" i="3"/>
  <c r="EU19" i="3"/>
  <c r="GF14" i="3"/>
  <c r="GF23" i="3"/>
  <c r="GX24" i="3"/>
  <c r="JB22" i="3"/>
  <c r="FJ9" i="3"/>
  <c r="IG9" i="3"/>
  <c r="HF24" i="3"/>
  <c r="HY9" i="3"/>
  <c r="EV23" i="3"/>
  <c r="CP11" i="3"/>
  <c r="GC10" i="3"/>
  <c r="JB17" i="3"/>
  <c r="HG13" i="3"/>
  <c r="IA14" i="3"/>
  <c r="GR22" i="3"/>
  <c r="JB18" i="3"/>
  <c r="HG20" i="3"/>
  <c r="IJ11" i="3"/>
  <c r="DQ22" i="3"/>
  <c r="DA11" i="3"/>
  <c r="EJ18" i="3"/>
  <c r="IJ15" i="3"/>
  <c r="GG21" i="3"/>
  <c r="GP9" i="3"/>
  <c r="DQ16" i="3"/>
  <c r="JA9" i="3"/>
  <c r="FB23" i="3"/>
  <c r="GE9" i="3"/>
  <c r="IR22" i="3"/>
  <c r="FB20" i="3"/>
  <c r="DA20" i="3"/>
  <c r="CP17" i="3"/>
  <c r="GX12" i="3"/>
  <c r="GY13" i="3"/>
  <c r="HZ24" i="3"/>
  <c r="HF16" i="3"/>
  <c r="CP15" i="3"/>
  <c r="JB16" i="3"/>
  <c r="CP16" i="3"/>
  <c r="IK10" i="3"/>
  <c r="IJ14" i="3"/>
  <c r="DA23" i="3"/>
  <c r="IR10" i="3"/>
  <c r="HF20" i="3"/>
  <c r="CP23" i="3"/>
  <c r="GY12" i="3"/>
  <c r="GR17" i="3"/>
  <c r="EU15" i="3"/>
  <c r="EV14" i="3"/>
  <c r="GX15" i="3"/>
  <c r="GR23" i="3"/>
  <c r="HF19" i="3"/>
  <c r="IJ20" i="3"/>
  <c r="FK15" i="3"/>
  <c r="GM12" i="3"/>
  <c r="GQ19" i="3"/>
  <c r="FK23" i="3"/>
  <c r="FB24" i="3"/>
  <c r="GG14" i="3"/>
  <c r="IG19" i="3"/>
  <c r="IR21" i="3"/>
  <c r="DP13" i="3"/>
  <c r="IK16" i="3"/>
  <c r="GF22" i="3"/>
  <c r="DA19" i="3"/>
  <c r="GM18" i="3"/>
  <c r="HF9" i="3"/>
  <c r="GY20" i="3"/>
  <c r="DP11" i="3"/>
  <c r="EU11" i="3"/>
  <c r="GF13" i="3"/>
  <c r="GR18" i="3"/>
  <c r="GR24" i="3"/>
  <c r="GR20" i="3"/>
  <c r="IR14" i="3"/>
  <c r="EV24" i="3"/>
  <c r="EU18" i="3"/>
  <c r="GR14" i="3"/>
  <c r="HF14" i="3"/>
  <c r="GF12" i="3"/>
  <c r="DA14" i="3"/>
  <c r="CP14" i="3"/>
  <c r="GF17" i="3"/>
  <c r="GG11" i="3"/>
  <c r="FB21" i="3"/>
  <c r="IA17" i="3"/>
  <c r="IG10" i="3"/>
  <c r="GY23" i="3"/>
  <c r="IK9" i="3"/>
  <c r="HZ13" i="3"/>
  <c r="FK22" i="3"/>
  <c r="EJ16" i="3"/>
  <c r="FB13" i="3"/>
  <c r="EJ24" i="3"/>
  <c r="GY14" i="3"/>
  <c r="DR13" i="3"/>
  <c r="IG22" i="3"/>
  <c r="GR19" i="3"/>
  <c r="DR21" i="3"/>
  <c r="IF10" i="3"/>
  <c r="IK21" i="3"/>
  <c r="GY9" i="3"/>
  <c r="FK10" i="3"/>
  <c r="GF15" i="3"/>
  <c r="EV17" i="3"/>
  <c r="DP16" i="3"/>
  <c r="IA13" i="3"/>
  <c r="JB15" i="3"/>
  <c r="EU21" i="3"/>
  <c r="GG20" i="3"/>
  <c r="HG10" i="3"/>
  <c r="IR11" i="3"/>
  <c r="GQ20" i="3"/>
  <c r="EJ17" i="3"/>
  <c r="JB24" i="3"/>
  <c r="GP10" i="3"/>
  <c r="CP24" i="3"/>
  <c r="DR19" i="3"/>
  <c r="DA10" i="3"/>
  <c r="GY21" i="3"/>
  <c r="GF19" i="3"/>
  <c r="GQ21" i="3"/>
  <c r="HF23" i="3"/>
  <c r="DR20" i="3"/>
  <c r="IK20" i="3"/>
  <c r="IA24" i="3"/>
  <c r="IR20" i="3"/>
  <c r="DQ15" i="3"/>
  <c r="GQ23" i="3"/>
  <c r="GG17" i="3"/>
  <c r="HZ20" i="3"/>
  <c r="HG16" i="3"/>
  <c r="IG13" i="3"/>
  <c r="GX13" i="3"/>
  <c r="JB20" i="3"/>
  <c r="EV13" i="3"/>
  <c r="GX19" i="3"/>
  <c r="IJ17" i="3"/>
  <c r="HF15" i="3"/>
  <c r="GM20" i="3"/>
  <c r="GM24" i="3"/>
  <c r="DP23" i="3"/>
  <c r="IG14" i="3"/>
  <c r="EU14" i="3"/>
  <c r="GY17" i="3"/>
  <c r="EV22" i="3"/>
  <c r="GF9" i="3"/>
  <c r="HG24" i="3"/>
  <c r="EV15" i="3"/>
  <c r="EJ19" i="3"/>
  <c r="JB19" i="3"/>
  <c r="GY15" i="3"/>
  <c r="GX17" i="3"/>
  <c r="GQ11" i="3"/>
  <c r="DQ23" i="3"/>
  <c r="IR12" i="3"/>
  <c r="DP18" i="3"/>
  <c r="FK21" i="3"/>
  <c r="GM11" i="3"/>
  <c r="HG19" i="3"/>
  <c r="JB12" i="3"/>
  <c r="IK11" i="3"/>
  <c r="FK16" i="3"/>
  <c r="DP15" i="3"/>
  <c r="IR19" i="3"/>
  <c r="FK12" i="3"/>
  <c r="GG24" i="3"/>
  <c r="IK23" i="3"/>
  <c r="DQ13" i="3"/>
  <c r="FK24" i="3"/>
  <c r="GG10" i="3"/>
  <c r="HZ23" i="3"/>
  <c r="IJ23" i="3"/>
  <c r="GW9" i="3"/>
  <c r="DQ20" i="3"/>
  <c r="CZ9" i="3"/>
  <c r="IA11" i="3"/>
  <c r="GM13" i="3"/>
  <c r="EV16" i="3"/>
  <c r="CP21" i="3"/>
  <c r="IR9" i="3"/>
  <c r="DA15" i="3"/>
  <c r="DQ11" i="3"/>
  <c r="GX9" i="3"/>
  <c r="DR12" i="3"/>
  <c r="HG17" i="3"/>
  <c r="GX16" i="3"/>
  <c r="DA24" i="3"/>
  <c r="EU20" i="3"/>
  <c r="FK18" i="3"/>
  <c r="GY24" i="3"/>
  <c r="GC9" i="3"/>
  <c r="DA9" i="3"/>
  <c r="IK22" i="3"/>
  <c r="GG22" i="3"/>
  <c r="GX20" i="3"/>
  <c r="HZ11" i="3"/>
  <c r="EJ13" i="3"/>
  <c r="EJ15" i="3"/>
  <c r="HZ22" i="3"/>
  <c r="GQ14" i="3"/>
  <c r="GY19" i="3"/>
  <c r="IA9" i="3"/>
  <c r="DA13" i="3"/>
  <c r="GR15" i="3"/>
  <c r="DP24" i="3"/>
  <c r="IJ12" i="3"/>
  <c r="FK19" i="3"/>
  <c r="HG11" i="3"/>
  <c r="HY10" i="3"/>
  <c r="FB16" i="3"/>
  <c r="IG16" i="3"/>
  <c r="IF9" i="3"/>
  <c r="IA22" i="3"/>
  <c r="GX18" i="3"/>
  <c r="GM14" i="3"/>
  <c r="DQ21" i="3"/>
  <c r="DR22" i="3"/>
  <c r="EU23" i="3"/>
  <c r="IG15" i="3"/>
  <c r="GR9" i="3"/>
  <c r="EJ11" i="3"/>
  <c r="EU13" i="3"/>
  <c r="GX22" i="3"/>
  <c r="GG18" i="3"/>
  <c r="IA21" i="3"/>
  <c r="FK13" i="3"/>
  <c r="FK17" i="3"/>
  <c r="GL9" i="3"/>
  <c r="GQ12" i="3"/>
  <c r="GG16" i="3"/>
  <c r="EV18" i="3"/>
  <c r="JB14" i="3"/>
  <c r="DA18" i="3"/>
  <c r="GG15" i="3"/>
  <c r="HZ19" i="3"/>
  <c r="GK10" i="3"/>
  <c r="HZ17" i="3"/>
  <c r="FK20" i="3"/>
  <c r="DP14" i="3"/>
  <c r="GX23" i="3"/>
  <c r="CP13" i="3"/>
  <c r="GM17" i="3"/>
  <c r="HG18" i="3"/>
  <c r="HX9" i="3"/>
  <c r="GQ16" i="3"/>
  <c r="CZ10" i="3"/>
  <c r="GQ9" i="3"/>
  <c r="DR15" i="3"/>
  <c r="DQ18" i="3"/>
  <c r="GF20" i="3"/>
  <c r="EJ14" i="3"/>
  <c r="HZ16" i="3"/>
  <c r="GF24" i="3"/>
  <c r="DP20" i="3"/>
  <c r="GL10" i="3"/>
  <c r="GM15" i="3"/>
  <c r="JB11" i="3"/>
  <c r="DR24" i="3"/>
  <c r="IJ24" i="3"/>
  <c r="IK15" i="3"/>
  <c r="IG21" i="3"/>
  <c r="GR21" i="3"/>
  <c r="CP18" i="3"/>
  <c r="DR16" i="3"/>
  <c r="EV19" i="3"/>
  <c r="IA19" i="3"/>
  <c r="IG11" i="3"/>
  <c r="DQ14" i="3"/>
  <c r="IJ18" i="3"/>
  <c r="IK14" i="3"/>
  <c r="FB15" i="3"/>
  <c r="HZ21" i="3"/>
  <c r="GF18" i="3"/>
  <c r="GR11" i="3"/>
  <c r="IG12" i="3"/>
  <c r="GM22" i="3"/>
  <c r="EU16" i="3"/>
  <c r="GD10" i="3"/>
  <c r="IJ9" i="3"/>
  <c r="GF11" i="3"/>
  <c r="IR18" i="3"/>
  <c r="DR18" i="3"/>
  <c r="HF17" i="3"/>
  <c r="DP22" i="3"/>
  <c r="HF13" i="3"/>
  <c r="HG23" i="3"/>
  <c r="HF18" i="3"/>
  <c r="FB14" i="3"/>
  <c r="DP17" i="3"/>
  <c r="HZ14" i="3"/>
  <c r="CP22" i="3"/>
  <c r="EU22" i="3"/>
  <c r="GG12" i="3"/>
  <c r="IA10" i="3"/>
  <c r="DR17" i="3"/>
  <c r="IR17" i="3"/>
  <c r="FB22" i="3"/>
  <c r="GW10" i="3"/>
  <c r="GE10" i="3"/>
  <c r="GY18" i="3"/>
  <c r="DP12" i="3"/>
  <c r="FB11" i="3"/>
  <c r="EV21" i="3"/>
  <c r="DR14" i="3"/>
  <c r="EU17" i="3"/>
  <c r="IA12" i="3"/>
  <c r="IG24" i="3"/>
  <c r="IJ16" i="3"/>
  <c r="GF10" i="3"/>
  <c r="HZ18" i="3"/>
  <c r="GY22" i="3"/>
  <c r="DQ24" i="3"/>
  <c r="IG20" i="3"/>
  <c r="GM21" i="3"/>
  <c r="IR23" i="3"/>
  <c r="IR16" i="3"/>
  <c r="GR12" i="3"/>
  <c r="DQ17" i="3"/>
  <c r="CP20" i="3"/>
  <c r="IK18" i="3"/>
  <c r="GM23" i="3"/>
  <c r="IR15" i="3"/>
  <c r="GX11" i="3"/>
  <c r="GX14" i="3"/>
  <c r="GQ17" i="3"/>
  <c r="HZ9" i="3"/>
  <c r="GG23" i="3"/>
  <c r="IK12" i="3"/>
  <c r="CP19" i="3"/>
  <c r="HG15" i="3"/>
  <c r="IG23" i="3"/>
  <c r="IJ19" i="3"/>
  <c r="FB17" i="3"/>
  <c r="HZ10" i="3"/>
  <c r="FB19" i="3"/>
  <c r="GX21" i="3"/>
  <c r="GO10" i="3"/>
  <c r="GQ15" i="3"/>
  <c r="IJ13" i="3"/>
  <c r="GR13" i="3"/>
  <c r="GM16" i="3"/>
  <c r="IA16" i="3"/>
  <c r="GF16" i="3"/>
  <c r="GY16" i="3"/>
  <c r="FB18" i="3"/>
  <c r="IK19" i="3"/>
  <c r="GQ22" i="3"/>
  <c r="HZ15" i="3"/>
  <c r="GF21" i="3"/>
  <c r="HF21" i="3"/>
  <c r="CP12" i="3"/>
  <c r="GQ13" i="3"/>
  <c r="IJ21" i="3"/>
  <c r="EU24" i="3"/>
  <c r="GD9" i="3"/>
  <c r="EV20" i="3"/>
  <c r="HF11" i="3"/>
  <c r="DA16" i="3"/>
  <c r="IK17" i="3"/>
  <c r="DP19" i="3"/>
  <c r="FB12" i="3"/>
  <c r="JB23" i="3"/>
  <c r="EJ12" i="3"/>
  <c r="DA22" i="3"/>
  <c r="EU12" i="3"/>
  <c r="IA20" i="3"/>
  <c r="DP21" i="3"/>
  <c r="GO9" i="3"/>
  <c r="GY11" i="3"/>
  <c r="IA18" i="3"/>
  <c r="IR13" i="3"/>
  <c r="DR23" i="3"/>
  <c r="DA12" i="3"/>
  <c r="DA17" i="3"/>
  <c r="FK14" i="3"/>
  <c r="HF10" i="3"/>
  <c r="HG14" i="3"/>
  <c r="DQ12" i="3"/>
  <c r="EV12" i="3"/>
  <c r="EJ21" i="3"/>
  <c r="GG9" i="3"/>
  <c r="EJ20" i="3"/>
  <c r="GG13" i="3"/>
  <c r="IG17" i="3"/>
  <c r="GQ24" i="3"/>
  <c r="DR11" i="3"/>
  <c r="EJ23" i="3"/>
  <c r="HX10" i="3"/>
  <c r="GM19" i="3"/>
  <c r="JB21" i="3"/>
  <c r="JB13" i="3"/>
  <c r="FQ20" i="3" l="1"/>
  <c r="HK10" i="3"/>
  <c r="FQ17" i="3"/>
  <c r="JE22" i="3"/>
  <c r="HM11" i="3"/>
  <c r="JM12" i="3"/>
  <c r="HL19" i="3"/>
  <c r="BJ10" i="3"/>
  <c r="BI10" i="3"/>
  <c r="BQ10" i="3"/>
  <c r="FW18" i="3"/>
  <c r="FW15" i="3"/>
  <c r="DV15" i="3"/>
  <c r="FQ14" i="3"/>
  <c r="FQ12" i="3"/>
  <c r="HS23" i="3"/>
  <c r="HL22" i="3"/>
  <c r="FP14" i="3"/>
  <c r="BY10" i="3"/>
  <c r="FW12" i="3"/>
  <c r="FW20" i="3"/>
  <c r="FW23" i="3"/>
  <c r="JE14" i="3"/>
  <c r="HS17" i="3"/>
  <c r="FP22" i="3"/>
  <c r="HL17" i="3"/>
  <c r="HL14" i="3"/>
  <c r="JF15" i="3"/>
  <c r="HL13" i="3"/>
  <c r="DV18" i="3"/>
  <c r="DV16" i="3"/>
  <c r="FQ24" i="3"/>
  <c r="JE13" i="3"/>
  <c r="JF22" i="3"/>
  <c r="FP21" i="3"/>
  <c r="HM19" i="3"/>
  <c r="FP11" i="3"/>
  <c r="JM20" i="3"/>
  <c r="JE19" i="3"/>
  <c r="HL12" i="3"/>
  <c r="HM17" i="3"/>
  <c r="JF11" i="3"/>
  <c r="HL11" i="3"/>
  <c r="AZ9" i="3"/>
  <c r="HL9" i="3"/>
  <c r="FP13" i="3"/>
  <c r="JF18" i="3"/>
  <c r="BQ9" i="3"/>
  <c r="JF20" i="3"/>
  <c r="JF21" i="3"/>
  <c r="DV17" i="3"/>
  <c r="HS12" i="3"/>
  <c r="HM24" i="3"/>
  <c r="BA24" i="3"/>
  <c r="JE21" i="3"/>
  <c r="FW16" i="3"/>
  <c r="JF13" i="3"/>
  <c r="HL20" i="3"/>
  <c r="AX10" i="3"/>
  <c r="HJ10" i="3"/>
  <c r="AY10" i="3"/>
  <c r="BF10" i="3"/>
  <c r="BG10" i="3"/>
  <c r="HS14" i="3"/>
  <c r="FP18" i="3"/>
  <c r="DV19" i="3"/>
  <c r="HM15" i="3"/>
  <c r="FW13" i="3"/>
  <c r="JM24" i="3"/>
  <c r="HS18" i="3"/>
  <c r="JE11" i="3"/>
  <c r="HJ9" i="3"/>
  <c r="AX9" i="3"/>
  <c r="FP16" i="3"/>
  <c r="FP12" i="3"/>
  <c r="FP17" i="3"/>
  <c r="BQ24" i="3"/>
  <c r="BJ24" i="3"/>
  <c r="BI24" i="3"/>
  <c r="JE24" i="3"/>
  <c r="CC24" i="3"/>
  <c r="CD24" i="3" s="1"/>
  <c r="JF9" i="3"/>
  <c r="HM13" i="3"/>
  <c r="FP20" i="3"/>
  <c r="HL23" i="3"/>
  <c r="JE15" i="3"/>
  <c r="FW14" i="3"/>
  <c r="AZ24" i="3"/>
  <c r="DV11" i="3"/>
  <c r="HS20" i="3"/>
  <c r="HM22" i="3"/>
  <c r="JM16" i="3"/>
  <c r="DV12" i="3"/>
  <c r="HS24" i="3"/>
  <c r="JE12" i="3"/>
  <c r="FQ19" i="3"/>
  <c r="FW17" i="3"/>
  <c r="JM14" i="3"/>
  <c r="BJ9" i="3"/>
  <c r="JF17" i="3"/>
  <c r="HL16" i="3"/>
  <c r="FW21" i="3"/>
  <c r="HS11" i="3"/>
  <c r="JE16" i="3"/>
  <c r="FQ21" i="3"/>
  <c r="JM10" i="3"/>
  <c r="FQ15" i="3"/>
  <c r="FQ11" i="3"/>
  <c r="FQ16" i="3"/>
  <c r="BI9" i="3"/>
  <c r="HM23" i="3"/>
  <c r="BY11" i="3"/>
  <c r="HL24" i="3"/>
  <c r="BY9" i="3"/>
  <c r="JE20" i="3"/>
  <c r="JF12" i="3"/>
  <c r="JF14" i="3"/>
  <c r="HM16" i="3"/>
  <c r="FW22" i="3"/>
  <c r="FP15" i="3"/>
  <c r="DV24" i="3"/>
  <c r="DV20" i="3"/>
  <c r="FP23" i="3"/>
  <c r="HS19" i="3"/>
  <c r="JF19" i="3"/>
  <c r="FW11" i="3"/>
  <c r="JM11" i="3"/>
  <c r="JM15" i="3"/>
  <c r="BG24" i="3"/>
  <c r="DV14" i="3"/>
  <c r="HS22" i="3"/>
  <c r="JM9" i="3"/>
  <c r="FQ13" i="3"/>
  <c r="DV23" i="3"/>
  <c r="FQ23" i="3"/>
  <c r="R9" i="3"/>
  <c r="BY24" i="3"/>
  <c r="AU24" i="3"/>
  <c r="HM20" i="3"/>
  <c r="HM14" i="3"/>
  <c r="FQ22" i="3"/>
  <c r="FP24" i="3"/>
  <c r="FW19" i="3"/>
  <c r="JF24" i="3"/>
  <c r="JE23" i="3"/>
  <c r="JF23" i="3"/>
  <c r="HM18" i="3"/>
  <c r="HS21" i="3"/>
  <c r="JF16" i="3"/>
  <c r="HK9" i="3"/>
  <c r="AY9" i="3"/>
  <c r="HL15" i="3"/>
  <c r="Q9" i="3"/>
  <c r="JE9" i="3"/>
  <c r="DV13" i="3"/>
  <c r="JF10" i="3"/>
  <c r="FW24" i="3"/>
  <c r="JM22" i="3"/>
  <c r="JE18" i="3"/>
  <c r="JM23" i="3"/>
  <c r="BA9" i="3"/>
  <c r="HM9" i="3"/>
  <c r="JM17" i="3"/>
  <c r="HS16" i="3"/>
  <c r="BG9" i="3"/>
  <c r="HS9" i="3"/>
  <c r="DV22" i="3"/>
  <c r="HS13" i="3"/>
  <c r="HM12" i="3"/>
  <c r="FQ18" i="3"/>
  <c r="FP19" i="3"/>
  <c r="JM19" i="3"/>
  <c r="AG24" i="3"/>
  <c r="JE17" i="3"/>
  <c r="HL18" i="3"/>
  <c r="HL21" i="3"/>
  <c r="BF9" i="3"/>
  <c r="HR9" i="3"/>
  <c r="JM21" i="3"/>
  <c r="DV21" i="3"/>
  <c r="JM18" i="3"/>
  <c r="JE10" i="3"/>
  <c r="HM21" i="3"/>
  <c r="JM13" i="3"/>
  <c r="HS15" i="3"/>
  <c r="HR10" i="3"/>
  <c r="JH9" i="3"/>
  <c r="JN9" i="3"/>
  <c r="JG9" i="3"/>
  <c r="HN9" i="3"/>
  <c r="HS10" i="3"/>
  <c r="HT24" i="3"/>
  <c r="HT20" i="3"/>
  <c r="HT19" i="3"/>
  <c r="HT15" i="3"/>
  <c r="HT11" i="3"/>
  <c r="HT18" i="3"/>
  <c r="HT16" i="3"/>
  <c r="HT23" i="3"/>
  <c r="HT13" i="3"/>
  <c r="HT22" i="3"/>
  <c r="HT14" i="3"/>
  <c r="HT21" i="3"/>
  <c r="HT12" i="3"/>
  <c r="HT17" i="3"/>
  <c r="BZ24" i="3"/>
  <c r="AV24" i="3"/>
  <c r="GH3" i="3"/>
  <c r="GS3" i="3"/>
  <c r="IN3" i="3" s="1"/>
  <c r="IB3" i="3"/>
  <c r="AX11" i="3"/>
  <c r="AY11" i="3"/>
  <c r="BG11" i="3"/>
  <c r="AZ11" i="3"/>
  <c r="CG11" i="3"/>
  <c r="CB11" i="3"/>
  <c r="JC3" i="3"/>
  <c r="HH3" i="3"/>
  <c r="HT3" i="3" s="1"/>
  <c r="FL3" i="3"/>
  <c r="FX3" i="3" s="1"/>
  <c r="BA10" i="3"/>
  <c r="AZ10" i="3"/>
  <c r="CC10" i="3"/>
  <c r="BK9" i="3"/>
  <c r="BR9" i="3"/>
  <c r="BS9" i="3"/>
  <c r="BL9" i="3"/>
  <c r="BB9" i="3"/>
  <c r="IL3" i="3"/>
  <c r="IH3" i="3"/>
  <c r="IS3" i="3"/>
  <c r="IM3" i="3"/>
  <c r="EK3" i="3"/>
  <c r="IT3" i="3"/>
  <c r="CQ3" i="3"/>
  <c r="DB3" i="3"/>
  <c r="U1" i="1"/>
  <c r="D1" i="2"/>
  <c r="E1" i="2" s="1"/>
  <c r="F1" i="2" s="1"/>
  <c r="G1" i="2" s="1"/>
  <c r="H1" i="2" s="1"/>
  <c r="I1" i="2" s="1"/>
  <c r="J1" i="2" s="1"/>
  <c r="K1" i="2" s="1"/>
  <c r="L1" i="2" s="1"/>
  <c r="GI3" i="3" l="1"/>
  <c r="GT3" i="3"/>
  <c r="IC3" i="3"/>
  <c r="AO10" i="3"/>
  <c r="FM3" i="3"/>
  <c r="FY3" i="3" s="1"/>
  <c r="CB10" i="3"/>
  <c r="CD10" i="3" s="1"/>
  <c r="JB9" i="3"/>
  <c r="FL19" i="3"/>
  <c r="JC14" i="3"/>
  <c r="GY10" i="3"/>
  <c r="IN13" i="3"/>
  <c r="GH18" i="3"/>
  <c r="EK17" i="3"/>
  <c r="DL9" i="3"/>
  <c r="IB15" i="3"/>
  <c r="FL9" i="3"/>
  <c r="GR10" i="3"/>
  <c r="FL11" i="3"/>
  <c r="DB24" i="3"/>
  <c r="IB13" i="3"/>
  <c r="IN20" i="3"/>
  <c r="IL16" i="3"/>
  <c r="IN16" i="3"/>
  <c r="IL23" i="3"/>
  <c r="IH23" i="3"/>
  <c r="IM18" i="3"/>
  <c r="JC16" i="3"/>
  <c r="GH15" i="3"/>
  <c r="GT19" i="3"/>
  <c r="FM12" i="3"/>
  <c r="IL12" i="3"/>
  <c r="IB18" i="3"/>
  <c r="IS18" i="3"/>
  <c r="HH24" i="3"/>
  <c r="IB17" i="3"/>
  <c r="GS21" i="3"/>
  <c r="FL24" i="3"/>
  <c r="IN15" i="3"/>
  <c r="GM10" i="3"/>
  <c r="GI19" i="3"/>
  <c r="GH14" i="3"/>
  <c r="HH21" i="3"/>
  <c r="IL19" i="3"/>
  <c r="GI10" i="3"/>
  <c r="IS24" i="3"/>
  <c r="FM21" i="3"/>
  <c r="GI22" i="3"/>
  <c r="FL10" i="3"/>
  <c r="CQ11" i="3"/>
  <c r="IM9" i="3"/>
  <c r="CQ18" i="3"/>
  <c r="GS23" i="3"/>
  <c r="EK18" i="3"/>
  <c r="JC10" i="3"/>
  <c r="IC18" i="3"/>
  <c r="IT20" i="3"/>
  <c r="IN21" i="3"/>
  <c r="GT17" i="3"/>
  <c r="EK16" i="3"/>
  <c r="IT11" i="3"/>
  <c r="IC10" i="3"/>
  <c r="IM16" i="3"/>
  <c r="IN9" i="3"/>
  <c r="IH12" i="3"/>
  <c r="GI23" i="3"/>
  <c r="GT18" i="3"/>
  <c r="DB18" i="3"/>
  <c r="HH12" i="3"/>
  <c r="IS20" i="3"/>
  <c r="IM23" i="3"/>
  <c r="FM15" i="3"/>
  <c r="IH24" i="3"/>
  <c r="FM23" i="3"/>
  <c r="CQ16" i="3"/>
  <c r="DB17" i="3"/>
  <c r="GT16" i="3"/>
  <c r="IS21" i="3"/>
  <c r="HG9" i="3"/>
  <c r="GT24" i="3"/>
  <c r="FL21" i="3"/>
  <c r="IH16" i="3"/>
  <c r="GS10" i="3"/>
  <c r="IB12" i="3"/>
  <c r="GT10" i="3"/>
  <c r="EK23" i="3"/>
  <c r="HH11" i="3"/>
  <c r="GI18" i="3"/>
  <c r="IH15" i="3"/>
  <c r="FM17" i="3"/>
  <c r="GT15" i="3"/>
  <c r="IC23" i="3"/>
  <c r="HH17" i="3"/>
  <c r="IB19" i="3"/>
  <c r="GS22" i="3"/>
  <c r="CQ17" i="3"/>
  <c r="IN14" i="3"/>
  <c r="CQ15" i="3"/>
  <c r="GI16" i="3"/>
  <c r="HH10" i="3"/>
  <c r="GT20" i="3"/>
  <c r="JC19" i="3"/>
  <c r="FL14" i="3"/>
  <c r="GT23" i="3"/>
  <c r="DM10" i="3"/>
  <c r="IS16" i="3"/>
  <c r="IM12" i="3"/>
  <c r="FM22" i="3"/>
  <c r="GT22" i="3"/>
  <c r="IS15" i="3"/>
  <c r="IC14" i="3"/>
  <c r="HH22" i="3"/>
  <c r="GH21" i="3"/>
  <c r="DB21" i="3"/>
  <c r="HH19" i="3"/>
  <c r="GI9" i="3"/>
  <c r="IB21" i="3"/>
  <c r="GI24" i="3"/>
  <c r="FL23" i="3"/>
  <c r="FL15" i="3"/>
  <c r="HH15" i="3"/>
  <c r="GT12" i="3"/>
  <c r="GS18" i="3"/>
  <c r="IT15" i="3"/>
  <c r="JC13" i="3"/>
  <c r="IB20" i="3"/>
  <c r="IT12" i="3"/>
  <c r="JC20" i="3"/>
  <c r="GH19" i="3"/>
  <c r="CQ14" i="3"/>
  <c r="FL12" i="3"/>
  <c r="IB11" i="3"/>
  <c r="DB22" i="3"/>
  <c r="IH11" i="3"/>
  <c r="IT19" i="3"/>
  <c r="IM21" i="3"/>
  <c r="CQ22" i="3"/>
  <c r="IS22" i="3"/>
  <c r="IL13" i="3"/>
  <c r="JC23" i="3"/>
  <c r="IH18" i="3"/>
  <c r="GS9" i="3"/>
  <c r="IN23" i="3"/>
  <c r="GH17" i="3"/>
  <c r="IL21" i="3"/>
  <c r="IC24" i="3"/>
  <c r="GT21" i="3"/>
  <c r="DB11" i="3"/>
  <c r="IM24" i="3"/>
  <c r="IL10" i="3"/>
  <c r="IN24" i="3"/>
  <c r="FM24" i="3"/>
  <c r="IL17" i="3"/>
  <c r="CQ24" i="3"/>
  <c r="IH21" i="3"/>
  <c r="IM15" i="3"/>
  <c r="GT13" i="3"/>
  <c r="JC22" i="3"/>
  <c r="FM18" i="3"/>
  <c r="JC21" i="3"/>
  <c r="IT23" i="3"/>
  <c r="FM16" i="3"/>
  <c r="CQ12" i="3"/>
  <c r="IC11" i="3"/>
  <c r="IM17" i="3"/>
  <c r="EK12" i="3"/>
  <c r="IL24" i="3"/>
  <c r="JC9" i="3"/>
  <c r="EK24" i="3"/>
  <c r="HH16" i="3"/>
  <c r="DB12" i="3"/>
  <c r="EK15" i="3"/>
  <c r="GH20" i="3"/>
  <c r="GQ10" i="3"/>
  <c r="GI14" i="3"/>
  <c r="IN11" i="3"/>
  <c r="IM11" i="3"/>
  <c r="IH13" i="3"/>
  <c r="IN18" i="3"/>
  <c r="GH16" i="3"/>
  <c r="GH9" i="3"/>
  <c r="IC17" i="3"/>
  <c r="CQ20" i="3"/>
  <c r="IS19" i="3"/>
  <c r="IC12" i="3"/>
  <c r="IM22" i="3"/>
  <c r="IN22" i="3"/>
  <c r="GH13" i="3"/>
  <c r="IC16" i="3"/>
  <c r="GS17" i="3"/>
  <c r="GI20" i="3"/>
  <c r="FM20" i="3"/>
  <c r="FL18" i="3"/>
  <c r="GH23" i="3"/>
  <c r="IC9" i="3"/>
  <c r="IS13" i="3"/>
  <c r="FK9" i="3"/>
  <c r="GM9" i="3"/>
  <c r="IH22" i="3"/>
  <c r="GS13" i="3"/>
  <c r="IT13" i="3"/>
  <c r="IL20" i="3"/>
  <c r="IH14" i="3"/>
  <c r="GI12" i="3"/>
  <c r="IN12" i="3"/>
  <c r="EK21" i="3"/>
  <c r="JC24" i="3"/>
  <c r="GS11" i="3"/>
  <c r="IC21" i="3"/>
  <c r="FL22" i="3"/>
  <c r="GH22" i="3"/>
  <c r="HH14" i="3"/>
  <c r="GT14" i="3"/>
  <c r="DB23" i="3"/>
  <c r="DB14" i="3"/>
  <c r="IC20" i="3"/>
  <c r="IM14" i="3"/>
  <c r="EK11" i="3"/>
  <c r="FM11" i="3"/>
  <c r="IL11" i="3"/>
  <c r="GH11" i="3"/>
  <c r="DB19" i="3"/>
  <c r="EK22" i="3"/>
  <c r="JC17" i="3"/>
  <c r="IC15" i="3"/>
  <c r="IS23" i="3"/>
  <c r="EK13" i="3"/>
  <c r="IL18" i="3"/>
  <c r="HH13" i="3"/>
  <c r="IH10" i="3"/>
  <c r="IL14" i="3"/>
  <c r="DB20" i="3"/>
  <c r="GH10" i="3"/>
  <c r="DB16" i="3"/>
  <c r="IB10" i="3"/>
  <c r="IT16" i="3"/>
  <c r="IT22" i="3"/>
  <c r="IN19" i="3"/>
  <c r="EK20" i="3"/>
  <c r="FL20" i="3"/>
  <c r="IM13" i="3"/>
  <c r="HH23" i="3"/>
  <c r="EK19" i="3"/>
  <c r="DB15" i="3"/>
  <c r="GS15" i="3"/>
  <c r="IH19" i="3"/>
  <c r="GH24" i="3"/>
  <c r="GI11" i="3"/>
  <c r="IC19" i="3"/>
  <c r="IS12" i="3"/>
  <c r="IC22" i="3"/>
  <c r="GS20" i="3"/>
  <c r="GS24" i="3"/>
  <c r="FM14" i="3"/>
  <c r="IM19" i="3"/>
  <c r="FM13" i="3"/>
  <c r="HH18" i="3"/>
  <c r="IT17" i="3"/>
  <c r="GT11" i="3"/>
  <c r="IT18" i="3"/>
  <c r="HH20" i="3"/>
  <c r="FM10" i="3"/>
  <c r="FL17" i="3"/>
  <c r="IB14" i="3"/>
  <c r="JC18" i="3"/>
  <c r="IB16" i="3"/>
  <c r="IB23" i="3"/>
  <c r="IT14" i="3"/>
  <c r="CQ13" i="3"/>
  <c r="JB10" i="3"/>
  <c r="IT21" i="3"/>
  <c r="IS11" i="3"/>
  <c r="GI21" i="3"/>
  <c r="IB24" i="3"/>
  <c r="GS12" i="3"/>
  <c r="IS17" i="3"/>
  <c r="IS14" i="3"/>
  <c r="FM19" i="3"/>
  <c r="CQ19" i="3"/>
  <c r="GI15" i="3"/>
  <c r="GS16" i="3"/>
  <c r="DB13" i="3"/>
  <c r="IB9" i="3"/>
  <c r="IH20" i="3"/>
  <c r="HH9" i="3"/>
  <c r="GI17" i="3"/>
  <c r="GI13" i="3"/>
  <c r="IC13" i="3"/>
  <c r="FL13" i="3"/>
  <c r="IL22" i="3"/>
  <c r="JC12" i="3"/>
  <c r="IN17" i="3"/>
  <c r="CQ23" i="3"/>
  <c r="JC15" i="3"/>
  <c r="GS14" i="3"/>
  <c r="IT24" i="3"/>
  <c r="IH17" i="3"/>
  <c r="FL16" i="3"/>
  <c r="CQ21" i="3"/>
  <c r="IB22" i="3"/>
  <c r="IM20" i="3"/>
  <c r="EK14" i="3"/>
  <c r="GH12" i="3"/>
  <c r="DM9" i="3"/>
  <c r="GT9" i="3"/>
  <c r="DL10" i="3"/>
  <c r="IL15" i="3"/>
  <c r="JC11" i="3"/>
  <c r="GS19" i="3"/>
  <c r="JI17" i="3" l="1"/>
  <c r="JH19" i="3"/>
  <c r="JG23" i="3"/>
  <c r="HN14" i="3"/>
  <c r="JI19" i="3"/>
  <c r="HN13" i="3"/>
  <c r="JH12" i="3"/>
  <c r="JG11" i="3"/>
  <c r="JO20" i="3"/>
  <c r="JI18" i="3"/>
  <c r="HN11" i="3"/>
  <c r="DW24" i="3"/>
  <c r="JG16" i="3"/>
  <c r="JO23" i="3"/>
  <c r="BB10" i="3"/>
  <c r="JH17" i="3"/>
  <c r="JH20" i="3"/>
  <c r="DW14" i="3"/>
  <c r="JI16" i="3"/>
  <c r="JG13" i="3"/>
  <c r="JO15" i="3"/>
  <c r="JO21" i="3"/>
  <c r="DW18" i="3"/>
  <c r="DW16" i="3"/>
  <c r="HN23" i="3"/>
  <c r="JI22" i="3"/>
  <c r="JG20" i="3"/>
  <c r="JN21" i="3"/>
  <c r="HN17" i="3"/>
  <c r="JO22" i="3"/>
  <c r="JN22" i="3"/>
  <c r="JI13" i="3"/>
  <c r="JG22" i="3"/>
  <c r="JH16" i="3"/>
  <c r="DW20" i="3"/>
  <c r="BS24" i="3"/>
  <c r="JG19" i="3"/>
  <c r="JO18" i="3"/>
  <c r="JI21" i="3"/>
  <c r="JG12" i="3"/>
  <c r="JN14" i="3"/>
  <c r="JN20" i="3"/>
  <c r="HO9" i="3"/>
  <c r="BC9" i="3"/>
  <c r="JN17" i="3"/>
  <c r="JO19" i="3"/>
  <c r="DW22" i="3"/>
  <c r="JH22" i="3"/>
  <c r="HN12" i="3"/>
  <c r="JH15" i="3"/>
  <c r="JN19" i="3"/>
  <c r="JO17" i="3"/>
  <c r="DW23" i="3"/>
  <c r="HN24" i="3"/>
  <c r="BM24" i="3"/>
  <c r="BK24" i="3"/>
  <c r="JG24" i="3"/>
  <c r="DW21" i="3"/>
  <c r="JO16" i="3"/>
  <c r="JG15" i="3"/>
  <c r="DW11" i="3"/>
  <c r="JH21" i="3"/>
  <c r="JI20" i="3"/>
  <c r="DW15" i="3"/>
  <c r="JI11" i="3"/>
  <c r="HN16" i="3"/>
  <c r="HN22" i="3"/>
  <c r="JI15" i="3"/>
  <c r="JI12" i="3"/>
  <c r="DW17" i="3"/>
  <c r="HN19" i="3"/>
  <c r="JO24" i="3"/>
  <c r="BH24" i="3"/>
  <c r="JI23" i="3"/>
  <c r="JN18" i="3"/>
  <c r="JN16" i="3"/>
  <c r="JG17" i="3"/>
  <c r="JN23" i="3"/>
  <c r="JH11" i="3"/>
  <c r="JG18" i="3"/>
  <c r="AH24" i="3"/>
  <c r="JH18" i="3"/>
  <c r="DW13" i="3"/>
  <c r="DW19" i="3"/>
  <c r="JN15" i="3"/>
  <c r="BR24" i="3"/>
  <c r="JN24" i="3"/>
  <c r="BM9" i="3"/>
  <c r="JN12" i="3"/>
  <c r="JN13" i="3"/>
  <c r="JH23" i="3"/>
  <c r="AW24" i="3"/>
  <c r="CA24" i="3"/>
  <c r="JI14" i="3"/>
  <c r="JH13" i="3"/>
  <c r="JG14" i="3"/>
  <c r="HN21" i="3"/>
  <c r="JO11" i="3"/>
  <c r="HN20" i="3"/>
  <c r="JO12" i="3"/>
  <c r="JH14" i="3"/>
  <c r="HN15" i="3"/>
  <c r="HN18" i="3"/>
  <c r="DW12" i="3"/>
  <c r="JI24" i="3"/>
  <c r="BB24" i="3"/>
  <c r="JG21" i="3"/>
  <c r="JH24" i="3"/>
  <c r="BL24" i="3"/>
  <c r="JO14" i="3"/>
  <c r="JN11" i="3"/>
  <c r="JO13" i="3"/>
  <c r="JI9" i="3"/>
  <c r="JG10" i="3"/>
  <c r="JJ9" i="3"/>
  <c r="HN10" i="3"/>
  <c r="HT9" i="3"/>
  <c r="HM10" i="3"/>
  <c r="HL10" i="3"/>
  <c r="HT10" i="3"/>
  <c r="HO24" i="3"/>
  <c r="HO23" i="3"/>
  <c r="HO12" i="3"/>
  <c r="HO17" i="3"/>
  <c r="HO21" i="3"/>
  <c r="HO15" i="3"/>
  <c r="HO20" i="3"/>
  <c r="HO16" i="3"/>
  <c r="HO14" i="3"/>
  <c r="HO13" i="3"/>
  <c r="HO18" i="3"/>
  <c r="HO19" i="3"/>
  <c r="HO22" i="3"/>
  <c r="HO11" i="3"/>
  <c r="HO10" i="3"/>
  <c r="HP9" i="3"/>
  <c r="BN9" i="3"/>
  <c r="BD9" i="3"/>
  <c r="AI24" i="3"/>
  <c r="BC11" i="3"/>
  <c r="BC24" i="3"/>
  <c r="BC10" i="3"/>
  <c r="IO3" i="3"/>
  <c r="GJ3" i="3"/>
  <c r="ID3" i="3"/>
  <c r="GU3" i="3"/>
  <c r="BA11" i="3"/>
  <c r="BB11" i="3"/>
  <c r="BH11" i="3"/>
  <c r="BF11" i="3"/>
  <c r="CF12" i="3"/>
  <c r="AN12" i="3"/>
  <c r="BZ11" i="3"/>
  <c r="AC9" i="3"/>
  <c r="AQ9" i="3"/>
  <c r="BH10" i="3"/>
  <c r="BK10" i="3"/>
  <c r="AC10" i="3"/>
  <c r="AQ10" i="3"/>
  <c r="BZ9" i="3"/>
  <c r="AR9" i="3"/>
  <c r="AD9" i="3"/>
  <c r="BZ12" i="3"/>
  <c r="BU12" i="3"/>
  <c r="BV12" i="3"/>
  <c r="BY12" i="3"/>
  <c r="BW12" i="3"/>
  <c r="BT12" i="3"/>
  <c r="BX12" i="3"/>
  <c r="CE12" i="3"/>
  <c r="AR10" i="3"/>
  <c r="AD10" i="3"/>
  <c r="BJ11" i="3"/>
  <c r="BM11" i="3"/>
  <c r="BI11" i="3"/>
  <c r="CC11" i="3"/>
  <c r="CD11" i="3" s="1"/>
  <c r="BQ11" i="3"/>
  <c r="BL11" i="3"/>
  <c r="AR12" i="3"/>
  <c r="AR11" i="3"/>
  <c r="AQ12" i="3"/>
  <c r="BZ10" i="3"/>
  <c r="AQ11" i="3"/>
  <c r="CA12" i="3"/>
  <c r="CA11" i="3"/>
  <c r="CA10" i="3"/>
  <c r="CA9" i="3"/>
  <c r="BH9" i="3"/>
  <c r="DB10" i="3"/>
  <c r="GU11" i="3"/>
  <c r="ID24" i="3"/>
  <c r="ID18" i="3"/>
  <c r="GJ10" i="3"/>
  <c r="ID21" i="3"/>
  <c r="IO19" i="3"/>
  <c r="IO23" i="3"/>
  <c r="GJ15" i="3"/>
  <c r="GJ24" i="3"/>
  <c r="GJ23" i="3"/>
  <c r="GJ9" i="3"/>
  <c r="GU15" i="3"/>
  <c r="GU13" i="3"/>
  <c r="GU9" i="3"/>
  <c r="GU24" i="3"/>
  <c r="IO11" i="3"/>
  <c r="IO24" i="3"/>
  <c r="GJ14" i="3"/>
  <c r="ID9" i="3"/>
  <c r="IO16" i="3"/>
  <c r="ID15" i="3"/>
  <c r="IO22" i="3"/>
  <c r="IO18" i="3"/>
  <c r="GJ22" i="3"/>
  <c r="ID17" i="3"/>
  <c r="ID12" i="3"/>
  <c r="GU23" i="3"/>
  <c r="GJ21" i="3"/>
  <c r="GU14" i="3"/>
  <c r="IT10" i="3"/>
  <c r="IH9" i="3"/>
  <c r="IT9" i="3"/>
  <c r="ID16" i="3"/>
  <c r="ID11" i="3"/>
  <c r="GJ20" i="3"/>
  <c r="GJ12" i="3"/>
  <c r="GU20" i="3"/>
  <c r="IL9" i="3"/>
  <c r="ID23" i="3"/>
  <c r="IS9" i="3"/>
  <c r="GJ13" i="3"/>
  <c r="GJ19" i="3"/>
  <c r="ID13" i="3"/>
  <c r="GU16" i="3"/>
  <c r="GJ17" i="3"/>
  <c r="IM10" i="3"/>
  <c r="ID19" i="3"/>
  <c r="GU22" i="3"/>
  <c r="GJ16" i="3"/>
  <c r="IO20" i="3"/>
  <c r="GU18" i="3"/>
  <c r="IO13" i="3"/>
  <c r="IO10" i="3"/>
  <c r="GJ18" i="3"/>
  <c r="GU17" i="3"/>
  <c r="IO9" i="3"/>
  <c r="ID10" i="3"/>
  <c r="IO15" i="3"/>
  <c r="IN10" i="3"/>
  <c r="GU19" i="3"/>
  <c r="ID20" i="3"/>
  <c r="ID14" i="3"/>
  <c r="GU12" i="3"/>
  <c r="GU21" i="3"/>
  <c r="IO14" i="3"/>
  <c r="IO12" i="3"/>
  <c r="IO17" i="3"/>
  <c r="GU10" i="3"/>
  <c r="GJ11" i="3"/>
  <c r="IO21" i="3"/>
  <c r="ID22" i="3"/>
  <c r="DB9" i="3"/>
  <c r="JH10" i="3" l="1"/>
  <c r="JO10" i="3"/>
  <c r="JI10" i="3"/>
  <c r="JO9" i="3"/>
  <c r="JK9" i="3"/>
  <c r="JJ22" i="3"/>
  <c r="JJ18" i="3"/>
  <c r="JJ21" i="3"/>
  <c r="JJ12" i="3"/>
  <c r="JJ17" i="3"/>
  <c r="JJ19" i="3"/>
  <c r="JJ13" i="3"/>
  <c r="JJ23" i="3"/>
  <c r="JJ16" i="3"/>
  <c r="JJ11" i="3"/>
  <c r="JJ14" i="3"/>
  <c r="JJ20" i="3"/>
  <c r="JJ15" i="3"/>
  <c r="JJ24" i="3"/>
  <c r="JJ10" i="3"/>
  <c r="HP24" i="3"/>
  <c r="HP16" i="3"/>
  <c r="HP14" i="3"/>
  <c r="HP12" i="3"/>
  <c r="HP23" i="3"/>
  <c r="HP13" i="3"/>
  <c r="HP17" i="3"/>
  <c r="HP18" i="3"/>
  <c r="HP11" i="3"/>
  <c r="HP15" i="3"/>
  <c r="HP22" i="3"/>
  <c r="HP20" i="3"/>
  <c r="HP21" i="3"/>
  <c r="HP19" i="3"/>
  <c r="HP10" i="3"/>
  <c r="HQ9" i="3"/>
  <c r="BO9" i="3"/>
  <c r="BD11" i="3"/>
  <c r="BD24" i="3"/>
  <c r="BD10" i="3"/>
  <c r="BE9" i="3"/>
  <c r="BN24" i="3"/>
  <c r="BN10" i="3"/>
  <c r="IP3" i="3"/>
  <c r="GV3" i="3"/>
  <c r="IE3" i="3"/>
  <c r="BC12" i="3"/>
  <c r="AX12" i="3"/>
  <c r="BF12" i="3"/>
  <c r="AY12" i="3"/>
  <c r="BG12" i="3"/>
  <c r="AZ12" i="3"/>
  <c r="BH12" i="3"/>
  <c r="BA12" i="3"/>
  <c r="BB12" i="3"/>
  <c r="CG12" i="3"/>
  <c r="BS11" i="3"/>
  <c r="BR11" i="3"/>
  <c r="BK11" i="3"/>
  <c r="CC12" i="3"/>
  <c r="BL10" i="3"/>
  <c r="BM10" i="3"/>
  <c r="BS10" i="3"/>
  <c r="S9" i="3"/>
  <c r="EW3" i="3"/>
  <c r="EL3" i="3"/>
  <c r="CR3" i="3"/>
  <c r="DC3" i="3"/>
  <c r="V1" i="1"/>
  <c r="M1" i="2"/>
  <c r="IE21" i="3"/>
  <c r="IE19" i="3"/>
  <c r="EL12" i="3"/>
  <c r="EL11" i="3"/>
  <c r="GV14" i="3"/>
  <c r="IE15" i="3"/>
  <c r="EW14" i="3"/>
  <c r="GV17" i="3"/>
  <c r="DC15" i="3"/>
  <c r="GV13" i="3"/>
  <c r="EL24" i="3"/>
  <c r="DC11" i="3"/>
  <c r="IE16" i="3"/>
  <c r="EW20" i="3"/>
  <c r="IE20" i="3"/>
  <c r="EL19" i="3"/>
  <c r="IE17" i="3"/>
  <c r="CR17" i="3"/>
  <c r="IE13" i="3"/>
  <c r="CR22" i="3"/>
  <c r="IP11" i="3"/>
  <c r="DC22" i="3"/>
  <c r="EL16" i="3"/>
  <c r="CR12" i="3"/>
  <c r="GV11" i="3"/>
  <c r="EL18" i="3"/>
  <c r="IE11" i="3"/>
  <c r="GV19" i="3"/>
  <c r="CR21" i="3"/>
  <c r="EW21" i="3"/>
  <c r="DC13" i="3"/>
  <c r="CR19" i="3"/>
  <c r="IP9" i="3"/>
  <c r="EL13" i="3"/>
  <c r="GV9" i="3"/>
  <c r="DN10" i="3"/>
  <c r="IP18" i="3"/>
  <c r="GV16" i="3"/>
  <c r="IE24" i="3"/>
  <c r="EW19" i="3"/>
  <c r="GV20" i="3"/>
  <c r="DC23" i="3"/>
  <c r="IP13" i="3"/>
  <c r="IE23" i="3"/>
  <c r="IP12" i="3"/>
  <c r="CR13" i="3"/>
  <c r="EW13" i="3"/>
  <c r="IE12" i="3"/>
  <c r="EL23" i="3"/>
  <c r="IP20" i="3"/>
  <c r="IP15" i="3"/>
  <c r="GV23" i="3"/>
  <c r="CR24" i="3"/>
  <c r="FM9" i="3"/>
  <c r="GV12" i="3"/>
  <c r="CR15" i="3"/>
  <c r="GV22" i="3"/>
  <c r="CR23" i="3"/>
  <c r="EW22" i="3"/>
  <c r="EL20" i="3"/>
  <c r="CR20" i="3"/>
  <c r="GV18" i="3"/>
  <c r="IP17" i="3"/>
  <c r="IE14" i="3"/>
  <c r="CR11" i="3"/>
  <c r="DC19" i="3"/>
  <c r="DC17" i="3"/>
  <c r="EL22" i="3"/>
  <c r="DC14" i="3"/>
  <c r="IP23" i="3"/>
  <c r="EW18" i="3"/>
  <c r="EW17" i="3"/>
  <c r="IP21" i="3"/>
  <c r="IP19" i="3"/>
  <c r="CR16" i="3"/>
  <c r="IP22" i="3"/>
  <c r="IE22" i="3"/>
  <c r="GV15" i="3"/>
  <c r="DC18" i="3"/>
  <c r="CR18" i="3"/>
  <c r="EW23" i="3"/>
  <c r="EW15" i="3"/>
  <c r="EL15" i="3"/>
  <c r="GV10" i="3"/>
  <c r="DC24" i="3"/>
  <c r="EW11" i="3"/>
  <c r="IP16" i="3"/>
  <c r="IE10" i="3"/>
  <c r="CR14" i="3"/>
  <c r="EW12" i="3"/>
  <c r="EW24" i="3"/>
  <c r="IP14" i="3"/>
  <c r="GV24" i="3"/>
  <c r="EW16" i="3"/>
  <c r="DC21" i="3"/>
  <c r="IP10" i="3"/>
  <c r="EL14" i="3"/>
  <c r="EL17" i="3"/>
  <c r="DC16" i="3"/>
  <c r="IP24" i="3"/>
  <c r="DC12" i="3"/>
  <c r="DC20" i="3"/>
  <c r="IE18" i="3"/>
  <c r="GV21" i="3"/>
  <c r="IE9" i="3"/>
  <c r="EL21" i="3"/>
  <c r="JL9" i="3" l="1"/>
  <c r="JK21" i="3"/>
  <c r="JK24" i="3"/>
  <c r="JK18" i="3"/>
  <c r="JK17" i="3"/>
  <c r="JK13" i="3"/>
  <c r="JK15" i="3"/>
  <c r="JK16" i="3"/>
  <c r="JK14" i="3"/>
  <c r="JK22" i="3"/>
  <c r="JK11" i="3"/>
  <c r="JK20" i="3"/>
  <c r="JK19" i="3"/>
  <c r="JK23" i="3"/>
  <c r="JK12" i="3"/>
  <c r="JK10" i="3"/>
  <c r="HQ22" i="3"/>
  <c r="HQ20" i="3"/>
  <c r="HQ18" i="3"/>
  <c r="HQ23" i="3"/>
  <c r="HQ21" i="3"/>
  <c r="HQ19" i="3"/>
  <c r="HQ17" i="3"/>
  <c r="HQ14" i="3"/>
  <c r="HQ15" i="3"/>
  <c r="HQ16" i="3"/>
  <c r="HQ24" i="3"/>
  <c r="HQ12" i="3"/>
  <c r="HQ11" i="3"/>
  <c r="HQ13" i="3"/>
  <c r="HQ10" i="3"/>
  <c r="FR12" i="3"/>
  <c r="FR19" i="3"/>
  <c r="FR15" i="3"/>
  <c r="FR13" i="3"/>
  <c r="FR11" i="3"/>
  <c r="FR20" i="3"/>
  <c r="FR24" i="3"/>
  <c r="FR23" i="3"/>
  <c r="FR17" i="3"/>
  <c r="FR16" i="3"/>
  <c r="FR14" i="3"/>
  <c r="FR21" i="3"/>
  <c r="FR18" i="3"/>
  <c r="FR22" i="3"/>
  <c r="DX24" i="3"/>
  <c r="DX18" i="3"/>
  <c r="DX20" i="3"/>
  <c r="DX17" i="3"/>
  <c r="DX13" i="3"/>
  <c r="DX23" i="3"/>
  <c r="DX14" i="3"/>
  <c r="DX19" i="3"/>
  <c r="DX16" i="3"/>
  <c r="DX15" i="3"/>
  <c r="DX12" i="3"/>
  <c r="DX11" i="3"/>
  <c r="DX22" i="3"/>
  <c r="DX21" i="3"/>
  <c r="BE24" i="3"/>
  <c r="BE11" i="3"/>
  <c r="BE12" i="3"/>
  <c r="BE10" i="3"/>
  <c r="BP9" i="3"/>
  <c r="BO24" i="3"/>
  <c r="BO11" i="3"/>
  <c r="BO10" i="3"/>
  <c r="IQ3" i="3"/>
  <c r="AS12" i="3"/>
  <c r="AR13" i="3"/>
  <c r="AQ13" i="3"/>
  <c r="CF13" i="3"/>
  <c r="AS11" i="3"/>
  <c r="BT13" i="3"/>
  <c r="BX13" i="3"/>
  <c r="BU13" i="3"/>
  <c r="CE13" i="3"/>
  <c r="BV13" i="3"/>
  <c r="BW13" i="3"/>
  <c r="BZ13" i="3"/>
  <c r="CA13" i="3"/>
  <c r="BY13" i="3"/>
  <c r="AN13" i="3"/>
  <c r="AS13" i="3"/>
  <c r="AS10" i="3"/>
  <c r="AE10" i="3"/>
  <c r="IQ10" i="3"/>
  <c r="IQ11" i="3"/>
  <c r="IQ12" i="3"/>
  <c r="IQ17" i="3"/>
  <c r="DN9" i="3"/>
  <c r="IQ16" i="3"/>
  <c r="IQ21" i="3"/>
  <c r="IQ23" i="3"/>
  <c r="IQ20" i="3"/>
  <c r="IQ22" i="3"/>
  <c r="IQ13" i="3"/>
  <c r="IQ18" i="3"/>
  <c r="IQ24" i="3"/>
  <c r="IS10" i="3"/>
  <c r="IQ19" i="3"/>
  <c r="IQ14" i="3"/>
  <c r="IQ15" i="3"/>
  <c r="IQ9" i="3"/>
  <c r="JN10" i="3" l="1"/>
  <c r="JL23" i="3"/>
  <c r="JL20" i="3"/>
  <c r="JL19" i="3"/>
  <c r="JL18" i="3"/>
  <c r="JL17" i="3"/>
  <c r="JL21" i="3"/>
  <c r="JL16" i="3"/>
  <c r="JL24" i="3"/>
  <c r="JL11" i="3"/>
  <c r="JL22" i="3"/>
  <c r="JL15" i="3"/>
  <c r="JL14" i="3"/>
  <c r="JL13" i="3"/>
  <c r="JL12" i="3"/>
  <c r="JL10" i="3"/>
  <c r="BP24" i="3"/>
  <c r="BP11" i="3"/>
  <c r="BP10" i="3"/>
  <c r="BD12" i="3"/>
  <c r="CG13" i="3"/>
  <c r="AS14" i="3"/>
  <c r="BL12" i="3"/>
  <c r="BP12" i="3"/>
  <c r="BO12" i="3"/>
  <c r="BQ12" i="3"/>
  <c r="BR12" i="3"/>
  <c r="BI12" i="3"/>
  <c r="BM12" i="3"/>
  <c r="BS12" i="3"/>
  <c r="BJ12" i="3"/>
  <c r="BK12" i="3"/>
  <c r="BN12" i="3"/>
  <c r="CB12" i="3"/>
  <c r="CD12" i="3" s="1"/>
  <c r="CF14" i="3"/>
  <c r="BN11" i="3"/>
  <c r="AN14" i="3"/>
  <c r="BT14" i="3"/>
  <c r="BX14" i="3"/>
  <c r="BZ14" i="3"/>
  <c r="CA14" i="3"/>
  <c r="CE14" i="3"/>
  <c r="BU14" i="3"/>
  <c r="BW14" i="3"/>
  <c r="BY14" i="3"/>
  <c r="BV14" i="3"/>
  <c r="AS9" i="3"/>
  <c r="BR10" i="3"/>
  <c r="AE9" i="3"/>
  <c r="CG14" i="3" l="1"/>
  <c r="AQ14" i="3"/>
  <c r="AR14" i="3"/>
  <c r="EX3" i="3"/>
  <c r="EM3" i="3"/>
  <c r="DD3" i="3"/>
  <c r="CS3" i="3"/>
  <c r="W1" i="1"/>
  <c r="N1" i="2"/>
  <c r="EX19" i="3"/>
  <c r="CS17" i="3"/>
  <c r="EX14" i="3"/>
  <c r="CS24" i="3"/>
  <c r="CS23" i="3"/>
  <c r="EM11" i="3"/>
  <c r="CS16" i="3"/>
  <c r="EX11" i="3"/>
  <c r="CS21" i="3"/>
  <c r="CN9" i="3"/>
  <c r="EM20" i="3"/>
  <c r="CS18" i="3"/>
  <c r="EM15" i="3"/>
  <c r="DD11" i="3"/>
  <c r="DD24" i="3"/>
  <c r="DD12" i="3"/>
  <c r="EM14" i="3"/>
  <c r="EM23" i="3"/>
  <c r="CS13" i="3"/>
  <c r="DD19" i="3"/>
  <c r="DD14" i="3"/>
  <c r="CS11" i="3"/>
  <c r="EM16" i="3"/>
  <c r="DC9" i="3"/>
  <c r="CS14" i="3"/>
  <c r="EX20" i="3"/>
  <c r="DD17" i="3"/>
  <c r="EM12" i="3"/>
  <c r="EM17" i="3"/>
  <c r="EM22" i="3"/>
  <c r="EM19" i="3"/>
  <c r="DD22" i="3"/>
  <c r="EX22" i="3"/>
  <c r="EX15" i="3"/>
  <c r="EM13" i="3"/>
  <c r="DD21" i="3"/>
  <c r="CS19" i="3"/>
  <c r="EX23" i="3"/>
  <c r="DD20" i="3"/>
  <c r="CS22" i="3"/>
  <c r="EX21" i="3"/>
  <c r="EM24" i="3"/>
  <c r="CS12" i="3"/>
  <c r="DD23" i="3"/>
  <c r="EX18" i="3"/>
  <c r="DD16" i="3"/>
  <c r="EM18" i="3"/>
  <c r="EX13" i="3"/>
  <c r="CS15" i="3"/>
  <c r="DD15" i="3"/>
  <c r="EM21" i="3"/>
  <c r="EX16" i="3"/>
  <c r="EX24" i="3"/>
  <c r="EX12" i="3"/>
  <c r="CS20" i="3"/>
  <c r="EX17" i="3"/>
  <c r="DD18" i="3"/>
  <c r="DD13" i="3"/>
  <c r="FS19" i="3" l="1"/>
  <c r="FS18" i="3"/>
  <c r="FS24" i="3"/>
  <c r="FS15" i="3"/>
  <c r="FS14" i="3"/>
  <c r="FS23" i="3"/>
  <c r="FS21" i="3"/>
  <c r="FS13" i="3"/>
  <c r="FS12" i="3"/>
  <c r="FS22" i="3"/>
  <c r="FS17" i="3"/>
  <c r="FS16" i="3"/>
  <c r="FS20" i="3"/>
  <c r="FS11" i="3"/>
  <c r="DY17" i="3"/>
  <c r="DY13" i="3"/>
  <c r="DY23" i="3"/>
  <c r="DY24" i="3"/>
  <c r="DY22" i="3"/>
  <c r="DY19" i="3"/>
  <c r="DY21" i="3"/>
  <c r="DY20" i="3"/>
  <c r="DY11" i="3"/>
  <c r="DY14" i="3"/>
  <c r="DY12" i="3"/>
  <c r="DY15" i="3"/>
  <c r="DY18" i="3"/>
  <c r="DY16" i="3"/>
  <c r="DU9" i="3"/>
  <c r="BL14" i="3"/>
  <c r="BP14" i="3"/>
  <c r="BM14" i="3"/>
  <c r="BR14" i="3"/>
  <c r="BK14" i="3"/>
  <c r="BI14" i="3"/>
  <c r="BN14" i="3"/>
  <c r="AN15" i="3"/>
  <c r="AS15" i="3"/>
  <c r="CF15" i="3"/>
  <c r="BT15" i="3"/>
  <c r="BX15" i="3"/>
  <c r="BU15" i="3"/>
  <c r="CE15" i="3"/>
  <c r="BV15" i="3"/>
  <c r="BW15" i="3"/>
  <c r="BY15" i="3"/>
  <c r="BZ15" i="3"/>
  <c r="CA15" i="3"/>
  <c r="CC14" i="3"/>
  <c r="CB13" i="3"/>
  <c r="T9" i="3"/>
  <c r="F9" i="3"/>
  <c r="DO9" i="3"/>
  <c r="DO10" i="3"/>
  <c r="AT15" i="3" l="1"/>
  <c r="AT14" i="3"/>
  <c r="AT13" i="3"/>
  <c r="AT12" i="3"/>
  <c r="AR15" i="3"/>
  <c r="AQ15" i="3"/>
  <c r="AT11" i="3"/>
  <c r="CG15" i="3"/>
  <c r="AT10" i="3"/>
  <c r="AT9" i="3"/>
  <c r="AF10" i="3"/>
  <c r="AF9" i="3"/>
  <c r="DD9" i="3"/>
  <c r="DD10" i="3"/>
  <c r="CO9" i="3"/>
  <c r="DC10" i="3"/>
  <c r="CN10" i="3"/>
  <c r="DU10" i="3" l="1"/>
  <c r="DV9" i="3"/>
  <c r="BH13" i="3"/>
  <c r="BF13" i="3"/>
  <c r="AZ13" i="3"/>
  <c r="BA13" i="3"/>
  <c r="BG13" i="3"/>
  <c r="AX13" i="3"/>
  <c r="AY13" i="3"/>
  <c r="BD13" i="3"/>
  <c r="BB13" i="3"/>
  <c r="BC13" i="3"/>
  <c r="BE13" i="3"/>
  <c r="BB15" i="3"/>
  <c r="BC15" i="3"/>
  <c r="BD15" i="3"/>
  <c r="BH15" i="3"/>
  <c r="BE15" i="3"/>
  <c r="AX15" i="3"/>
  <c r="BF15" i="3"/>
  <c r="AY15" i="3"/>
  <c r="BG15" i="3"/>
  <c r="AZ15" i="3"/>
  <c r="BA15" i="3"/>
  <c r="BE14" i="3"/>
  <c r="AX14" i="3"/>
  <c r="BF14" i="3"/>
  <c r="AY14" i="3"/>
  <c r="BG14" i="3"/>
  <c r="BD14" i="3"/>
  <c r="AZ14" i="3"/>
  <c r="BH14" i="3"/>
  <c r="BA14" i="3"/>
  <c r="BB14" i="3"/>
  <c r="BC14" i="3"/>
  <c r="BJ14" i="3"/>
  <c r="CB15" i="3"/>
  <c r="CB14" i="3"/>
  <c r="CD14" i="3" s="1"/>
  <c r="BL15" i="3"/>
  <c r="BP15" i="3"/>
  <c r="BJ15" i="3"/>
  <c r="BK15" i="3"/>
  <c r="BR15" i="3"/>
  <c r="BI15" i="3"/>
  <c r="BN15" i="3"/>
  <c r="BO15" i="3"/>
  <c r="BM15" i="3"/>
  <c r="BS15" i="3"/>
  <c r="BQ15" i="3"/>
  <c r="BM13" i="3"/>
  <c r="BN13" i="3"/>
  <c r="BO13" i="3"/>
  <c r="BQ13" i="3"/>
  <c r="BL13" i="3"/>
  <c r="BI13" i="3"/>
  <c r="BP13" i="3"/>
  <c r="BR13" i="3"/>
  <c r="BJ13" i="3"/>
  <c r="BS13" i="3"/>
  <c r="BK13" i="3"/>
  <c r="BQ14" i="3"/>
  <c r="BO14" i="3"/>
  <c r="BS14" i="3"/>
  <c r="CC15" i="3"/>
  <c r="CC13" i="3"/>
  <c r="CD13" i="3" s="1"/>
  <c r="G9" i="3"/>
  <c r="U9" i="3"/>
  <c r="EN3" i="3"/>
  <c r="EY3" i="3"/>
  <c r="DE3" i="3"/>
  <c r="CT3" i="3"/>
  <c r="CV3" i="3"/>
  <c r="X1" i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CM3" i="3"/>
  <c r="O1" i="2"/>
  <c r="EN12" i="3"/>
  <c r="EY19" i="3"/>
  <c r="EN17" i="3"/>
  <c r="DE20" i="3"/>
  <c r="EY15" i="3"/>
  <c r="EN24" i="3"/>
  <c r="DE11" i="3"/>
  <c r="CT20" i="3"/>
  <c r="CT19" i="3"/>
  <c r="CM19" i="3"/>
  <c r="EY20" i="3"/>
  <c r="CV15" i="3"/>
  <c r="DP9" i="3"/>
  <c r="EN21" i="3"/>
  <c r="CM16" i="3"/>
  <c r="DP10" i="3"/>
  <c r="EN16" i="3"/>
  <c r="CM14" i="3"/>
  <c r="EN20" i="3"/>
  <c r="EY17" i="3"/>
  <c r="CM11" i="3"/>
  <c r="CT17" i="3"/>
  <c r="CV22" i="3"/>
  <c r="CT23" i="3"/>
  <c r="DE17" i="3"/>
  <c r="DE16" i="3"/>
  <c r="DE14" i="3"/>
  <c r="CM22" i="3"/>
  <c r="DE15" i="3"/>
  <c r="CV11" i="3"/>
  <c r="EN14" i="3"/>
  <c r="DE19" i="3"/>
  <c r="CM17" i="3"/>
  <c r="CM12" i="3"/>
  <c r="CM13" i="3"/>
  <c r="CM18" i="3"/>
  <c r="EY11" i="3"/>
  <c r="EN15" i="3"/>
  <c r="EY22" i="3"/>
  <c r="CM20" i="3"/>
  <c r="EY18" i="3"/>
  <c r="EY16" i="3"/>
  <c r="DE22" i="3"/>
  <c r="CM23" i="3"/>
  <c r="EY14" i="3"/>
  <c r="EN19" i="3"/>
  <c r="CT24" i="3"/>
  <c r="EY23" i="3"/>
  <c r="CV24" i="3"/>
  <c r="EY12" i="3"/>
  <c r="DE18" i="3"/>
  <c r="CV21" i="3"/>
  <c r="EY13" i="3"/>
  <c r="CT18" i="3"/>
  <c r="CM15" i="3"/>
  <c r="CT14" i="3"/>
  <c r="CT21" i="3"/>
  <c r="CV17" i="3"/>
  <c r="CV12" i="3"/>
  <c r="EN23" i="3"/>
  <c r="CT15" i="3"/>
  <c r="CT22" i="3"/>
  <c r="CV13" i="3"/>
  <c r="CV16" i="3"/>
  <c r="CT12" i="3"/>
  <c r="DE21" i="3"/>
  <c r="DE12" i="3"/>
  <c r="CV20" i="3"/>
  <c r="EN18" i="3"/>
  <c r="CV18" i="3"/>
  <c r="DE24" i="3"/>
  <c r="DE13" i="3"/>
  <c r="CV23" i="3"/>
  <c r="CM24" i="3"/>
  <c r="EY21" i="3"/>
  <c r="EN11" i="3"/>
  <c r="CT11" i="3"/>
  <c r="CV14" i="3"/>
  <c r="CV19" i="3"/>
  <c r="CT13" i="3"/>
  <c r="EN22" i="3"/>
  <c r="DE23" i="3"/>
  <c r="EN13" i="3"/>
  <c r="EY24" i="3"/>
  <c r="CT16" i="3"/>
  <c r="CM21" i="3"/>
  <c r="FT23" i="3" l="1"/>
  <c r="FT21" i="3"/>
  <c r="FT19" i="3"/>
  <c r="FT20" i="3"/>
  <c r="FT22" i="3"/>
  <c r="FT15" i="3"/>
  <c r="FT17" i="3"/>
  <c r="FT11" i="3"/>
  <c r="FT24" i="3"/>
  <c r="FT12" i="3"/>
  <c r="FT16" i="3"/>
  <c r="FT13" i="3"/>
  <c r="FT18" i="3"/>
  <c r="FT14" i="3"/>
  <c r="DZ19" i="3"/>
  <c r="DZ16" i="3"/>
  <c r="DZ20" i="3"/>
  <c r="DZ24" i="3"/>
  <c r="DZ15" i="3"/>
  <c r="DZ11" i="3"/>
  <c r="DZ18" i="3"/>
  <c r="DZ12" i="3"/>
  <c r="DZ21" i="3"/>
  <c r="DZ14" i="3"/>
  <c r="DZ17" i="3"/>
  <c r="DZ23" i="3"/>
  <c r="DZ22" i="3"/>
  <c r="DZ13" i="3"/>
  <c r="CD15" i="3"/>
  <c r="AR16" i="3"/>
  <c r="AU12" i="3"/>
  <c r="AU14" i="3"/>
  <c r="AN16" i="3"/>
  <c r="AU13" i="3"/>
  <c r="AS16" i="3"/>
  <c r="AT16" i="3"/>
  <c r="AQ16" i="3"/>
  <c r="AU16" i="3"/>
  <c r="AU15" i="3"/>
  <c r="AU11" i="3"/>
  <c r="BT16" i="3"/>
  <c r="BX16" i="3"/>
  <c r="BZ16" i="3"/>
  <c r="CA16" i="3"/>
  <c r="BW16" i="3"/>
  <c r="BY16" i="3"/>
  <c r="BU16" i="3"/>
  <c r="BV16" i="3"/>
  <c r="CE16" i="3"/>
  <c r="CF16" i="3"/>
  <c r="AU10" i="3"/>
  <c r="AU9" i="3"/>
  <c r="AG10" i="3"/>
  <c r="AG9" i="3"/>
  <c r="EZ3" i="3"/>
  <c r="DH3" i="3"/>
  <c r="DT3" i="3" s="1"/>
  <c r="EQ3" i="3"/>
  <c r="DF3" i="3"/>
  <c r="EO3" i="3"/>
  <c r="CY3" i="3"/>
  <c r="EH3" i="3"/>
  <c r="CW3" i="3"/>
  <c r="P1" i="2"/>
  <c r="DH20" i="3"/>
  <c r="CY13" i="3"/>
  <c r="CY15" i="3"/>
  <c r="EO24" i="3"/>
  <c r="EZ18" i="3"/>
  <c r="EO18" i="3"/>
  <c r="DF15" i="3"/>
  <c r="CY12" i="3"/>
  <c r="CY17" i="3"/>
  <c r="EH16" i="3"/>
  <c r="CY24" i="3"/>
  <c r="EZ11" i="3"/>
  <c r="EO20" i="3"/>
  <c r="EH22" i="3"/>
  <c r="CY21" i="3"/>
  <c r="EZ21" i="3"/>
  <c r="CY19" i="3"/>
  <c r="EQ16" i="3"/>
  <c r="EQ11" i="3"/>
  <c r="DH18" i="3"/>
  <c r="CW12" i="3"/>
  <c r="EH20" i="3"/>
  <c r="DH23" i="3"/>
  <c r="EZ14" i="3"/>
  <c r="EQ13" i="3"/>
  <c r="EH15" i="3"/>
  <c r="CY14" i="3"/>
  <c r="EZ20" i="3"/>
  <c r="EO19" i="3"/>
  <c r="CY23" i="3"/>
  <c r="DH19" i="3"/>
  <c r="EZ24" i="3"/>
  <c r="CW15" i="3"/>
  <c r="DH12" i="3"/>
  <c r="EQ15" i="3"/>
  <c r="CW22" i="3"/>
  <c r="DH24" i="3"/>
  <c r="DH11" i="3"/>
  <c r="CY16" i="3"/>
  <c r="EH18" i="3"/>
  <c r="DH17" i="3"/>
  <c r="EO14" i="3"/>
  <c r="CY11" i="3"/>
  <c r="DF19" i="3"/>
  <c r="EH12" i="3"/>
  <c r="EZ15" i="3"/>
  <c r="DF14" i="3"/>
  <c r="EQ24" i="3"/>
  <c r="EO15" i="3"/>
  <c r="EH13" i="3"/>
  <c r="DH21" i="3"/>
  <c r="EH19" i="3"/>
  <c r="EQ18" i="3"/>
  <c r="DF12" i="3"/>
  <c r="EQ23" i="3"/>
  <c r="DF20" i="3"/>
  <c r="CW14" i="3"/>
  <c r="DH16" i="3"/>
  <c r="EO16" i="3"/>
  <c r="CY20" i="3"/>
  <c r="DH15" i="3"/>
  <c r="DF13" i="3"/>
  <c r="CY22" i="3"/>
  <c r="EZ17" i="3"/>
  <c r="CW17" i="3"/>
  <c r="DF16" i="3"/>
  <c r="CW18" i="3"/>
  <c r="CW24" i="3"/>
  <c r="DF24" i="3"/>
  <c r="DF11" i="3"/>
  <c r="EH24" i="3"/>
  <c r="EO17" i="3"/>
  <c r="CW19" i="3"/>
  <c r="EQ12" i="3"/>
  <c r="EH11" i="3"/>
  <c r="EO13" i="3"/>
  <c r="EZ19" i="3"/>
  <c r="CW16" i="3"/>
  <c r="CW23" i="3"/>
  <c r="EH23" i="3"/>
  <c r="DH13" i="3"/>
  <c r="EZ16" i="3"/>
  <c r="EZ12" i="3"/>
  <c r="EO11" i="3"/>
  <c r="EH14" i="3"/>
  <c r="EQ21" i="3"/>
  <c r="EO21" i="3"/>
  <c r="EO23" i="3"/>
  <c r="EQ20" i="3"/>
  <c r="EQ19" i="3"/>
  <c r="DF22" i="3"/>
  <c r="DH22" i="3"/>
  <c r="DH14" i="3"/>
  <c r="DF17" i="3"/>
  <c r="EZ22" i="3"/>
  <c r="EQ22" i="3"/>
  <c r="CW13" i="3"/>
  <c r="DF21" i="3"/>
  <c r="CY18" i="3"/>
  <c r="EQ14" i="3"/>
  <c r="DF18" i="3"/>
  <c r="EO22" i="3"/>
  <c r="EZ13" i="3"/>
  <c r="EH17" i="3"/>
  <c r="DF23" i="3"/>
  <c r="CW21" i="3"/>
  <c r="EZ23" i="3"/>
  <c r="EQ17" i="3"/>
  <c r="CW11" i="3"/>
  <c r="CW20" i="3"/>
  <c r="EO12" i="3"/>
  <c r="EH21" i="3"/>
  <c r="FU24" i="3" l="1"/>
  <c r="FU22" i="3"/>
  <c r="FU13" i="3"/>
  <c r="FU23" i="3"/>
  <c r="FU21" i="3"/>
  <c r="FU17" i="3"/>
  <c r="FU20" i="3"/>
  <c r="FU12" i="3"/>
  <c r="FU11" i="3"/>
  <c r="FU14" i="3"/>
  <c r="FU16" i="3"/>
  <c r="FU18" i="3"/>
  <c r="FU19" i="3"/>
  <c r="FU15" i="3"/>
  <c r="DT21" i="3"/>
  <c r="DT16" i="3"/>
  <c r="DT23" i="3"/>
  <c r="DT17" i="3"/>
  <c r="DT20" i="3"/>
  <c r="DT15" i="3"/>
  <c r="DT14" i="3"/>
  <c r="DT24" i="3"/>
  <c r="DT13" i="3"/>
  <c r="DT11" i="3"/>
  <c r="DT22" i="3"/>
  <c r="DT12" i="3"/>
  <c r="DT19" i="3"/>
  <c r="DT18" i="3"/>
  <c r="EC16" i="3"/>
  <c r="EC13" i="3"/>
  <c r="EC20" i="3"/>
  <c r="EC23" i="3"/>
  <c r="EC12" i="3"/>
  <c r="EC22" i="3"/>
  <c r="EC11" i="3"/>
  <c r="EC15" i="3"/>
  <c r="EC18" i="3"/>
  <c r="EC14" i="3"/>
  <c r="EC19" i="3"/>
  <c r="EC24" i="3"/>
  <c r="EC21" i="3"/>
  <c r="EC17" i="3"/>
  <c r="EA23" i="3"/>
  <c r="EA18" i="3"/>
  <c r="EA14" i="3"/>
  <c r="EA17" i="3"/>
  <c r="EA19" i="3"/>
  <c r="EA13" i="3"/>
  <c r="EA20" i="3"/>
  <c r="EA12" i="3"/>
  <c r="EA15" i="3"/>
  <c r="EA21" i="3"/>
  <c r="EA16" i="3"/>
  <c r="EA24" i="3"/>
  <c r="EA22" i="3"/>
  <c r="EA11" i="3"/>
  <c r="CG16" i="3"/>
  <c r="FC3" i="3" l="1"/>
  <c r="FO3" i="3" s="1"/>
  <c r="DI3" i="3"/>
  <c r="DU3" i="3" s="1"/>
  <c r="ER3" i="3"/>
  <c r="FA3" i="3"/>
  <c r="ET3" i="3"/>
  <c r="Q1" i="2"/>
  <c r="AY16" i="3" l="1"/>
  <c r="BG16" i="3"/>
  <c r="AZ16" i="3"/>
  <c r="BH16" i="3"/>
  <c r="BA16" i="3"/>
  <c r="AX16" i="3"/>
  <c r="BB16" i="3"/>
  <c r="BC16" i="3"/>
  <c r="BD16" i="3"/>
  <c r="BE16" i="3"/>
  <c r="BF16" i="3"/>
  <c r="AR17" i="3"/>
  <c r="CF17" i="3"/>
  <c r="AQ17" i="3"/>
  <c r="CC16" i="3"/>
  <c r="AS17" i="3"/>
  <c r="BR16" i="3"/>
  <c r="BQ16" i="3"/>
  <c r="BK16" i="3"/>
  <c r="BO16" i="3"/>
  <c r="BL16" i="3"/>
  <c r="BS16" i="3"/>
  <c r="BP16" i="3"/>
  <c r="BI16" i="3"/>
  <c r="BJ16" i="3"/>
  <c r="BM16" i="3"/>
  <c r="BN16" i="3"/>
  <c r="E16" i="3"/>
  <c r="H16" i="3"/>
  <c r="I16" i="3"/>
  <c r="G16" i="3"/>
  <c r="F16" i="3"/>
  <c r="K16" i="3"/>
  <c r="J16" i="3"/>
  <c r="M16" i="3"/>
  <c r="AJ24" i="3"/>
  <c r="CB16" i="3"/>
  <c r="CA17" i="3"/>
  <c r="BV17" i="3"/>
  <c r="CE17" i="3"/>
  <c r="BZ17" i="3"/>
  <c r="BT17" i="3"/>
  <c r="BW17" i="3"/>
  <c r="BU17" i="3"/>
  <c r="BY17" i="3"/>
  <c r="BX17" i="3"/>
  <c r="AE13" i="3"/>
  <c r="AG13" i="3"/>
  <c r="AC13" i="3"/>
  <c r="AP13" i="3"/>
  <c r="AM13" i="3"/>
  <c r="AO13" i="3" s="1"/>
  <c r="AF13" i="3"/>
  <c r="AB13" i="3"/>
  <c r="AD13" i="3"/>
  <c r="AT17" i="3"/>
  <c r="AM16" i="3"/>
  <c r="AO16" i="3" s="1"/>
  <c r="AE16" i="3"/>
  <c r="AP16" i="3"/>
  <c r="AD16" i="3"/>
  <c r="AF16" i="3"/>
  <c r="AC16" i="3"/>
  <c r="AB16" i="3"/>
  <c r="AG16" i="3"/>
  <c r="AN17" i="3"/>
  <c r="AU17" i="3"/>
  <c r="J13" i="3"/>
  <c r="K13" i="3"/>
  <c r="G13" i="3"/>
  <c r="H13" i="3"/>
  <c r="I13" i="3"/>
  <c r="E13" i="3"/>
  <c r="F13" i="3"/>
  <c r="M13" i="3"/>
  <c r="K24" i="3"/>
  <c r="E24" i="3"/>
  <c r="J24" i="3"/>
  <c r="H24" i="3"/>
  <c r="L24" i="3"/>
  <c r="F24" i="3"/>
  <c r="N24" i="3"/>
  <c r="I24" i="3"/>
  <c r="M24" i="3"/>
  <c r="G24" i="3"/>
  <c r="AN18" i="3"/>
  <c r="AS18" i="3"/>
  <c r="CF18" i="3"/>
  <c r="AV18" i="3"/>
  <c r="AF14" i="3"/>
  <c r="AB14" i="3"/>
  <c r="AC14" i="3"/>
  <c r="AE14" i="3"/>
  <c r="AG14" i="3"/>
  <c r="AD14" i="3"/>
  <c r="AH14" i="3"/>
  <c r="AM14" i="3"/>
  <c r="AO14" i="3" s="1"/>
  <c r="AP14" i="3"/>
  <c r="AF17" i="3"/>
  <c r="AB17" i="3"/>
  <c r="AD17" i="3"/>
  <c r="AE17" i="3"/>
  <c r="AC17" i="3"/>
  <c r="AG17" i="3"/>
  <c r="AM17" i="3"/>
  <c r="AH17" i="3"/>
  <c r="AP17" i="3"/>
  <c r="AF18" i="3"/>
  <c r="AB18" i="3"/>
  <c r="AG18" i="3"/>
  <c r="AH18" i="3"/>
  <c r="AE18" i="3"/>
  <c r="AM18" i="3"/>
  <c r="AV15" i="3"/>
  <c r="AF11" i="3"/>
  <c r="AB11" i="3"/>
  <c r="AD11" i="3"/>
  <c r="AE11" i="3"/>
  <c r="AM11" i="3"/>
  <c r="AO11" i="3" s="1"/>
  <c r="AG11" i="3"/>
  <c r="AC11" i="3"/>
  <c r="AH11" i="3"/>
  <c r="AP11" i="3"/>
  <c r="AV11" i="3"/>
  <c r="AT18" i="3"/>
  <c r="AF15" i="3"/>
  <c r="AB15" i="3"/>
  <c r="AD15" i="3"/>
  <c r="AE15" i="3"/>
  <c r="AG15" i="3"/>
  <c r="AH15" i="3"/>
  <c r="AC15" i="3"/>
  <c r="AM15" i="3"/>
  <c r="AO15" i="3" s="1"/>
  <c r="AP15" i="3"/>
  <c r="AV14" i="3"/>
  <c r="AV12" i="3"/>
  <c r="AV17" i="3"/>
  <c r="AU18" i="3"/>
  <c r="BT18" i="3"/>
  <c r="BX18" i="3"/>
  <c r="BZ18" i="3"/>
  <c r="CA18" i="3"/>
  <c r="BU18" i="3"/>
  <c r="BW18" i="3"/>
  <c r="BY18" i="3"/>
  <c r="BV18" i="3"/>
  <c r="AP18" i="3"/>
  <c r="CE18" i="3"/>
  <c r="AV16" i="3"/>
  <c r="AH16" i="3"/>
  <c r="AF12" i="3"/>
  <c r="AB12" i="3"/>
  <c r="AD12" i="3"/>
  <c r="AE12" i="3"/>
  <c r="AG12" i="3"/>
  <c r="AH12" i="3"/>
  <c r="AC12" i="3"/>
  <c r="AM12" i="3"/>
  <c r="AO12" i="3" s="1"/>
  <c r="AP12" i="3"/>
  <c r="AV13" i="3"/>
  <c r="AH13" i="3"/>
  <c r="DI20" i="3"/>
  <c r="FC14" i="3"/>
  <c r="FC20" i="3"/>
  <c r="ER24" i="3"/>
  <c r="FA15" i="3"/>
  <c r="ET18" i="3"/>
  <c r="FC23" i="3"/>
  <c r="ER20" i="3"/>
  <c r="ER21" i="3"/>
  <c r="ER22" i="3"/>
  <c r="DQ9" i="3"/>
  <c r="FA24" i="3"/>
  <c r="FA18" i="3"/>
  <c r="DI18" i="3"/>
  <c r="FA12" i="3"/>
  <c r="FA16" i="3"/>
  <c r="DI17" i="3"/>
  <c r="ET21" i="3"/>
  <c r="ER19" i="3"/>
  <c r="DF9" i="3"/>
  <c r="DI21" i="3"/>
  <c r="ET15" i="3"/>
  <c r="DI11" i="3"/>
  <c r="DG9" i="3"/>
  <c r="DI12" i="3"/>
  <c r="ER23" i="3"/>
  <c r="FC19" i="3"/>
  <c r="FA21" i="3"/>
  <c r="ET16" i="3"/>
  <c r="ET14" i="3"/>
  <c r="DI22" i="3"/>
  <c r="CP9" i="3"/>
  <c r="FA11" i="3"/>
  <c r="ER15" i="3"/>
  <c r="ET24" i="3"/>
  <c r="FA14" i="3"/>
  <c r="FA17" i="3"/>
  <c r="DG10" i="3"/>
  <c r="DI15" i="3"/>
  <c r="DI16" i="3"/>
  <c r="FC18" i="3"/>
  <c r="FA23" i="3"/>
  <c r="DE9" i="3"/>
  <c r="ET19" i="3"/>
  <c r="FA13" i="3"/>
  <c r="ET20" i="3"/>
  <c r="ER18" i="3"/>
  <c r="FC22" i="3"/>
  <c r="FA22" i="3"/>
  <c r="DI14" i="3"/>
  <c r="DI24" i="3"/>
  <c r="ET22" i="3"/>
  <c r="FC21" i="3"/>
  <c r="DI23" i="3"/>
  <c r="FC15" i="3"/>
  <c r="ER13" i="3"/>
  <c r="DK9" i="3"/>
  <c r="FA19" i="3"/>
  <c r="FC11" i="3"/>
  <c r="CO10" i="3"/>
  <c r="ER17" i="3"/>
  <c r="DI19" i="3"/>
  <c r="ET17" i="3"/>
  <c r="ET13" i="3"/>
  <c r="FA20" i="3"/>
  <c r="ER14" i="3"/>
  <c r="FC12" i="3"/>
  <c r="FC13" i="3"/>
  <c r="DQ10" i="3"/>
  <c r="ER12" i="3"/>
  <c r="DI13" i="3"/>
  <c r="FC17" i="3"/>
  <c r="ER16" i="3"/>
  <c r="ER11" i="3"/>
  <c r="DE10" i="3"/>
  <c r="ET12" i="3"/>
  <c r="ET23" i="3"/>
  <c r="ET11" i="3"/>
  <c r="FC24" i="3"/>
  <c r="FC16" i="3"/>
  <c r="FX19" i="3" l="1"/>
  <c r="ED15" i="3"/>
  <c r="FO19" i="3"/>
  <c r="DW9" i="3"/>
  <c r="H9" i="3"/>
  <c r="FO18" i="3"/>
  <c r="FX11" i="3"/>
  <c r="W9" i="3"/>
  <c r="FO11" i="3"/>
  <c r="AH9" i="3"/>
  <c r="AV9" i="3"/>
  <c r="FO13" i="3"/>
  <c r="FV24" i="3"/>
  <c r="FO22" i="3"/>
  <c r="FV21" i="3"/>
  <c r="FV16" i="3"/>
  <c r="ED22" i="3"/>
  <c r="FX16" i="3"/>
  <c r="FX20" i="3"/>
  <c r="AB9" i="3"/>
  <c r="FO21" i="3"/>
  <c r="FX22" i="3"/>
  <c r="FO14" i="3"/>
  <c r="FV23" i="3"/>
  <c r="ED19" i="3"/>
  <c r="FV18" i="3"/>
  <c r="FO16" i="3"/>
  <c r="FO15" i="3"/>
  <c r="FO12" i="3"/>
  <c r="ED14" i="3"/>
  <c r="FX17" i="3"/>
  <c r="FV19" i="3"/>
  <c r="FO17" i="3"/>
  <c r="V9" i="3"/>
  <c r="ED20" i="3"/>
  <c r="ED13" i="3"/>
  <c r="FX13" i="3"/>
  <c r="ED18" i="3"/>
  <c r="ED12" i="3"/>
  <c r="X9" i="3"/>
  <c r="ED23" i="3"/>
  <c r="FX15" i="3"/>
  <c r="FO24" i="3"/>
  <c r="W24" i="3"/>
  <c r="V24" i="3"/>
  <c r="Q24" i="3"/>
  <c r="X24" i="3"/>
  <c r="T24" i="3"/>
  <c r="S24" i="3"/>
  <c r="R24" i="3"/>
  <c r="AK24" i="3"/>
  <c r="AL24" i="3" s="1"/>
  <c r="U24" i="3"/>
  <c r="Y24" i="3"/>
  <c r="P24" i="3"/>
  <c r="FO23" i="3"/>
  <c r="FV15" i="3"/>
  <c r="DV10" i="3"/>
  <c r="ED17" i="3"/>
  <c r="FX23" i="3"/>
  <c r="FO20" i="3"/>
  <c r="FV14" i="3"/>
  <c r="FV20" i="3"/>
  <c r="FV22" i="3"/>
  <c r="FX18" i="3"/>
  <c r="ED16" i="3"/>
  <c r="FV12" i="3"/>
  <c r="O24" i="3"/>
  <c r="FV17" i="3"/>
  <c r="FV11" i="3"/>
  <c r="FX24" i="3"/>
  <c r="ED11" i="3"/>
  <c r="FX12" i="3"/>
  <c r="FX14" i="3"/>
  <c r="FX21" i="3"/>
  <c r="ED24" i="3"/>
  <c r="FV13" i="3"/>
  <c r="AH10" i="3"/>
  <c r="AV10" i="3"/>
  <c r="ED21" i="3"/>
  <c r="CG17" i="3"/>
  <c r="AO17" i="3"/>
  <c r="CD16" i="3"/>
  <c r="CG18" i="3"/>
  <c r="AQ18" i="3"/>
  <c r="AC18" i="3"/>
  <c r="AR18" i="3"/>
  <c r="AD18" i="3"/>
  <c r="AO18" i="3"/>
  <c r="FD3" i="3"/>
  <c r="FP3" i="3" s="1"/>
  <c r="R1" i="2"/>
  <c r="S1" i="2" s="1"/>
  <c r="FD12" i="3"/>
  <c r="FD23" i="3"/>
  <c r="FD20" i="3"/>
  <c r="FD24" i="3"/>
  <c r="FD15" i="3"/>
  <c r="FD22" i="3"/>
  <c r="FD11" i="3"/>
  <c r="FD18" i="3"/>
  <c r="FD16" i="3"/>
  <c r="FD17" i="3"/>
  <c r="DR9" i="3"/>
  <c r="FD21" i="3"/>
  <c r="FD13" i="3"/>
  <c r="FD14" i="3"/>
  <c r="FD19" i="3"/>
  <c r="DR10" i="3"/>
  <c r="FY22" i="3" l="1"/>
  <c r="FY21" i="3"/>
  <c r="FY23" i="3"/>
  <c r="FY15" i="3"/>
  <c r="FY14" i="3"/>
  <c r="FY20" i="3"/>
  <c r="FY18" i="3"/>
  <c r="FY19" i="3"/>
  <c r="FY24" i="3"/>
  <c r="FY13" i="3"/>
  <c r="FY11" i="3"/>
  <c r="FY12" i="3"/>
  <c r="FY16" i="3"/>
  <c r="FY17" i="3"/>
  <c r="Z24" i="3"/>
  <c r="AI17" i="3"/>
  <c r="AN19" i="3"/>
  <c r="AW15" i="3"/>
  <c r="AI15" i="3"/>
  <c r="AW12" i="3"/>
  <c r="AI12" i="3"/>
  <c r="BV19" i="3"/>
  <c r="BW19" i="3"/>
  <c r="CE19" i="3"/>
  <c r="BT19" i="3"/>
  <c r="BU19" i="3"/>
  <c r="BY19" i="3"/>
  <c r="BZ19" i="3"/>
  <c r="BX19" i="3"/>
  <c r="CA19" i="3"/>
  <c r="AW17" i="3"/>
  <c r="AW16" i="3"/>
  <c r="AI16" i="3"/>
  <c r="AW13" i="3"/>
  <c r="AI13" i="3"/>
  <c r="AW19" i="3"/>
  <c r="AW14" i="3"/>
  <c r="AI14" i="3"/>
  <c r="CF19" i="3"/>
  <c r="AW11" i="3"/>
  <c r="AI11" i="3"/>
  <c r="AV19" i="3"/>
  <c r="AI18" i="3"/>
  <c r="AW18" i="3"/>
  <c r="AW10" i="3"/>
  <c r="AW9" i="3"/>
  <c r="AI10" i="3"/>
  <c r="AI9" i="3"/>
  <c r="CG19" i="3" l="1"/>
  <c r="AT19" i="3"/>
  <c r="AF19" i="3"/>
  <c r="AB19" i="3"/>
  <c r="AI19" i="3"/>
  <c r="AM19" i="3"/>
  <c r="AO19" i="3" s="1"/>
  <c r="AH19" i="3"/>
  <c r="AG19" i="3"/>
  <c r="AP19" i="3"/>
  <c r="AU19" i="3"/>
  <c r="AN20" i="3" l="1"/>
  <c r="AR19" i="3"/>
  <c r="AD19" i="3"/>
  <c r="CF20" i="3"/>
  <c r="AS19" i="3"/>
  <c r="AE19" i="3"/>
  <c r="AW20" i="3"/>
  <c r="AQ19" i="3"/>
  <c r="AC19" i="3"/>
  <c r="BV20" i="3"/>
  <c r="BW20" i="3"/>
  <c r="CE20" i="3"/>
  <c r="BX20" i="3"/>
  <c r="BZ20" i="3"/>
  <c r="CA20" i="3"/>
  <c r="BT20" i="3"/>
  <c r="BY20" i="3"/>
  <c r="BU20" i="3"/>
  <c r="CG20" i="3" l="1"/>
  <c r="AH20" i="3"/>
  <c r="AI20" i="3"/>
  <c r="AF20" i="3"/>
  <c r="AM20" i="3"/>
  <c r="AO20" i="3" s="1"/>
  <c r="AB20" i="3"/>
  <c r="AD20" i="3"/>
  <c r="AE20" i="3"/>
  <c r="AC20" i="3"/>
  <c r="AG20" i="3"/>
  <c r="AP20" i="3"/>
  <c r="I20" i="3"/>
  <c r="J20" i="3"/>
  <c r="K20" i="3"/>
  <c r="AJ20" i="3"/>
  <c r="N20" i="3"/>
  <c r="E20" i="3"/>
  <c r="L20" i="3"/>
  <c r="O20" i="3"/>
  <c r="Y20" i="3"/>
  <c r="Z20" i="3"/>
  <c r="U20" i="3"/>
  <c r="W20" i="3"/>
  <c r="T20" i="3"/>
  <c r="P20" i="3"/>
  <c r="S20" i="3"/>
  <c r="V20" i="3"/>
  <c r="AR20" i="3"/>
  <c r="AS20" i="3"/>
  <c r="AT20" i="3"/>
  <c r="AV20" i="3"/>
  <c r="AU20" i="3"/>
  <c r="AK20" i="3"/>
  <c r="AQ20" i="3"/>
  <c r="T1" i="2"/>
  <c r="BE22" i="3" l="1"/>
  <c r="AX22" i="3"/>
  <c r="BF22" i="3"/>
  <c r="AY22" i="3"/>
  <c r="BG22" i="3"/>
  <c r="AZ22" i="3"/>
  <c r="BH22" i="3"/>
  <c r="BA22" i="3"/>
  <c r="BB22" i="3"/>
  <c r="BC22" i="3"/>
  <c r="BD22" i="3"/>
  <c r="BC20" i="3"/>
  <c r="BD20" i="3"/>
  <c r="BE20" i="3"/>
  <c r="BA20" i="3"/>
  <c r="AX20" i="3"/>
  <c r="BF20" i="3"/>
  <c r="AY20" i="3"/>
  <c r="BG20" i="3"/>
  <c r="AZ20" i="3"/>
  <c r="BH20" i="3"/>
  <c r="BB20" i="3"/>
  <c r="AL20" i="3"/>
  <c r="CC20" i="3"/>
  <c r="BN20" i="3"/>
  <c r="BO20" i="3"/>
  <c r="BL20" i="3"/>
  <c r="BP20" i="3"/>
  <c r="BQ20" i="3"/>
  <c r="BI20" i="3"/>
  <c r="BK20" i="3"/>
  <c r="BM20" i="3"/>
  <c r="BJ20" i="3"/>
  <c r="BR20" i="3"/>
  <c r="BS20" i="3"/>
  <c r="AQ22" i="3"/>
  <c r="I22" i="3"/>
  <c r="E22" i="3"/>
  <c r="N22" i="3"/>
  <c r="G22" i="3"/>
  <c r="AJ22" i="3"/>
  <c r="H22" i="3"/>
  <c r="L22" i="3"/>
  <c r="O22" i="3"/>
  <c r="M22" i="3"/>
  <c r="F22" i="3"/>
  <c r="J22" i="3"/>
  <c r="K22" i="3"/>
  <c r="AS22" i="3"/>
  <c r="AR22" i="3"/>
  <c r="H20" i="3"/>
  <c r="CF21" i="3"/>
  <c r="CB20" i="3"/>
  <c r="AV22" i="3"/>
  <c r="M20" i="3"/>
  <c r="Q20" i="3"/>
  <c r="AW21" i="3"/>
  <c r="AK22" i="3"/>
  <c r="AT22" i="3"/>
  <c r="BV21" i="3"/>
  <c r="BY21" i="3"/>
  <c r="CA21" i="3"/>
  <c r="BZ21" i="3"/>
  <c r="CE21" i="3"/>
  <c r="BU21" i="3"/>
  <c r="BT21" i="3"/>
  <c r="BW21" i="3"/>
  <c r="BX21" i="3"/>
  <c r="X20" i="3"/>
  <c r="F20" i="3"/>
  <c r="AN21" i="3"/>
  <c r="CF22" i="3"/>
  <c r="AN22" i="3"/>
  <c r="AW22" i="3"/>
  <c r="AU22" i="3"/>
  <c r="BN22" i="3"/>
  <c r="BI22" i="3"/>
  <c r="BR22" i="3"/>
  <c r="BK22" i="3"/>
  <c r="BL22" i="3"/>
  <c r="BS22" i="3"/>
  <c r="BJ22" i="3"/>
  <c r="BO22" i="3"/>
  <c r="BP22" i="3"/>
  <c r="BQ22" i="3"/>
  <c r="BM22" i="3"/>
  <c r="CC22" i="3"/>
  <c r="CB22" i="3"/>
  <c r="AH22" i="3"/>
  <c r="AG22" i="3"/>
  <c r="AB22" i="3"/>
  <c r="AC22" i="3"/>
  <c r="AD22" i="3"/>
  <c r="AE22" i="3"/>
  <c r="AF22" i="3"/>
  <c r="AI22" i="3"/>
  <c r="AM22" i="3"/>
  <c r="R20" i="3"/>
  <c r="Q22" i="3"/>
  <c r="Y22" i="3"/>
  <c r="W22" i="3"/>
  <c r="P22" i="3"/>
  <c r="Z22" i="3"/>
  <c r="R22" i="3"/>
  <c r="S22" i="3"/>
  <c r="V22" i="3"/>
  <c r="T22" i="3"/>
  <c r="U22" i="3"/>
  <c r="X22" i="3"/>
  <c r="AP22" i="3"/>
  <c r="BV22" i="3"/>
  <c r="CA22" i="3"/>
  <c r="BT22" i="3"/>
  <c r="BU22" i="3"/>
  <c r="BX22" i="3"/>
  <c r="BW22" i="3"/>
  <c r="BY22" i="3"/>
  <c r="BZ22" i="3"/>
  <c r="CE22" i="3"/>
  <c r="G20" i="3"/>
  <c r="BB23" i="3" l="1"/>
  <c r="BC23" i="3"/>
  <c r="AZ23" i="3"/>
  <c r="BD23" i="3"/>
  <c r="BA23" i="3"/>
  <c r="BE23" i="3"/>
  <c r="AX23" i="3"/>
  <c r="BF23" i="3"/>
  <c r="AY23" i="3"/>
  <c r="BG23" i="3"/>
  <c r="BH23" i="3"/>
  <c r="AO22" i="3"/>
  <c r="AL22" i="3"/>
  <c r="CG22" i="3"/>
  <c r="CC23" i="3"/>
  <c r="Y21" i="3"/>
  <c r="Z21" i="3"/>
  <c r="T21" i="3"/>
  <c r="P21" i="3"/>
  <c r="U21" i="3"/>
  <c r="V21" i="3"/>
  <c r="W21" i="3"/>
  <c r="BK23" i="3"/>
  <c r="BS23" i="3"/>
  <c r="BM23" i="3"/>
  <c r="BN23" i="3"/>
  <c r="BQ23" i="3"/>
  <c r="BR23" i="3"/>
  <c r="BP23" i="3"/>
  <c r="BI23" i="3"/>
  <c r="BL23" i="3"/>
  <c r="BO23" i="3"/>
  <c r="BJ23" i="3"/>
  <c r="F23" i="3"/>
  <c r="N23" i="3"/>
  <c r="H23" i="3"/>
  <c r="I23" i="3"/>
  <c r="E23" i="3"/>
  <c r="G23" i="3"/>
  <c r="J23" i="3"/>
  <c r="L23" i="3"/>
  <c r="AJ23" i="3"/>
  <c r="O23" i="3"/>
  <c r="M23" i="3"/>
  <c r="K23" i="3"/>
  <c r="AH21" i="3"/>
  <c r="AI21" i="3"/>
  <c r="AB21" i="3"/>
  <c r="AD21" i="3"/>
  <c r="AE21" i="3"/>
  <c r="AF21" i="3"/>
  <c r="AG21" i="3"/>
  <c r="AC21" i="3"/>
  <c r="AM21" i="3"/>
  <c r="AO21" i="3" s="1"/>
  <c r="AP21" i="3"/>
  <c r="AE23" i="3"/>
  <c r="AM23" i="3"/>
  <c r="AG23" i="3"/>
  <c r="AH23" i="3"/>
  <c r="AD23" i="3"/>
  <c r="AF23" i="3"/>
  <c r="AI23" i="3"/>
  <c r="AB23" i="3"/>
  <c r="AC23" i="3"/>
  <c r="AK23" i="3"/>
  <c r="CF23" i="3"/>
  <c r="V23" i="3"/>
  <c r="P23" i="3"/>
  <c r="X23" i="3"/>
  <c r="Q23" i="3"/>
  <c r="Y23" i="3"/>
  <c r="R23" i="3"/>
  <c r="T23" i="3"/>
  <c r="S23" i="3"/>
  <c r="W23" i="3"/>
  <c r="U23" i="3"/>
  <c r="Z23" i="3"/>
  <c r="AS23" i="3"/>
  <c r="AW23" i="3"/>
  <c r="AU23" i="3"/>
  <c r="AV21" i="3"/>
  <c r="AV23" i="3"/>
  <c r="AN23" i="3"/>
  <c r="I21" i="3"/>
  <c r="J21" i="3"/>
  <c r="E21" i="3"/>
  <c r="O21" i="3"/>
  <c r="K21" i="3"/>
  <c r="N21" i="3"/>
  <c r="AJ21" i="3"/>
  <c r="L21" i="3"/>
  <c r="AR23" i="3"/>
  <c r="AS21" i="3"/>
  <c r="AT21" i="3"/>
  <c r="AQ23" i="3"/>
  <c r="CB23" i="3"/>
  <c r="AT23" i="3"/>
  <c r="AU21" i="3"/>
  <c r="AQ21" i="3"/>
  <c r="AK21" i="3"/>
  <c r="AR21" i="3"/>
  <c r="BU23" i="3"/>
  <c r="AP23" i="3"/>
  <c r="BV23" i="3"/>
  <c r="BT23" i="3"/>
  <c r="CE23" i="3"/>
  <c r="BX23" i="3"/>
  <c r="BY23" i="3"/>
  <c r="BZ23" i="3"/>
  <c r="CA23" i="3"/>
  <c r="BW23" i="3"/>
  <c r="CG21" i="3"/>
  <c r="CD22" i="3"/>
  <c r="CD20" i="3"/>
  <c r="U1" i="2"/>
  <c r="AZ21" i="3" l="1"/>
  <c r="BH21" i="3"/>
  <c r="BA21" i="3"/>
  <c r="BB21" i="3"/>
  <c r="BF21" i="3"/>
  <c r="BG21" i="3"/>
  <c r="AY21" i="3"/>
  <c r="BC21" i="3"/>
  <c r="BD21" i="3"/>
  <c r="BE21" i="3"/>
  <c r="AX21" i="3"/>
  <c r="AO23" i="3"/>
  <c r="CD23" i="3"/>
  <c r="CG23" i="3"/>
  <c r="BN21" i="3"/>
  <c r="BP21" i="3"/>
  <c r="BI21" i="3"/>
  <c r="BR21" i="3"/>
  <c r="BJ21" i="3"/>
  <c r="BS21" i="3"/>
  <c r="BL21" i="3"/>
  <c r="BO21" i="3"/>
  <c r="BQ21" i="3"/>
  <c r="BM21" i="3"/>
  <c r="BK21" i="3"/>
  <c r="G21" i="3"/>
  <c r="R21" i="3"/>
  <c r="F21" i="3"/>
  <c r="CC21" i="3"/>
  <c r="M21" i="3"/>
  <c r="X21" i="3"/>
  <c r="S21" i="3"/>
  <c r="H21" i="3"/>
  <c r="CB21" i="3"/>
  <c r="Q21" i="3"/>
  <c r="AL21" i="3"/>
  <c r="AL23" i="3"/>
  <c r="V1" i="2"/>
  <c r="CD21" i="3" l="1"/>
  <c r="W1" i="2"/>
  <c r="X1" i="2" l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l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l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CG10" i="3" l="1"/>
  <c r="EW9" i="3"/>
  <c r="FA10" i="3"/>
  <c r="EP10" i="3"/>
  <c r="EK10" i="3"/>
  <c r="EX10" i="3"/>
  <c r="FC10" i="3"/>
  <c r="CY9" i="3"/>
  <c r="CU10" i="3"/>
  <c r="EV9" i="3"/>
  <c r="DI10" i="3"/>
  <c r="DI9" i="3"/>
  <c r="EN9" i="3"/>
  <c r="EI9" i="3"/>
  <c r="EZ9" i="3"/>
  <c r="CM9" i="3"/>
  <c r="EQ10" i="3"/>
  <c r="EX9" i="3"/>
  <c r="FA9" i="3"/>
  <c r="EU9" i="3"/>
  <c r="EJ9" i="3"/>
  <c r="CR10" i="3"/>
  <c r="EQ9" i="3"/>
  <c r="CW9" i="3"/>
  <c r="CW10" i="3"/>
  <c r="ER10" i="3"/>
  <c r="FC9" i="3"/>
  <c r="FB10" i="3"/>
  <c r="EM9" i="3"/>
  <c r="EM10" i="3"/>
  <c r="EU10" i="3"/>
  <c r="EJ10" i="3"/>
  <c r="CT10" i="3"/>
  <c r="EZ10" i="3"/>
  <c r="EL10" i="3"/>
  <c r="FD9" i="3"/>
  <c r="DH9" i="3"/>
  <c r="CS10" i="3"/>
  <c r="EY10" i="3"/>
  <c r="EO10" i="3"/>
  <c r="CT9" i="3"/>
  <c r="EH9" i="3"/>
  <c r="DH10" i="3"/>
  <c r="EV10" i="3"/>
  <c r="ER9" i="3"/>
  <c r="CR9" i="3"/>
  <c r="CV9" i="3"/>
  <c r="CY10" i="3"/>
  <c r="EW10" i="3"/>
  <c r="FD10" i="3"/>
  <c r="EK9" i="3"/>
  <c r="CQ9" i="3"/>
  <c r="CP10" i="3"/>
  <c r="EL9" i="3"/>
  <c r="EN10" i="3"/>
  <c r="CU9" i="3"/>
  <c r="CS9" i="3"/>
  <c r="EY9" i="3"/>
  <c r="ET10" i="3"/>
  <c r="DF10" i="3"/>
  <c r="CQ10" i="3"/>
  <c r="ET9" i="3"/>
  <c r="CM10" i="3"/>
  <c r="CV10" i="3"/>
  <c r="EH10" i="3"/>
  <c r="EO9" i="3"/>
  <c r="FB9" i="3"/>
  <c r="EI10" i="3"/>
  <c r="EP9" i="3"/>
  <c r="FQ9" i="3" l="1"/>
  <c r="FX10" i="3"/>
  <c r="FY10" i="3"/>
  <c r="FV9" i="3"/>
  <c r="FS9" i="3"/>
  <c r="FP9" i="3"/>
  <c r="FT9" i="3"/>
  <c r="FR9" i="3"/>
  <c r="FR10" i="3"/>
  <c r="FS10" i="3"/>
  <c r="FW9" i="3"/>
  <c r="FO9" i="3"/>
  <c r="FU10" i="3"/>
  <c r="FU9" i="3"/>
  <c r="FY9" i="3"/>
  <c r="FV10" i="3"/>
  <c r="FO10" i="3"/>
  <c r="FP10" i="3"/>
  <c r="FW10" i="3"/>
  <c r="FX9" i="3"/>
  <c r="FQ10" i="3"/>
  <c r="FT10" i="3"/>
  <c r="EC10" i="3"/>
  <c r="ED10" i="3"/>
  <c r="EA10" i="3"/>
  <c r="DX10" i="3"/>
  <c r="DW10" i="3"/>
  <c r="DZ10" i="3"/>
  <c r="DY10" i="3"/>
  <c r="EB10" i="3"/>
  <c r="DT10" i="3"/>
  <c r="DX9" i="3"/>
  <c r="EB9" i="3"/>
  <c r="DY9" i="3"/>
  <c r="ED9" i="3"/>
  <c r="EA9" i="3"/>
  <c r="DZ9" i="3"/>
  <c r="EC9" i="3"/>
  <c r="DT9" i="3"/>
  <c r="BD17" i="3"/>
  <c r="BE17" i="3"/>
  <c r="AX17" i="3"/>
  <c r="BF17" i="3"/>
  <c r="BB17" i="3"/>
  <c r="BC17" i="3"/>
  <c r="AY17" i="3"/>
  <c r="BG17" i="3"/>
  <c r="AZ17" i="3"/>
  <c r="BH17" i="3"/>
  <c r="BA17" i="3"/>
  <c r="BA18" i="3"/>
  <c r="BB18" i="3"/>
  <c r="BC18" i="3"/>
  <c r="BG18" i="3"/>
  <c r="AZ18" i="3"/>
  <c r="BD18" i="3"/>
  <c r="BE18" i="3"/>
  <c r="AX18" i="3"/>
  <c r="BF18" i="3"/>
  <c r="AY18" i="3"/>
  <c r="BH18" i="3"/>
  <c r="AX19" i="3"/>
  <c r="BF19" i="3"/>
  <c r="AY19" i="3"/>
  <c r="BG19" i="3"/>
  <c r="AZ19" i="3"/>
  <c r="BH19" i="3"/>
  <c r="BE19" i="3"/>
  <c r="BA19" i="3"/>
  <c r="BB19" i="3"/>
  <c r="BC19" i="3"/>
  <c r="BD19" i="3"/>
  <c r="N13" i="3"/>
  <c r="J14" i="3"/>
  <c r="I14" i="3"/>
  <c r="G14" i="3"/>
  <c r="F14" i="3"/>
  <c r="K14" i="3"/>
  <c r="E14" i="3"/>
  <c r="N14" i="3"/>
  <c r="H14" i="3"/>
  <c r="M14" i="3"/>
  <c r="L14" i="3"/>
  <c r="AK14" i="3"/>
  <c r="O14" i="3"/>
  <c r="P9" i="3"/>
  <c r="Z9" i="3"/>
  <c r="CB19" i="3"/>
  <c r="J15" i="3"/>
  <c r="H15" i="3"/>
  <c r="E15" i="3"/>
  <c r="I15" i="3"/>
  <c r="M15" i="3"/>
  <c r="L15" i="3"/>
  <c r="F15" i="3"/>
  <c r="AK15" i="3"/>
  <c r="G15" i="3"/>
  <c r="K15" i="3"/>
  <c r="O15" i="3"/>
  <c r="N15" i="3"/>
  <c r="CC19" i="3"/>
  <c r="Y10" i="3"/>
  <c r="W10" i="3"/>
  <c r="Z10" i="3"/>
  <c r="P10" i="3"/>
  <c r="T10" i="3"/>
  <c r="X10" i="3"/>
  <c r="V10" i="3"/>
  <c r="R10" i="3"/>
  <c r="S10" i="3"/>
  <c r="U10" i="3"/>
  <c r="Q10" i="3"/>
  <c r="X14" i="3"/>
  <c r="P14" i="3"/>
  <c r="W14" i="3"/>
  <c r="Y14" i="3"/>
  <c r="AJ14" i="3"/>
  <c r="Q14" i="3"/>
  <c r="T14" i="3"/>
  <c r="U14" i="3"/>
  <c r="Z14" i="3"/>
  <c r="S14" i="3"/>
  <c r="R14" i="3"/>
  <c r="V14" i="3"/>
  <c r="W16" i="3"/>
  <c r="Z16" i="3"/>
  <c r="Y16" i="3"/>
  <c r="Q16" i="3"/>
  <c r="S16" i="3"/>
  <c r="T16" i="3"/>
  <c r="X16" i="3"/>
  <c r="P16" i="3"/>
  <c r="AJ16" i="3"/>
  <c r="V16" i="3"/>
  <c r="R16" i="3"/>
  <c r="U16" i="3"/>
  <c r="M9" i="3"/>
  <c r="O16" i="3"/>
  <c r="Z15" i="3"/>
  <c r="T15" i="3"/>
  <c r="P15" i="3"/>
  <c r="S15" i="3"/>
  <c r="R15" i="3"/>
  <c r="AJ15" i="3"/>
  <c r="Q15" i="3"/>
  <c r="U15" i="3"/>
  <c r="Y15" i="3"/>
  <c r="W15" i="3"/>
  <c r="V15" i="3"/>
  <c r="X15" i="3"/>
  <c r="N9" i="3"/>
  <c r="AJ17" i="3"/>
  <c r="F17" i="3"/>
  <c r="L17" i="3"/>
  <c r="H17" i="3"/>
  <c r="I17" i="3"/>
  <c r="J17" i="3"/>
  <c r="O17" i="3"/>
  <c r="M17" i="3"/>
  <c r="G17" i="3"/>
  <c r="N17" i="3"/>
  <c r="E17" i="3"/>
  <c r="K17" i="3"/>
  <c r="AK13" i="3"/>
  <c r="N12" i="3"/>
  <c r="H12" i="3"/>
  <c r="K12" i="3"/>
  <c r="AK12" i="3"/>
  <c r="J12" i="3"/>
  <c r="G12" i="3"/>
  <c r="E12" i="3"/>
  <c r="L12" i="3"/>
  <c r="F12" i="3"/>
  <c r="O12" i="3"/>
  <c r="M12" i="3"/>
  <c r="I12" i="3"/>
  <c r="CB17" i="3"/>
  <c r="AK18" i="3"/>
  <c r="P17" i="3"/>
  <c r="Z17" i="3"/>
  <c r="W17" i="3"/>
  <c r="U17" i="3"/>
  <c r="S17" i="3"/>
  <c r="V17" i="3"/>
  <c r="R17" i="3"/>
  <c r="Y17" i="3"/>
  <c r="Q17" i="3"/>
  <c r="T17" i="3"/>
  <c r="X17" i="3"/>
  <c r="CC17" i="3"/>
  <c r="O13" i="3"/>
  <c r="I9" i="3"/>
  <c r="K9" i="3"/>
  <c r="N16" i="3"/>
  <c r="AK19" i="3"/>
  <c r="BR18" i="3"/>
  <c r="BO18" i="3"/>
  <c r="BL18" i="3"/>
  <c r="BS18" i="3"/>
  <c r="BP18" i="3"/>
  <c r="BI18" i="3"/>
  <c r="BN18" i="3"/>
  <c r="BQ18" i="3"/>
  <c r="BJ18" i="3"/>
  <c r="BK18" i="3"/>
  <c r="BM18" i="3"/>
  <c r="Y12" i="3"/>
  <c r="AJ12" i="3"/>
  <c r="U12" i="3"/>
  <c r="R12" i="3"/>
  <c r="Z12" i="3"/>
  <c r="Q12" i="3"/>
  <c r="P12" i="3"/>
  <c r="T12" i="3"/>
  <c r="W12" i="3"/>
  <c r="V12" i="3"/>
  <c r="S12" i="3"/>
  <c r="X12" i="3"/>
  <c r="M18" i="3"/>
  <c r="O18" i="3"/>
  <c r="K18" i="3"/>
  <c r="N18" i="3"/>
  <c r="E18" i="3"/>
  <c r="F18" i="3"/>
  <c r="AJ18" i="3"/>
  <c r="G18" i="3"/>
  <c r="H18" i="3"/>
  <c r="I18" i="3"/>
  <c r="L18" i="3"/>
  <c r="J18" i="3"/>
  <c r="J9" i="3"/>
  <c r="CC18" i="3"/>
  <c r="CB18" i="3"/>
  <c r="K11" i="3"/>
  <c r="J11" i="3"/>
  <c r="F11" i="3"/>
  <c r="N11" i="3"/>
  <c r="G11" i="3"/>
  <c r="AK11" i="3"/>
  <c r="E11" i="3"/>
  <c r="L11" i="3"/>
  <c r="M11" i="3"/>
  <c r="I11" i="3"/>
  <c r="H11" i="3"/>
  <c r="O11" i="3"/>
  <c r="BR19" i="3"/>
  <c r="BM19" i="3"/>
  <c r="BQ19" i="3"/>
  <c r="BJ19" i="3"/>
  <c r="BK19" i="3"/>
  <c r="BP19" i="3"/>
  <c r="BN19" i="3"/>
  <c r="BL19" i="3"/>
  <c r="BS19" i="3"/>
  <c r="BI19" i="3"/>
  <c r="BO19" i="3"/>
  <c r="P13" i="3"/>
  <c r="Q13" i="3"/>
  <c r="R13" i="3"/>
  <c r="T13" i="3"/>
  <c r="U13" i="3"/>
  <c r="V13" i="3"/>
  <c r="Z13" i="3"/>
  <c r="W13" i="3"/>
  <c r="X13" i="3"/>
  <c r="S13" i="3"/>
  <c r="Y13" i="3"/>
  <c r="AJ13" i="3"/>
  <c r="AK16" i="3"/>
  <c r="L13" i="3"/>
  <c r="AK17" i="3"/>
  <c r="F10" i="3"/>
  <c r="I10" i="3"/>
  <c r="G10" i="3"/>
  <c r="K10" i="3"/>
  <c r="L10" i="3"/>
  <c r="M10" i="3"/>
  <c r="AJ10" i="3"/>
  <c r="H10" i="3"/>
  <c r="J10" i="3"/>
  <c r="N10" i="3"/>
  <c r="E10" i="3"/>
  <c r="O10" i="3"/>
  <c r="T19" i="3"/>
  <c r="U19" i="3"/>
  <c r="Y19" i="3"/>
  <c r="X19" i="3"/>
  <c r="R19" i="3"/>
  <c r="P19" i="3"/>
  <c r="W19" i="3"/>
  <c r="Q19" i="3"/>
  <c r="S19" i="3"/>
  <c r="Z19" i="3"/>
  <c r="V19" i="3"/>
  <c r="L16" i="3"/>
  <c r="W18" i="3"/>
  <c r="V18" i="3"/>
  <c r="S18" i="3"/>
  <c r="Z18" i="3"/>
  <c r="X18" i="3"/>
  <c r="U18" i="3"/>
  <c r="Y18" i="3"/>
  <c r="T18" i="3"/>
  <c r="Q18" i="3"/>
  <c r="P18" i="3"/>
  <c r="R18" i="3"/>
  <c r="BM17" i="3"/>
  <c r="BL17" i="3"/>
  <c r="BN17" i="3"/>
  <c r="BR17" i="3"/>
  <c r="BS17" i="3"/>
  <c r="BP17" i="3"/>
  <c r="BI17" i="3"/>
  <c r="BJ17" i="3"/>
  <c r="BQ17" i="3"/>
  <c r="BK17" i="3"/>
  <c r="BO17" i="3"/>
  <c r="E19" i="3"/>
  <c r="M19" i="3"/>
  <c r="J19" i="3"/>
  <c r="G19" i="3"/>
  <c r="L19" i="3"/>
  <c r="O19" i="3"/>
  <c r="H19" i="3"/>
  <c r="K19" i="3"/>
  <c r="N19" i="3"/>
  <c r="AJ19" i="3"/>
  <c r="F19" i="3"/>
  <c r="I19" i="3"/>
  <c r="E9" i="3"/>
  <c r="L9" i="3"/>
  <c r="O9" i="3"/>
  <c r="Y9" i="3"/>
  <c r="AK10" i="3"/>
  <c r="W11" i="3"/>
  <c r="V11" i="3"/>
  <c r="S11" i="3"/>
  <c r="P11" i="3"/>
  <c r="T11" i="3"/>
  <c r="R11" i="3"/>
  <c r="Z11" i="3"/>
  <c r="AJ11" i="3"/>
  <c r="Q11" i="3"/>
  <c r="U11" i="3"/>
  <c r="X11" i="3"/>
  <c r="Y11" i="3"/>
  <c r="AL13" i="3" l="1"/>
  <c r="AL17" i="3"/>
  <c r="CD19" i="3"/>
  <c r="AL11" i="3"/>
  <c r="AL18" i="3"/>
  <c r="CD18" i="3"/>
  <c r="CD17" i="3"/>
  <c r="AL14" i="3"/>
  <c r="AL10" i="3"/>
  <c r="AL12" i="3"/>
  <c r="AL15" i="3"/>
  <c r="AL16" i="3"/>
  <c r="AL19" i="3"/>
</calcChain>
</file>

<file path=xl/comments1.xml><?xml version="1.0" encoding="utf-8"?>
<comments xmlns="http://schemas.openxmlformats.org/spreadsheetml/2006/main">
  <authors>
    <author>David Reddy</author>
  </authors>
  <commentList>
    <comment ref="C7" authorId="0" shapeId="0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Not necessarily the revision of SDD Sim and AR XML files</t>
        </r>
      </text>
    </comment>
  </commentList>
</comments>
</file>

<file path=xl/sharedStrings.xml><?xml version="1.0" encoding="utf-8"?>
<sst xmlns="http://schemas.openxmlformats.org/spreadsheetml/2006/main" count="846" uniqueCount="178">
  <si>
    <t>Analysis:</t>
  </si>
  <si>
    <t>Proposed Model:</t>
  </si>
  <si>
    <t>Proposed Model</t>
  </si>
  <si>
    <t>Standard Model:</t>
  </si>
  <si>
    <t>Standard Model</t>
  </si>
  <si>
    <t>Calling</t>
  </si>
  <si>
    <t>Compliance</t>
  </si>
  <si>
    <t>Secondary</t>
  </si>
  <si>
    <t>Pass /</t>
  </si>
  <si>
    <t>Elapsed</t>
  </si>
  <si>
    <t>Electric Energy Consumption (kWh)</t>
  </si>
  <si>
    <t>Natural Gas Energy Consumption (therms)</t>
  </si>
  <si>
    <t>Other Fuel Energy Consumption (MMBtu)</t>
  </si>
  <si>
    <t>Time Dependent Valuation (kTDV/ft2)</t>
  </si>
  <si>
    <t>Application</t>
  </si>
  <si>
    <t>Manager</t>
  </si>
  <si>
    <t>Ruleset</t>
  </si>
  <si>
    <t>OpenStudio</t>
  </si>
  <si>
    <t>EnergyPlus</t>
  </si>
  <si>
    <t>Simulation</t>
  </si>
  <si>
    <t>Start Date &amp; Time</t>
  </si>
  <si>
    <t>Filename (saved to)</t>
  </si>
  <si>
    <t>Run Title</t>
  </si>
  <si>
    <t>Weather Station</t>
  </si>
  <si>
    <t>Analysis Type</t>
  </si>
  <si>
    <t>Elapsed Time</t>
  </si>
  <si>
    <t>Fail</t>
  </si>
  <si>
    <t>Margin</t>
  </si>
  <si>
    <t>Time</t>
  </si>
  <si>
    <t>Rule Eval Status</t>
  </si>
  <si>
    <t>Simulation Status</t>
  </si>
  <si>
    <t>Spc Heating</t>
  </si>
  <si>
    <t>Spc Cooling</t>
  </si>
  <si>
    <t>Indoor Fans</t>
  </si>
  <si>
    <t>Ht Reject</t>
  </si>
  <si>
    <t>Pumps &amp; Misc</t>
  </si>
  <si>
    <t>Domestic HW</t>
  </si>
  <si>
    <t>Lighting</t>
  </si>
  <si>
    <t>Comp Total</t>
  </si>
  <si>
    <t>Receptacle</t>
  </si>
  <si>
    <t>Process</t>
  </si>
  <si>
    <t>Process Ltg</t>
  </si>
  <si>
    <t>TOTAL</t>
  </si>
  <si>
    <t>Version</t>
  </si>
  <si>
    <t>Weather File Path</t>
  </si>
  <si>
    <t>Project Path</t>
  </si>
  <si>
    <t>SACRAMENTO-EXECUTIVE_724830</t>
  </si>
  <si>
    <t>Title24Compliance</t>
  </si>
  <si>
    <t>-</t>
  </si>
  <si>
    <t>'Old Results'!A1</t>
  </si>
  <si>
    <t>'New Results'!A1</t>
  </si>
  <si>
    <t>NEW RESULTS</t>
  </si>
  <si>
    <t>OLD RESULTS</t>
  </si>
  <si>
    <t>Gas (therms)</t>
  </si>
  <si>
    <t>PASS</t>
  </si>
  <si>
    <t>FAIL</t>
  </si>
  <si>
    <t>Proposed</t>
  </si>
  <si>
    <t>Elec</t>
  </si>
  <si>
    <t>Gas</t>
  </si>
  <si>
    <t>(kWh)</t>
  </si>
  <si>
    <t>(therms)</t>
  </si>
  <si>
    <t>Standard</t>
  </si>
  <si>
    <t>Elec (kWh)</t>
  </si>
  <si>
    <t>Explanation for proposed model energy changes</t>
  </si>
  <si>
    <t>Action</t>
  </si>
  <si>
    <t>New Run ID</t>
  </si>
  <si>
    <t>Old Run ID</t>
  </si>
  <si>
    <t>Row Idx</t>
  </si>
  <si>
    <t>Col Idx</t>
  </si>
  <si>
    <t>Offset Ref</t>
  </si>
  <si>
    <t>Repo Revisions</t>
  </si>
  <si>
    <t>Cooling Unmet Load Hours</t>
  </si>
  <si>
    <t>Heating Unmet Load Hours</t>
  </si>
  <si>
    <t>Zone Max</t>
  </si>
  <si>
    <t>Zone Name</t>
  </si>
  <si>
    <t>Num Zones Exceed Max</t>
  </si>
  <si>
    <t>CHANGE IN RESULTS (From old to new; NEW - OLD; positive values indicate increase in energy use)</t>
  </si>
  <si>
    <t>Cond Area</t>
  </si>
  <si>
    <t>(ft2)</t>
  </si>
  <si>
    <t>HydroPiping</t>
  </si>
  <si>
    <t>Cond Floor Area (ft2)</t>
  </si>
  <si>
    <t>Model ID</t>
  </si>
  <si>
    <t>010012-SchSml-CECStd</t>
  </si>
  <si>
    <t>Common_Corridor_Zn</t>
  </si>
  <si>
    <t>020012-OffSml-CECStd</t>
  </si>
  <si>
    <t>030012-OffMed-CECStd</t>
  </si>
  <si>
    <t>040012-OffLrg-CECStd</t>
  </si>
  <si>
    <t>050012-RetlMed-CECStd</t>
  </si>
  <si>
    <t>070012-HotSml-CECStd</t>
  </si>
  <si>
    <t>080012-Whse-CECStd</t>
  </si>
  <si>
    <t>090012-RetlLrg-CECStd</t>
  </si>
  <si>
    <t>EUI Change</t>
  </si>
  <si>
    <t>TDV</t>
  </si>
  <si>
    <t>(kTDV/ft2)</t>
  </si>
  <si>
    <t>TDV (kTDV/ft2)</t>
  </si>
  <si>
    <t>STANDARD</t>
  </si>
  <si>
    <t>PROPOSED</t>
  </si>
  <si>
    <t xml:space="preserve">OLD EUI </t>
  </si>
  <si>
    <t>(kBtu/ft2)</t>
  </si>
  <si>
    <t>NEW EUI</t>
  </si>
  <si>
    <t xml:space="preserve">OLD TDV
</t>
  </si>
  <si>
    <t>NEW TDV</t>
  </si>
  <si>
    <t>TDV Change</t>
  </si>
  <si>
    <t>New TDV Margin</t>
  </si>
  <si>
    <t>Zn_BulkStorage</t>
  </si>
  <si>
    <t>Perimeter_top_ZN_3 Thermal Zone</t>
  </si>
  <si>
    <t>GuestRoom415_418 Thermal Zone</t>
  </si>
  <si>
    <t>--</t>
  </si>
  <si>
    <t>Successful (91 warnings)</t>
  </si>
  <si>
    <t>CA 2013 Nonresidential, Vers. 2.0</t>
  </si>
  <si>
    <t>Perimeter_top_ZN_1 Thermal Zone</t>
  </si>
  <si>
    <t>S030</t>
  </si>
  <si>
    <t>S020</t>
  </si>
  <si>
    <t>100</t>
  </si>
  <si>
    <t>101</t>
  </si>
  <si>
    <t>102</t>
  </si>
  <si>
    <t>103</t>
  </si>
  <si>
    <t>200</t>
  </si>
  <si>
    <t>202</t>
  </si>
  <si>
    <t>300</t>
  </si>
  <si>
    <t>302</t>
  </si>
  <si>
    <t>400</t>
  </si>
  <si>
    <t>401</t>
  </si>
  <si>
    <t>500</t>
  </si>
  <si>
    <t>600</t>
  </si>
  <si>
    <t>700</t>
  </si>
  <si>
    <t>800</t>
  </si>
  <si>
    <t>900</t>
  </si>
  <si>
    <t>Windows-32 8.1.0.009</t>
  </si>
  <si>
    <t>C:\CBECC-Com\CBECC-Com13\CBECC-Com_trunk\CBECC-Com13\Data\EPW\</t>
  </si>
  <si>
    <t>060012-RstntSml-CECStd</t>
  </si>
  <si>
    <t>Kitchen Thermal Zone</t>
  </si>
  <si>
    <t>Successful (86 warnings)</t>
  </si>
  <si>
    <t>Successful (111 warnings)</t>
  </si>
  <si>
    <t>Successful (108 warnings)</t>
  </si>
  <si>
    <t>FrontOfficeFlr1 Thermal Zone</t>
  </si>
  <si>
    <t>EUI</t>
  </si>
  <si>
    <t>Successful (81 warnings)</t>
  </si>
  <si>
    <t>Successful (96 warnings)</t>
  </si>
  <si>
    <t>Successful (70 warnings)</t>
  </si>
  <si>
    <t>r2479trunk</t>
  </si>
  <si>
    <t>r2486trunk</t>
  </si>
  <si>
    <t>2014-Nov-02 16:49:44</t>
  </si>
  <si>
    <t>CBECC-Com 2013-3a (672)</t>
  </si>
  <si>
    <t>BEMCmpMgr 2013-3a (669)</t>
  </si>
  <si>
    <t>1.5.1.cc9f9b02a4</t>
  </si>
  <si>
    <t>C:\CBECC-Com\CBECC-Com13\CBECC-Com_trunk\CBECC-Com13\Projects\BatchOut_141102_r2719_Std\</t>
  </si>
  <si>
    <t>2014-Nov-02 16:50:55</t>
  </si>
  <si>
    <t>2014-Nov-02 16:52:30</t>
  </si>
  <si>
    <t>2014-Nov-02 16:55:21</t>
  </si>
  <si>
    <t>Successful (110 warnings)</t>
  </si>
  <si>
    <t>2014-Nov-02 16:56:42</t>
  </si>
  <si>
    <t>2014-Nov-02 16:57:31</t>
  </si>
  <si>
    <t>Successful (1 severe error, 89 warnings)</t>
  </si>
  <si>
    <t>2014-Nov-02 17:04:42</t>
  </si>
  <si>
    <t>2014-Nov-02 17:07:00</t>
  </si>
  <si>
    <t>Successful (3 severe errors, 88 warnings)</t>
  </si>
  <si>
    <t>2014-Nov-02 17:10:18</t>
  </si>
  <si>
    <t>Successful (1 severe error, 91 warnings)</t>
  </si>
  <si>
    <t>2014-Nov-02 17:11:11</t>
  </si>
  <si>
    <t>020012S-OffSml-CECStd</t>
  </si>
  <si>
    <t>CBECC-Com 2013-3a (673)</t>
  </si>
  <si>
    <t>1.5.1.e9c4e29a92</t>
  </si>
  <si>
    <t>Successful (1 severe error, 69 warnings)</t>
  </si>
  <si>
    <t>Successful (3 severe errors, 73 warnings)</t>
  </si>
  <si>
    <t>Successful (93 warnings)</t>
  </si>
  <si>
    <t>2014-Nov-03 15:34:40</t>
  </si>
  <si>
    <t>C:\CBECC-Com\CBECC-Com13\CBECC-Com_trunk\CBECC-Com13\Projects\BatchOut_141103_r2722_precommit_Std\</t>
  </si>
  <si>
    <t>2014-Nov-03 15:36:08</t>
  </si>
  <si>
    <t>2014-Nov-03 15:37:44</t>
  </si>
  <si>
    <t>2014-Nov-03 15:40:38</t>
  </si>
  <si>
    <t>2014-Nov-03 15:42:06</t>
  </si>
  <si>
    <t>2014-Nov-03 15:42:54</t>
  </si>
  <si>
    <t>2014-Nov-03 15:50:02</t>
  </si>
  <si>
    <t>Successful (90 warnings)</t>
  </si>
  <si>
    <t>2014-Nov-03 15:52:20</t>
  </si>
  <si>
    <t>2014-Nov-03 15:55:37</t>
  </si>
  <si>
    <t>2014-Nov-03 15:56:30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</si>
</sst>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20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164" fontId="0" fillId="0" borderId="0" xfId="42" applyNumberFormat="1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horizontal="center" vertical="top" wrapText="1"/>
    </xf>
    <xf numFmtId="0" fontId="19" fillId="34" borderId="0" xfId="0" applyFont="1" applyFill="1" applyAlignment="1">
      <alignment vertical="top"/>
    </xf>
    <xf numFmtId="0" fontId="19" fillId="34" borderId="0" xfId="0" quotePrefix="1" applyFont="1" applyFill="1" applyAlignment="1">
      <alignment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left"/>
    </xf>
    <xf numFmtId="165" fontId="0" fillId="0" borderId="0" xfId="42" applyNumberFormat="1" applyFont="1"/>
    <xf numFmtId="0" fontId="22" fillId="0" borderId="0" xfId="0" applyFont="1" applyAlignment="1">
      <alignment vertical="top"/>
    </xf>
    <xf numFmtId="0" fontId="22" fillId="36" borderId="0" xfId="0" applyFont="1" applyFill="1" applyAlignment="1">
      <alignment vertical="top"/>
    </xf>
    <xf numFmtId="0" fontId="22" fillId="37" borderId="0" xfId="0" applyFont="1" applyFill="1" applyAlignment="1">
      <alignment vertical="top"/>
    </xf>
    <xf numFmtId="165" fontId="0" fillId="0" borderId="0" xfId="42" applyNumberFormat="1" applyFont="1" applyAlignment="1">
      <alignment vertical="top" wrapText="1"/>
    </xf>
    <xf numFmtId="0" fontId="16" fillId="38" borderId="0" xfId="0" applyFont="1" applyFill="1" applyAlignment="1">
      <alignment horizontal="center" vertical="top" wrapText="1"/>
    </xf>
    <xf numFmtId="0" fontId="23" fillId="38" borderId="0" xfId="0" applyFont="1" applyFill="1" applyAlignment="1">
      <alignment horizontal="center" vertical="center" wrapText="1"/>
    </xf>
    <xf numFmtId="166" fontId="0" fillId="38" borderId="0" xfId="43" applyNumberFormat="1" applyFont="1" applyFill="1" applyAlignment="1">
      <alignment vertical="top" wrapText="1"/>
    </xf>
    <xf numFmtId="0" fontId="16" fillId="35" borderId="0" xfId="0" applyFont="1" applyFill="1" applyAlignment="1">
      <alignment horizontal="center" vertical="top" wrapText="1"/>
    </xf>
    <xf numFmtId="0" fontId="23" fillId="35" borderId="0" xfId="0" applyFont="1" applyFill="1" applyAlignment="1">
      <alignment horizontal="center" vertical="center" wrapText="1"/>
    </xf>
    <xf numFmtId="166" fontId="0" fillId="35" borderId="0" xfId="43" applyNumberFormat="1" applyFont="1" applyFill="1" applyAlignment="1">
      <alignment vertical="top" wrapText="1"/>
    </xf>
    <xf numFmtId="0" fontId="24" fillId="0" borderId="0" xfId="0" applyFont="1" applyAlignment="1">
      <alignment vertical="top" wrapText="1"/>
    </xf>
    <xf numFmtId="0" fontId="19" fillId="37" borderId="0" xfId="0" quotePrefix="1" applyFont="1" applyFill="1" applyAlignment="1">
      <alignment vertical="top"/>
    </xf>
    <xf numFmtId="0" fontId="25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/>
    </xf>
    <xf numFmtId="0" fontId="25" fillId="0" borderId="0" xfId="0" applyFont="1" applyAlignment="1">
      <alignment vertical="top" wrapText="1"/>
    </xf>
    <xf numFmtId="0" fontId="25" fillId="0" borderId="0" xfId="0" applyFont="1" applyAlignment="1">
      <alignment vertical="top"/>
    </xf>
    <xf numFmtId="0" fontId="26" fillId="0" borderId="0" xfId="0" applyFont="1" applyAlignment="1">
      <alignment vertical="top"/>
    </xf>
    <xf numFmtId="0" fontId="27" fillId="0" borderId="0" xfId="0" applyFont="1" applyAlignment="1">
      <alignment horizontal="left" vertical="top"/>
    </xf>
    <xf numFmtId="0" fontId="25" fillId="0" borderId="0" xfId="0" applyFont="1"/>
    <xf numFmtId="0" fontId="25" fillId="0" borderId="0" xfId="0" applyFont="1" applyAlignment="1">
      <alignment horizontal="left" vertical="center" wrapText="1"/>
    </xf>
    <xf numFmtId="164" fontId="0" fillId="35" borderId="0" xfId="42" applyNumberFormat="1" applyFont="1" applyFill="1" applyAlignment="1">
      <alignment vertical="top" wrapText="1"/>
    </xf>
    <xf numFmtId="165" fontId="0" fillId="38" borderId="0" xfId="42" applyNumberFormat="1" applyFont="1" applyFill="1" applyAlignment="1">
      <alignment vertical="top" wrapText="1"/>
    </xf>
    <xf numFmtId="0" fontId="28" fillId="0" borderId="0" xfId="0" applyFont="1" applyAlignment="1">
      <alignment vertical="top"/>
    </xf>
    <xf numFmtId="0" fontId="22" fillId="34" borderId="0" xfId="0" applyFont="1" applyFill="1" applyAlignment="1">
      <alignment vertical="top"/>
    </xf>
    <xf numFmtId="0" fontId="29" fillId="0" borderId="0" xfId="0" applyFont="1" applyAlignment="1">
      <alignment horizontal="center" vertical="center" wrapText="1"/>
    </xf>
    <xf numFmtId="0" fontId="16" fillId="39" borderId="0" xfId="0" applyFont="1" applyFill="1" applyAlignment="1">
      <alignment horizontal="center" vertical="top" wrapText="1"/>
    </xf>
    <xf numFmtId="0" fontId="23" fillId="39" borderId="0" xfId="0" applyFont="1" applyFill="1" applyAlignment="1">
      <alignment horizontal="center" vertical="center" wrapText="1"/>
    </xf>
    <xf numFmtId="165" fontId="0" fillId="39" borderId="0" xfId="42" applyNumberFormat="1" applyFont="1" applyFill="1" applyAlignment="1">
      <alignment vertical="top" wrapText="1"/>
    </xf>
    <xf numFmtId="165" fontId="0" fillId="0" borderId="0" xfId="42" applyNumberFormat="1" applyFont="1" applyFill="1" applyAlignment="1">
      <alignment vertical="top" wrapText="1"/>
    </xf>
    <xf numFmtId="0" fontId="0" fillId="0" borderId="0" xfId="0" applyFill="1" applyAlignment="1">
      <alignment wrapText="1"/>
    </xf>
    <xf numFmtId="43" fontId="0" fillId="0" borderId="0" xfId="42" applyNumberFormat="1" applyFont="1" applyAlignment="1">
      <alignment vertical="top" wrapText="1"/>
    </xf>
    <xf numFmtId="20" fontId="0" fillId="0" borderId="0" xfId="0" applyNumberFormat="1"/>
    <xf numFmtId="49" fontId="0" fillId="0" borderId="0" xfId="0" applyNumberFormat="1" applyAlignment="1">
      <alignment horizontal="left"/>
    </xf>
    <xf numFmtId="0" fontId="18" fillId="0" borderId="0" xfId="0" applyFont="1" applyAlignment="1">
      <alignment horizontal="center" vertical="top" wrapText="1"/>
    </xf>
    <xf numFmtId="0" fontId="18" fillId="0" borderId="0" xfId="0" quotePrefix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22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9" fillId="33" borderId="0" xfId="0" applyFont="1" applyFill="1" applyAlignment="1">
      <alignment horizontal="center" vertical="top"/>
    </xf>
    <xf numFmtId="0" fontId="0" fillId="0" borderId="0" xfId="0" applyAlignment="1">
      <alignment horizontal="center" vertical="top" wrapText="1"/>
    </xf>
    <xf numFmtId="164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Proposed - Electric Change (kWh)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717147713450248E-2"/>
          <c:y val="8.9368182286757525E-2"/>
          <c:w val="0.90810016315457798"/>
          <c:h val="0.833498986314600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Summary!$C$10</c:f>
              <c:strCache>
                <c:ptCount val="1"/>
                <c:pt idx="0">
                  <c:v>10012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Summary!$F$9:$O$9</c:f>
            </c:multiLvlStrRef>
          </c:cat>
          <c:val>
            <c:numRef>
              <c:f>Summary!$F$10:$O$10</c:f>
            </c:numRef>
          </c:val>
        </c:ser>
        <c:ser>
          <c:idx val="1"/>
          <c:order val="1"/>
          <c:tx>
            <c:strRef>
              <c:f>Summary!$C$11</c:f>
              <c:strCache>
                <c:ptCount val="1"/>
                <c:pt idx="0">
                  <c:v>20012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Summary!$F$9:$O$9</c:f>
            </c:multiLvlStrRef>
          </c:cat>
          <c:val>
            <c:numRef>
              <c:f>Summary!$F$11:$O$11</c:f>
            </c:numRef>
          </c:val>
        </c:ser>
        <c:ser>
          <c:idx val="2"/>
          <c:order val="2"/>
          <c:tx>
            <c:strRef>
              <c:f>Summary!$C$12</c:f>
              <c:strCache>
                <c:ptCount val="1"/>
                <c:pt idx="0">
                  <c:v>30012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Summary!$F$9:$O$9</c:f>
            </c:multiLvlStrRef>
          </c:cat>
          <c:val>
            <c:numRef>
              <c:f>Summary!$F$12:$O$12</c:f>
            </c:numRef>
          </c:val>
        </c:ser>
        <c:ser>
          <c:idx val="3"/>
          <c:order val="3"/>
          <c:tx>
            <c:strRef>
              <c:f>Summary!$C$13</c:f>
              <c:strCache>
                <c:ptCount val="1"/>
                <c:pt idx="0">
                  <c:v>40012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Summary!$F$9:$O$9</c:f>
            </c:multiLvlStrRef>
          </c:cat>
          <c:val>
            <c:numRef>
              <c:f>Summary!$F$13:$O$13</c:f>
            </c:numRef>
          </c:val>
        </c:ser>
        <c:ser>
          <c:idx val="4"/>
          <c:order val="4"/>
          <c:tx>
            <c:strRef>
              <c:f>Summary!$C$14</c:f>
              <c:strCache>
                <c:ptCount val="1"/>
                <c:pt idx="0">
                  <c:v>50012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Summary!$F$9:$O$9</c:f>
            </c:multiLvlStrRef>
          </c:cat>
          <c:val>
            <c:numRef>
              <c:f>Summary!$F$14:$O$14</c:f>
            </c:numRef>
          </c:val>
        </c:ser>
        <c:ser>
          <c:idx val="5"/>
          <c:order val="5"/>
          <c:tx>
            <c:strRef>
              <c:f>Summary!$C$15</c:f>
              <c:strCache>
                <c:ptCount val="1"/>
                <c:pt idx="0">
                  <c:v>60012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Summary!$F$9:$O$9</c:f>
            </c:multiLvlStrRef>
          </c:cat>
          <c:val>
            <c:numRef>
              <c:f>Summary!$F$15:$O$15</c:f>
            </c:numRef>
          </c:val>
        </c:ser>
        <c:ser>
          <c:idx val="6"/>
          <c:order val="6"/>
          <c:tx>
            <c:strRef>
              <c:f>Summary!$C$16</c:f>
              <c:strCache>
                <c:ptCount val="1"/>
                <c:pt idx="0">
                  <c:v>70012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Summary!$F$9:$O$9</c:f>
            </c:multiLvlStrRef>
          </c:cat>
          <c:val>
            <c:numRef>
              <c:f>Summary!$F$16:$O$16</c:f>
            </c:numRef>
          </c:val>
        </c:ser>
        <c:ser>
          <c:idx val="7"/>
          <c:order val="7"/>
          <c:tx>
            <c:strRef>
              <c:f>Summary!$C$17</c:f>
              <c:strCache>
                <c:ptCount val="1"/>
                <c:pt idx="0">
                  <c:v>80012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Summary!$F$9:$O$9</c:f>
            </c:multiLvlStrRef>
          </c:cat>
          <c:val>
            <c:numRef>
              <c:f>Summary!$F$17:$O$17</c:f>
            </c:numRef>
          </c:val>
        </c:ser>
        <c:ser>
          <c:idx val="8"/>
          <c:order val="8"/>
          <c:tx>
            <c:strRef>
              <c:f>Summary!$C$18</c:f>
              <c:strCache>
                <c:ptCount val="1"/>
                <c:pt idx="0">
                  <c:v>90012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Summary!$F$9:$O$9</c:f>
            </c:multiLvlStrRef>
          </c:cat>
          <c:val>
            <c:numRef>
              <c:f>Summary!$F$18:$O$18</c:f>
            </c:numRef>
          </c:val>
        </c:ser>
        <c:ser>
          <c:idx val="9"/>
          <c:order val="9"/>
          <c:tx>
            <c:strRef>
              <c:f>Summary!$C$19</c:f>
              <c:strCache>
                <c:ptCount val="1"/>
                <c:pt idx="0">
                  <c:v>20012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Summary!$F$9:$O$9</c:f>
            </c:multiLvlStrRef>
          </c:cat>
          <c:val>
            <c:numRef>
              <c:f>Summary!$F$19:$O$19</c:f>
            </c:numRef>
          </c:val>
        </c:ser>
        <c:ser>
          <c:idx val="10"/>
          <c:order val="10"/>
          <c:tx>
            <c:strRef>
              <c:f>Summary!$C$20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Summary!$F$9:$O$9</c:f>
            </c:multiLvlStrRef>
          </c:cat>
          <c:val>
            <c:numRef>
              <c:f>Summary!$F$20:$O$20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742168"/>
        <c:axId val="396980192"/>
      </c:barChart>
      <c:catAx>
        <c:axId val="39574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80192"/>
        <c:crosses val="autoZero"/>
        <c:auto val="1"/>
        <c:lblAlgn val="ctr"/>
        <c:lblOffset val="100"/>
        <c:noMultiLvlLbl val="0"/>
      </c:catAx>
      <c:valAx>
        <c:axId val="3969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4216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Proposed - Gas Change (therms)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Summary!$C$10</c:f>
              <c:strCache>
                <c:ptCount val="1"/>
                <c:pt idx="0">
                  <c:v>10012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Summary!$Q$9:$Z$9</c:f>
            </c:multiLvlStrRef>
          </c:cat>
          <c:val>
            <c:numRef>
              <c:f>Summary!$Q$10:$Z$10</c:f>
            </c:numRef>
          </c:val>
        </c:ser>
        <c:ser>
          <c:idx val="1"/>
          <c:order val="1"/>
          <c:tx>
            <c:strRef>
              <c:f>Summary!$C$11</c:f>
              <c:strCache>
                <c:ptCount val="1"/>
                <c:pt idx="0">
                  <c:v>20012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Summary!$Q$9:$Z$9</c:f>
            </c:multiLvlStrRef>
          </c:cat>
          <c:val>
            <c:numRef>
              <c:f>Summary!$Q$11:$Z$11</c:f>
            </c:numRef>
          </c:val>
        </c:ser>
        <c:ser>
          <c:idx val="2"/>
          <c:order val="2"/>
          <c:tx>
            <c:strRef>
              <c:f>Summary!$C$12</c:f>
              <c:strCache>
                <c:ptCount val="1"/>
                <c:pt idx="0">
                  <c:v>30012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Summary!$Q$9:$Z$9</c:f>
            </c:multiLvlStrRef>
          </c:cat>
          <c:val>
            <c:numRef>
              <c:f>Summary!$Q$12:$Z$12</c:f>
            </c:numRef>
          </c:val>
        </c:ser>
        <c:ser>
          <c:idx val="3"/>
          <c:order val="3"/>
          <c:tx>
            <c:strRef>
              <c:f>Summary!$C$13</c:f>
              <c:strCache>
                <c:ptCount val="1"/>
                <c:pt idx="0">
                  <c:v>40012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Summary!$Q$9:$Z$9</c:f>
            </c:multiLvlStrRef>
          </c:cat>
          <c:val>
            <c:numRef>
              <c:f>Summary!$Q$13:$Z$13</c:f>
            </c:numRef>
          </c:val>
        </c:ser>
        <c:ser>
          <c:idx val="4"/>
          <c:order val="4"/>
          <c:tx>
            <c:strRef>
              <c:f>Summary!$C$14</c:f>
              <c:strCache>
                <c:ptCount val="1"/>
                <c:pt idx="0">
                  <c:v>50012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Summary!$Q$9:$Z$9</c:f>
            </c:multiLvlStrRef>
          </c:cat>
          <c:val>
            <c:numRef>
              <c:f>Summary!$Q$14:$Z$14</c:f>
            </c:numRef>
          </c:val>
        </c:ser>
        <c:ser>
          <c:idx val="5"/>
          <c:order val="5"/>
          <c:tx>
            <c:strRef>
              <c:f>Summary!$C$15</c:f>
              <c:strCache>
                <c:ptCount val="1"/>
                <c:pt idx="0">
                  <c:v>60012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Summary!$Q$9:$Z$9</c:f>
            </c:multiLvlStrRef>
          </c:cat>
          <c:val>
            <c:numRef>
              <c:f>Summary!$Q$15:$Z$15</c:f>
            </c:numRef>
          </c:val>
        </c:ser>
        <c:ser>
          <c:idx val="6"/>
          <c:order val="6"/>
          <c:tx>
            <c:strRef>
              <c:f>Summary!$C$16</c:f>
              <c:strCache>
                <c:ptCount val="1"/>
                <c:pt idx="0">
                  <c:v>70012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Summary!$Q$9:$Z$9</c:f>
            </c:multiLvlStrRef>
          </c:cat>
          <c:val>
            <c:numRef>
              <c:f>Summary!$Q$16:$Z$16</c:f>
            </c:numRef>
          </c:val>
        </c:ser>
        <c:ser>
          <c:idx val="7"/>
          <c:order val="7"/>
          <c:tx>
            <c:strRef>
              <c:f>Summary!$C$17</c:f>
              <c:strCache>
                <c:ptCount val="1"/>
                <c:pt idx="0">
                  <c:v>80012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Summary!$Q$9:$Z$9</c:f>
            </c:multiLvlStrRef>
          </c:cat>
          <c:val>
            <c:numRef>
              <c:f>Summary!$Q$17:$Z$17</c:f>
            </c:numRef>
          </c:val>
        </c:ser>
        <c:ser>
          <c:idx val="8"/>
          <c:order val="8"/>
          <c:tx>
            <c:strRef>
              <c:f>Summary!$C$18</c:f>
              <c:strCache>
                <c:ptCount val="1"/>
                <c:pt idx="0">
                  <c:v>90012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Summary!$Q$9:$Z$9</c:f>
            </c:multiLvlStrRef>
          </c:cat>
          <c:val>
            <c:numRef>
              <c:f>Summary!$Q$18:$Z$18</c:f>
            </c:numRef>
          </c:val>
        </c:ser>
        <c:ser>
          <c:idx val="9"/>
          <c:order val="9"/>
          <c:tx>
            <c:strRef>
              <c:f>Summary!$C$19</c:f>
              <c:strCache>
                <c:ptCount val="1"/>
                <c:pt idx="0">
                  <c:v>20012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Summary!$Q$9:$Z$9</c:f>
            </c:multiLvlStrRef>
          </c:cat>
          <c:val>
            <c:numRef>
              <c:f>Summary!$Q$19:$Z$19</c:f>
            </c:numRef>
          </c:val>
        </c:ser>
        <c:ser>
          <c:idx val="10"/>
          <c:order val="10"/>
          <c:tx>
            <c:strRef>
              <c:f>Summary!$C$20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Summary!$Q$9:$Z$9</c:f>
            </c:multiLvlStrRef>
          </c:cat>
          <c:val>
            <c:numRef>
              <c:f>Summary!$Q$20:$Z$20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980976"/>
        <c:axId val="396220240"/>
      </c:barChart>
      <c:catAx>
        <c:axId val="39698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20240"/>
        <c:crosses val="autoZero"/>
        <c:auto val="1"/>
        <c:lblAlgn val="ctr"/>
        <c:lblOffset val="100"/>
        <c:noMultiLvlLbl val="0"/>
      </c:catAx>
      <c:valAx>
        <c:axId val="3962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80976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- Electric Change (kWh)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Summary!$C$10</c:f>
              <c:strCache>
                <c:ptCount val="1"/>
                <c:pt idx="0">
                  <c:v>10012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Summary!$AY$9:$BH$9</c:f>
            </c:multiLvlStrRef>
          </c:cat>
          <c:val>
            <c:numRef>
              <c:f>Summary!$AY$10:$BH$10</c:f>
            </c:numRef>
          </c:val>
        </c:ser>
        <c:ser>
          <c:idx val="1"/>
          <c:order val="1"/>
          <c:tx>
            <c:strRef>
              <c:f>Summary!$C$11</c:f>
              <c:strCache>
                <c:ptCount val="1"/>
                <c:pt idx="0">
                  <c:v>20012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Summary!$AY$9:$BH$9</c:f>
            </c:multiLvlStrRef>
          </c:cat>
          <c:val>
            <c:numRef>
              <c:f>Summary!$AY$11:$BH$11</c:f>
            </c:numRef>
          </c:val>
        </c:ser>
        <c:ser>
          <c:idx val="2"/>
          <c:order val="2"/>
          <c:tx>
            <c:strRef>
              <c:f>Summary!$C$12</c:f>
              <c:strCache>
                <c:ptCount val="1"/>
                <c:pt idx="0">
                  <c:v>30012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Summary!$AY$9:$BH$9</c:f>
            </c:multiLvlStrRef>
          </c:cat>
          <c:val>
            <c:numRef>
              <c:f>Summary!$AY$12:$BH$12</c:f>
            </c:numRef>
          </c:val>
        </c:ser>
        <c:ser>
          <c:idx val="3"/>
          <c:order val="3"/>
          <c:tx>
            <c:strRef>
              <c:f>Summary!$C$13</c:f>
              <c:strCache>
                <c:ptCount val="1"/>
                <c:pt idx="0">
                  <c:v>40012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Summary!$AY$9:$BH$9</c:f>
            </c:multiLvlStrRef>
          </c:cat>
          <c:val>
            <c:numRef>
              <c:f>Summary!$AY$13:$BH$13</c:f>
            </c:numRef>
          </c:val>
        </c:ser>
        <c:ser>
          <c:idx val="4"/>
          <c:order val="4"/>
          <c:tx>
            <c:strRef>
              <c:f>Summary!$C$14</c:f>
              <c:strCache>
                <c:ptCount val="1"/>
                <c:pt idx="0">
                  <c:v>50012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Summary!$AY$9:$BH$9</c:f>
            </c:multiLvlStrRef>
          </c:cat>
          <c:val>
            <c:numRef>
              <c:f>Summary!$AY$14:$BH$14</c:f>
            </c:numRef>
          </c:val>
        </c:ser>
        <c:ser>
          <c:idx val="5"/>
          <c:order val="5"/>
          <c:tx>
            <c:strRef>
              <c:f>Summary!$C$15</c:f>
              <c:strCache>
                <c:ptCount val="1"/>
                <c:pt idx="0">
                  <c:v>60012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Summary!$AY$9:$BH$9</c:f>
            </c:multiLvlStrRef>
          </c:cat>
          <c:val>
            <c:numRef>
              <c:f>Summary!$AY$15:$BH$15</c:f>
            </c:numRef>
          </c:val>
        </c:ser>
        <c:ser>
          <c:idx val="6"/>
          <c:order val="6"/>
          <c:tx>
            <c:strRef>
              <c:f>Summary!$C$16</c:f>
              <c:strCache>
                <c:ptCount val="1"/>
                <c:pt idx="0">
                  <c:v>70012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Summary!$AY$9:$BH$9</c:f>
            </c:multiLvlStrRef>
          </c:cat>
          <c:val>
            <c:numRef>
              <c:f>Summary!$AY$16:$BH$16</c:f>
            </c:numRef>
          </c:val>
        </c:ser>
        <c:ser>
          <c:idx val="7"/>
          <c:order val="7"/>
          <c:tx>
            <c:strRef>
              <c:f>Summary!$C$17</c:f>
              <c:strCache>
                <c:ptCount val="1"/>
                <c:pt idx="0">
                  <c:v>80012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Summary!$AY$9:$BH$9</c:f>
            </c:multiLvlStrRef>
          </c:cat>
          <c:val>
            <c:numRef>
              <c:f>Summary!$AY$17:$BH$17</c:f>
            </c:numRef>
          </c:val>
        </c:ser>
        <c:ser>
          <c:idx val="8"/>
          <c:order val="8"/>
          <c:tx>
            <c:strRef>
              <c:f>Summary!$C$18</c:f>
              <c:strCache>
                <c:ptCount val="1"/>
                <c:pt idx="0">
                  <c:v>90012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Summary!$AY$9:$BH$9</c:f>
            </c:multiLvlStrRef>
          </c:cat>
          <c:val>
            <c:numRef>
              <c:f>Summary!$AY$18:$BH$18</c:f>
            </c:numRef>
          </c:val>
        </c:ser>
        <c:ser>
          <c:idx val="9"/>
          <c:order val="9"/>
          <c:tx>
            <c:strRef>
              <c:f>Summary!$C$19</c:f>
              <c:strCache>
                <c:ptCount val="1"/>
                <c:pt idx="0">
                  <c:v>20012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Summary!$AY$9:$BH$9</c:f>
            </c:multiLvlStrRef>
          </c:cat>
          <c:val>
            <c:numRef>
              <c:f>Summary!$AY$19:$BH$19</c:f>
            </c:numRef>
          </c:val>
        </c:ser>
        <c:ser>
          <c:idx val="10"/>
          <c:order val="10"/>
          <c:tx>
            <c:strRef>
              <c:f>Summary!$C$20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Summary!$AY$9:$BH$9</c:f>
            </c:multiLvlStrRef>
          </c:cat>
          <c:val>
            <c:numRef>
              <c:f>Summary!$AY$20:$BH$20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221024"/>
        <c:axId val="396221416"/>
      </c:barChart>
      <c:catAx>
        <c:axId val="39622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21416"/>
        <c:crosses val="autoZero"/>
        <c:auto val="1"/>
        <c:lblAlgn val="ctr"/>
        <c:lblOffset val="100"/>
        <c:noMultiLvlLbl val="0"/>
      </c:catAx>
      <c:valAx>
        <c:axId val="39622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21024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-</a:t>
            </a:r>
            <a:r>
              <a:rPr lang="en-US" baseline="0"/>
              <a:t> Gas </a:t>
            </a:r>
            <a:r>
              <a:rPr lang="en-US"/>
              <a:t>Change (therms)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Summary!$C$10</c:f>
              <c:strCache>
                <c:ptCount val="1"/>
                <c:pt idx="0">
                  <c:v>10012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Summary!$BJ$9:$BS$9</c:f>
            </c:multiLvlStrRef>
          </c:cat>
          <c:val>
            <c:numRef>
              <c:f>Summary!$BJ$10:$BS$10</c:f>
            </c:numRef>
          </c:val>
        </c:ser>
        <c:ser>
          <c:idx val="1"/>
          <c:order val="1"/>
          <c:tx>
            <c:strRef>
              <c:f>Summary!$C$11</c:f>
              <c:strCache>
                <c:ptCount val="1"/>
                <c:pt idx="0">
                  <c:v>20012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Summary!$BJ$9:$BS$9</c:f>
            </c:multiLvlStrRef>
          </c:cat>
          <c:val>
            <c:numRef>
              <c:f>Summary!$BJ$11:$BS$11</c:f>
            </c:numRef>
          </c:val>
        </c:ser>
        <c:ser>
          <c:idx val="2"/>
          <c:order val="2"/>
          <c:tx>
            <c:strRef>
              <c:f>Summary!$C$12</c:f>
              <c:strCache>
                <c:ptCount val="1"/>
                <c:pt idx="0">
                  <c:v>30012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Summary!$BJ$9:$BS$9</c:f>
            </c:multiLvlStrRef>
          </c:cat>
          <c:val>
            <c:numRef>
              <c:f>Summary!$BJ$12:$BS$12</c:f>
            </c:numRef>
          </c:val>
        </c:ser>
        <c:ser>
          <c:idx val="3"/>
          <c:order val="3"/>
          <c:tx>
            <c:strRef>
              <c:f>Summary!$C$13</c:f>
              <c:strCache>
                <c:ptCount val="1"/>
                <c:pt idx="0">
                  <c:v>40012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Summary!$BJ$9:$BS$9</c:f>
            </c:multiLvlStrRef>
          </c:cat>
          <c:val>
            <c:numRef>
              <c:f>Summary!$BJ$13:$BS$13</c:f>
            </c:numRef>
          </c:val>
        </c:ser>
        <c:ser>
          <c:idx val="4"/>
          <c:order val="4"/>
          <c:tx>
            <c:strRef>
              <c:f>Summary!$C$14</c:f>
              <c:strCache>
                <c:ptCount val="1"/>
                <c:pt idx="0">
                  <c:v>50012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Summary!$BJ$9:$BS$9</c:f>
            </c:multiLvlStrRef>
          </c:cat>
          <c:val>
            <c:numRef>
              <c:f>Summary!$BJ$14:$BS$14</c:f>
            </c:numRef>
          </c:val>
        </c:ser>
        <c:ser>
          <c:idx val="5"/>
          <c:order val="5"/>
          <c:tx>
            <c:strRef>
              <c:f>Summary!$C$15</c:f>
              <c:strCache>
                <c:ptCount val="1"/>
                <c:pt idx="0">
                  <c:v>60012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Summary!$BJ$9:$BS$9</c:f>
            </c:multiLvlStrRef>
          </c:cat>
          <c:val>
            <c:numRef>
              <c:f>Summary!$BJ$15:$BS$15</c:f>
            </c:numRef>
          </c:val>
        </c:ser>
        <c:ser>
          <c:idx val="6"/>
          <c:order val="6"/>
          <c:tx>
            <c:strRef>
              <c:f>Summary!$C$16</c:f>
              <c:strCache>
                <c:ptCount val="1"/>
                <c:pt idx="0">
                  <c:v>70012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Summary!$BJ$9:$BS$9</c:f>
            </c:multiLvlStrRef>
          </c:cat>
          <c:val>
            <c:numRef>
              <c:f>Summary!$BJ$16:$BS$16</c:f>
            </c:numRef>
          </c:val>
        </c:ser>
        <c:ser>
          <c:idx val="7"/>
          <c:order val="7"/>
          <c:tx>
            <c:strRef>
              <c:f>Summary!$C$17</c:f>
              <c:strCache>
                <c:ptCount val="1"/>
                <c:pt idx="0">
                  <c:v>80012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Summary!$BJ$9:$BS$9</c:f>
            </c:multiLvlStrRef>
          </c:cat>
          <c:val>
            <c:numRef>
              <c:f>Summary!$BJ$17:$BS$17</c:f>
            </c:numRef>
          </c:val>
        </c:ser>
        <c:ser>
          <c:idx val="8"/>
          <c:order val="8"/>
          <c:tx>
            <c:strRef>
              <c:f>Summary!$C$18</c:f>
              <c:strCache>
                <c:ptCount val="1"/>
                <c:pt idx="0">
                  <c:v>90012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Summary!$BJ$9:$BS$9</c:f>
            </c:multiLvlStrRef>
          </c:cat>
          <c:val>
            <c:numRef>
              <c:f>Summary!$BJ$18:$BS$18</c:f>
            </c:numRef>
          </c:val>
        </c:ser>
        <c:ser>
          <c:idx val="9"/>
          <c:order val="9"/>
          <c:tx>
            <c:strRef>
              <c:f>Summary!$C$19</c:f>
              <c:strCache>
                <c:ptCount val="1"/>
                <c:pt idx="0">
                  <c:v>20012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Summary!$BJ$9:$BS$9</c:f>
            </c:multiLvlStrRef>
          </c:cat>
          <c:val>
            <c:numRef>
              <c:f>Summary!$BJ$19:$BS$19</c:f>
            </c:numRef>
          </c:val>
        </c:ser>
        <c:ser>
          <c:idx val="10"/>
          <c:order val="10"/>
          <c:tx>
            <c:strRef>
              <c:f>Summary!$C$20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Summary!$BJ$9:$BS$9</c:f>
            </c:multiLvlStrRef>
          </c:cat>
          <c:val>
            <c:numRef>
              <c:f>Summary!$BJ$20:$BS$20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911656"/>
        <c:axId val="359912048"/>
      </c:barChart>
      <c:catAx>
        <c:axId val="35991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12048"/>
        <c:crosses val="autoZero"/>
        <c:auto val="1"/>
        <c:lblAlgn val="ctr"/>
        <c:lblOffset val="100"/>
        <c:noMultiLvlLbl val="0"/>
      </c:catAx>
      <c:valAx>
        <c:axId val="3599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11656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Proposed - TDV Change (kTDV/ft2)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Summary!$C$10</c:f>
              <c:strCache>
                <c:ptCount val="1"/>
                <c:pt idx="0">
                  <c:v>10012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Summary!$AC$9:$AI$9</c:f>
            </c:multiLvlStrRef>
          </c:cat>
          <c:val>
            <c:numRef>
              <c:f>Summary!$AC$10:$AI$10</c:f>
            </c:numRef>
          </c:val>
        </c:ser>
        <c:ser>
          <c:idx val="1"/>
          <c:order val="1"/>
          <c:tx>
            <c:strRef>
              <c:f>Summary!$C$11</c:f>
              <c:strCache>
                <c:ptCount val="1"/>
                <c:pt idx="0">
                  <c:v>20012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Summary!$AC$9:$AI$9</c:f>
            </c:multiLvlStrRef>
          </c:cat>
          <c:val>
            <c:numRef>
              <c:f>Summary!$AC$11:$AI$11</c:f>
            </c:numRef>
          </c:val>
        </c:ser>
        <c:ser>
          <c:idx val="2"/>
          <c:order val="2"/>
          <c:tx>
            <c:strRef>
              <c:f>Summary!$C$12</c:f>
              <c:strCache>
                <c:ptCount val="1"/>
                <c:pt idx="0">
                  <c:v>30012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Summary!$AC$9:$AI$9</c:f>
            </c:multiLvlStrRef>
          </c:cat>
          <c:val>
            <c:numRef>
              <c:f>Summary!$AC$12:$AI$12</c:f>
            </c:numRef>
          </c:val>
        </c:ser>
        <c:ser>
          <c:idx val="3"/>
          <c:order val="3"/>
          <c:tx>
            <c:strRef>
              <c:f>Summary!$C$13</c:f>
              <c:strCache>
                <c:ptCount val="1"/>
                <c:pt idx="0">
                  <c:v>40012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Summary!$AC$9:$AI$9</c:f>
            </c:multiLvlStrRef>
          </c:cat>
          <c:val>
            <c:numRef>
              <c:f>Summary!$AC$13:$AI$13</c:f>
            </c:numRef>
          </c:val>
        </c:ser>
        <c:ser>
          <c:idx val="4"/>
          <c:order val="4"/>
          <c:tx>
            <c:strRef>
              <c:f>Summary!$C$14</c:f>
              <c:strCache>
                <c:ptCount val="1"/>
                <c:pt idx="0">
                  <c:v>50012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Summary!$AC$9:$AI$9</c:f>
            </c:multiLvlStrRef>
          </c:cat>
          <c:val>
            <c:numRef>
              <c:f>Summary!$AC$14:$AI$14</c:f>
            </c:numRef>
          </c:val>
        </c:ser>
        <c:ser>
          <c:idx val="5"/>
          <c:order val="5"/>
          <c:tx>
            <c:strRef>
              <c:f>Summary!$C$15</c:f>
              <c:strCache>
                <c:ptCount val="1"/>
                <c:pt idx="0">
                  <c:v>60012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Summary!$AC$9:$AI$9</c:f>
            </c:multiLvlStrRef>
          </c:cat>
          <c:val>
            <c:numRef>
              <c:f>Summary!$AC$15:$AI$15</c:f>
            </c:numRef>
          </c:val>
        </c:ser>
        <c:ser>
          <c:idx val="6"/>
          <c:order val="6"/>
          <c:tx>
            <c:strRef>
              <c:f>Summary!$C$16</c:f>
              <c:strCache>
                <c:ptCount val="1"/>
                <c:pt idx="0">
                  <c:v>70012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Summary!$AC$9:$AI$9</c:f>
            </c:multiLvlStrRef>
          </c:cat>
          <c:val>
            <c:numRef>
              <c:f>Summary!$AC$16:$AI$16</c:f>
            </c:numRef>
          </c:val>
        </c:ser>
        <c:ser>
          <c:idx val="7"/>
          <c:order val="7"/>
          <c:tx>
            <c:strRef>
              <c:f>Summary!$C$17</c:f>
              <c:strCache>
                <c:ptCount val="1"/>
                <c:pt idx="0">
                  <c:v>80012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Summary!$AC$9:$AI$9</c:f>
            </c:multiLvlStrRef>
          </c:cat>
          <c:val>
            <c:numRef>
              <c:f>Summary!$AC$17:$AI$17</c:f>
            </c:numRef>
          </c:val>
        </c:ser>
        <c:ser>
          <c:idx val="8"/>
          <c:order val="8"/>
          <c:tx>
            <c:strRef>
              <c:f>Summary!$C$18</c:f>
              <c:strCache>
                <c:ptCount val="1"/>
                <c:pt idx="0">
                  <c:v>90012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Summary!$AC$9:$AI$9</c:f>
            </c:multiLvlStrRef>
          </c:cat>
          <c:val>
            <c:numRef>
              <c:f>Summary!$AC$18:$AI$18</c:f>
            </c:numRef>
          </c:val>
        </c:ser>
        <c:ser>
          <c:idx val="9"/>
          <c:order val="9"/>
          <c:tx>
            <c:strRef>
              <c:f>Summary!$C$19</c:f>
              <c:strCache>
                <c:ptCount val="1"/>
                <c:pt idx="0">
                  <c:v>20012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Summary!$AC$9:$AI$9</c:f>
            </c:multiLvlStrRef>
          </c:cat>
          <c:val>
            <c:numRef>
              <c:f>Summary!$AC$19:$AI$19</c:f>
            </c:numRef>
          </c:val>
        </c:ser>
        <c:ser>
          <c:idx val="10"/>
          <c:order val="10"/>
          <c:tx>
            <c:strRef>
              <c:f>Summary!$C$20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Summary!$AC$9:$AI$9</c:f>
            </c:multiLvlStrRef>
          </c:cat>
          <c:val>
            <c:numRef>
              <c:f>Summary!$AC$20:$AI$20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912832"/>
        <c:axId val="359913224"/>
      </c:barChart>
      <c:catAx>
        <c:axId val="35991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13224"/>
        <c:crosses val="autoZero"/>
        <c:auto val="1"/>
        <c:lblAlgn val="ctr"/>
        <c:lblOffset val="100"/>
        <c:noMultiLvlLbl val="0"/>
      </c:catAx>
      <c:valAx>
        <c:axId val="35991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12832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- TDV Change (kTDV/ft2)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Summary!$C$10</c:f>
              <c:strCache>
                <c:ptCount val="1"/>
                <c:pt idx="0">
                  <c:v>10012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Summary!$BU$9:$CA$9</c:f>
            </c:multiLvlStrRef>
          </c:cat>
          <c:val>
            <c:numRef>
              <c:f>Summary!$BU$10:$CA$10</c:f>
            </c:numRef>
          </c:val>
        </c:ser>
        <c:ser>
          <c:idx val="1"/>
          <c:order val="1"/>
          <c:tx>
            <c:strRef>
              <c:f>Summary!$C$11</c:f>
              <c:strCache>
                <c:ptCount val="1"/>
                <c:pt idx="0">
                  <c:v>20012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Summary!$BU$9:$CA$9</c:f>
            </c:multiLvlStrRef>
          </c:cat>
          <c:val>
            <c:numRef>
              <c:f>Summary!$BU$11:$CA$11</c:f>
            </c:numRef>
          </c:val>
        </c:ser>
        <c:ser>
          <c:idx val="2"/>
          <c:order val="2"/>
          <c:tx>
            <c:strRef>
              <c:f>Summary!$C$12</c:f>
              <c:strCache>
                <c:ptCount val="1"/>
                <c:pt idx="0">
                  <c:v>30012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Summary!$BU$9:$CA$9</c:f>
            </c:multiLvlStrRef>
          </c:cat>
          <c:val>
            <c:numRef>
              <c:f>Summary!$BU$12:$CA$12</c:f>
            </c:numRef>
          </c:val>
        </c:ser>
        <c:ser>
          <c:idx val="3"/>
          <c:order val="3"/>
          <c:tx>
            <c:strRef>
              <c:f>Summary!$C$13</c:f>
              <c:strCache>
                <c:ptCount val="1"/>
                <c:pt idx="0">
                  <c:v>40012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Summary!$BU$9:$CA$9</c:f>
            </c:multiLvlStrRef>
          </c:cat>
          <c:val>
            <c:numRef>
              <c:f>Summary!$BU$13:$CA$13</c:f>
            </c:numRef>
          </c:val>
        </c:ser>
        <c:ser>
          <c:idx val="4"/>
          <c:order val="4"/>
          <c:tx>
            <c:strRef>
              <c:f>Summary!$C$14</c:f>
              <c:strCache>
                <c:ptCount val="1"/>
                <c:pt idx="0">
                  <c:v>50012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Summary!$BU$9:$CA$9</c:f>
            </c:multiLvlStrRef>
          </c:cat>
          <c:val>
            <c:numRef>
              <c:f>Summary!$BU$14:$CA$14</c:f>
            </c:numRef>
          </c:val>
        </c:ser>
        <c:ser>
          <c:idx val="5"/>
          <c:order val="5"/>
          <c:tx>
            <c:strRef>
              <c:f>Summary!$C$15</c:f>
              <c:strCache>
                <c:ptCount val="1"/>
                <c:pt idx="0">
                  <c:v>60012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Summary!$BU$9:$CA$9</c:f>
            </c:multiLvlStrRef>
          </c:cat>
          <c:val>
            <c:numRef>
              <c:f>Summary!$BU$15:$CA$15</c:f>
            </c:numRef>
          </c:val>
        </c:ser>
        <c:ser>
          <c:idx val="6"/>
          <c:order val="6"/>
          <c:tx>
            <c:strRef>
              <c:f>Summary!$C$16</c:f>
              <c:strCache>
                <c:ptCount val="1"/>
                <c:pt idx="0">
                  <c:v>70012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Summary!$BU$9:$CA$9</c:f>
            </c:multiLvlStrRef>
          </c:cat>
          <c:val>
            <c:numRef>
              <c:f>Summary!$BU$16:$CA$16</c:f>
            </c:numRef>
          </c:val>
        </c:ser>
        <c:ser>
          <c:idx val="7"/>
          <c:order val="7"/>
          <c:tx>
            <c:strRef>
              <c:f>Summary!$C$17</c:f>
              <c:strCache>
                <c:ptCount val="1"/>
                <c:pt idx="0">
                  <c:v>80012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Summary!$BU$9:$CA$9</c:f>
            </c:multiLvlStrRef>
          </c:cat>
          <c:val>
            <c:numRef>
              <c:f>Summary!$BU$17:$CA$17</c:f>
            </c:numRef>
          </c:val>
        </c:ser>
        <c:ser>
          <c:idx val="8"/>
          <c:order val="8"/>
          <c:tx>
            <c:strRef>
              <c:f>Summary!$C$18</c:f>
              <c:strCache>
                <c:ptCount val="1"/>
                <c:pt idx="0">
                  <c:v>90012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Summary!$BU$9:$CA$9</c:f>
            </c:multiLvlStrRef>
          </c:cat>
          <c:val>
            <c:numRef>
              <c:f>Summary!$BU$18:$CA$18</c:f>
            </c:numRef>
          </c:val>
        </c:ser>
        <c:ser>
          <c:idx val="9"/>
          <c:order val="9"/>
          <c:tx>
            <c:strRef>
              <c:f>Summary!$C$19</c:f>
              <c:strCache>
                <c:ptCount val="1"/>
                <c:pt idx="0">
                  <c:v>20012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Summary!$BU$9:$CA$9</c:f>
            </c:multiLvlStrRef>
          </c:cat>
          <c:val>
            <c:numRef>
              <c:f>Summary!$BU$19:$CA$19</c:f>
            </c:numRef>
          </c:val>
        </c:ser>
        <c:ser>
          <c:idx val="10"/>
          <c:order val="10"/>
          <c:tx>
            <c:strRef>
              <c:f>Summary!$C$20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Summary!$BU$9:$CA$9</c:f>
            </c:multiLvlStrRef>
          </c:cat>
          <c:val>
            <c:numRef>
              <c:f>Summary!$BU$20:$CA$20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910000"/>
        <c:axId val="359910392"/>
      </c:barChart>
      <c:catAx>
        <c:axId val="35991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10392"/>
        <c:crosses val="autoZero"/>
        <c:auto val="1"/>
        <c:lblAlgn val="ctr"/>
        <c:lblOffset val="100"/>
        <c:noMultiLvlLbl val="0"/>
      </c:catAx>
      <c:valAx>
        <c:axId val="35991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1000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54429</xdr:colOff>
      <xdr:row>64</xdr:row>
      <xdr:rowOff>84363</xdr:rowOff>
    </xdr:from>
    <xdr:to>
      <xdr:col>14</xdr:col>
      <xdr:colOff>775607</xdr:colOff>
      <xdr:row>92</xdr:row>
      <xdr:rowOff>163285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27214</xdr:colOff>
      <xdr:row>64</xdr:row>
      <xdr:rowOff>81643</xdr:rowOff>
    </xdr:from>
    <xdr:to>
      <xdr:col>24</xdr:col>
      <xdr:colOff>585106</xdr:colOff>
      <xdr:row>92</xdr:row>
      <xdr:rowOff>160565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108857</xdr:colOff>
      <xdr:row>64</xdr:row>
      <xdr:rowOff>108857</xdr:rowOff>
    </xdr:from>
    <xdr:to>
      <xdr:col>58</xdr:col>
      <xdr:colOff>666749</xdr:colOff>
      <xdr:row>92</xdr:row>
      <xdr:rowOff>187779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61</xdr:col>
      <xdr:colOff>13607</xdr:colOff>
      <xdr:row>64</xdr:row>
      <xdr:rowOff>95250</xdr:rowOff>
    </xdr:from>
    <xdr:to>
      <xdr:col>69</xdr:col>
      <xdr:colOff>571500</xdr:colOff>
      <xdr:row>92</xdr:row>
      <xdr:rowOff>174172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27214</xdr:colOff>
      <xdr:row>64</xdr:row>
      <xdr:rowOff>81643</xdr:rowOff>
    </xdr:from>
    <xdr:to>
      <xdr:col>35</xdr:col>
      <xdr:colOff>0</xdr:colOff>
      <xdr:row>92</xdr:row>
      <xdr:rowOff>160565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72</xdr:col>
      <xdr:colOff>27214</xdr:colOff>
      <xdr:row>64</xdr:row>
      <xdr:rowOff>81643</xdr:rowOff>
    </xdr:from>
    <xdr:to>
      <xdr:col>79</xdr:col>
      <xdr:colOff>0</xdr:colOff>
      <xdr:row>92</xdr:row>
      <xdr:rowOff>160565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49"/>
  <sheetViews>
    <sheetView zoomScale="55" zoomScaleNormal="55" workbookViewId="0">
      <selection activeCell="D32" sqref="D32"/>
    </sheetView>
  </sheetViews>
  <sheetFormatPr defaultRowHeight="15" x14ac:dyDescent="0.25"/>
  <cols>
    <col min="1" max="1" width="30.42578125" customWidth="1"/>
    <col min="2" max="2" width="38.7109375" customWidth="1"/>
    <col min="3" max="3" width="28.5703125" customWidth="1"/>
    <col min="4" max="4" width="17.85546875" customWidth="1"/>
    <col min="6" max="6" width="16.140625" customWidth="1"/>
    <col min="7" max="7" width="10.85546875" customWidth="1"/>
    <col min="12" max="16" width="11.5703125" bestFit="1" customWidth="1"/>
    <col min="17" max="17" width="9.28515625" bestFit="1" customWidth="1"/>
    <col min="18" max="20" width="13.28515625" bestFit="1" customWidth="1"/>
    <col min="21" max="21" width="10.5703125" bestFit="1" customWidth="1"/>
    <col min="22" max="22" width="11.5703125" bestFit="1" customWidth="1"/>
    <col min="23" max="23" width="13.28515625" bestFit="1" customWidth="1"/>
    <col min="24" max="24" width="10.5703125" bestFit="1" customWidth="1"/>
    <col min="25" max="29" width="9.28515625" bestFit="1" customWidth="1"/>
    <col min="30" max="33" width="10.5703125" bestFit="1" customWidth="1"/>
    <col min="34" max="34" width="9.28515625" bestFit="1" customWidth="1"/>
    <col min="35" max="35" width="10.5703125" bestFit="1" customWidth="1"/>
    <col min="36" max="55" width="9.140625" customWidth="1"/>
    <col min="87" max="108" width="9.140625" customWidth="1"/>
    <col min="109" max="114" width="14.28515625" customWidth="1"/>
    <col min="115" max="115" width="25.28515625" customWidth="1"/>
  </cols>
  <sheetData>
    <row r="1" spans="1:122" x14ac:dyDescent="0.25">
      <c r="A1">
        <v>0</v>
      </c>
      <c r="B1">
        <f>A1+1</f>
        <v>1</v>
      </c>
      <c r="C1">
        <f t="shared" ref="C1:BN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DN1" si="1">BN1+1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</row>
    <row r="3" spans="1:122" x14ac:dyDescent="0.25">
      <c r="E3" t="s">
        <v>0</v>
      </c>
      <c r="I3" t="s">
        <v>1</v>
      </c>
      <c r="L3" t="s">
        <v>2</v>
      </c>
      <c r="X3" t="s">
        <v>2</v>
      </c>
      <c r="AJ3" t="s">
        <v>2</v>
      </c>
      <c r="AV3" t="s">
        <v>2</v>
      </c>
      <c r="BD3" t="s">
        <v>2</v>
      </c>
      <c r="BJ3" t="s">
        <v>3</v>
      </c>
      <c r="BM3" t="s">
        <v>4</v>
      </c>
      <c r="BY3" t="s">
        <v>4</v>
      </c>
      <c r="CK3" t="s">
        <v>4</v>
      </c>
      <c r="CW3" t="s">
        <v>4</v>
      </c>
      <c r="DE3" t="s">
        <v>4</v>
      </c>
      <c r="DK3" t="s">
        <v>5</v>
      </c>
      <c r="DL3" t="s">
        <v>6</v>
      </c>
      <c r="DP3" t="s">
        <v>7</v>
      </c>
    </row>
    <row r="4" spans="1:122" x14ac:dyDescent="0.25">
      <c r="G4" t="s">
        <v>8</v>
      </c>
      <c r="H4" t="s">
        <v>6</v>
      </c>
      <c r="I4" t="s">
        <v>9</v>
      </c>
      <c r="L4" t="s">
        <v>10</v>
      </c>
      <c r="X4" t="s">
        <v>11</v>
      </c>
      <c r="AJ4" t="s">
        <v>12</v>
      </c>
      <c r="AV4" t="s">
        <v>13</v>
      </c>
      <c r="BD4" t="s">
        <v>71</v>
      </c>
      <c r="BG4" t="s">
        <v>72</v>
      </c>
      <c r="BJ4" t="s">
        <v>9</v>
      </c>
      <c r="BM4" t="s">
        <v>10</v>
      </c>
      <c r="BY4" t="s">
        <v>11</v>
      </c>
      <c r="CK4" t="s">
        <v>12</v>
      </c>
      <c r="CW4" t="s">
        <v>13</v>
      </c>
      <c r="DE4" t="s">
        <v>71</v>
      </c>
      <c r="DH4" t="s">
        <v>72</v>
      </c>
      <c r="DK4" t="s">
        <v>14</v>
      </c>
      <c r="DL4" t="s">
        <v>15</v>
      </c>
      <c r="DM4" t="s">
        <v>16</v>
      </c>
      <c r="DN4" t="s">
        <v>17</v>
      </c>
      <c r="DO4" t="s">
        <v>18</v>
      </c>
      <c r="DP4" t="s">
        <v>19</v>
      </c>
    </row>
    <row r="5" spans="1:122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t="s">
        <v>31</v>
      </c>
      <c r="M5" t="s">
        <v>32</v>
      </c>
      <c r="N5" t="s">
        <v>33</v>
      </c>
      <c r="O5" t="s">
        <v>34</v>
      </c>
      <c r="P5" t="s">
        <v>35</v>
      </c>
      <c r="Q5" t="s">
        <v>36</v>
      </c>
      <c r="R5" t="s">
        <v>37</v>
      </c>
      <c r="S5" t="s">
        <v>38</v>
      </c>
      <c r="T5" t="s">
        <v>39</v>
      </c>
      <c r="U5" t="s">
        <v>40</v>
      </c>
      <c r="V5" t="s">
        <v>41</v>
      </c>
      <c r="W5" t="s">
        <v>42</v>
      </c>
      <c r="X5" t="s">
        <v>31</v>
      </c>
      <c r="Y5" t="s">
        <v>32</v>
      </c>
      <c r="Z5" t="s">
        <v>33</v>
      </c>
      <c r="AA5" t="s">
        <v>34</v>
      </c>
      <c r="AB5" t="s">
        <v>35</v>
      </c>
      <c r="AC5" t="s">
        <v>36</v>
      </c>
      <c r="AD5" t="s">
        <v>37</v>
      </c>
      <c r="AE5" t="s">
        <v>38</v>
      </c>
      <c r="AF5" t="s">
        <v>39</v>
      </c>
      <c r="AG5" t="s">
        <v>40</v>
      </c>
      <c r="AH5" t="s">
        <v>41</v>
      </c>
      <c r="AI5" t="s">
        <v>42</v>
      </c>
      <c r="AJ5" t="s">
        <v>31</v>
      </c>
      <c r="AK5" t="s">
        <v>32</v>
      </c>
      <c r="AL5" t="s">
        <v>33</v>
      </c>
      <c r="AM5" t="s">
        <v>34</v>
      </c>
      <c r="AN5" t="s">
        <v>35</v>
      </c>
      <c r="AO5" t="s">
        <v>36</v>
      </c>
      <c r="AP5" t="s">
        <v>37</v>
      </c>
      <c r="AQ5" t="s">
        <v>38</v>
      </c>
      <c r="AR5" t="s">
        <v>39</v>
      </c>
      <c r="AS5" t="s">
        <v>40</v>
      </c>
      <c r="AT5" t="s">
        <v>41</v>
      </c>
      <c r="AU5" t="s">
        <v>42</v>
      </c>
      <c r="AV5" t="s">
        <v>31</v>
      </c>
      <c r="AW5" t="s">
        <v>32</v>
      </c>
      <c r="AX5" t="s">
        <v>33</v>
      </c>
      <c r="AY5" t="s">
        <v>34</v>
      </c>
      <c r="AZ5" t="s">
        <v>35</v>
      </c>
      <c r="BA5" t="s">
        <v>36</v>
      </c>
      <c r="BB5" t="s">
        <v>37</v>
      </c>
      <c r="BC5" t="s">
        <v>38</v>
      </c>
      <c r="BD5" t="s">
        <v>73</v>
      </c>
      <c r="BE5" t="s">
        <v>74</v>
      </c>
      <c r="BF5" t="s">
        <v>75</v>
      </c>
      <c r="BG5" t="s">
        <v>73</v>
      </c>
      <c r="BH5" t="s">
        <v>74</v>
      </c>
      <c r="BI5" t="s">
        <v>75</v>
      </c>
      <c r="BJ5" t="s">
        <v>28</v>
      </c>
      <c r="BK5" t="s">
        <v>29</v>
      </c>
      <c r="BL5" t="s">
        <v>30</v>
      </c>
      <c r="BM5" t="s">
        <v>31</v>
      </c>
      <c r="BN5" t="s">
        <v>32</v>
      </c>
      <c r="BO5" t="s">
        <v>33</v>
      </c>
      <c r="BP5" t="s">
        <v>34</v>
      </c>
      <c r="BQ5" t="s">
        <v>35</v>
      </c>
      <c r="BR5" t="s">
        <v>36</v>
      </c>
      <c r="BS5" t="s">
        <v>37</v>
      </c>
      <c r="BT5" t="s">
        <v>38</v>
      </c>
      <c r="BU5" t="s">
        <v>39</v>
      </c>
      <c r="BV5" t="s">
        <v>40</v>
      </c>
      <c r="BW5" t="s">
        <v>41</v>
      </c>
      <c r="BX5" t="s">
        <v>42</v>
      </c>
      <c r="BY5" t="s">
        <v>31</v>
      </c>
      <c r="BZ5" t="s">
        <v>32</v>
      </c>
      <c r="CA5" t="s">
        <v>33</v>
      </c>
      <c r="CB5" t="s">
        <v>34</v>
      </c>
      <c r="CC5" t="s">
        <v>35</v>
      </c>
      <c r="CD5" t="s">
        <v>36</v>
      </c>
      <c r="CE5" t="s">
        <v>37</v>
      </c>
      <c r="CF5" t="s">
        <v>38</v>
      </c>
      <c r="CG5" t="s">
        <v>39</v>
      </c>
      <c r="CH5" t="s">
        <v>40</v>
      </c>
      <c r="CI5" t="s">
        <v>41</v>
      </c>
      <c r="CJ5" t="s">
        <v>42</v>
      </c>
      <c r="CK5" t="s">
        <v>31</v>
      </c>
      <c r="CL5" t="s">
        <v>32</v>
      </c>
      <c r="CM5" t="s">
        <v>33</v>
      </c>
      <c r="CN5" t="s">
        <v>34</v>
      </c>
      <c r="CO5" t="s">
        <v>35</v>
      </c>
      <c r="CP5" t="s">
        <v>36</v>
      </c>
      <c r="CQ5" t="s">
        <v>37</v>
      </c>
      <c r="CR5" t="s">
        <v>38</v>
      </c>
      <c r="CS5" t="s">
        <v>39</v>
      </c>
      <c r="CT5" t="s">
        <v>40</v>
      </c>
      <c r="CU5" t="s">
        <v>41</v>
      </c>
      <c r="CV5" t="s">
        <v>42</v>
      </c>
      <c r="CW5" t="s">
        <v>31</v>
      </c>
      <c r="CX5" t="s">
        <v>32</v>
      </c>
      <c r="CY5" t="s">
        <v>33</v>
      </c>
      <c r="CZ5" t="s">
        <v>34</v>
      </c>
      <c r="DA5" t="s">
        <v>35</v>
      </c>
      <c r="DB5" t="s">
        <v>36</v>
      </c>
      <c r="DC5" t="s">
        <v>37</v>
      </c>
      <c r="DD5" t="s">
        <v>38</v>
      </c>
      <c r="DE5" t="s">
        <v>73</v>
      </c>
      <c r="DF5" t="s">
        <v>74</v>
      </c>
      <c r="DG5" t="s">
        <v>75</v>
      </c>
      <c r="DH5" t="s">
        <v>73</v>
      </c>
      <c r="DI5" t="s">
        <v>74</v>
      </c>
      <c r="DJ5" t="s">
        <v>75</v>
      </c>
      <c r="DK5" t="s">
        <v>43</v>
      </c>
      <c r="DL5" t="s">
        <v>43</v>
      </c>
      <c r="DM5" t="s">
        <v>43</v>
      </c>
      <c r="DN5" t="s">
        <v>43</v>
      </c>
      <c r="DO5" t="s">
        <v>43</v>
      </c>
      <c r="DP5" t="s">
        <v>43</v>
      </c>
      <c r="DQ5" t="s">
        <v>44</v>
      </c>
      <c r="DR5" t="s">
        <v>45</v>
      </c>
    </row>
    <row r="6" spans="1:122" x14ac:dyDescent="0.25">
      <c r="A6" t="s">
        <v>142</v>
      </c>
      <c r="B6" t="s">
        <v>82</v>
      </c>
      <c r="C6">
        <v>10012</v>
      </c>
      <c r="D6" t="s">
        <v>46</v>
      </c>
      <c r="E6" t="s">
        <v>47</v>
      </c>
      <c r="F6" s="48">
        <v>5.7638888888888885E-2</v>
      </c>
      <c r="G6" t="s">
        <v>54</v>
      </c>
      <c r="H6" t="s">
        <v>107</v>
      </c>
      <c r="I6" t="s">
        <v>107</v>
      </c>
      <c r="J6" t="s">
        <v>107</v>
      </c>
      <c r="K6" t="s">
        <v>137</v>
      </c>
      <c r="L6">
        <v>25.6264</v>
      </c>
      <c r="M6">
        <v>56087.8</v>
      </c>
      <c r="N6">
        <v>20296.400000000001</v>
      </c>
      <c r="O6">
        <v>0</v>
      </c>
      <c r="P6">
        <v>2663.16</v>
      </c>
      <c r="Q6">
        <v>0</v>
      </c>
      <c r="R6">
        <v>30731.5</v>
      </c>
      <c r="S6">
        <v>109804</v>
      </c>
      <c r="T6">
        <v>51621.8</v>
      </c>
      <c r="U6">
        <v>0</v>
      </c>
      <c r="V6">
        <v>0</v>
      </c>
      <c r="W6">
        <v>161426</v>
      </c>
      <c r="X6">
        <v>4446.0600000000004</v>
      </c>
      <c r="Y6">
        <v>0</v>
      </c>
      <c r="Z6">
        <v>0</v>
      </c>
      <c r="AA6">
        <v>0</v>
      </c>
      <c r="AB6">
        <v>0</v>
      </c>
      <c r="AC6">
        <v>2853.31</v>
      </c>
      <c r="AD6">
        <v>0</v>
      </c>
      <c r="AE6">
        <v>7299.37</v>
      </c>
      <c r="AF6">
        <v>0</v>
      </c>
      <c r="AG6">
        <v>0</v>
      </c>
      <c r="AH6">
        <v>0</v>
      </c>
      <c r="AI6">
        <v>7299.37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32.784100000000002</v>
      </c>
      <c r="AW6">
        <v>96.790999999999997</v>
      </c>
      <c r="AX6">
        <v>21.970300000000002</v>
      </c>
      <c r="AY6">
        <v>0</v>
      </c>
      <c r="AZ6">
        <v>2.1858900000000001</v>
      </c>
      <c r="BA6">
        <v>19.165400000000002</v>
      </c>
      <c r="BB6">
        <v>29.8705</v>
      </c>
      <c r="BC6">
        <v>202.767</v>
      </c>
      <c r="BD6">
        <v>0</v>
      </c>
      <c r="BF6">
        <v>0</v>
      </c>
      <c r="BG6">
        <v>29</v>
      </c>
      <c r="BH6" t="s">
        <v>83</v>
      </c>
      <c r="BI6">
        <v>0</v>
      </c>
      <c r="BJ6" t="s">
        <v>107</v>
      </c>
      <c r="BK6" t="s">
        <v>107</v>
      </c>
      <c r="BL6" t="s">
        <v>137</v>
      </c>
      <c r="BM6">
        <v>25.6812</v>
      </c>
      <c r="BN6">
        <v>56087.8</v>
      </c>
      <c r="BO6">
        <v>20293.5</v>
      </c>
      <c r="BP6">
        <v>0</v>
      </c>
      <c r="BQ6">
        <v>2662.94</v>
      </c>
      <c r="BR6">
        <v>0</v>
      </c>
      <c r="BS6">
        <v>30731.5</v>
      </c>
      <c r="BT6">
        <v>109801</v>
      </c>
      <c r="BU6">
        <v>51621.8</v>
      </c>
      <c r="BV6">
        <v>0</v>
      </c>
      <c r="BW6">
        <v>0</v>
      </c>
      <c r="BX6">
        <v>161423</v>
      </c>
      <c r="BY6">
        <v>4453.76</v>
      </c>
      <c r="BZ6">
        <v>0</v>
      </c>
      <c r="CA6">
        <v>0</v>
      </c>
      <c r="CB6">
        <v>0</v>
      </c>
      <c r="CC6">
        <v>0</v>
      </c>
      <c r="CD6">
        <v>2853.31</v>
      </c>
      <c r="CE6">
        <v>0</v>
      </c>
      <c r="CF6">
        <v>7307.07</v>
      </c>
      <c r="CG6">
        <v>0</v>
      </c>
      <c r="CH6">
        <v>0</v>
      </c>
      <c r="CI6">
        <v>0</v>
      </c>
      <c r="CJ6">
        <v>7307.07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32.844700000000003</v>
      </c>
      <c r="CX6">
        <v>96.790999999999997</v>
      </c>
      <c r="CY6">
        <v>21.967600000000001</v>
      </c>
      <c r="CZ6">
        <v>0</v>
      </c>
      <c r="DA6">
        <v>2.18533</v>
      </c>
      <c r="DB6">
        <v>19.165400000000002</v>
      </c>
      <c r="DC6">
        <v>29.8705</v>
      </c>
      <c r="DD6">
        <v>202.82499999999999</v>
      </c>
      <c r="DE6">
        <v>0</v>
      </c>
      <c r="DG6">
        <v>0</v>
      </c>
      <c r="DH6">
        <v>25.5</v>
      </c>
      <c r="DI6" t="s">
        <v>83</v>
      </c>
      <c r="DJ6">
        <v>0</v>
      </c>
      <c r="DK6" t="s">
        <v>143</v>
      </c>
      <c r="DL6" t="s">
        <v>144</v>
      </c>
      <c r="DM6" t="s">
        <v>109</v>
      </c>
      <c r="DN6" t="s">
        <v>145</v>
      </c>
      <c r="DO6" t="s">
        <v>128</v>
      </c>
      <c r="DP6" t="s">
        <v>48</v>
      </c>
      <c r="DQ6" t="s">
        <v>129</v>
      </c>
      <c r="DR6" t="s">
        <v>146</v>
      </c>
    </row>
    <row r="7" spans="1:122" x14ac:dyDescent="0.25">
      <c r="A7" t="s">
        <v>147</v>
      </c>
      <c r="B7" t="s">
        <v>84</v>
      </c>
      <c r="C7">
        <v>20012</v>
      </c>
      <c r="D7" t="s">
        <v>46</v>
      </c>
      <c r="E7" t="s">
        <v>47</v>
      </c>
      <c r="F7" s="48">
        <v>4.4444444444444446E-2</v>
      </c>
      <c r="G7" t="s">
        <v>54</v>
      </c>
      <c r="H7">
        <v>0.2</v>
      </c>
      <c r="I7" t="s">
        <v>107</v>
      </c>
      <c r="J7" t="s">
        <v>107</v>
      </c>
      <c r="K7" t="s">
        <v>133</v>
      </c>
      <c r="L7">
        <v>0</v>
      </c>
      <c r="M7">
        <v>10116.799999999999</v>
      </c>
      <c r="N7">
        <v>22664</v>
      </c>
      <c r="O7">
        <v>0</v>
      </c>
      <c r="P7">
        <v>0</v>
      </c>
      <c r="Q7">
        <v>0</v>
      </c>
      <c r="R7">
        <v>7891.86</v>
      </c>
      <c r="S7">
        <v>40672.699999999997</v>
      </c>
      <c r="T7">
        <v>23566.7</v>
      </c>
      <c r="U7">
        <v>0</v>
      </c>
      <c r="V7">
        <v>0</v>
      </c>
      <c r="W7">
        <v>64239.4</v>
      </c>
      <c r="X7">
        <v>242.58199999999999</v>
      </c>
      <c r="Y7">
        <v>0</v>
      </c>
      <c r="Z7">
        <v>0</v>
      </c>
      <c r="AA7">
        <v>0</v>
      </c>
      <c r="AB7">
        <v>0</v>
      </c>
      <c r="AC7">
        <v>164.56700000000001</v>
      </c>
      <c r="AD7">
        <v>0</v>
      </c>
      <c r="AE7">
        <v>407.149</v>
      </c>
      <c r="AF7">
        <v>0</v>
      </c>
      <c r="AG7">
        <v>0</v>
      </c>
      <c r="AH7">
        <v>0</v>
      </c>
      <c r="AI7">
        <v>407.149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8.3383199999999995</v>
      </c>
      <c r="AW7">
        <v>72.963200000000001</v>
      </c>
      <c r="AX7">
        <v>93.781300000000002</v>
      </c>
      <c r="AY7">
        <v>0</v>
      </c>
      <c r="AZ7">
        <v>0</v>
      </c>
      <c r="BA7">
        <v>4.8996000000000004</v>
      </c>
      <c r="BB7">
        <v>35.692999999999998</v>
      </c>
      <c r="BC7">
        <v>215.67500000000001</v>
      </c>
      <c r="BD7">
        <v>0</v>
      </c>
      <c r="BF7">
        <v>0</v>
      </c>
      <c r="BG7">
        <v>0</v>
      </c>
      <c r="BI7">
        <v>0</v>
      </c>
      <c r="BJ7" t="s">
        <v>107</v>
      </c>
      <c r="BK7" t="s">
        <v>107</v>
      </c>
      <c r="BL7" t="s">
        <v>133</v>
      </c>
      <c r="BM7">
        <v>0</v>
      </c>
      <c r="BN7">
        <v>10117.1</v>
      </c>
      <c r="BO7">
        <v>22664</v>
      </c>
      <c r="BP7">
        <v>0</v>
      </c>
      <c r="BQ7">
        <v>0</v>
      </c>
      <c r="BR7">
        <v>0</v>
      </c>
      <c r="BS7">
        <v>7891.86</v>
      </c>
      <c r="BT7">
        <v>40672.9</v>
      </c>
      <c r="BU7">
        <v>23566.7</v>
      </c>
      <c r="BV7">
        <v>0</v>
      </c>
      <c r="BW7">
        <v>0</v>
      </c>
      <c r="BX7">
        <v>64239.6</v>
      </c>
      <c r="BY7">
        <v>242.58799999999999</v>
      </c>
      <c r="BZ7">
        <v>0</v>
      </c>
      <c r="CA7">
        <v>0</v>
      </c>
      <c r="CB7">
        <v>0</v>
      </c>
      <c r="CC7">
        <v>0</v>
      </c>
      <c r="CD7">
        <v>170.97</v>
      </c>
      <c r="CE7">
        <v>0</v>
      </c>
      <c r="CF7">
        <v>413.55700000000002</v>
      </c>
      <c r="CG7">
        <v>0</v>
      </c>
      <c r="CH7">
        <v>0</v>
      </c>
      <c r="CI7">
        <v>0</v>
      </c>
      <c r="CJ7">
        <v>413.55700000000002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8.3385200000000008</v>
      </c>
      <c r="CX7">
        <v>72.964799999999997</v>
      </c>
      <c r="CY7">
        <v>93.781300000000002</v>
      </c>
      <c r="CZ7">
        <v>0</v>
      </c>
      <c r="DA7">
        <v>0</v>
      </c>
      <c r="DB7">
        <v>5.0897100000000002</v>
      </c>
      <c r="DC7">
        <v>35.692999999999998</v>
      </c>
      <c r="DD7">
        <v>215.86699999999999</v>
      </c>
      <c r="DE7">
        <v>0</v>
      </c>
      <c r="DG7">
        <v>0</v>
      </c>
      <c r="DH7">
        <v>0</v>
      </c>
      <c r="DJ7">
        <v>0</v>
      </c>
      <c r="DK7" t="s">
        <v>143</v>
      </c>
      <c r="DL7" t="s">
        <v>144</v>
      </c>
      <c r="DM7" t="s">
        <v>109</v>
      </c>
      <c r="DN7" t="s">
        <v>145</v>
      </c>
      <c r="DO7" t="s">
        <v>128</v>
      </c>
      <c r="DP7" t="s">
        <v>48</v>
      </c>
      <c r="DQ7" t="s">
        <v>129</v>
      </c>
      <c r="DR7" t="s">
        <v>146</v>
      </c>
    </row>
    <row r="8" spans="1:122" x14ac:dyDescent="0.25">
      <c r="A8" t="s">
        <v>148</v>
      </c>
      <c r="B8" t="s">
        <v>85</v>
      </c>
      <c r="C8">
        <v>30012</v>
      </c>
      <c r="D8" t="s">
        <v>46</v>
      </c>
      <c r="E8" t="s">
        <v>47</v>
      </c>
      <c r="F8" s="48">
        <v>6.1111111111111116E-2</v>
      </c>
      <c r="G8" t="s">
        <v>54</v>
      </c>
      <c r="H8" t="s">
        <v>107</v>
      </c>
      <c r="I8" t="s">
        <v>107</v>
      </c>
      <c r="J8" t="s">
        <v>107</v>
      </c>
      <c r="K8" t="s">
        <v>138</v>
      </c>
      <c r="L8">
        <v>20.442799999999998</v>
      </c>
      <c r="M8">
        <v>87690.3</v>
      </c>
      <c r="N8">
        <v>31064.9</v>
      </c>
      <c r="O8">
        <v>0</v>
      </c>
      <c r="P8">
        <v>1912.51</v>
      </c>
      <c r="Q8">
        <v>0</v>
      </c>
      <c r="R8">
        <v>73270.899999999994</v>
      </c>
      <c r="S8">
        <v>193959</v>
      </c>
      <c r="T8">
        <v>229701</v>
      </c>
      <c r="U8">
        <v>39486.5</v>
      </c>
      <c r="V8">
        <v>0</v>
      </c>
      <c r="W8">
        <v>463147</v>
      </c>
      <c r="X8">
        <v>3434.8</v>
      </c>
      <c r="Y8">
        <v>0</v>
      </c>
      <c r="Z8">
        <v>0</v>
      </c>
      <c r="AA8">
        <v>0</v>
      </c>
      <c r="AB8">
        <v>0</v>
      </c>
      <c r="AC8">
        <v>1086.92</v>
      </c>
      <c r="AD8">
        <v>0</v>
      </c>
      <c r="AE8">
        <v>4521.72</v>
      </c>
      <c r="AF8">
        <v>0</v>
      </c>
      <c r="AG8">
        <v>0</v>
      </c>
      <c r="AH8">
        <v>0</v>
      </c>
      <c r="AI8">
        <v>4521.72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11.7415</v>
      </c>
      <c r="AW8">
        <v>64.102599999999995</v>
      </c>
      <c r="AX8">
        <v>15.785299999999999</v>
      </c>
      <c r="AY8">
        <v>0</v>
      </c>
      <c r="AZ8">
        <v>0.64614400000000005</v>
      </c>
      <c r="BA8">
        <v>3.3236500000000002</v>
      </c>
      <c r="BB8">
        <v>33.903700000000001</v>
      </c>
      <c r="BC8">
        <v>129.50299999999999</v>
      </c>
      <c r="BD8">
        <v>0</v>
      </c>
      <c r="BF8">
        <v>0</v>
      </c>
      <c r="BG8">
        <v>7.5</v>
      </c>
      <c r="BH8" t="s">
        <v>110</v>
      </c>
      <c r="BI8">
        <v>0</v>
      </c>
      <c r="BJ8" t="s">
        <v>107</v>
      </c>
      <c r="BK8" t="s">
        <v>107</v>
      </c>
      <c r="BL8" t="s">
        <v>138</v>
      </c>
      <c r="BM8">
        <v>20.442799999999998</v>
      </c>
      <c r="BN8">
        <v>87690.3</v>
      </c>
      <c r="BO8">
        <v>31064.9</v>
      </c>
      <c r="BP8">
        <v>0</v>
      </c>
      <c r="BQ8">
        <v>1912.51</v>
      </c>
      <c r="BR8">
        <v>0</v>
      </c>
      <c r="BS8">
        <v>73270.899999999994</v>
      </c>
      <c r="BT8">
        <v>193959</v>
      </c>
      <c r="BU8">
        <v>229701</v>
      </c>
      <c r="BV8">
        <v>39486.5</v>
      </c>
      <c r="BW8">
        <v>0</v>
      </c>
      <c r="BX8">
        <v>463147</v>
      </c>
      <c r="BY8">
        <v>3434.8</v>
      </c>
      <c r="BZ8">
        <v>0</v>
      </c>
      <c r="CA8">
        <v>0</v>
      </c>
      <c r="CB8">
        <v>0</v>
      </c>
      <c r="CC8">
        <v>0</v>
      </c>
      <c r="CD8">
        <v>1086.92</v>
      </c>
      <c r="CE8">
        <v>0</v>
      </c>
      <c r="CF8">
        <v>4521.72</v>
      </c>
      <c r="CG8">
        <v>0</v>
      </c>
      <c r="CH8">
        <v>0</v>
      </c>
      <c r="CI8">
        <v>0</v>
      </c>
      <c r="CJ8">
        <v>4521.72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11.7415</v>
      </c>
      <c r="CX8">
        <v>64.102599999999995</v>
      </c>
      <c r="CY8">
        <v>15.785299999999999</v>
      </c>
      <c r="CZ8">
        <v>0</v>
      </c>
      <c r="DA8">
        <v>0.646146</v>
      </c>
      <c r="DB8">
        <v>3.3236500000000002</v>
      </c>
      <c r="DC8">
        <v>33.903700000000001</v>
      </c>
      <c r="DD8">
        <v>129.50299999999999</v>
      </c>
      <c r="DE8">
        <v>0</v>
      </c>
      <c r="DG8">
        <v>0</v>
      </c>
      <c r="DH8">
        <v>7.5</v>
      </c>
      <c r="DI8" t="s">
        <v>110</v>
      </c>
      <c r="DJ8">
        <v>0</v>
      </c>
      <c r="DK8" t="s">
        <v>143</v>
      </c>
      <c r="DL8" t="s">
        <v>144</v>
      </c>
      <c r="DM8" t="s">
        <v>109</v>
      </c>
      <c r="DN8" t="s">
        <v>145</v>
      </c>
      <c r="DO8" t="s">
        <v>128</v>
      </c>
      <c r="DP8" t="s">
        <v>48</v>
      </c>
      <c r="DQ8" t="s">
        <v>129</v>
      </c>
      <c r="DR8" t="s">
        <v>146</v>
      </c>
    </row>
    <row r="9" spans="1:122" x14ac:dyDescent="0.25">
      <c r="A9" t="s">
        <v>149</v>
      </c>
      <c r="B9" t="s">
        <v>86</v>
      </c>
      <c r="C9">
        <v>40012</v>
      </c>
      <c r="D9" t="s">
        <v>46</v>
      </c>
      <c r="E9" t="s">
        <v>47</v>
      </c>
      <c r="F9" s="48">
        <v>0.11458333333333333</v>
      </c>
      <c r="G9" t="s">
        <v>54</v>
      </c>
      <c r="H9" t="s">
        <v>107</v>
      </c>
      <c r="I9" t="s">
        <v>107</v>
      </c>
      <c r="J9" t="s">
        <v>107</v>
      </c>
      <c r="K9" t="s">
        <v>150</v>
      </c>
      <c r="L9">
        <v>168.12299999999999</v>
      </c>
      <c r="M9">
        <v>320112</v>
      </c>
      <c r="N9">
        <v>319453</v>
      </c>
      <c r="O9">
        <v>38984.400000000001</v>
      </c>
      <c r="P9">
        <v>89646.399999999994</v>
      </c>
      <c r="Q9">
        <v>0</v>
      </c>
      <c r="R9">
        <v>733059</v>
      </c>
      <c r="S9" s="14">
        <v>1501420</v>
      </c>
      <c r="T9" s="14">
        <v>2135580</v>
      </c>
      <c r="U9">
        <v>0</v>
      </c>
      <c r="V9">
        <v>0</v>
      </c>
      <c r="W9" s="14">
        <v>3637000</v>
      </c>
      <c r="X9">
        <v>27566</v>
      </c>
      <c r="Y9">
        <v>0</v>
      </c>
      <c r="Z9">
        <v>0</v>
      </c>
      <c r="AA9">
        <v>0</v>
      </c>
      <c r="AB9">
        <v>0</v>
      </c>
      <c r="AC9">
        <v>9558.84</v>
      </c>
      <c r="AD9">
        <v>0</v>
      </c>
      <c r="AE9">
        <v>37124.800000000003</v>
      </c>
      <c r="AF9">
        <v>0</v>
      </c>
      <c r="AG9">
        <v>0</v>
      </c>
      <c r="AH9">
        <v>0</v>
      </c>
      <c r="AI9">
        <v>37124.800000000003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9.9343900000000005</v>
      </c>
      <c r="AW9">
        <v>26.6266</v>
      </c>
      <c r="AX9">
        <v>16.848299999999998</v>
      </c>
      <c r="AY9">
        <v>3.25312</v>
      </c>
      <c r="AZ9">
        <v>5.4492700000000003</v>
      </c>
      <c r="BA9">
        <v>3.1445400000000001</v>
      </c>
      <c r="BB9">
        <v>36.670299999999997</v>
      </c>
      <c r="BC9">
        <v>101.926</v>
      </c>
      <c r="BD9">
        <v>0</v>
      </c>
      <c r="BF9">
        <v>0</v>
      </c>
      <c r="BG9">
        <v>25.25</v>
      </c>
      <c r="BH9" t="s">
        <v>105</v>
      </c>
      <c r="BI9">
        <v>0</v>
      </c>
      <c r="BJ9" t="s">
        <v>107</v>
      </c>
      <c r="BK9" t="s">
        <v>107</v>
      </c>
      <c r="BL9" t="s">
        <v>150</v>
      </c>
      <c r="BM9">
        <v>168.36500000000001</v>
      </c>
      <c r="BN9">
        <v>320112</v>
      </c>
      <c r="BO9">
        <v>319443</v>
      </c>
      <c r="BP9">
        <v>38984.400000000001</v>
      </c>
      <c r="BQ9">
        <v>89653.5</v>
      </c>
      <c r="BR9">
        <v>0</v>
      </c>
      <c r="BS9">
        <v>733059</v>
      </c>
      <c r="BT9" s="14">
        <v>1501420</v>
      </c>
      <c r="BU9" s="14">
        <v>2135580</v>
      </c>
      <c r="BV9">
        <v>0</v>
      </c>
      <c r="BW9">
        <v>0</v>
      </c>
      <c r="BX9" s="14">
        <v>3637000</v>
      </c>
      <c r="BY9">
        <v>27605.7</v>
      </c>
      <c r="BZ9">
        <v>0</v>
      </c>
      <c r="CA9">
        <v>0</v>
      </c>
      <c r="CB9">
        <v>0</v>
      </c>
      <c r="CC9">
        <v>0</v>
      </c>
      <c r="CD9">
        <v>9558.84</v>
      </c>
      <c r="CE9">
        <v>0</v>
      </c>
      <c r="CF9">
        <v>37164.5</v>
      </c>
      <c r="CG9">
        <v>0</v>
      </c>
      <c r="CH9">
        <v>0</v>
      </c>
      <c r="CI9">
        <v>0</v>
      </c>
      <c r="CJ9">
        <v>37164.5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9.9497699999999991</v>
      </c>
      <c r="CX9">
        <v>26.6266</v>
      </c>
      <c r="CY9">
        <v>16.8477</v>
      </c>
      <c r="CZ9">
        <v>3.25312</v>
      </c>
      <c r="DA9">
        <v>5.4495699999999996</v>
      </c>
      <c r="DB9">
        <v>3.1445400000000001</v>
      </c>
      <c r="DC9">
        <v>36.670299999999997</v>
      </c>
      <c r="DD9">
        <v>101.94199999999999</v>
      </c>
      <c r="DE9">
        <v>0</v>
      </c>
      <c r="DG9">
        <v>0</v>
      </c>
      <c r="DH9">
        <v>24.75</v>
      </c>
      <c r="DI9" t="s">
        <v>105</v>
      </c>
      <c r="DJ9">
        <v>0</v>
      </c>
      <c r="DK9" t="s">
        <v>143</v>
      </c>
      <c r="DL9" t="s">
        <v>144</v>
      </c>
      <c r="DM9" t="s">
        <v>109</v>
      </c>
      <c r="DN9" t="s">
        <v>145</v>
      </c>
      <c r="DO9" t="s">
        <v>128</v>
      </c>
      <c r="DP9" t="s">
        <v>48</v>
      </c>
      <c r="DQ9" t="s">
        <v>129</v>
      </c>
      <c r="DR9" t="s">
        <v>146</v>
      </c>
    </row>
    <row r="10" spans="1:122" x14ac:dyDescent="0.25">
      <c r="A10" t="s">
        <v>151</v>
      </c>
      <c r="B10" t="s">
        <v>87</v>
      </c>
      <c r="C10">
        <v>50012</v>
      </c>
      <c r="D10" t="s">
        <v>46</v>
      </c>
      <c r="E10" t="s">
        <v>47</v>
      </c>
      <c r="F10" s="48">
        <v>5.0694444444444452E-2</v>
      </c>
      <c r="G10" t="s">
        <v>54</v>
      </c>
      <c r="H10" t="s">
        <v>107</v>
      </c>
      <c r="I10" t="s">
        <v>107</v>
      </c>
      <c r="J10" t="s">
        <v>107</v>
      </c>
      <c r="K10" t="s">
        <v>139</v>
      </c>
      <c r="L10">
        <v>10.423999999999999</v>
      </c>
      <c r="M10">
        <v>61614.2</v>
      </c>
      <c r="N10">
        <v>16875.2</v>
      </c>
      <c r="O10">
        <v>0</v>
      </c>
      <c r="P10">
        <v>2051.0500000000002</v>
      </c>
      <c r="Q10">
        <v>0</v>
      </c>
      <c r="R10">
        <v>56203.1</v>
      </c>
      <c r="S10">
        <v>136754</v>
      </c>
      <c r="T10">
        <v>77659.399999999994</v>
      </c>
      <c r="U10">
        <v>0</v>
      </c>
      <c r="V10">
        <v>0</v>
      </c>
      <c r="W10">
        <v>214413</v>
      </c>
      <c r="X10">
        <v>1881.54</v>
      </c>
      <c r="Y10">
        <v>0</v>
      </c>
      <c r="Z10">
        <v>0</v>
      </c>
      <c r="AA10">
        <v>0</v>
      </c>
      <c r="AB10">
        <v>0</v>
      </c>
      <c r="AC10">
        <v>2018.86</v>
      </c>
      <c r="AD10">
        <v>0</v>
      </c>
      <c r="AE10">
        <v>3900.4</v>
      </c>
      <c r="AF10">
        <v>0</v>
      </c>
      <c r="AG10">
        <v>0</v>
      </c>
      <c r="AH10">
        <v>0</v>
      </c>
      <c r="AI10">
        <v>3900.4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14.2172</v>
      </c>
      <c r="AW10">
        <v>98.069000000000003</v>
      </c>
      <c r="AX10">
        <v>17.53</v>
      </c>
      <c r="AY10">
        <v>0</v>
      </c>
      <c r="AZ10">
        <v>1.57395</v>
      </c>
      <c r="BA10">
        <v>13.492100000000001</v>
      </c>
      <c r="BB10">
        <v>55.764600000000002</v>
      </c>
      <c r="BC10">
        <v>200.64699999999999</v>
      </c>
      <c r="BD10">
        <v>0</v>
      </c>
      <c r="BF10">
        <v>0</v>
      </c>
      <c r="BG10">
        <v>0</v>
      </c>
      <c r="BI10">
        <v>0</v>
      </c>
      <c r="BJ10" t="s">
        <v>107</v>
      </c>
      <c r="BK10" t="s">
        <v>107</v>
      </c>
      <c r="BL10" t="s">
        <v>139</v>
      </c>
      <c r="BM10">
        <v>10.444599999999999</v>
      </c>
      <c r="BN10">
        <v>61613.5</v>
      </c>
      <c r="BO10">
        <v>16874.5</v>
      </c>
      <c r="BP10">
        <v>0</v>
      </c>
      <c r="BQ10">
        <v>2021.58</v>
      </c>
      <c r="BR10">
        <v>0</v>
      </c>
      <c r="BS10">
        <v>56203.1</v>
      </c>
      <c r="BT10">
        <v>136723</v>
      </c>
      <c r="BU10">
        <v>77659.399999999994</v>
      </c>
      <c r="BV10">
        <v>0</v>
      </c>
      <c r="BW10">
        <v>0</v>
      </c>
      <c r="BX10">
        <v>214383</v>
      </c>
      <c r="BY10">
        <v>1885.53</v>
      </c>
      <c r="BZ10">
        <v>0</v>
      </c>
      <c r="CA10">
        <v>0</v>
      </c>
      <c r="CB10">
        <v>0</v>
      </c>
      <c r="CC10">
        <v>0</v>
      </c>
      <c r="CD10">
        <v>2018.86</v>
      </c>
      <c r="CE10">
        <v>0</v>
      </c>
      <c r="CF10">
        <v>3904.39</v>
      </c>
      <c r="CG10">
        <v>0</v>
      </c>
      <c r="CH10">
        <v>0</v>
      </c>
      <c r="CI10">
        <v>0</v>
      </c>
      <c r="CJ10">
        <v>3904.39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14.244</v>
      </c>
      <c r="CX10">
        <v>98.068700000000007</v>
      </c>
      <c r="CY10">
        <v>17.529800000000002</v>
      </c>
      <c r="CZ10">
        <v>0</v>
      </c>
      <c r="DA10">
        <v>1.55162</v>
      </c>
      <c r="DB10">
        <v>13.492100000000001</v>
      </c>
      <c r="DC10">
        <v>55.764699999999998</v>
      </c>
      <c r="DD10">
        <v>200.65100000000001</v>
      </c>
      <c r="DE10">
        <v>0</v>
      </c>
      <c r="DG10">
        <v>0</v>
      </c>
      <c r="DH10">
        <v>0</v>
      </c>
      <c r="DJ10">
        <v>0</v>
      </c>
      <c r="DK10" t="s">
        <v>143</v>
      </c>
      <c r="DL10" t="s">
        <v>144</v>
      </c>
      <c r="DM10" t="s">
        <v>109</v>
      </c>
      <c r="DN10" t="s">
        <v>145</v>
      </c>
      <c r="DO10" t="s">
        <v>128</v>
      </c>
      <c r="DP10" t="s">
        <v>48</v>
      </c>
      <c r="DQ10" t="s">
        <v>129</v>
      </c>
      <c r="DR10" t="s">
        <v>146</v>
      </c>
    </row>
    <row r="11" spans="1:122" x14ac:dyDescent="0.25">
      <c r="A11" t="s">
        <v>152</v>
      </c>
      <c r="B11" t="s">
        <v>130</v>
      </c>
      <c r="C11">
        <v>60012</v>
      </c>
      <c r="D11" t="s">
        <v>46</v>
      </c>
      <c r="E11" t="s">
        <v>47</v>
      </c>
      <c r="F11" s="48">
        <v>2.9166666666666664E-2</v>
      </c>
      <c r="G11" t="s">
        <v>54</v>
      </c>
      <c r="H11" t="s">
        <v>107</v>
      </c>
      <c r="I11" t="s">
        <v>107</v>
      </c>
      <c r="J11" t="s">
        <v>107</v>
      </c>
      <c r="K11" t="s">
        <v>153</v>
      </c>
      <c r="L11">
        <v>0</v>
      </c>
      <c r="M11">
        <v>10727.4</v>
      </c>
      <c r="N11">
        <v>21650.5</v>
      </c>
      <c r="O11">
        <v>0</v>
      </c>
      <c r="P11">
        <v>0</v>
      </c>
      <c r="Q11">
        <v>0</v>
      </c>
      <c r="R11">
        <v>13736.3</v>
      </c>
      <c r="S11">
        <v>46114.2</v>
      </c>
      <c r="T11">
        <v>12637.5</v>
      </c>
      <c r="U11">
        <v>11041.7</v>
      </c>
      <c r="V11">
        <v>0</v>
      </c>
      <c r="W11">
        <v>69793.399999999994</v>
      </c>
      <c r="X11">
        <v>439.57600000000002</v>
      </c>
      <c r="Y11">
        <v>0</v>
      </c>
      <c r="Z11">
        <v>0</v>
      </c>
      <c r="AA11">
        <v>0</v>
      </c>
      <c r="AB11">
        <v>0</v>
      </c>
      <c r="AC11">
        <v>1049.05</v>
      </c>
      <c r="AD11">
        <v>0</v>
      </c>
      <c r="AE11">
        <v>1488.63</v>
      </c>
      <c r="AF11">
        <v>1040.1500000000001</v>
      </c>
      <c r="AG11">
        <v>0</v>
      </c>
      <c r="AH11">
        <v>0</v>
      </c>
      <c r="AI11">
        <v>2528.7800000000002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32.353299999999997</v>
      </c>
      <c r="AW11">
        <v>163.19200000000001</v>
      </c>
      <c r="AX11">
        <v>193.36699999999999</v>
      </c>
      <c r="AY11">
        <v>0</v>
      </c>
      <c r="AZ11">
        <v>0</v>
      </c>
      <c r="BA11">
        <v>68.862700000000004</v>
      </c>
      <c r="BB11">
        <v>126.443</v>
      </c>
      <c r="BC11">
        <v>584.21699999999998</v>
      </c>
      <c r="BD11">
        <v>4.25</v>
      </c>
      <c r="BE11" t="s">
        <v>131</v>
      </c>
      <c r="BF11">
        <v>0</v>
      </c>
      <c r="BG11">
        <v>54.25</v>
      </c>
      <c r="BH11" t="s">
        <v>131</v>
      </c>
      <c r="BI11">
        <v>0</v>
      </c>
      <c r="BJ11" t="s">
        <v>107</v>
      </c>
      <c r="BK11" t="s">
        <v>107</v>
      </c>
      <c r="BL11" t="s">
        <v>153</v>
      </c>
      <c r="BM11">
        <v>0</v>
      </c>
      <c r="BN11">
        <v>10727.4</v>
      </c>
      <c r="BO11">
        <v>21650.5</v>
      </c>
      <c r="BP11">
        <v>0</v>
      </c>
      <c r="BQ11">
        <v>0</v>
      </c>
      <c r="BR11">
        <v>0</v>
      </c>
      <c r="BS11">
        <v>13736.3</v>
      </c>
      <c r="BT11">
        <v>46114.2</v>
      </c>
      <c r="BU11">
        <v>12637.5</v>
      </c>
      <c r="BV11">
        <v>11041.7</v>
      </c>
      <c r="BW11">
        <v>0</v>
      </c>
      <c r="BX11">
        <v>69793.399999999994</v>
      </c>
      <c r="BY11">
        <v>439.57600000000002</v>
      </c>
      <c r="BZ11">
        <v>0</v>
      </c>
      <c r="CA11">
        <v>0</v>
      </c>
      <c r="CB11">
        <v>0</v>
      </c>
      <c r="CC11">
        <v>0</v>
      </c>
      <c r="CD11">
        <v>1049.05</v>
      </c>
      <c r="CE11">
        <v>0</v>
      </c>
      <c r="CF11">
        <v>1488.63</v>
      </c>
      <c r="CG11">
        <v>1040.1500000000001</v>
      </c>
      <c r="CH11">
        <v>0</v>
      </c>
      <c r="CI11">
        <v>0</v>
      </c>
      <c r="CJ11">
        <v>2528.7800000000002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32.353299999999997</v>
      </c>
      <c r="CX11">
        <v>163.19200000000001</v>
      </c>
      <c r="CY11">
        <v>193.36699999999999</v>
      </c>
      <c r="CZ11">
        <v>0</v>
      </c>
      <c r="DA11">
        <v>0</v>
      </c>
      <c r="DB11">
        <v>68.862700000000004</v>
      </c>
      <c r="DC11">
        <v>126.443</v>
      </c>
      <c r="DD11">
        <v>584.21699999999998</v>
      </c>
      <c r="DE11">
        <v>4.25</v>
      </c>
      <c r="DF11" t="s">
        <v>131</v>
      </c>
      <c r="DG11">
        <v>0</v>
      </c>
      <c r="DH11">
        <v>54.25</v>
      </c>
      <c r="DI11" t="s">
        <v>131</v>
      </c>
      <c r="DJ11">
        <v>0</v>
      </c>
      <c r="DK11" t="s">
        <v>143</v>
      </c>
      <c r="DL11" t="s">
        <v>144</v>
      </c>
      <c r="DM11" t="s">
        <v>109</v>
      </c>
      <c r="DN11" t="s">
        <v>145</v>
      </c>
      <c r="DO11" t="s">
        <v>128</v>
      </c>
      <c r="DP11" t="s">
        <v>48</v>
      </c>
      <c r="DQ11" t="s">
        <v>129</v>
      </c>
      <c r="DR11" t="s">
        <v>146</v>
      </c>
    </row>
    <row r="12" spans="1:122" x14ac:dyDescent="0.25">
      <c r="A12" t="s">
        <v>154</v>
      </c>
      <c r="B12" t="s">
        <v>88</v>
      </c>
      <c r="C12">
        <v>70012</v>
      </c>
      <c r="D12" t="s">
        <v>46</v>
      </c>
      <c r="E12" t="s">
        <v>47</v>
      </c>
      <c r="F12" s="48">
        <v>0.29444444444444445</v>
      </c>
      <c r="G12" t="s">
        <v>55</v>
      </c>
      <c r="H12">
        <v>-0.3</v>
      </c>
      <c r="I12" t="s">
        <v>107</v>
      </c>
      <c r="J12" t="s">
        <v>107</v>
      </c>
      <c r="K12" t="s">
        <v>132</v>
      </c>
      <c r="L12">
        <v>27.544699999999999</v>
      </c>
      <c r="M12">
        <v>31464.5</v>
      </c>
      <c r="N12">
        <v>16958.599999999999</v>
      </c>
      <c r="O12">
        <v>1049.03</v>
      </c>
      <c r="P12">
        <v>6559.6</v>
      </c>
      <c r="Q12">
        <v>0</v>
      </c>
      <c r="R12">
        <v>68041.899999999994</v>
      </c>
      <c r="S12">
        <v>124101</v>
      </c>
      <c r="T12">
        <v>67692</v>
      </c>
      <c r="U12">
        <v>0</v>
      </c>
      <c r="V12">
        <v>0</v>
      </c>
      <c r="W12">
        <v>191793</v>
      </c>
      <c r="X12">
        <v>4752.59</v>
      </c>
      <c r="Y12">
        <v>0</v>
      </c>
      <c r="Z12">
        <v>0</v>
      </c>
      <c r="AA12">
        <v>0</v>
      </c>
      <c r="AB12">
        <v>0</v>
      </c>
      <c r="AC12">
        <v>7484.1</v>
      </c>
      <c r="AD12">
        <v>0</v>
      </c>
      <c r="AE12">
        <v>12236.7</v>
      </c>
      <c r="AF12">
        <v>0</v>
      </c>
      <c r="AG12">
        <v>0</v>
      </c>
      <c r="AH12">
        <v>0</v>
      </c>
      <c r="AI12">
        <v>12236.7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20.505099999999999</v>
      </c>
      <c r="AW12">
        <v>31.953299999999999</v>
      </c>
      <c r="AX12">
        <v>11.6501</v>
      </c>
      <c r="AY12">
        <v>1.1501699999999999</v>
      </c>
      <c r="AZ12">
        <v>3.79535</v>
      </c>
      <c r="BA12">
        <v>28.887799999999999</v>
      </c>
      <c r="BB12">
        <v>36.264699999999998</v>
      </c>
      <c r="BC12">
        <v>134.20599999999999</v>
      </c>
      <c r="BD12">
        <v>3</v>
      </c>
      <c r="BE12" t="s">
        <v>135</v>
      </c>
      <c r="BF12">
        <v>0</v>
      </c>
      <c r="BG12">
        <v>42</v>
      </c>
      <c r="BH12" t="s">
        <v>106</v>
      </c>
      <c r="BI12">
        <v>0</v>
      </c>
      <c r="BJ12" t="s">
        <v>107</v>
      </c>
      <c r="BK12" t="s">
        <v>107</v>
      </c>
      <c r="BL12" t="s">
        <v>132</v>
      </c>
      <c r="BM12">
        <v>27.563800000000001</v>
      </c>
      <c r="BN12">
        <v>31474.3</v>
      </c>
      <c r="BO12">
        <v>16965</v>
      </c>
      <c r="BP12">
        <v>1048.97</v>
      </c>
      <c r="BQ12">
        <v>6560</v>
      </c>
      <c r="BR12">
        <v>0</v>
      </c>
      <c r="BS12">
        <v>68041.899999999994</v>
      </c>
      <c r="BT12">
        <v>124118</v>
      </c>
      <c r="BU12">
        <v>67692</v>
      </c>
      <c r="BV12">
        <v>0</v>
      </c>
      <c r="BW12">
        <v>0</v>
      </c>
      <c r="BX12">
        <v>191810</v>
      </c>
      <c r="BY12">
        <v>4755.5200000000004</v>
      </c>
      <c r="BZ12">
        <v>0</v>
      </c>
      <c r="CA12">
        <v>0</v>
      </c>
      <c r="CB12">
        <v>0</v>
      </c>
      <c r="CC12">
        <v>0</v>
      </c>
      <c r="CD12">
        <v>7417.68</v>
      </c>
      <c r="CE12">
        <v>0</v>
      </c>
      <c r="CF12">
        <v>12173.2</v>
      </c>
      <c r="CG12">
        <v>0</v>
      </c>
      <c r="CH12">
        <v>0</v>
      </c>
      <c r="CI12">
        <v>0</v>
      </c>
      <c r="CJ12">
        <v>12173.2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20.518000000000001</v>
      </c>
      <c r="CX12">
        <v>31.967600000000001</v>
      </c>
      <c r="CY12">
        <v>11.6584</v>
      </c>
      <c r="CZ12">
        <v>1.1501399999999999</v>
      </c>
      <c r="DA12">
        <v>3.7953100000000002</v>
      </c>
      <c r="DB12">
        <v>28.632400000000001</v>
      </c>
      <c r="DC12">
        <v>36.264699999999998</v>
      </c>
      <c r="DD12">
        <v>133.98699999999999</v>
      </c>
      <c r="DE12">
        <v>3</v>
      </c>
      <c r="DF12" t="s">
        <v>135</v>
      </c>
      <c r="DG12">
        <v>0</v>
      </c>
      <c r="DH12">
        <v>42</v>
      </c>
      <c r="DI12" t="s">
        <v>106</v>
      </c>
      <c r="DJ12">
        <v>0</v>
      </c>
      <c r="DK12" t="s">
        <v>143</v>
      </c>
      <c r="DL12" t="s">
        <v>144</v>
      </c>
      <c r="DM12" t="s">
        <v>109</v>
      </c>
      <c r="DN12" t="s">
        <v>145</v>
      </c>
      <c r="DO12" t="s">
        <v>128</v>
      </c>
      <c r="DP12" t="s">
        <v>48</v>
      </c>
      <c r="DQ12" t="s">
        <v>129</v>
      </c>
      <c r="DR12" t="s">
        <v>146</v>
      </c>
    </row>
    <row r="13" spans="1:122" x14ac:dyDescent="0.25">
      <c r="A13" t="s">
        <v>155</v>
      </c>
      <c r="B13" t="s">
        <v>89</v>
      </c>
      <c r="C13">
        <v>80012</v>
      </c>
      <c r="D13" t="s">
        <v>46</v>
      </c>
      <c r="E13" t="s">
        <v>47</v>
      </c>
      <c r="F13" s="48">
        <v>9.0972222222222218E-2</v>
      </c>
      <c r="G13" t="s">
        <v>54</v>
      </c>
      <c r="H13">
        <v>0.1</v>
      </c>
      <c r="I13" t="s">
        <v>107</v>
      </c>
      <c r="J13" t="s">
        <v>107</v>
      </c>
      <c r="K13" t="s">
        <v>156</v>
      </c>
      <c r="L13">
        <v>0</v>
      </c>
      <c r="M13">
        <v>3121.85</v>
      </c>
      <c r="N13">
        <v>84927.8</v>
      </c>
      <c r="O13">
        <v>0</v>
      </c>
      <c r="P13">
        <v>0</v>
      </c>
      <c r="Q13">
        <v>0</v>
      </c>
      <c r="R13">
        <v>21179.5</v>
      </c>
      <c r="S13">
        <v>109229</v>
      </c>
      <c r="T13">
        <v>34168.6</v>
      </c>
      <c r="U13">
        <v>0</v>
      </c>
      <c r="V13">
        <v>0</v>
      </c>
      <c r="W13">
        <v>143398</v>
      </c>
      <c r="X13">
        <v>4831.72</v>
      </c>
      <c r="Y13">
        <v>0</v>
      </c>
      <c r="Z13">
        <v>0</v>
      </c>
      <c r="AA13">
        <v>0</v>
      </c>
      <c r="AB13">
        <v>0</v>
      </c>
      <c r="AC13">
        <v>299.71800000000002</v>
      </c>
      <c r="AD13">
        <v>0</v>
      </c>
      <c r="AE13">
        <v>5131.4399999999996</v>
      </c>
      <c r="AF13">
        <v>0</v>
      </c>
      <c r="AG13">
        <v>0</v>
      </c>
      <c r="AH13">
        <v>0</v>
      </c>
      <c r="AI13">
        <v>5131.4399999999996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18.384599999999999</v>
      </c>
      <c r="AW13">
        <v>2.84083</v>
      </c>
      <c r="AX13">
        <v>41.087299999999999</v>
      </c>
      <c r="AY13">
        <v>0</v>
      </c>
      <c r="AZ13">
        <v>0</v>
      </c>
      <c r="BA13">
        <v>0.99227600000000005</v>
      </c>
      <c r="BB13">
        <v>9.9520099999999996</v>
      </c>
      <c r="BC13">
        <v>73.257000000000005</v>
      </c>
      <c r="BD13">
        <v>0</v>
      </c>
      <c r="BF13">
        <v>0</v>
      </c>
      <c r="BG13">
        <v>23</v>
      </c>
      <c r="BH13" t="s">
        <v>104</v>
      </c>
      <c r="BI13">
        <v>0</v>
      </c>
      <c r="BJ13" t="s">
        <v>107</v>
      </c>
      <c r="BK13" t="s">
        <v>107</v>
      </c>
      <c r="BL13" t="s">
        <v>156</v>
      </c>
      <c r="BM13">
        <v>0</v>
      </c>
      <c r="BN13">
        <v>3128.19</v>
      </c>
      <c r="BO13">
        <v>84925.3</v>
      </c>
      <c r="BP13">
        <v>0</v>
      </c>
      <c r="BQ13">
        <v>0</v>
      </c>
      <c r="BR13">
        <v>0</v>
      </c>
      <c r="BS13">
        <v>21179.5</v>
      </c>
      <c r="BT13">
        <v>109233</v>
      </c>
      <c r="BU13">
        <v>34168.6</v>
      </c>
      <c r="BV13">
        <v>0</v>
      </c>
      <c r="BW13">
        <v>0</v>
      </c>
      <c r="BX13">
        <v>143402</v>
      </c>
      <c r="BY13">
        <v>4828.28</v>
      </c>
      <c r="BZ13">
        <v>0</v>
      </c>
      <c r="CA13">
        <v>0</v>
      </c>
      <c r="CB13">
        <v>0</v>
      </c>
      <c r="CC13">
        <v>0</v>
      </c>
      <c r="CD13">
        <v>299.71800000000002</v>
      </c>
      <c r="CE13">
        <v>0</v>
      </c>
      <c r="CF13">
        <v>5127.99</v>
      </c>
      <c r="CG13">
        <v>0</v>
      </c>
      <c r="CH13">
        <v>0</v>
      </c>
      <c r="CI13">
        <v>0</v>
      </c>
      <c r="CJ13">
        <v>5127.99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18.3706</v>
      </c>
      <c r="CX13">
        <v>2.8529300000000002</v>
      </c>
      <c r="CY13">
        <v>41.090699999999998</v>
      </c>
      <c r="CZ13">
        <v>0</v>
      </c>
      <c r="DA13">
        <v>0</v>
      </c>
      <c r="DB13">
        <v>0.99227600000000005</v>
      </c>
      <c r="DC13">
        <v>9.9520300000000006</v>
      </c>
      <c r="DD13">
        <v>73.258499999999998</v>
      </c>
      <c r="DE13">
        <v>0</v>
      </c>
      <c r="DG13">
        <v>0</v>
      </c>
      <c r="DH13">
        <v>22.5</v>
      </c>
      <c r="DI13" t="s">
        <v>104</v>
      </c>
      <c r="DJ13">
        <v>0</v>
      </c>
      <c r="DK13" t="s">
        <v>143</v>
      </c>
      <c r="DL13" t="s">
        <v>144</v>
      </c>
      <c r="DM13" t="s">
        <v>109</v>
      </c>
      <c r="DN13" t="s">
        <v>145</v>
      </c>
      <c r="DO13" t="s">
        <v>128</v>
      </c>
      <c r="DP13" t="s">
        <v>48</v>
      </c>
      <c r="DQ13" t="s">
        <v>129</v>
      </c>
      <c r="DR13" t="s">
        <v>146</v>
      </c>
    </row>
    <row r="14" spans="1:122" x14ac:dyDescent="0.25">
      <c r="A14" t="s">
        <v>157</v>
      </c>
      <c r="B14" t="s">
        <v>90</v>
      </c>
      <c r="C14">
        <v>90012</v>
      </c>
      <c r="D14" t="s">
        <v>46</v>
      </c>
      <c r="E14" t="s">
        <v>47</v>
      </c>
      <c r="F14" s="48">
        <v>0.13263888888888889</v>
      </c>
      <c r="G14" t="s">
        <v>54</v>
      </c>
      <c r="H14" t="s">
        <v>107</v>
      </c>
      <c r="I14" t="s">
        <v>107</v>
      </c>
      <c r="J14" t="s">
        <v>107</v>
      </c>
      <c r="K14" t="s">
        <v>158</v>
      </c>
      <c r="L14">
        <v>0</v>
      </c>
      <c r="M14">
        <v>434133</v>
      </c>
      <c r="N14">
        <v>355558</v>
      </c>
      <c r="O14">
        <v>0</v>
      </c>
      <c r="P14">
        <v>0</v>
      </c>
      <c r="Q14">
        <v>0</v>
      </c>
      <c r="R14">
        <v>654384</v>
      </c>
      <c r="S14" s="14">
        <v>1444070</v>
      </c>
      <c r="T14">
        <v>687907</v>
      </c>
      <c r="U14">
        <v>0</v>
      </c>
      <c r="V14">
        <v>0</v>
      </c>
      <c r="W14" s="14">
        <v>2131980</v>
      </c>
      <c r="X14">
        <v>13309.5</v>
      </c>
      <c r="Y14">
        <v>0</v>
      </c>
      <c r="Z14">
        <v>0</v>
      </c>
      <c r="AA14">
        <v>0</v>
      </c>
      <c r="AB14">
        <v>0</v>
      </c>
      <c r="AC14">
        <v>16147.1</v>
      </c>
      <c r="AD14">
        <v>0</v>
      </c>
      <c r="AE14">
        <v>29456.6</v>
      </c>
      <c r="AF14">
        <v>0</v>
      </c>
      <c r="AG14">
        <v>0</v>
      </c>
      <c r="AH14">
        <v>0</v>
      </c>
      <c r="AI14">
        <v>29456.6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10.148099999999999</v>
      </c>
      <c r="AW14">
        <v>77.745400000000004</v>
      </c>
      <c r="AX14">
        <v>34.814900000000002</v>
      </c>
      <c r="AY14">
        <v>0</v>
      </c>
      <c r="AZ14">
        <v>0</v>
      </c>
      <c r="BA14">
        <v>11.0457</v>
      </c>
      <c r="BB14">
        <v>67.702500000000001</v>
      </c>
      <c r="BC14">
        <v>201.45699999999999</v>
      </c>
      <c r="BD14">
        <v>0</v>
      </c>
      <c r="BF14">
        <v>0</v>
      </c>
      <c r="BG14">
        <v>0</v>
      </c>
      <c r="BI14">
        <v>0</v>
      </c>
      <c r="BJ14" t="s">
        <v>107</v>
      </c>
      <c r="BK14" t="s">
        <v>107</v>
      </c>
      <c r="BL14" t="s">
        <v>158</v>
      </c>
      <c r="BM14">
        <v>0</v>
      </c>
      <c r="BN14">
        <v>434132</v>
      </c>
      <c r="BO14">
        <v>355546</v>
      </c>
      <c r="BP14">
        <v>0</v>
      </c>
      <c r="BQ14">
        <v>0</v>
      </c>
      <c r="BR14">
        <v>0</v>
      </c>
      <c r="BS14">
        <v>654384</v>
      </c>
      <c r="BT14" s="14">
        <v>1444060</v>
      </c>
      <c r="BU14">
        <v>687907</v>
      </c>
      <c r="BV14">
        <v>0</v>
      </c>
      <c r="BW14">
        <v>0</v>
      </c>
      <c r="BX14" s="14">
        <v>2131970</v>
      </c>
      <c r="BY14">
        <v>13309.5</v>
      </c>
      <c r="BZ14">
        <v>0</v>
      </c>
      <c r="CA14">
        <v>0</v>
      </c>
      <c r="CB14">
        <v>0</v>
      </c>
      <c r="CC14">
        <v>0</v>
      </c>
      <c r="CD14">
        <v>16147.1</v>
      </c>
      <c r="CE14">
        <v>0</v>
      </c>
      <c r="CF14">
        <v>29456.6</v>
      </c>
      <c r="CG14">
        <v>0</v>
      </c>
      <c r="CH14">
        <v>0</v>
      </c>
      <c r="CI14">
        <v>0</v>
      </c>
      <c r="CJ14">
        <v>29456.6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10.148099999999999</v>
      </c>
      <c r="CX14">
        <v>77.7453</v>
      </c>
      <c r="CY14">
        <v>34.810200000000002</v>
      </c>
      <c r="CZ14">
        <v>0</v>
      </c>
      <c r="DA14">
        <v>0</v>
      </c>
      <c r="DB14">
        <v>11.0457</v>
      </c>
      <c r="DC14">
        <v>67.702500000000001</v>
      </c>
      <c r="DD14">
        <v>201.452</v>
      </c>
      <c r="DE14">
        <v>0</v>
      </c>
      <c r="DG14">
        <v>0</v>
      </c>
      <c r="DH14">
        <v>0</v>
      </c>
      <c r="DJ14">
        <v>0</v>
      </c>
      <c r="DK14" t="s">
        <v>143</v>
      </c>
      <c r="DL14" t="s">
        <v>144</v>
      </c>
      <c r="DM14" t="s">
        <v>109</v>
      </c>
      <c r="DN14" t="s">
        <v>145</v>
      </c>
      <c r="DO14" t="s">
        <v>128</v>
      </c>
      <c r="DP14" t="s">
        <v>48</v>
      </c>
      <c r="DQ14" t="s">
        <v>129</v>
      </c>
      <c r="DR14" t="s">
        <v>146</v>
      </c>
    </row>
    <row r="15" spans="1:122" x14ac:dyDescent="0.25">
      <c r="A15" t="s">
        <v>159</v>
      </c>
      <c r="B15" t="s">
        <v>160</v>
      </c>
      <c r="C15">
        <v>20012</v>
      </c>
      <c r="D15" t="s">
        <v>46</v>
      </c>
      <c r="E15" t="s">
        <v>47</v>
      </c>
      <c r="F15" s="48">
        <v>3.1944444444444449E-2</v>
      </c>
      <c r="G15" t="s">
        <v>54</v>
      </c>
      <c r="H15">
        <v>0.3</v>
      </c>
      <c r="I15" t="s">
        <v>107</v>
      </c>
      <c r="J15" t="s">
        <v>107</v>
      </c>
      <c r="K15" t="s">
        <v>134</v>
      </c>
      <c r="L15">
        <v>0</v>
      </c>
      <c r="M15">
        <v>10663.9</v>
      </c>
      <c r="N15">
        <v>22917</v>
      </c>
      <c r="O15">
        <v>0</v>
      </c>
      <c r="P15">
        <v>0</v>
      </c>
      <c r="Q15">
        <v>0</v>
      </c>
      <c r="R15">
        <v>9297.5499999999993</v>
      </c>
      <c r="S15">
        <v>42878.400000000001</v>
      </c>
      <c r="T15">
        <v>23566.799999999999</v>
      </c>
      <c r="U15">
        <v>0</v>
      </c>
      <c r="V15">
        <v>0</v>
      </c>
      <c r="W15">
        <v>66445.2</v>
      </c>
      <c r="X15">
        <v>230.87899999999999</v>
      </c>
      <c r="Y15">
        <v>0</v>
      </c>
      <c r="Z15">
        <v>0</v>
      </c>
      <c r="AA15">
        <v>0</v>
      </c>
      <c r="AB15">
        <v>0</v>
      </c>
      <c r="AC15">
        <v>164.56700000000001</v>
      </c>
      <c r="AD15">
        <v>0</v>
      </c>
      <c r="AE15">
        <v>395.44600000000003</v>
      </c>
      <c r="AF15">
        <v>0</v>
      </c>
      <c r="AG15">
        <v>0</v>
      </c>
      <c r="AH15">
        <v>0</v>
      </c>
      <c r="AI15">
        <v>395.44600000000003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7.9445499999999996</v>
      </c>
      <c r="AW15">
        <v>75.983699999999999</v>
      </c>
      <c r="AX15">
        <v>94.830100000000002</v>
      </c>
      <c r="AY15">
        <v>0</v>
      </c>
      <c r="AZ15">
        <v>0</v>
      </c>
      <c r="BA15">
        <v>4.8996000000000004</v>
      </c>
      <c r="BB15">
        <v>42.510399999999997</v>
      </c>
      <c r="BC15">
        <v>226.16800000000001</v>
      </c>
      <c r="BD15">
        <v>0</v>
      </c>
      <c r="BF15">
        <v>0</v>
      </c>
      <c r="BG15">
        <v>0</v>
      </c>
      <c r="BI15">
        <v>0</v>
      </c>
      <c r="BJ15" t="s">
        <v>107</v>
      </c>
      <c r="BK15" t="s">
        <v>107</v>
      </c>
      <c r="BL15" t="s">
        <v>134</v>
      </c>
      <c r="BM15">
        <v>0</v>
      </c>
      <c r="BN15">
        <v>10664.6</v>
      </c>
      <c r="BO15">
        <v>22932.1</v>
      </c>
      <c r="BP15">
        <v>0</v>
      </c>
      <c r="BQ15">
        <v>0</v>
      </c>
      <c r="BR15">
        <v>0</v>
      </c>
      <c r="BS15">
        <v>9297.5499999999993</v>
      </c>
      <c r="BT15">
        <v>42894.2</v>
      </c>
      <c r="BU15">
        <v>23566.799999999999</v>
      </c>
      <c r="BV15">
        <v>0</v>
      </c>
      <c r="BW15">
        <v>0</v>
      </c>
      <c r="BX15">
        <v>66461</v>
      </c>
      <c r="BY15">
        <v>230.72800000000001</v>
      </c>
      <c r="BZ15">
        <v>0</v>
      </c>
      <c r="CA15">
        <v>0</v>
      </c>
      <c r="CB15">
        <v>0</v>
      </c>
      <c r="CC15">
        <v>0</v>
      </c>
      <c r="CD15">
        <v>170.97</v>
      </c>
      <c r="CE15">
        <v>0</v>
      </c>
      <c r="CF15">
        <v>401.69799999999998</v>
      </c>
      <c r="CG15">
        <v>0</v>
      </c>
      <c r="CH15">
        <v>0</v>
      </c>
      <c r="CI15">
        <v>0</v>
      </c>
      <c r="CJ15">
        <v>401.69799999999998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7.9393900000000004</v>
      </c>
      <c r="CX15">
        <v>75.984800000000007</v>
      </c>
      <c r="CY15">
        <v>94.892499999999998</v>
      </c>
      <c r="CZ15">
        <v>0</v>
      </c>
      <c r="DA15">
        <v>0</v>
      </c>
      <c r="DB15">
        <v>5.0897199999999998</v>
      </c>
      <c r="DC15">
        <v>42.510399999999997</v>
      </c>
      <c r="DD15">
        <v>226.417</v>
      </c>
      <c r="DE15">
        <v>0</v>
      </c>
      <c r="DG15">
        <v>0</v>
      </c>
      <c r="DH15">
        <v>0</v>
      </c>
      <c r="DJ15">
        <v>0</v>
      </c>
      <c r="DK15" t="s">
        <v>143</v>
      </c>
      <c r="DL15" t="s">
        <v>144</v>
      </c>
      <c r="DM15" t="s">
        <v>109</v>
      </c>
      <c r="DN15" t="s">
        <v>145</v>
      </c>
      <c r="DO15" t="s">
        <v>128</v>
      </c>
      <c r="DP15" t="s">
        <v>48</v>
      </c>
      <c r="DQ15" t="s">
        <v>129</v>
      </c>
      <c r="DR15" t="s">
        <v>146</v>
      </c>
    </row>
    <row r="16" spans="1:122" x14ac:dyDescent="0.25">
      <c r="F16" s="48"/>
    </row>
    <row r="17" spans="6:76" x14ac:dyDescent="0.25">
      <c r="F17" s="48"/>
    </row>
    <row r="18" spans="6:76" x14ac:dyDescent="0.25">
      <c r="F18" s="48"/>
    </row>
    <row r="19" spans="6:76" x14ac:dyDescent="0.25">
      <c r="F19" s="48"/>
    </row>
    <row r="20" spans="6:76" x14ac:dyDescent="0.25">
      <c r="F20" s="48"/>
      <c r="S20" s="14"/>
      <c r="T20" s="14"/>
      <c r="W20" s="14"/>
      <c r="BT20" s="14"/>
      <c r="BU20" s="14"/>
      <c r="BX20" s="14"/>
    </row>
    <row r="21" spans="6:76" x14ac:dyDescent="0.25">
      <c r="F21" s="48"/>
    </row>
    <row r="24" spans="6:76" x14ac:dyDescent="0.25">
      <c r="F24" s="48"/>
    </row>
    <row r="25" spans="6:76" x14ac:dyDescent="0.25">
      <c r="F25" s="48"/>
      <c r="S25" s="14"/>
      <c r="T25" s="14"/>
      <c r="W25" s="14"/>
      <c r="BT25" s="14"/>
      <c r="BU25" s="14"/>
      <c r="BX25" s="14"/>
    </row>
    <row r="26" spans="6:76" x14ac:dyDescent="0.25">
      <c r="F26" s="48"/>
      <c r="S26" s="14"/>
      <c r="T26" s="14"/>
      <c r="W26" s="14"/>
      <c r="BT26" s="14"/>
      <c r="BU26" s="14"/>
      <c r="BX26" s="14"/>
    </row>
    <row r="27" spans="6:76" x14ac:dyDescent="0.25">
      <c r="F27" s="48"/>
    </row>
    <row r="28" spans="6:76" x14ac:dyDescent="0.25">
      <c r="F28" s="48"/>
    </row>
    <row r="29" spans="6:76" x14ac:dyDescent="0.25">
      <c r="F29" s="48"/>
      <c r="R29" s="14"/>
      <c r="S29" s="14"/>
      <c r="T29" s="14"/>
      <c r="W29" s="14"/>
      <c r="BS29" s="14"/>
      <c r="BT29" s="14"/>
      <c r="BU29" s="14"/>
      <c r="BX29" s="14"/>
    </row>
    <row r="30" spans="6:76" x14ac:dyDescent="0.25">
      <c r="F30" s="48"/>
    </row>
    <row r="31" spans="6:76" x14ac:dyDescent="0.25">
      <c r="F31" s="48"/>
    </row>
    <row r="32" spans="6:76" x14ac:dyDescent="0.25">
      <c r="F32" s="48"/>
    </row>
    <row r="33" spans="6:6" x14ac:dyDescent="0.25">
      <c r="F33" s="48"/>
    </row>
    <row r="34" spans="6:6" x14ac:dyDescent="0.25">
      <c r="F34" s="48"/>
    </row>
    <row r="35" spans="6:6" x14ac:dyDescent="0.25">
      <c r="F35" s="48"/>
    </row>
    <row r="36" spans="6:6" x14ac:dyDescent="0.25">
      <c r="F36" s="48"/>
    </row>
    <row r="37" spans="6:6" x14ac:dyDescent="0.25">
      <c r="F37" s="48"/>
    </row>
    <row r="38" spans="6:6" x14ac:dyDescent="0.25">
      <c r="F38" s="48"/>
    </row>
    <row r="39" spans="6:6" x14ac:dyDescent="0.25">
      <c r="F39" s="48"/>
    </row>
    <row r="40" spans="6:6" x14ac:dyDescent="0.25">
      <c r="F40" s="48"/>
    </row>
    <row r="41" spans="6:6" x14ac:dyDescent="0.25">
      <c r="F41" s="48"/>
    </row>
    <row r="42" spans="6:6" x14ac:dyDescent="0.25">
      <c r="F42" s="48"/>
    </row>
    <row r="43" spans="6:6" x14ac:dyDescent="0.25">
      <c r="F43" s="48"/>
    </row>
    <row r="44" spans="6:6" x14ac:dyDescent="0.25">
      <c r="F44" s="48"/>
    </row>
    <row r="45" spans="6:6" x14ac:dyDescent="0.25">
      <c r="F45" s="48"/>
    </row>
    <row r="46" spans="6:6" x14ac:dyDescent="0.25">
      <c r="F46" s="48"/>
    </row>
    <row r="47" spans="6:6" x14ac:dyDescent="0.25">
      <c r="F47" s="48"/>
    </row>
    <row r="48" spans="6:6" x14ac:dyDescent="0.25">
      <c r="F48" s="48"/>
    </row>
    <row r="49" spans="6:6" x14ac:dyDescent="0.25">
      <c r="F49" s="4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46"/>
  <sheetViews>
    <sheetView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F18" sqref="F18"/>
    </sheetView>
  </sheetViews>
  <sheetFormatPr defaultRowHeight="15" x14ac:dyDescent="0.25"/>
  <cols>
    <col min="1" max="1" width="21.140625" customWidth="1"/>
    <col min="2" max="2" width="30.7109375" customWidth="1"/>
    <col min="3" max="3" width="17.140625" customWidth="1"/>
    <col min="4" max="4" width="10.42578125" customWidth="1"/>
    <col min="5" max="5" width="17.42578125" customWidth="1"/>
    <col min="6" max="6" width="14.85546875" customWidth="1"/>
    <col min="12" max="22" width="12.7109375" customWidth="1"/>
    <col min="23" max="23" width="12.28515625" bestFit="1" customWidth="1"/>
    <col min="24" max="24" width="11.28515625" bestFit="1" customWidth="1"/>
    <col min="25" max="28" width="9.28515625" bestFit="1" customWidth="1"/>
    <col min="29" max="29" width="9.5703125" bestFit="1" customWidth="1"/>
    <col min="30" max="30" width="9.28515625" bestFit="1" customWidth="1"/>
    <col min="31" max="31" width="11.28515625" bestFit="1" customWidth="1"/>
    <col min="32" max="34" width="9.28515625" bestFit="1" customWidth="1"/>
    <col min="35" max="35" width="11.28515625" bestFit="1" customWidth="1"/>
    <col min="36" max="55" width="9.140625" customWidth="1"/>
    <col min="56" max="56" width="9.140625" collapsed="1"/>
    <col min="70" max="70" width="11.85546875" customWidth="1"/>
    <col min="87" max="108" width="9.140625" customWidth="1"/>
    <col min="109" max="109" width="9.140625" collapsed="1"/>
  </cols>
  <sheetData>
    <row r="1" spans="1:122" x14ac:dyDescent="0.25">
      <c r="A1">
        <v>0</v>
      </c>
      <c r="B1">
        <f>A1+1</f>
        <v>1</v>
      </c>
      <c r="C1">
        <f t="shared" ref="C1:BN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DN1" si="1">BN1+1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</row>
    <row r="3" spans="1:122" x14ac:dyDescent="0.25">
      <c r="E3" t="s">
        <v>0</v>
      </c>
      <c r="I3" t="s">
        <v>1</v>
      </c>
      <c r="L3" t="s">
        <v>2</v>
      </c>
      <c r="X3" t="s">
        <v>2</v>
      </c>
      <c r="AJ3" t="s">
        <v>2</v>
      </c>
      <c r="AV3" t="s">
        <v>2</v>
      </c>
      <c r="BD3" t="s">
        <v>2</v>
      </c>
      <c r="BJ3" t="s">
        <v>3</v>
      </c>
      <c r="BM3" t="s">
        <v>4</v>
      </c>
      <c r="BY3" t="s">
        <v>4</v>
      </c>
      <c r="CK3" t="s">
        <v>4</v>
      </c>
      <c r="CW3" t="s">
        <v>4</v>
      </c>
      <c r="DE3" t="s">
        <v>4</v>
      </c>
      <c r="DK3" t="s">
        <v>5</v>
      </c>
      <c r="DL3" t="s">
        <v>6</v>
      </c>
      <c r="DP3" t="s">
        <v>7</v>
      </c>
    </row>
    <row r="4" spans="1:122" x14ac:dyDescent="0.25">
      <c r="G4" t="s">
        <v>8</v>
      </c>
      <c r="H4" t="s">
        <v>6</v>
      </c>
      <c r="I4" t="s">
        <v>9</v>
      </c>
      <c r="L4" t="s">
        <v>10</v>
      </c>
      <c r="X4" t="s">
        <v>11</v>
      </c>
      <c r="AJ4" t="s">
        <v>12</v>
      </c>
      <c r="AV4" t="s">
        <v>13</v>
      </c>
      <c r="BD4" t="s">
        <v>71</v>
      </c>
      <c r="BG4" t="s">
        <v>72</v>
      </c>
      <c r="BJ4" t="s">
        <v>9</v>
      </c>
      <c r="BM4" t="s">
        <v>10</v>
      </c>
      <c r="BY4" t="s">
        <v>11</v>
      </c>
      <c r="CK4" t="s">
        <v>12</v>
      </c>
      <c r="CW4" t="s">
        <v>13</v>
      </c>
      <c r="DE4" t="s">
        <v>71</v>
      </c>
      <c r="DH4" t="s">
        <v>72</v>
      </c>
      <c r="DK4" t="s">
        <v>14</v>
      </c>
      <c r="DL4" t="s">
        <v>15</v>
      </c>
      <c r="DM4" t="s">
        <v>16</v>
      </c>
      <c r="DN4" t="s">
        <v>17</v>
      </c>
      <c r="DO4" t="s">
        <v>18</v>
      </c>
      <c r="DP4" t="s">
        <v>19</v>
      </c>
    </row>
    <row r="5" spans="1:122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t="s">
        <v>31</v>
      </c>
      <c r="M5" t="s">
        <v>32</v>
      </c>
      <c r="N5" t="s">
        <v>33</v>
      </c>
      <c r="O5" t="s">
        <v>34</v>
      </c>
      <c r="P5" t="s">
        <v>35</v>
      </c>
      <c r="Q5" t="s">
        <v>36</v>
      </c>
      <c r="R5" t="s">
        <v>37</v>
      </c>
      <c r="S5" t="s">
        <v>38</v>
      </c>
      <c r="T5" t="s">
        <v>39</v>
      </c>
      <c r="U5" t="s">
        <v>40</v>
      </c>
      <c r="V5" t="s">
        <v>41</v>
      </c>
      <c r="W5" t="s">
        <v>42</v>
      </c>
      <c r="X5" t="s">
        <v>31</v>
      </c>
      <c r="Y5" t="s">
        <v>32</v>
      </c>
      <c r="Z5" t="s">
        <v>33</v>
      </c>
      <c r="AA5" t="s">
        <v>34</v>
      </c>
      <c r="AB5" t="s">
        <v>35</v>
      </c>
      <c r="AC5" t="s">
        <v>36</v>
      </c>
      <c r="AD5" t="s">
        <v>37</v>
      </c>
      <c r="AE5" t="s">
        <v>38</v>
      </c>
      <c r="AF5" t="s">
        <v>39</v>
      </c>
      <c r="AG5" t="s">
        <v>40</v>
      </c>
      <c r="AH5" t="s">
        <v>41</v>
      </c>
      <c r="AI5" t="s">
        <v>42</v>
      </c>
      <c r="AJ5" t="s">
        <v>31</v>
      </c>
      <c r="AK5" t="s">
        <v>32</v>
      </c>
      <c r="AL5" t="s">
        <v>33</v>
      </c>
      <c r="AM5" t="s">
        <v>34</v>
      </c>
      <c r="AN5" t="s">
        <v>35</v>
      </c>
      <c r="AO5" t="s">
        <v>36</v>
      </c>
      <c r="AP5" t="s">
        <v>37</v>
      </c>
      <c r="AQ5" t="s">
        <v>38</v>
      </c>
      <c r="AR5" t="s">
        <v>39</v>
      </c>
      <c r="AS5" t="s">
        <v>40</v>
      </c>
      <c r="AT5" t="s">
        <v>41</v>
      </c>
      <c r="AU5" t="s">
        <v>42</v>
      </c>
      <c r="AV5" t="s">
        <v>31</v>
      </c>
      <c r="AW5" t="s">
        <v>32</v>
      </c>
      <c r="AX5" t="s">
        <v>33</v>
      </c>
      <c r="AY5" t="s">
        <v>34</v>
      </c>
      <c r="AZ5" t="s">
        <v>35</v>
      </c>
      <c r="BA5" t="s">
        <v>36</v>
      </c>
      <c r="BB5" t="s">
        <v>37</v>
      </c>
      <c r="BC5" t="s">
        <v>38</v>
      </c>
      <c r="BD5" t="s">
        <v>73</v>
      </c>
      <c r="BE5" t="s">
        <v>74</v>
      </c>
      <c r="BF5" t="s">
        <v>75</v>
      </c>
      <c r="BG5" t="s">
        <v>73</v>
      </c>
      <c r="BH5" t="s">
        <v>74</v>
      </c>
      <c r="BI5" t="s">
        <v>75</v>
      </c>
      <c r="BJ5" t="s">
        <v>28</v>
      </c>
      <c r="BK5" t="s">
        <v>29</v>
      </c>
      <c r="BL5" t="s">
        <v>30</v>
      </c>
      <c r="BM5" t="s">
        <v>31</v>
      </c>
      <c r="BN5" t="s">
        <v>32</v>
      </c>
      <c r="BO5" t="s">
        <v>33</v>
      </c>
      <c r="BP5" t="s">
        <v>34</v>
      </c>
      <c r="BQ5" t="s">
        <v>35</v>
      </c>
      <c r="BR5" t="s">
        <v>36</v>
      </c>
      <c r="BS5" t="s">
        <v>37</v>
      </c>
      <c r="BT5" t="s">
        <v>38</v>
      </c>
      <c r="BU5" t="s">
        <v>39</v>
      </c>
      <c r="BV5" t="s">
        <v>40</v>
      </c>
      <c r="BW5" t="s">
        <v>41</v>
      </c>
      <c r="BX5" t="s">
        <v>42</v>
      </c>
      <c r="BY5" t="s">
        <v>31</v>
      </c>
      <c r="BZ5" t="s">
        <v>32</v>
      </c>
      <c r="CA5" t="s">
        <v>33</v>
      </c>
      <c r="CB5" t="s">
        <v>34</v>
      </c>
      <c r="CC5" t="s">
        <v>35</v>
      </c>
      <c r="CD5" t="s">
        <v>36</v>
      </c>
      <c r="CE5" t="s">
        <v>37</v>
      </c>
      <c r="CF5" t="s">
        <v>38</v>
      </c>
      <c r="CG5" t="s">
        <v>39</v>
      </c>
      <c r="CH5" t="s">
        <v>40</v>
      </c>
      <c r="CI5" t="s">
        <v>41</v>
      </c>
      <c r="CJ5" t="s">
        <v>42</v>
      </c>
      <c r="CK5" t="s">
        <v>31</v>
      </c>
      <c r="CL5" t="s">
        <v>32</v>
      </c>
      <c r="CM5" t="s">
        <v>33</v>
      </c>
      <c r="CN5" t="s">
        <v>34</v>
      </c>
      <c r="CO5" t="s">
        <v>35</v>
      </c>
      <c r="CP5" t="s">
        <v>36</v>
      </c>
      <c r="CQ5" t="s">
        <v>37</v>
      </c>
      <c r="CR5" t="s">
        <v>38</v>
      </c>
      <c r="CS5" t="s">
        <v>39</v>
      </c>
      <c r="CT5" t="s">
        <v>40</v>
      </c>
      <c r="CU5" t="s">
        <v>41</v>
      </c>
      <c r="CV5" t="s">
        <v>42</v>
      </c>
      <c r="CW5" t="s">
        <v>31</v>
      </c>
      <c r="CX5" t="s">
        <v>32</v>
      </c>
      <c r="CY5" t="s">
        <v>33</v>
      </c>
      <c r="CZ5" t="s">
        <v>34</v>
      </c>
      <c r="DA5" t="s">
        <v>35</v>
      </c>
      <c r="DB5" t="s">
        <v>36</v>
      </c>
      <c r="DC5" t="s">
        <v>37</v>
      </c>
      <c r="DD5" t="s">
        <v>38</v>
      </c>
      <c r="DE5" t="s">
        <v>73</v>
      </c>
      <c r="DF5" t="s">
        <v>74</v>
      </c>
      <c r="DG5" t="s">
        <v>75</v>
      </c>
      <c r="DH5" t="s">
        <v>73</v>
      </c>
      <c r="DI5" t="s">
        <v>74</v>
      </c>
      <c r="DJ5" t="s">
        <v>75</v>
      </c>
      <c r="DK5" t="s">
        <v>43</v>
      </c>
      <c r="DL5" t="s">
        <v>43</v>
      </c>
      <c r="DM5" t="s">
        <v>43</v>
      </c>
      <c r="DN5" t="s">
        <v>43</v>
      </c>
      <c r="DO5" t="s">
        <v>43</v>
      </c>
      <c r="DP5" t="s">
        <v>43</v>
      </c>
      <c r="DQ5" t="s">
        <v>44</v>
      </c>
      <c r="DR5" t="s">
        <v>45</v>
      </c>
    </row>
    <row r="6" spans="1:122" x14ac:dyDescent="0.25">
      <c r="A6" t="s">
        <v>166</v>
      </c>
      <c r="B6" t="s">
        <v>82</v>
      </c>
      <c r="C6">
        <v>10012</v>
      </c>
      <c r="D6" t="s">
        <v>46</v>
      </c>
      <c r="E6" t="s">
        <v>47</v>
      </c>
      <c r="F6" s="48">
        <v>5.6944444444444443E-2</v>
      </c>
      <c r="G6" t="s">
        <v>54</v>
      </c>
      <c r="H6" t="s">
        <v>107</v>
      </c>
      <c r="I6" t="s">
        <v>107</v>
      </c>
      <c r="J6" t="s">
        <v>107</v>
      </c>
      <c r="K6" t="s">
        <v>137</v>
      </c>
      <c r="L6">
        <v>25.6264</v>
      </c>
      <c r="M6">
        <v>56087.8</v>
      </c>
      <c r="N6">
        <v>20296.400000000001</v>
      </c>
      <c r="O6">
        <v>0</v>
      </c>
      <c r="P6">
        <v>2663.16</v>
      </c>
      <c r="Q6">
        <v>0</v>
      </c>
      <c r="R6">
        <v>30731.5</v>
      </c>
      <c r="S6">
        <v>109804</v>
      </c>
      <c r="T6">
        <v>51621.8</v>
      </c>
      <c r="U6">
        <v>0</v>
      </c>
      <c r="V6">
        <v>0</v>
      </c>
      <c r="W6">
        <v>161426</v>
      </c>
      <c r="X6">
        <v>4446.0600000000004</v>
      </c>
      <c r="Y6">
        <v>0</v>
      </c>
      <c r="Z6">
        <v>0</v>
      </c>
      <c r="AA6">
        <v>0</v>
      </c>
      <c r="AB6">
        <v>0</v>
      </c>
      <c r="AC6">
        <v>2853.31</v>
      </c>
      <c r="AD6">
        <v>0</v>
      </c>
      <c r="AE6">
        <v>7299.37</v>
      </c>
      <c r="AF6">
        <v>0</v>
      </c>
      <c r="AG6">
        <v>0</v>
      </c>
      <c r="AH6">
        <v>0</v>
      </c>
      <c r="AI6">
        <v>7299.37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32.784199999999998</v>
      </c>
      <c r="AW6">
        <v>96.790999999999997</v>
      </c>
      <c r="AX6">
        <v>21.970300000000002</v>
      </c>
      <c r="AY6">
        <v>0</v>
      </c>
      <c r="AZ6">
        <v>2.1858900000000001</v>
      </c>
      <c r="BA6">
        <v>19.165400000000002</v>
      </c>
      <c r="BB6">
        <v>29.8705</v>
      </c>
      <c r="BC6">
        <v>202.767</v>
      </c>
      <c r="BD6">
        <v>0</v>
      </c>
      <c r="BF6">
        <v>0</v>
      </c>
      <c r="BG6">
        <v>29</v>
      </c>
      <c r="BH6" t="s">
        <v>83</v>
      </c>
      <c r="BI6">
        <v>0</v>
      </c>
      <c r="BJ6" t="s">
        <v>107</v>
      </c>
      <c r="BK6" t="s">
        <v>107</v>
      </c>
      <c r="BL6" t="s">
        <v>137</v>
      </c>
      <c r="BM6">
        <v>25.6812</v>
      </c>
      <c r="BN6">
        <v>56087.8</v>
      </c>
      <c r="BO6">
        <v>20293.5</v>
      </c>
      <c r="BP6">
        <v>0</v>
      </c>
      <c r="BQ6">
        <v>2662.94</v>
      </c>
      <c r="BR6">
        <v>0</v>
      </c>
      <c r="BS6">
        <v>30731.5</v>
      </c>
      <c r="BT6">
        <v>109801</v>
      </c>
      <c r="BU6">
        <v>51621.8</v>
      </c>
      <c r="BV6">
        <v>0</v>
      </c>
      <c r="BW6">
        <v>0</v>
      </c>
      <c r="BX6">
        <v>161423</v>
      </c>
      <c r="BY6">
        <v>4453.76</v>
      </c>
      <c r="BZ6">
        <v>0</v>
      </c>
      <c r="CA6">
        <v>0</v>
      </c>
      <c r="CB6">
        <v>0</v>
      </c>
      <c r="CC6">
        <v>0</v>
      </c>
      <c r="CD6">
        <v>2853.31</v>
      </c>
      <c r="CE6">
        <v>0</v>
      </c>
      <c r="CF6">
        <v>7307.07</v>
      </c>
      <c r="CG6">
        <v>0</v>
      </c>
      <c r="CH6">
        <v>0</v>
      </c>
      <c r="CI6">
        <v>0</v>
      </c>
      <c r="CJ6">
        <v>7307.07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32.844700000000003</v>
      </c>
      <c r="CX6">
        <v>96.790999999999997</v>
      </c>
      <c r="CY6">
        <v>21.967600000000001</v>
      </c>
      <c r="CZ6">
        <v>0</v>
      </c>
      <c r="DA6">
        <v>2.18533</v>
      </c>
      <c r="DB6">
        <v>19.165400000000002</v>
      </c>
      <c r="DC6">
        <v>29.8705</v>
      </c>
      <c r="DD6">
        <v>202.82499999999999</v>
      </c>
      <c r="DE6">
        <v>0</v>
      </c>
      <c r="DG6">
        <v>0</v>
      </c>
      <c r="DH6">
        <v>25.5</v>
      </c>
      <c r="DI6" t="s">
        <v>83</v>
      </c>
      <c r="DJ6">
        <v>0</v>
      </c>
      <c r="DK6" t="s">
        <v>161</v>
      </c>
      <c r="DL6" t="s">
        <v>144</v>
      </c>
      <c r="DM6" t="s">
        <v>109</v>
      </c>
      <c r="DN6" t="s">
        <v>162</v>
      </c>
      <c r="DO6" t="s">
        <v>128</v>
      </c>
      <c r="DP6" t="s">
        <v>48</v>
      </c>
      <c r="DQ6" t="s">
        <v>129</v>
      </c>
      <c r="DR6" t="s">
        <v>167</v>
      </c>
    </row>
    <row r="7" spans="1:122" x14ac:dyDescent="0.25">
      <c r="A7" t="s">
        <v>168</v>
      </c>
      <c r="B7" t="s">
        <v>84</v>
      </c>
      <c r="C7">
        <v>20012</v>
      </c>
      <c r="D7" t="s">
        <v>46</v>
      </c>
      <c r="E7" t="s">
        <v>47</v>
      </c>
      <c r="F7" s="48">
        <v>5.6250000000000001E-2</v>
      </c>
      <c r="G7" t="s">
        <v>54</v>
      </c>
      <c r="H7">
        <v>0.2</v>
      </c>
      <c r="I7" t="s">
        <v>107</v>
      </c>
      <c r="J7" t="s">
        <v>107</v>
      </c>
      <c r="K7" t="s">
        <v>138</v>
      </c>
      <c r="L7">
        <v>0</v>
      </c>
      <c r="M7">
        <v>10116.799999999999</v>
      </c>
      <c r="N7">
        <v>22664</v>
      </c>
      <c r="O7">
        <v>0</v>
      </c>
      <c r="P7">
        <v>0</v>
      </c>
      <c r="Q7">
        <v>0</v>
      </c>
      <c r="R7">
        <v>7891.86</v>
      </c>
      <c r="S7">
        <v>40672.699999999997</v>
      </c>
      <c r="T7">
        <v>23566.7</v>
      </c>
      <c r="U7">
        <v>0</v>
      </c>
      <c r="V7">
        <v>0</v>
      </c>
      <c r="W7">
        <v>64239.4</v>
      </c>
      <c r="X7">
        <v>242.58199999999999</v>
      </c>
      <c r="Y7">
        <v>0</v>
      </c>
      <c r="Z7">
        <v>0</v>
      </c>
      <c r="AA7">
        <v>0</v>
      </c>
      <c r="AB7">
        <v>0</v>
      </c>
      <c r="AC7">
        <v>164.56700000000001</v>
      </c>
      <c r="AD7">
        <v>0</v>
      </c>
      <c r="AE7">
        <v>407.149</v>
      </c>
      <c r="AF7">
        <v>0</v>
      </c>
      <c r="AG7">
        <v>0</v>
      </c>
      <c r="AH7">
        <v>0</v>
      </c>
      <c r="AI7">
        <v>407.149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8.3383199999999995</v>
      </c>
      <c r="AW7">
        <v>72.963200000000001</v>
      </c>
      <c r="AX7">
        <v>93.781300000000002</v>
      </c>
      <c r="AY7">
        <v>0</v>
      </c>
      <c r="AZ7">
        <v>0</v>
      </c>
      <c r="BA7">
        <v>4.8996000000000004</v>
      </c>
      <c r="BB7">
        <v>35.692999999999998</v>
      </c>
      <c r="BC7">
        <v>215.67500000000001</v>
      </c>
      <c r="BD7">
        <v>0</v>
      </c>
      <c r="BF7">
        <v>0</v>
      </c>
      <c r="BG7">
        <v>0</v>
      </c>
      <c r="BI7">
        <v>0</v>
      </c>
      <c r="BJ7" t="s">
        <v>107</v>
      </c>
      <c r="BK7" t="s">
        <v>107</v>
      </c>
      <c r="BL7" t="s">
        <v>138</v>
      </c>
      <c r="BM7">
        <v>0</v>
      </c>
      <c r="BN7">
        <v>10117.1</v>
      </c>
      <c r="BO7">
        <v>22664</v>
      </c>
      <c r="BP7">
        <v>0</v>
      </c>
      <c r="BQ7">
        <v>0</v>
      </c>
      <c r="BR7">
        <v>0</v>
      </c>
      <c r="BS7">
        <v>7891.86</v>
      </c>
      <c r="BT7">
        <v>40672.9</v>
      </c>
      <c r="BU7">
        <v>23566.7</v>
      </c>
      <c r="BV7">
        <v>0</v>
      </c>
      <c r="BW7">
        <v>0</v>
      </c>
      <c r="BX7">
        <v>64239.6</v>
      </c>
      <c r="BY7">
        <v>242.58799999999999</v>
      </c>
      <c r="BZ7">
        <v>0</v>
      </c>
      <c r="CA7">
        <v>0</v>
      </c>
      <c r="CB7">
        <v>0</v>
      </c>
      <c r="CC7">
        <v>0</v>
      </c>
      <c r="CD7">
        <v>170.97</v>
      </c>
      <c r="CE7">
        <v>0</v>
      </c>
      <c r="CF7">
        <v>413.55700000000002</v>
      </c>
      <c r="CG7">
        <v>0</v>
      </c>
      <c r="CH7">
        <v>0</v>
      </c>
      <c r="CI7">
        <v>0</v>
      </c>
      <c r="CJ7">
        <v>413.55700000000002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8.3385200000000008</v>
      </c>
      <c r="CX7">
        <v>72.964799999999997</v>
      </c>
      <c r="CY7">
        <v>93.781300000000002</v>
      </c>
      <c r="CZ7">
        <v>0</v>
      </c>
      <c r="DA7">
        <v>0</v>
      </c>
      <c r="DB7">
        <v>5.0897100000000002</v>
      </c>
      <c r="DC7">
        <v>35.692999999999998</v>
      </c>
      <c r="DD7">
        <v>215.86699999999999</v>
      </c>
      <c r="DE7">
        <v>0</v>
      </c>
      <c r="DG7">
        <v>0</v>
      </c>
      <c r="DH7">
        <v>0</v>
      </c>
      <c r="DJ7">
        <v>0</v>
      </c>
      <c r="DK7" t="s">
        <v>161</v>
      </c>
      <c r="DL7" t="s">
        <v>144</v>
      </c>
      <c r="DM7" t="s">
        <v>109</v>
      </c>
      <c r="DN7" t="s">
        <v>162</v>
      </c>
      <c r="DO7" t="s">
        <v>128</v>
      </c>
      <c r="DP7" t="s">
        <v>48</v>
      </c>
      <c r="DQ7" t="s">
        <v>129</v>
      </c>
      <c r="DR7" t="s">
        <v>167</v>
      </c>
    </row>
    <row r="8" spans="1:122" x14ac:dyDescent="0.25">
      <c r="A8" t="s">
        <v>169</v>
      </c>
      <c r="B8" t="s">
        <v>85</v>
      </c>
      <c r="C8">
        <v>30012</v>
      </c>
      <c r="D8" t="s">
        <v>46</v>
      </c>
      <c r="E8" t="s">
        <v>47</v>
      </c>
      <c r="F8" s="48">
        <v>6.1805555555555558E-2</v>
      </c>
      <c r="G8" t="s">
        <v>54</v>
      </c>
      <c r="H8" t="s">
        <v>107</v>
      </c>
      <c r="I8" t="s">
        <v>107</v>
      </c>
      <c r="J8" t="s">
        <v>107</v>
      </c>
      <c r="K8" t="s">
        <v>138</v>
      </c>
      <c r="L8">
        <v>20.443100000000001</v>
      </c>
      <c r="M8">
        <v>87690.3</v>
      </c>
      <c r="N8">
        <v>31064.799999999999</v>
      </c>
      <c r="O8">
        <v>0</v>
      </c>
      <c r="P8">
        <v>1912.55</v>
      </c>
      <c r="Q8">
        <v>0</v>
      </c>
      <c r="R8">
        <v>73270.899999999994</v>
      </c>
      <c r="S8">
        <v>193959</v>
      </c>
      <c r="T8">
        <v>229701</v>
      </c>
      <c r="U8">
        <v>39486.5</v>
      </c>
      <c r="V8">
        <v>0</v>
      </c>
      <c r="W8">
        <v>463147</v>
      </c>
      <c r="X8">
        <v>3434.86</v>
      </c>
      <c r="Y8">
        <v>0</v>
      </c>
      <c r="Z8">
        <v>0</v>
      </c>
      <c r="AA8">
        <v>0</v>
      </c>
      <c r="AB8">
        <v>0</v>
      </c>
      <c r="AC8">
        <v>1086.92</v>
      </c>
      <c r="AD8">
        <v>0</v>
      </c>
      <c r="AE8">
        <v>4521.7700000000004</v>
      </c>
      <c r="AF8">
        <v>0</v>
      </c>
      <c r="AG8">
        <v>0</v>
      </c>
      <c r="AH8">
        <v>0</v>
      </c>
      <c r="AI8">
        <v>4521.7700000000004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11.7417</v>
      </c>
      <c r="AW8">
        <v>64.102599999999995</v>
      </c>
      <c r="AX8">
        <v>15.785299999999999</v>
      </c>
      <c r="AY8">
        <v>0</v>
      </c>
      <c r="AZ8">
        <v>0.64615999999999996</v>
      </c>
      <c r="BA8">
        <v>3.3236500000000002</v>
      </c>
      <c r="BB8">
        <v>33.903700000000001</v>
      </c>
      <c r="BC8">
        <v>129.50299999999999</v>
      </c>
      <c r="BD8">
        <v>0</v>
      </c>
      <c r="BF8">
        <v>0</v>
      </c>
      <c r="BG8">
        <v>7.5</v>
      </c>
      <c r="BH8" t="s">
        <v>110</v>
      </c>
      <c r="BI8">
        <v>0</v>
      </c>
      <c r="BJ8" t="s">
        <v>107</v>
      </c>
      <c r="BK8" t="s">
        <v>107</v>
      </c>
      <c r="BL8" t="s">
        <v>138</v>
      </c>
      <c r="BM8">
        <v>20.443100000000001</v>
      </c>
      <c r="BN8">
        <v>87690.3</v>
      </c>
      <c r="BO8">
        <v>31064.799999999999</v>
      </c>
      <c r="BP8">
        <v>0</v>
      </c>
      <c r="BQ8">
        <v>1912.58</v>
      </c>
      <c r="BR8">
        <v>0</v>
      </c>
      <c r="BS8">
        <v>73270.899999999994</v>
      </c>
      <c r="BT8">
        <v>193959</v>
      </c>
      <c r="BU8">
        <v>229701</v>
      </c>
      <c r="BV8">
        <v>39486.5</v>
      </c>
      <c r="BW8">
        <v>0</v>
      </c>
      <c r="BX8">
        <v>463147</v>
      </c>
      <c r="BY8">
        <v>3434.85</v>
      </c>
      <c r="BZ8">
        <v>0</v>
      </c>
      <c r="CA8">
        <v>0</v>
      </c>
      <c r="CB8">
        <v>0</v>
      </c>
      <c r="CC8">
        <v>0</v>
      </c>
      <c r="CD8">
        <v>1086.92</v>
      </c>
      <c r="CE8">
        <v>0</v>
      </c>
      <c r="CF8">
        <v>4521.7700000000004</v>
      </c>
      <c r="CG8">
        <v>0</v>
      </c>
      <c r="CH8">
        <v>0</v>
      </c>
      <c r="CI8">
        <v>0</v>
      </c>
      <c r="CJ8">
        <v>4521.7700000000004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11.7417</v>
      </c>
      <c r="CX8">
        <v>64.102599999999995</v>
      </c>
      <c r="CY8">
        <v>15.785299999999999</v>
      </c>
      <c r="CZ8">
        <v>0</v>
      </c>
      <c r="DA8">
        <v>0.64617000000000002</v>
      </c>
      <c r="DB8">
        <v>3.3236500000000002</v>
      </c>
      <c r="DC8">
        <v>33.903700000000001</v>
      </c>
      <c r="DD8">
        <v>129.50299999999999</v>
      </c>
      <c r="DE8">
        <v>0</v>
      </c>
      <c r="DG8">
        <v>0</v>
      </c>
      <c r="DH8">
        <v>7.5</v>
      </c>
      <c r="DI8" t="s">
        <v>110</v>
      </c>
      <c r="DJ8">
        <v>0</v>
      </c>
      <c r="DK8" t="s">
        <v>161</v>
      </c>
      <c r="DL8" t="s">
        <v>144</v>
      </c>
      <c r="DM8" t="s">
        <v>109</v>
      </c>
      <c r="DN8" t="s">
        <v>162</v>
      </c>
      <c r="DO8" t="s">
        <v>128</v>
      </c>
      <c r="DP8" t="s">
        <v>48</v>
      </c>
      <c r="DQ8" t="s">
        <v>129</v>
      </c>
      <c r="DR8" t="s">
        <v>167</v>
      </c>
    </row>
    <row r="9" spans="1:122" x14ac:dyDescent="0.25">
      <c r="A9" t="s">
        <v>170</v>
      </c>
      <c r="B9" t="s">
        <v>86</v>
      </c>
      <c r="C9">
        <v>40012</v>
      </c>
      <c r="D9" t="s">
        <v>46</v>
      </c>
      <c r="E9" t="s">
        <v>47</v>
      </c>
      <c r="F9" s="48">
        <v>0.11597222222222221</v>
      </c>
      <c r="G9" t="s">
        <v>54</v>
      </c>
      <c r="H9" t="s">
        <v>107</v>
      </c>
      <c r="I9" t="s">
        <v>107</v>
      </c>
      <c r="J9" t="s">
        <v>107</v>
      </c>
      <c r="K9" t="s">
        <v>150</v>
      </c>
      <c r="L9">
        <v>168.50399999999999</v>
      </c>
      <c r="M9">
        <v>320112</v>
      </c>
      <c r="N9">
        <v>319411</v>
      </c>
      <c r="O9">
        <v>38984.400000000001</v>
      </c>
      <c r="P9">
        <v>89649.9</v>
      </c>
      <c r="Q9">
        <v>0</v>
      </c>
      <c r="R9">
        <v>733059</v>
      </c>
      <c r="S9" s="14">
        <v>1501390</v>
      </c>
      <c r="T9" s="14">
        <v>2135580</v>
      </c>
      <c r="U9">
        <v>0</v>
      </c>
      <c r="V9">
        <v>0</v>
      </c>
      <c r="W9" s="14">
        <v>3636970</v>
      </c>
      <c r="X9">
        <v>27628.2</v>
      </c>
      <c r="Y9">
        <v>0</v>
      </c>
      <c r="Z9">
        <v>0</v>
      </c>
      <c r="AA9">
        <v>0</v>
      </c>
      <c r="AB9">
        <v>0</v>
      </c>
      <c r="AC9">
        <v>9558.84</v>
      </c>
      <c r="AD9">
        <v>0</v>
      </c>
      <c r="AE9">
        <v>37187</v>
      </c>
      <c r="AF9">
        <v>0</v>
      </c>
      <c r="AG9">
        <v>0</v>
      </c>
      <c r="AH9">
        <v>0</v>
      </c>
      <c r="AI9">
        <v>37187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9.9583399999999997</v>
      </c>
      <c r="AW9">
        <v>26.6266</v>
      </c>
      <c r="AX9">
        <v>16.846399999999999</v>
      </c>
      <c r="AY9">
        <v>3.25312</v>
      </c>
      <c r="AZ9">
        <v>5.4494400000000001</v>
      </c>
      <c r="BA9">
        <v>3.1445400000000001</v>
      </c>
      <c r="BB9">
        <v>36.670299999999997</v>
      </c>
      <c r="BC9">
        <v>101.949</v>
      </c>
      <c r="BD9">
        <v>0</v>
      </c>
      <c r="BF9">
        <v>0</v>
      </c>
      <c r="BG9">
        <v>22.5</v>
      </c>
      <c r="BH9" t="s">
        <v>105</v>
      </c>
      <c r="BI9">
        <v>0</v>
      </c>
      <c r="BJ9" t="s">
        <v>107</v>
      </c>
      <c r="BK9" t="s">
        <v>107</v>
      </c>
      <c r="BL9" t="s">
        <v>150</v>
      </c>
      <c r="BM9">
        <v>168.511</v>
      </c>
      <c r="BN9">
        <v>320112</v>
      </c>
      <c r="BO9">
        <v>319407</v>
      </c>
      <c r="BP9">
        <v>38984.400000000001</v>
      </c>
      <c r="BQ9">
        <v>89651.1</v>
      </c>
      <c r="BR9">
        <v>0</v>
      </c>
      <c r="BS9">
        <v>733059</v>
      </c>
      <c r="BT9" s="14">
        <v>1501380</v>
      </c>
      <c r="BU9" s="14">
        <v>2135580</v>
      </c>
      <c r="BV9">
        <v>0</v>
      </c>
      <c r="BW9">
        <v>0</v>
      </c>
      <c r="BX9" s="14">
        <v>3636960</v>
      </c>
      <c r="BY9">
        <v>27627.8</v>
      </c>
      <c r="BZ9">
        <v>0</v>
      </c>
      <c r="CA9">
        <v>0</v>
      </c>
      <c r="CB9">
        <v>0</v>
      </c>
      <c r="CC9">
        <v>0</v>
      </c>
      <c r="CD9">
        <v>9558.84</v>
      </c>
      <c r="CE9">
        <v>0</v>
      </c>
      <c r="CF9">
        <v>37186.6</v>
      </c>
      <c r="CG9">
        <v>0</v>
      </c>
      <c r="CH9">
        <v>0</v>
      </c>
      <c r="CI9">
        <v>0</v>
      </c>
      <c r="CJ9">
        <v>37186.6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9.9582899999999999</v>
      </c>
      <c r="CX9">
        <v>26.6266</v>
      </c>
      <c r="CY9">
        <v>16.8462</v>
      </c>
      <c r="CZ9">
        <v>3.25312</v>
      </c>
      <c r="DA9">
        <v>5.4494899999999999</v>
      </c>
      <c r="DB9">
        <v>3.1445400000000001</v>
      </c>
      <c r="DC9">
        <v>36.670299999999997</v>
      </c>
      <c r="DD9">
        <v>101.949</v>
      </c>
      <c r="DE9">
        <v>0</v>
      </c>
      <c r="DG9">
        <v>0</v>
      </c>
      <c r="DH9">
        <v>22.5</v>
      </c>
      <c r="DI9" t="s">
        <v>105</v>
      </c>
      <c r="DJ9">
        <v>0</v>
      </c>
      <c r="DK9" t="s">
        <v>161</v>
      </c>
      <c r="DL9" t="s">
        <v>144</v>
      </c>
      <c r="DM9" t="s">
        <v>109</v>
      </c>
      <c r="DN9" t="s">
        <v>162</v>
      </c>
      <c r="DO9" t="s">
        <v>128</v>
      </c>
      <c r="DP9" t="s">
        <v>48</v>
      </c>
      <c r="DQ9" t="s">
        <v>129</v>
      </c>
      <c r="DR9" t="s">
        <v>167</v>
      </c>
    </row>
    <row r="10" spans="1:122" x14ac:dyDescent="0.25">
      <c r="A10" t="s">
        <v>171</v>
      </c>
      <c r="B10" t="s">
        <v>87</v>
      </c>
      <c r="C10">
        <v>50012</v>
      </c>
      <c r="D10" t="s">
        <v>46</v>
      </c>
      <c r="E10" t="s">
        <v>47</v>
      </c>
      <c r="F10" s="48">
        <v>5.5555555555555552E-2</v>
      </c>
      <c r="G10" t="s">
        <v>54</v>
      </c>
      <c r="H10" t="s">
        <v>107</v>
      </c>
      <c r="I10" t="s">
        <v>107</v>
      </c>
      <c r="J10" t="s">
        <v>107</v>
      </c>
      <c r="K10" t="s">
        <v>139</v>
      </c>
      <c r="L10">
        <v>10.423999999999999</v>
      </c>
      <c r="M10">
        <v>61614.2</v>
      </c>
      <c r="N10">
        <v>16875.2</v>
      </c>
      <c r="O10">
        <v>0</v>
      </c>
      <c r="P10">
        <v>2051.0500000000002</v>
      </c>
      <c r="Q10">
        <v>0</v>
      </c>
      <c r="R10">
        <v>56203.1</v>
      </c>
      <c r="S10">
        <v>136754</v>
      </c>
      <c r="T10">
        <v>77659.399999999994</v>
      </c>
      <c r="U10">
        <v>0</v>
      </c>
      <c r="V10">
        <v>0</v>
      </c>
      <c r="W10">
        <v>214413</v>
      </c>
      <c r="X10">
        <v>1881.54</v>
      </c>
      <c r="Y10">
        <v>0</v>
      </c>
      <c r="Z10">
        <v>0</v>
      </c>
      <c r="AA10">
        <v>0</v>
      </c>
      <c r="AB10">
        <v>0</v>
      </c>
      <c r="AC10">
        <v>2018.86</v>
      </c>
      <c r="AD10">
        <v>0</v>
      </c>
      <c r="AE10">
        <v>3900.4</v>
      </c>
      <c r="AF10">
        <v>0</v>
      </c>
      <c r="AG10">
        <v>0</v>
      </c>
      <c r="AH10">
        <v>0</v>
      </c>
      <c r="AI10">
        <v>3900.4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14.2172</v>
      </c>
      <c r="AW10">
        <v>98.069000000000003</v>
      </c>
      <c r="AX10">
        <v>17.53</v>
      </c>
      <c r="AY10">
        <v>0</v>
      </c>
      <c r="AZ10">
        <v>1.57395</v>
      </c>
      <c r="BA10">
        <v>13.492100000000001</v>
      </c>
      <c r="BB10">
        <v>55.764600000000002</v>
      </c>
      <c r="BC10">
        <v>200.64699999999999</v>
      </c>
      <c r="BD10">
        <v>0</v>
      </c>
      <c r="BF10">
        <v>0</v>
      </c>
      <c r="BG10">
        <v>0</v>
      </c>
      <c r="BI10">
        <v>0</v>
      </c>
      <c r="BJ10" t="s">
        <v>107</v>
      </c>
      <c r="BK10" t="s">
        <v>107</v>
      </c>
      <c r="BL10" t="s">
        <v>139</v>
      </c>
      <c r="BM10">
        <v>10.444599999999999</v>
      </c>
      <c r="BN10">
        <v>61613.5</v>
      </c>
      <c r="BO10">
        <v>16874.5</v>
      </c>
      <c r="BP10">
        <v>0</v>
      </c>
      <c r="BQ10">
        <v>2021.58</v>
      </c>
      <c r="BR10">
        <v>0</v>
      </c>
      <c r="BS10">
        <v>56203.1</v>
      </c>
      <c r="BT10">
        <v>136723</v>
      </c>
      <c r="BU10">
        <v>77659.399999999994</v>
      </c>
      <c r="BV10">
        <v>0</v>
      </c>
      <c r="BW10">
        <v>0</v>
      </c>
      <c r="BX10">
        <v>214383</v>
      </c>
      <c r="BY10">
        <v>1885.53</v>
      </c>
      <c r="BZ10">
        <v>0</v>
      </c>
      <c r="CA10">
        <v>0</v>
      </c>
      <c r="CB10">
        <v>0</v>
      </c>
      <c r="CC10">
        <v>0</v>
      </c>
      <c r="CD10">
        <v>2018.86</v>
      </c>
      <c r="CE10">
        <v>0</v>
      </c>
      <c r="CF10">
        <v>3904.39</v>
      </c>
      <c r="CG10">
        <v>0</v>
      </c>
      <c r="CH10">
        <v>0</v>
      </c>
      <c r="CI10">
        <v>0</v>
      </c>
      <c r="CJ10">
        <v>3904.39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14.244</v>
      </c>
      <c r="CX10">
        <v>98.068700000000007</v>
      </c>
      <c r="CY10">
        <v>17.529800000000002</v>
      </c>
      <c r="CZ10">
        <v>0</v>
      </c>
      <c r="DA10">
        <v>1.55162</v>
      </c>
      <c r="DB10">
        <v>13.492100000000001</v>
      </c>
      <c r="DC10">
        <v>55.764699999999998</v>
      </c>
      <c r="DD10">
        <v>200.65100000000001</v>
      </c>
      <c r="DE10">
        <v>0</v>
      </c>
      <c r="DG10">
        <v>0</v>
      </c>
      <c r="DH10">
        <v>0</v>
      </c>
      <c r="DJ10">
        <v>0</v>
      </c>
      <c r="DK10" t="s">
        <v>161</v>
      </c>
      <c r="DL10" t="s">
        <v>144</v>
      </c>
      <c r="DM10" t="s">
        <v>109</v>
      </c>
      <c r="DN10" t="s">
        <v>162</v>
      </c>
      <c r="DO10" t="s">
        <v>128</v>
      </c>
      <c r="DP10" t="s">
        <v>48</v>
      </c>
      <c r="DQ10" t="s">
        <v>129</v>
      </c>
      <c r="DR10" t="s">
        <v>167</v>
      </c>
    </row>
    <row r="11" spans="1:122" x14ac:dyDescent="0.25">
      <c r="A11" t="s">
        <v>172</v>
      </c>
      <c r="B11" t="s">
        <v>130</v>
      </c>
      <c r="C11">
        <v>60012</v>
      </c>
      <c r="D11" t="s">
        <v>46</v>
      </c>
      <c r="E11" t="s">
        <v>47</v>
      </c>
      <c r="F11" s="48">
        <v>2.8472222222222222E-2</v>
      </c>
      <c r="G11" t="s">
        <v>54</v>
      </c>
      <c r="H11" t="s">
        <v>107</v>
      </c>
      <c r="I11" t="s">
        <v>107</v>
      </c>
      <c r="J11" t="s">
        <v>107</v>
      </c>
      <c r="K11" t="s">
        <v>163</v>
      </c>
      <c r="L11">
        <v>0</v>
      </c>
      <c r="M11">
        <v>9806.5</v>
      </c>
      <c r="N11">
        <v>22747.9</v>
      </c>
      <c r="O11">
        <v>0</v>
      </c>
      <c r="P11">
        <v>0</v>
      </c>
      <c r="Q11">
        <v>0</v>
      </c>
      <c r="R11">
        <v>13736.3</v>
      </c>
      <c r="S11">
        <v>46290.7</v>
      </c>
      <c r="T11">
        <v>12637.5</v>
      </c>
      <c r="U11">
        <v>11041.7</v>
      </c>
      <c r="V11">
        <v>0</v>
      </c>
      <c r="W11">
        <v>69969.899999999994</v>
      </c>
      <c r="X11">
        <v>858.86599999999999</v>
      </c>
      <c r="Y11">
        <v>0</v>
      </c>
      <c r="Z11">
        <v>0</v>
      </c>
      <c r="AA11">
        <v>0</v>
      </c>
      <c r="AB11">
        <v>0</v>
      </c>
      <c r="AC11">
        <v>1049.03</v>
      </c>
      <c r="AD11">
        <v>0</v>
      </c>
      <c r="AE11">
        <v>1907.9</v>
      </c>
      <c r="AF11">
        <v>1040.1500000000001</v>
      </c>
      <c r="AG11">
        <v>0</v>
      </c>
      <c r="AH11">
        <v>0</v>
      </c>
      <c r="AI11">
        <v>2948.04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62.888100000000001</v>
      </c>
      <c r="AW11">
        <v>156.92400000000001</v>
      </c>
      <c r="AX11">
        <v>201.56800000000001</v>
      </c>
      <c r="AY11">
        <v>0</v>
      </c>
      <c r="AZ11">
        <v>0</v>
      </c>
      <c r="BA11">
        <v>68.861000000000004</v>
      </c>
      <c r="BB11">
        <v>126.443</v>
      </c>
      <c r="BC11">
        <v>616.68399999999997</v>
      </c>
      <c r="BD11">
        <v>4.25</v>
      </c>
      <c r="BE11" t="s">
        <v>131</v>
      </c>
      <c r="BF11">
        <v>0</v>
      </c>
      <c r="BG11">
        <v>0</v>
      </c>
      <c r="BI11">
        <v>0</v>
      </c>
      <c r="BJ11" t="s">
        <v>107</v>
      </c>
      <c r="BK11" t="s">
        <v>107</v>
      </c>
      <c r="BL11" t="s">
        <v>163</v>
      </c>
      <c r="BM11">
        <v>0</v>
      </c>
      <c r="BN11">
        <v>9806.5</v>
      </c>
      <c r="BO11">
        <v>22747.9</v>
      </c>
      <c r="BP11">
        <v>0</v>
      </c>
      <c r="BQ11">
        <v>0</v>
      </c>
      <c r="BR11">
        <v>0</v>
      </c>
      <c r="BS11">
        <v>13736.3</v>
      </c>
      <c r="BT11">
        <v>46290.7</v>
      </c>
      <c r="BU11">
        <v>12637.5</v>
      </c>
      <c r="BV11">
        <v>11041.7</v>
      </c>
      <c r="BW11">
        <v>0</v>
      </c>
      <c r="BX11">
        <v>69969.899999999994</v>
      </c>
      <c r="BY11">
        <v>858.86599999999999</v>
      </c>
      <c r="BZ11">
        <v>0</v>
      </c>
      <c r="CA11">
        <v>0</v>
      </c>
      <c r="CB11">
        <v>0</v>
      </c>
      <c r="CC11">
        <v>0</v>
      </c>
      <c r="CD11">
        <v>1049.03</v>
      </c>
      <c r="CE11">
        <v>0</v>
      </c>
      <c r="CF11">
        <v>1907.9</v>
      </c>
      <c r="CG11">
        <v>1040.1500000000001</v>
      </c>
      <c r="CH11">
        <v>0</v>
      </c>
      <c r="CI11">
        <v>0</v>
      </c>
      <c r="CJ11">
        <v>2948.04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62.888100000000001</v>
      </c>
      <c r="CX11">
        <v>156.92400000000001</v>
      </c>
      <c r="CY11">
        <v>201.56800000000001</v>
      </c>
      <c r="CZ11">
        <v>0</v>
      </c>
      <c r="DA11">
        <v>0</v>
      </c>
      <c r="DB11">
        <v>68.861000000000004</v>
      </c>
      <c r="DC11">
        <v>126.443</v>
      </c>
      <c r="DD11">
        <v>616.68399999999997</v>
      </c>
      <c r="DE11">
        <v>4.25</v>
      </c>
      <c r="DF11" t="s">
        <v>131</v>
      </c>
      <c r="DG11">
        <v>0</v>
      </c>
      <c r="DH11">
        <v>0</v>
      </c>
      <c r="DJ11">
        <v>0</v>
      </c>
      <c r="DK11" t="s">
        <v>161</v>
      </c>
      <c r="DL11" t="s">
        <v>144</v>
      </c>
      <c r="DM11" t="s">
        <v>109</v>
      </c>
      <c r="DN11" t="s">
        <v>162</v>
      </c>
      <c r="DO11" t="s">
        <v>128</v>
      </c>
      <c r="DP11" t="s">
        <v>48</v>
      </c>
      <c r="DQ11" t="s">
        <v>129</v>
      </c>
      <c r="DR11" t="s">
        <v>167</v>
      </c>
    </row>
    <row r="12" spans="1:122" x14ac:dyDescent="0.25">
      <c r="A12" t="s">
        <v>173</v>
      </c>
      <c r="B12" t="s">
        <v>88</v>
      </c>
      <c r="C12">
        <v>70012</v>
      </c>
      <c r="D12" t="s">
        <v>46</v>
      </c>
      <c r="E12" t="s">
        <v>47</v>
      </c>
      <c r="F12" s="48">
        <v>0.29236111111111113</v>
      </c>
      <c r="G12" t="s">
        <v>55</v>
      </c>
      <c r="H12">
        <v>-0.2</v>
      </c>
      <c r="I12" t="s">
        <v>107</v>
      </c>
      <c r="J12" t="s">
        <v>107</v>
      </c>
      <c r="K12" t="s">
        <v>108</v>
      </c>
      <c r="L12">
        <v>27.332000000000001</v>
      </c>
      <c r="M12">
        <v>31470.400000000001</v>
      </c>
      <c r="N12">
        <v>16940.400000000001</v>
      </c>
      <c r="O12">
        <v>1049.31</v>
      </c>
      <c r="P12">
        <v>6558.22</v>
      </c>
      <c r="Q12">
        <v>0</v>
      </c>
      <c r="R12">
        <v>68041.899999999994</v>
      </c>
      <c r="S12">
        <v>124088</v>
      </c>
      <c r="T12">
        <v>67692</v>
      </c>
      <c r="U12">
        <v>0</v>
      </c>
      <c r="V12">
        <v>0</v>
      </c>
      <c r="W12">
        <v>191780</v>
      </c>
      <c r="X12">
        <v>4719.41</v>
      </c>
      <c r="Y12">
        <v>0</v>
      </c>
      <c r="Z12">
        <v>0</v>
      </c>
      <c r="AA12">
        <v>0</v>
      </c>
      <c r="AB12">
        <v>0</v>
      </c>
      <c r="AC12">
        <v>7484.1</v>
      </c>
      <c r="AD12">
        <v>0</v>
      </c>
      <c r="AE12">
        <v>12203.5</v>
      </c>
      <c r="AF12">
        <v>0</v>
      </c>
      <c r="AG12">
        <v>0</v>
      </c>
      <c r="AH12">
        <v>0</v>
      </c>
      <c r="AI12">
        <v>12203.5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20.3626</v>
      </c>
      <c r="AW12">
        <v>31.957100000000001</v>
      </c>
      <c r="AX12">
        <v>11.642799999999999</v>
      </c>
      <c r="AY12">
        <v>1.1503000000000001</v>
      </c>
      <c r="AZ12">
        <v>3.7948300000000001</v>
      </c>
      <c r="BA12">
        <v>28.887799999999999</v>
      </c>
      <c r="BB12">
        <v>36.264699999999998</v>
      </c>
      <c r="BC12">
        <v>134.06</v>
      </c>
      <c r="BD12">
        <v>3</v>
      </c>
      <c r="BE12" t="s">
        <v>135</v>
      </c>
      <c r="BF12">
        <v>0</v>
      </c>
      <c r="BG12">
        <v>42</v>
      </c>
      <c r="BH12" t="s">
        <v>106</v>
      </c>
      <c r="BI12">
        <v>0</v>
      </c>
      <c r="BJ12" t="s">
        <v>107</v>
      </c>
      <c r="BK12" t="s">
        <v>107</v>
      </c>
      <c r="BL12" t="s">
        <v>174</v>
      </c>
      <c r="BM12">
        <v>27.351700000000001</v>
      </c>
      <c r="BN12">
        <v>31480.2</v>
      </c>
      <c r="BO12">
        <v>16946.900000000001</v>
      </c>
      <c r="BP12">
        <v>1049.22</v>
      </c>
      <c r="BQ12">
        <v>6555.95</v>
      </c>
      <c r="BR12">
        <v>0</v>
      </c>
      <c r="BS12">
        <v>68041.899999999994</v>
      </c>
      <c r="BT12">
        <v>124102</v>
      </c>
      <c r="BU12">
        <v>67692</v>
      </c>
      <c r="BV12">
        <v>0</v>
      </c>
      <c r="BW12">
        <v>0</v>
      </c>
      <c r="BX12">
        <v>191794</v>
      </c>
      <c r="BY12">
        <v>4722.08</v>
      </c>
      <c r="BZ12">
        <v>0</v>
      </c>
      <c r="CA12">
        <v>0</v>
      </c>
      <c r="CB12">
        <v>0</v>
      </c>
      <c r="CC12">
        <v>0</v>
      </c>
      <c r="CD12">
        <v>7417.68</v>
      </c>
      <c r="CE12">
        <v>0</v>
      </c>
      <c r="CF12">
        <v>12139.8</v>
      </c>
      <c r="CG12">
        <v>0</v>
      </c>
      <c r="CH12">
        <v>0</v>
      </c>
      <c r="CI12">
        <v>0</v>
      </c>
      <c r="CJ12">
        <v>12139.8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20.374300000000002</v>
      </c>
      <c r="CX12">
        <v>31.971499999999999</v>
      </c>
      <c r="CY12">
        <v>11.6511</v>
      </c>
      <c r="CZ12">
        <v>1.1502699999999999</v>
      </c>
      <c r="DA12">
        <v>3.7936200000000002</v>
      </c>
      <c r="DB12">
        <v>28.632400000000001</v>
      </c>
      <c r="DC12">
        <v>36.264699999999998</v>
      </c>
      <c r="DD12">
        <v>133.83799999999999</v>
      </c>
      <c r="DE12">
        <v>3</v>
      </c>
      <c r="DF12" t="s">
        <v>135</v>
      </c>
      <c r="DG12">
        <v>0</v>
      </c>
      <c r="DH12">
        <v>42</v>
      </c>
      <c r="DI12" t="s">
        <v>106</v>
      </c>
      <c r="DJ12">
        <v>0</v>
      </c>
      <c r="DK12" t="s">
        <v>161</v>
      </c>
      <c r="DL12" t="s">
        <v>144</v>
      </c>
      <c r="DM12" t="s">
        <v>109</v>
      </c>
      <c r="DN12" t="s">
        <v>162</v>
      </c>
      <c r="DO12" t="s">
        <v>128</v>
      </c>
      <c r="DP12" t="s">
        <v>48</v>
      </c>
      <c r="DQ12" t="s">
        <v>129</v>
      </c>
      <c r="DR12" t="s">
        <v>167</v>
      </c>
    </row>
    <row r="13" spans="1:122" x14ac:dyDescent="0.25">
      <c r="A13" t="s">
        <v>175</v>
      </c>
      <c r="B13" t="s">
        <v>89</v>
      </c>
      <c r="C13">
        <v>80012</v>
      </c>
      <c r="D13" t="s">
        <v>46</v>
      </c>
      <c r="E13" t="s">
        <v>47</v>
      </c>
      <c r="F13" s="48">
        <v>9.0277777777777776E-2</v>
      </c>
      <c r="G13" t="s">
        <v>54</v>
      </c>
      <c r="H13">
        <v>0.1</v>
      </c>
      <c r="I13" t="s">
        <v>107</v>
      </c>
      <c r="J13" t="s">
        <v>107</v>
      </c>
      <c r="K13" t="s">
        <v>164</v>
      </c>
      <c r="L13">
        <v>0</v>
      </c>
      <c r="M13">
        <v>3121.85</v>
      </c>
      <c r="N13">
        <v>84927.8</v>
      </c>
      <c r="O13">
        <v>0</v>
      </c>
      <c r="P13">
        <v>0</v>
      </c>
      <c r="Q13">
        <v>0</v>
      </c>
      <c r="R13">
        <v>21179.5</v>
      </c>
      <c r="S13">
        <v>109229</v>
      </c>
      <c r="T13">
        <v>34168.6</v>
      </c>
      <c r="U13">
        <v>0</v>
      </c>
      <c r="V13">
        <v>0</v>
      </c>
      <c r="W13">
        <v>143398</v>
      </c>
      <c r="X13">
        <v>4831.72</v>
      </c>
      <c r="Y13">
        <v>0</v>
      </c>
      <c r="Z13">
        <v>0</v>
      </c>
      <c r="AA13">
        <v>0</v>
      </c>
      <c r="AB13">
        <v>0</v>
      </c>
      <c r="AC13">
        <v>299.71800000000002</v>
      </c>
      <c r="AD13">
        <v>0</v>
      </c>
      <c r="AE13">
        <v>5131.4399999999996</v>
      </c>
      <c r="AF13">
        <v>0</v>
      </c>
      <c r="AG13">
        <v>0</v>
      </c>
      <c r="AH13">
        <v>0</v>
      </c>
      <c r="AI13">
        <v>5131.4399999999996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18.384599999999999</v>
      </c>
      <c r="AW13">
        <v>2.84083</v>
      </c>
      <c r="AX13">
        <v>41.087299999999999</v>
      </c>
      <c r="AY13">
        <v>0</v>
      </c>
      <c r="AZ13">
        <v>0</v>
      </c>
      <c r="BA13">
        <v>0.99227600000000005</v>
      </c>
      <c r="BB13">
        <v>9.9520099999999996</v>
      </c>
      <c r="BC13">
        <v>73.257000000000005</v>
      </c>
      <c r="BD13">
        <v>0</v>
      </c>
      <c r="BF13">
        <v>0</v>
      </c>
      <c r="BG13">
        <v>23</v>
      </c>
      <c r="BH13" t="s">
        <v>104</v>
      </c>
      <c r="BI13">
        <v>0</v>
      </c>
      <c r="BJ13" t="s">
        <v>107</v>
      </c>
      <c r="BK13" t="s">
        <v>107</v>
      </c>
      <c r="BL13" t="s">
        <v>164</v>
      </c>
      <c r="BM13">
        <v>0</v>
      </c>
      <c r="BN13">
        <v>3128.18</v>
      </c>
      <c r="BO13">
        <v>84925.3</v>
      </c>
      <c r="BP13">
        <v>0</v>
      </c>
      <c r="BQ13">
        <v>0</v>
      </c>
      <c r="BR13">
        <v>0</v>
      </c>
      <c r="BS13">
        <v>21179.5</v>
      </c>
      <c r="BT13">
        <v>109233</v>
      </c>
      <c r="BU13">
        <v>34168.6</v>
      </c>
      <c r="BV13">
        <v>0</v>
      </c>
      <c r="BW13">
        <v>0</v>
      </c>
      <c r="BX13">
        <v>143402</v>
      </c>
      <c r="BY13">
        <v>4828.28</v>
      </c>
      <c r="BZ13">
        <v>0</v>
      </c>
      <c r="CA13">
        <v>0</v>
      </c>
      <c r="CB13">
        <v>0</v>
      </c>
      <c r="CC13">
        <v>0</v>
      </c>
      <c r="CD13">
        <v>299.71800000000002</v>
      </c>
      <c r="CE13">
        <v>0</v>
      </c>
      <c r="CF13">
        <v>5127.99</v>
      </c>
      <c r="CG13">
        <v>0</v>
      </c>
      <c r="CH13">
        <v>0</v>
      </c>
      <c r="CI13">
        <v>0</v>
      </c>
      <c r="CJ13">
        <v>5127.99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18.3706</v>
      </c>
      <c r="CX13">
        <v>2.8529300000000002</v>
      </c>
      <c r="CY13">
        <v>41.090699999999998</v>
      </c>
      <c r="CZ13">
        <v>0</v>
      </c>
      <c r="DA13">
        <v>0</v>
      </c>
      <c r="DB13">
        <v>0.99227600000000005</v>
      </c>
      <c r="DC13">
        <v>9.9520300000000006</v>
      </c>
      <c r="DD13">
        <v>73.258499999999998</v>
      </c>
      <c r="DE13">
        <v>0</v>
      </c>
      <c r="DG13">
        <v>0</v>
      </c>
      <c r="DH13">
        <v>22.5</v>
      </c>
      <c r="DI13" t="s">
        <v>104</v>
      </c>
      <c r="DJ13">
        <v>0</v>
      </c>
      <c r="DK13" t="s">
        <v>161</v>
      </c>
      <c r="DL13" t="s">
        <v>144</v>
      </c>
      <c r="DM13" t="s">
        <v>109</v>
      </c>
      <c r="DN13" t="s">
        <v>162</v>
      </c>
      <c r="DO13" t="s">
        <v>128</v>
      </c>
      <c r="DP13" t="s">
        <v>48</v>
      </c>
      <c r="DQ13" t="s">
        <v>129</v>
      </c>
      <c r="DR13" t="s">
        <v>167</v>
      </c>
    </row>
    <row r="14" spans="1:122" x14ac:dyDescent="0.25">
      <c r="A14" t="s">
        <v>176</v>
      </c>
      <c r="B14" t="s">
        <v>90</v>
      </c>
      <c r="C14">
        <v>90012</v>
      </c>
      <c r="D14" t="s">
        <v>46</v>
      </c>
      <c r="E14" t="s">
        <v>47</v>
      </c>
      <c r="F14" s="48">
        <v>0.13194444444444445</v>
      </c>
      <c r="G14" t="s">
        <v>54</v>
      </c>
      <c r="H14">
        <v>0.2</v>
      </c>
      <c r="I14" t="s">
        <v>107</v>
      </c>
      <c r="J14" t="s">
        <v>107</v>
      </c>
      <c r="K14" t="s">
        <v>108</v>
      </c>
      <c r="L14">
        <v>0</v>
      </c>
      <c r="M14">
        <v>436076</v>
      </c>
      <c r="N14">
        <v>412021</v>
      </c>
      <c r="O14">
        <v>0</v>
      </c>
      <c r="P14">
        <v>0</v>
      </c>
      <c r="Q14">
        <v>0</v>
      </c>
      <c r="R14">
        <v>654384</v>
      </c>
      <c r="S14" s="14">
        <v>1502480</v>
      </c>
      <c r="T14">
        <v>687907</v>
      </c>
      <c r="U14">
        <v>0</v>
      </c>
      <c r="V14">
        <v>0</v>
      </c>
      <c r="W14" s="14">
        <v>2190390</v>
      </c>
      <c r="X14">
        <v>18020.099999999999</v>
      </c>
      <c r="Y14">
        <v>0</v>
      </c>
      <c r="Z14">
        <v>0</v>
      </c>
      <c r="AA14">
        <v>0</v>
      </c>
      <c r="AB14">
        <v>0</v>
      </c>
      <c r="AC14">
        <v>16146.8</v>
      </c>
      <c r="AD14">
        <v>0</v>
      </c>
      <c r="AE14">
        <v>34166.9</v>
      </c>
      <c r="AF14">
        <v>0</v>
      </c>
      <c r="AG14">
        <v>0</v>
      </c>
      <c r="AH14">
        <v>0</v>
      </c>
      <c r="AI14">
        <v>34166.9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13.635400000000001</v>
      </c>
      <c r="AW14">
        <v>78.025000000000006</v>
      </c>
      <c r="AX14">
        <v>39.941200000000002</v>
      </c>
      <c r="AY14">
        <v>0</v>
      </c>
      <c r="AZ14">
        <v>0</v>
      </c>
      <c r="BA14">
        <v>11.045400000000001</v>
      </c>
      <c r="BB14">
        <v>67.702500000000001</v>
      </c>
      <c r="BC14">
        <v>210.35</v>
      </c>
      <c r="BD14">
        <v>0</v>
      </c>
      <c r="BF14">
        <v>0</v>
      </c>
      <c r="BG14">
        <v>0</v>
      </c>
      <c r="BI14">
        <v>0</v>
      </c>
      <c r="BJ14" t="s">
        <v>107</v>
      </c>
      <c r="BK14" t="s">
        <v>107</v>
      </c>
      <c r="BL14" t="s">
        <v>108</v>
      </c>
      <c r="BM14">
        <v>0</v>
      </c>
      <c r="BN14">
        <v>436098</v>
      </c>
      <c r="BO14">
        <v>412597</v>
      </c>
      <c r="BP14">
        <v>0</v>
      </c>
      <c r="BQ14">
        <v>0</v>
      </c>
      <c r="BR14">
        <v>0</v>
      </c>
      <c r="BS14">
        <v>654384</v>
      </c>
      <c r="BT14" s="14">
        <v>1503080</v>
      </c>
      <c r="BU14">
        <v>687907</v>
      </c>
      <c r="BV14">
        <v>0</v>
      </c>
      <c r="BW14">
        <v>0</v>
      </c>
      <c r="BX14" s="14">
        <v>2190990</v>
      </c>
      <c r="BY14">
        <v>18019.8</v>
      </c>
      <c r="BZ14">
        <v>0</v>
      </c>
      <c r="CA14">
        <v>0</v>
      </c>
      <c r="CB14">
        <v>0</v>
      </c>
      <c r="CC14">
        <v>0</v>
      </c>
      <c r="CD14">
        <v>16146.8</v>
      </c>
      <c r="CE14">
        <v>0</v>
      </c>
      <c r="CF14">
        <v>34166.6</v>
      </c>
      <c r="CG14">
        <v>0</v>
      </c>
      <c r="CH14">
        <v>0</v>
      </c>
      <c r="CI14">
        <v>0</v>
      </c>
      <c r="CJ14">
        <v>34166.6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13.6351</v>
      </c>
      <c r="CX14">
        <v>78.035200000000003</v>
      </c>
      <c r="CY14">
        <v>40.067500000000003</v>
      </c>
      <c r="CZ14">
        <v>0</v>
      </c>
      <c r="DA14">
        <v>0</v>
      </c>
      <c r="DB14">
        <v>11.045400000000001</v>
      </c>
      <c r="DC14">
        <v>67.702500000000001</v>
      </c>
      <c r="DD14">
        <v>210.48599999999999</v>
      </c>
      <c r="DE14">
        <v>0</v>
      </c>
      <c r="DG14">
        <v>0</v>
      </c>
      <c r="DH14">
        <v>0</v>
      </c>
      <c r="DJ14">
        <v>0</v>
      </c>
      <c r="DK14" t="s">
        <v>161</v>
      </c>
      <c r="DL14" t="s">
        <v>144</v>
      </c>
      <c r="DM14" t="s">
        <v>109</v>
      </c>
      <c r="DN14" t="s">
        <v>162</v>
      </c>
      <c r="DO14" t="s">
        <v>128</v>
      </c>
      <c r="DP14" t="s">
        <v>48</v>
      </c>
      <c r="DQ14" t="s">
        <v>129</v>
      </c>
      <c r="DR14" t="s">
        <v>167</v>
      </c>
    </row>
    <row r="15" spans="1:122" x14ac:dyDescent="0.25">
      <c r="A15" t="s">
        <v>177</v>
      </c>
      <c r="B15" t="s">
        <v>160</v>
      </c>
      <c r="C15">
        <v>20012</v>
      </c>
      <c r="D15" t="s">
        <v>46</v>
      </c>
      <c r="E15" t="s">
        <v>47</v>
      </c>
      <c r="F15" s="48">
        <v>3.1944444444444449E-2</v>
      </c>
      <c r="G15" t="s">
        <v>54</v>
      </c>
      <c r="H15">
        <v>0.3</v>
      </c>
      <c r="I15" t="s">
        <v>107</v>
      </c>
      <c r="J15" t="s">
        <v>107</v>
      </c>
      <c r="K15" t="s">
        <v>165</v>
      </c>
      <c r="L15">
        <v>0</v>
      </c>
      <c r="M15">
        <v>10663.9</v>
      </c>
      <c r="N15">
        <v>22917</v>
      </c>
      <c r="O15">
        <v>0</v>
      </c>
      <c r="P15">
        <v>0</v>
      </c>
      <c r="Q15">
        <v>0</v>
      </c>
      <c r="R15">
        <v>9297.5499999999993</v>
      </c>
      <c r="S15">
        <v>42878.400000000001</v>
      </c>
      <c r="T15">
        <v>23566.799999999999</v>
      </c>
      <c r="U15">
        <v>0</v>
      </c>
      <c r="V15">
        <v>0</v>
      </c>
      <c r="W15">
        <v>66445.2</v>
      </c>
      <c r="X15">
        <v>230.88</v>
      </c>
      <c r="Y15">
        <v>0</v>
      </c>
      <c r="Z15">
        <v>0</v>
      </c>
      <c r="AA15">
        <v>0</v>
      </c>
      <c r="AB15">
        <v>0</v>
      </c>
      <c r="AC15">
        <v>164.56700000000001</v>
      </c>
      <c r="AD15">
        <v>0</v>
      </c>
      <c r="AE15">
        <v>395.447</v>
      </c>
      <c r="AF15">
        <v>0</v>
      </c>
      <c r="AG15">
        <v>0</v>
      </c>
      <c r="AH15">
        <v>0</v>
      </c>
      <c r="AI15">
        <v>395.447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7.9445600000000001</v>
      </c>
      <c r="AW15">
        <v>75.983699999999999</v>
      </c>
      <c r="AX15">
        <v>94.830100000000002</v>
      </c>
      <c r="AY15">
        <v>0</v>
      </c>
      <c r="AZ15">
        <v>0</v>
      </c>
      <c r="BA15">
        <v>4.8996000000000004</v>
      </c>
      <c r="BB15">
        <v>42.510399999999997</v>
      </c>
      <c r="BC15">
        <v>226.16800000000001</v>
      </c>
      <c r="BD15">
        <v>0</v>
      </c>
      <c r="BF15">
        <v>0</v>
      </c>
      <c r="BG15">
        <v>0</v>
      </c>
      <c r="BI15">
        <v>0</v>
      </c>
      <c r="BJ15" t="s">
        <v>107</v>
      </c>
      <c r="BK15" t="s">
        <v>107</v>
      </c>
      <c r="BL15" t="s">
        <v>165</v>
      </c>
      <c r="BM15">
        <v>0</v>
      </c>
      <c r="BN15">
        <v>10664.6</v>
      </c>
      <c r="BO15">
        <v>22932.1</v>
      </c>
      <c r="BP15">
        <v>0</v>
      </c>
      <c r="BQ15">
        <v>0</v>
      </c>
      <c r="BR15">
        <v>0</v>
      </c>
      <c r="BS15">
        <v>9297.5499999999993</v>
      </c>
      <c r="BT15">
        <v>42894.2</v>
      </c>
      <c r="BU15">
        <v>23566.799999999999</v>
      </c>
      <c r="BV15">
        <v>0</v>
      </c>
      <c r="BW15">
        <v>0</v>
      </c>
      <c r="BX15">
        <v>66461</v>
      </c>
      <c r="BY15">
        <v>230.72800000000001</v>
      </c>
      <c r="BZ15">
        <v>0</v>
      </c>
      <c r="CA15">
        <v>0</v>
      </c>
      <c r="CB15">
        <v>0</v>
      </c>
      <c r="CC15">
        <v>0</v>
      </c>
      <c r="CD15">
        <v>170.97</v>
      </c>
      <c r="CE15">
        <v>0</v>
      </c>
      <c r="CF15">
        <v>401.69799999999998</v>
      </c>
      <c r="CG15">
        <v>0</v>
      </c>
      <c r="CH15">
        <v>0</v>
      </c>
      <c r="CI15">
        <v>0</v>
      </c>
      <c r="CJ15">
        <v>401.69799999999998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7.9393900000000004</v>
      </c>
      <c r="CX15">
        <v>75.984800000000007</v>
      </c>
      <c r="CY15">
        <v>94.892499999999998</v>
      </c>
      <c r="CZ15">
        <v>0</v>
      </c>
      <c r="DA15">
        <v>0</v>
      </c>
      <c r="DB15">
        <v>5.0897199999999998</v>
      </c>
      <c r="DC15">
        <v>42.510399999999997</v>
      </c>
      <c r="DD15">
        <v>226.417</v>
      </c>
      <c r="DE15">
        <v>0</v>
      </c>
      <c r="DG15">
        <v>0</v>
      </c>
      <c r="DH15">
        <v>0</v>
      </c>
      <c r="DJ15">
        <v>0</v>
      </c>
      <c r="DK15" t="s">
        <v>161</v>
      </c>
      <c r="DL15" t="s">
        <v>144</v>
      </c>
      <c r="DM15" t="s">
        <v>109</v>
      </c>
      <c r="DN15" t="s">
        <v>162</v>
      </c>
      <c r="DO15" t="s">
        <v>128</v>
      </c>
      <c r="DP15" t="s">
        <v>48</v>
      </c>
      <c r="DQ15" t="s">
        <v>129</v>
      </c>
      <c r="DR15" t="s">
        <v>167</v>
      </c>
    </row>
    <row r="16" spans="1:122" x14ac:dyDescent="0.25">
      <c r="F16" s="48"/>
    </row>
    <row r="17" spans="6:76" x14ac:dyDescent="0.25">
      <c r="F17" s="48"/>
    </row>
    <row r="18" spans="6:76" x14ac:dyDescent="0.25">
      <c r="F18" s="48"/>
    </row>
    <row r="19" spans="6:76" x14ac:dyDescent="0.25">
      <c r="F19" s="48"/>
    </row>
    <row r="20" spans="6:76" x14ac:dyDescent="0.25">
      <c r="F20" s="48"/>
      <c r="S20" s="14"/>
      <c r="T20" s="14"/>
      <c r="W20" s="14"/>
      <c r="BT20" s="14"/>
      <c r="BU20" s="14"/>
      <c r="BX20" s="14"/>
    </row>
    <row r="21" spans="6:76" x14ac:dyDescent="0.25">
      <c r="F21" s="48"/>
    </row>
    <row r="22" spans="6:76" x14ac:dyDescent="0.25">
      <c r="F22" s="48"/>
      <c r="S22" s="14"/>
      <c r="T22" s="14"/>
      <c r="W22" s="14"/>
      <c r="BT22" s="14"/>
      <c r="BU22" s="14"/>
      <c r="BX22" s="14"/>
    </row>
    <row r="23" spans="6:76" x14ac:dyDescent="0.25">
      <c r="F23" s="48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</row>
    <row r="24" spans="6:76" x14ac:dyDescent="0.25">
      <c r="F24" s="48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</row>
    <row r="25" spans="6:76" x14ac:dyDescent="0.25">
      <c r="F25" s="48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</row>
    <row r="26" spans="6:76" x14ac:dyDescent="0.25">
      <c r="F26" s="48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BT26" s="14"/>
      <c r="BX26" s="14"/>
    </row>
    <row r="27" spans="6:76" x14ac:dyDescent="0.25">
      <c r="F27" s="48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</row>
    <row r="28" spans="6:76" x14ac:dyDescent="0.25">
      <c r="F28" s="48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</row>
    <row r="29" spans="6:76" x14ac:dyDescent="0.25">
      <c r="F29" s="48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</row>
    <row r="30" spans="6:76" x14ac:dyDescent="0.25">
      <c r="F30" s="48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BT30" s="14"/>
      <c r="BU30" s="14"/>
      <c r="BX30" s="14"/>
    </row>
    <row r="31" spans="6:76" x14ac:dyDescent="0.25">
      <c r="F31" s="48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</row>
    <row r="32" spans="6:76" x14ac:dyDescent="0.25">
      <c r="F32" s="48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</row>
    <row r="33" spans="6:76" x14ac:dyDescent="0.25">
      <c r="F33" s="48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</row>
    <row r="34" spans="6:76" x14ac:dyDescent="0.25">
      <c r="F34" s="48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</row>
    <row r="35" spans="6:76" x14ac:dyDescent="0.25">
      <c r="F35" s="48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BT35" s="14"/>
      <c r="BX35" s="14"/>
    </row>
    <row r="36" spans="6:76" x14ac:dyDescent="0.25">
      <c r="F36" s="48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</row>
    <row r="37" spans="6:76" x14ac:dyDescent="0.25">
      <c r="F37" s="48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</row>
    <row r="38" spans="6:76" x14ac:dyDescent="0.25">
      <c r="F38" s="48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</row>
    <row r="39" spans="6:76" x14ac:dyDescent="0.25">
      <c r="F39" s="48"/>
    </row>
    <row r="40" spans="6:76" x14ac:dyDescent="0.25">
      <c r="F40" s="48"/>
    </row>
    <row r="41" spans="6:76" x14ac:dyDescent="0.25">
      <c r="F41" s="48"/>
      <c r="S41" s="14"/>
      <c r="T41" s="14"/>
      <c r="W41" s="14"/>
      <c r="BT41" s="14"/>
      <c r="BU41" s="14"/>
      <c r="BX41" s="14"/>
    </row>
    <row r="42" spans="6:76" x14ac:dyDescent="0.25">
      <c r="F42" s="48"/>
    </row>
    <row r="43" spans="6:76" x14ac:dyDescent="0.25">
      <c r="F43" s="48"/>
    </row>
    <row r="44" spans="6:76" x14ac:dyDescent="0.25">
      <c r="F44" s="48"/>
    </row>
    <row r="45" spans="6:76" x14ac:dyDescent="0.25">
      <c r="F45" s="48"/>
    </row>
    <row r="46" spans="6:76" x14ac:dyDescent="0.25">
      <c r="F46" s="48"/>
    </row>
  </sheetData>
  <conditionalFormatting sqref="L23:AI3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P82"/>
  <sheetViews>
    <sheetView tabSelected="1" topLeftCell="A4" zoomScale="55" zoomScaleNormal="55" workbookViewId="0">
      <selection activeCell="E27" sqref="E27"/>
    </sheetView>
  </sheetViews>
  <sheetFormatPr defaultRowHeight="15" outlineLevelCol="1" x14ac:dyDescent="0.25"/>
  <cols>
    <col min="1" max="1" width="13.85546875" style="1" customWidth="1"/>
    <col min="2" max="2" width="7.7109375" style="29" customWidth="1"/>
    <col min="3" max="4" width="18.42578125" style="56" customWidth="1"/>
    <col min="5" max="5" width="12.85546875" style="1" customWidth="1"/>
    <col min="6" max="15" width="12.140625" style="1" hidden="1" customWidth="1" outlineLevel="1"/>
    <col min="16" max="16" width="11.85546875" style="1" customWidth="1" collapsed="1"/>
    <col min="17" max="27" width="14.140625" style="1" hidden="1" customWidth="1" outlineLevel="1"/>
    <col min="28" max="28" width="11.85546875" style="1" customWidth="1" collapsed="1"/>
    <col min="29" max="35" width="14.140625" style="1" hidden="1" customWidth="1" outlineLevel="1"/>
    <col min="36" max="36" width="9.85546875" style="1" customWidth="1" collapsed="1"/>
    <col min="37" max="37" width="9.85546875" style="1" customWidth="1"/>
    <col min="38" max="38" width="10.85546875" style="1" customWidth="1"/>
    <col min="39" max="40" width="9.85546875" style="1" customWidth="1"/>
    <col min="41" max="42" width="11.42578125" style="1" customWidth="1"/>
    <col min="43" max="49" width="11.42578125" hidden="1" customWidth="1" outlineLevel="1"/>
    <col min="50" max="50" width="12.85546875" style="1" customWidth="1" collapsed="1"/>
    <col min="51" max="60" width="14.140625" style="1" hidden="1" customWidth="1" outlineLevel="1"/>
    <col min="61" max="61" width="11.85546875" style="1" customWidth="1" collapsed="1"/>
    <col min="62" max="71" width="14.140625" style="1" hidden="1" customWidth="1" outlineLevel="1"/>
    <col min="72" max="72" width="11.85546875" style="1" customWidth="1" collapsed="1"/>
    <col min="73" max="79" width="14.140625" style="1" hidden="1" customWidth="1" outlineLevel="1"/>
    <col min="80" max="80" width="10.42578125" style="1" customWidth="1" collapsed="1"/>
    <col min="81" max="85" width="10.42578125" style="1" customWidth="1"/>
    <col min="86" max="86" width="47.42578125" style="1" customWidth="1"/>
    <col min="87" max="87" width="37.28515625" style="1" customWidth="1"/>
    <col min="88" max="89" width="4.28515625" style="1" customWidth="1"/>
    <col min="90" max="90" width="6.5703125" style="1" customWidth="1"/>
    <col min="91" max="101" width="12.42578125" style="1" hidden="1" customWidth="1" outlineLevel="1"/>
    <col min="102" max="102" width="6.5703125" style="1" customWidth="1" collapsed="1"/>
    <col min="103" max="103" width="14.28515625" style="1" hidden="1" customWidth="1" outlineLevel="1"/>
    <col min="104" max="113" width="12.42578125" style="1" hidden="1" customWidth="1" outlineLevel="1"/>
    <col min="114" max="114" width="6.5703125" style="1" customWidth="1" collapsed="1"/>
    <col min="115" max="115" width="14.28515625" style="1" hidden="1" customWidth="1" outlineLevel="1"/>
    <col min="116" max="122" width="12.42578125" style="1" hidden="1" customWidth="1" outlineLevel="1"/>
    <col min="123" max="123" width="6.5703125" style="1" customWidth="1" collapsed="1"/>
    <col min="124" max="124" width="14.28515625" style="1" hidden="1" customWidth="1" outlineLevel="1"/>
    <col min="125" max="134" width="12.42578125" style="1" hidden="1" customWidth="1" outlineLevel="1"/>
    <col min="135" max="135" width="4.140625" style="1" customWidth="1" collapsed="1"/>
    <col min="136" max="136" width="5" style="1" customWidth="1"/>
    <col min="137" max="137" width="6.5703125" style="1" customWidth="1"/>
    <col min="138" max="138" width="13.85546875" style="1" hidden="1" customWidth="1" outlineLevel="1"/>
    <col min="139" max="148" width="12.42578125" style="1" hidden="1" customWidth="1" outlineLevel="1"/>
    <col min="149" max="149" width="6.5703125" style="1" customWidth="1" collapsed="1"/>
    <col min="150" max="160" width="11.42578125" style="1" hidden="1" customWidth="1" outlineLevel="1"/>
    <col min="161" max="161" width="6.5703125" style="1" customWidth="1" collapsed="1"/>
    <col min="162" max="162" width="14.28515625" style="1" hidden="1" customWidth="1" outlineLevel="1"/>
    <col min="163" max="169" width="12.42578125" style="1" hidden="1" customWidth="1" outlineLevel="1"/>
    <col min="170" max="170" width="6.5703125" style="1" customWidth="1" collapsed="1"/>
    <col min="171" max="171" width="14.28515625" style="1" hidden="1" customWidth="1" outlineLevel="1"/>
    <col min="172" max="181" width="12.42578125" style="1" hidden="1" customWidth="1" outlineLevel="1"/>
    <col min="182" max="182" width="4.7109375" style="1" customWidth="1" collapsed="1"/>
    <col min="183" max="183" width="4.7109375" style="1" customWidth="1"/>
    <col min="184" max="184" width="6.5703125" style="1" customWidth="1"/>
    <col min="185" max="185" width="11.5703125" style="1" hidden="1" customWidth="1" outlineLevel="1"/>
    <col min="186" max="195" width="12.28515625" style="1" hidden="1" customWidth="1" outlineLevel="1"/>
    <col min="196" max="196" width="6.5703125" style="1" customWidth="1" collapsed="1"/>
    <col min="197" max="207" width="10.42578125" style="1" hidden="1" customWidth="1" outlineLevel="1"/>
    <col min="208" max="208" width="6.5703125" style="1" customWidth="1" collapsed="1"/>
    <col min="209" max="209" width="14.28515625" style="1" hidden="1" customWidth="1" outlineLevel="1"/>
    <col min="210" max="216" width="12.42578125" style="1" hidden="1" customWidth="1" outlineLevel="1"/>
    <col min="217" max="217" width="6.5703125" style="1" customWidth="1" collapsed="1"/>
    <col min="218" max="218" width="14.28515625" style="1" hidden="1" customWidth="1" outlineLevel="1"/>
    <col min="219" max="228" width="12.42578125" style="1" hidden="1" customWidth="1" outlineLevel="1"/>
    <col min="229" max="229" width="4.140625" style="1" customWidth="1" collapsed="1"/>
    <col min="230" max="230" width="4.140625" style="1" customWidth="1"/>
    <col min="231" max="231" width="6.5703125" style="1" customWidth="1"/>
    <col min="232" max="242" width="12.140625" style="1" hidden="1" customWidth="1" outlineLevel="1"/>
    <col min="243" max="243" width="6.5703125" style="1" customWidth="1" collapsed="1"/>
    <col min="244" max="244" width="9.5703125" style="1" hidden="1" customWidth="1" outlineLevel="1"/>
    <col min="245" max="251" width="9.28515625" style="1" hidden="1" customWidth="1" outlineLevel="1"/>
    <col min="252" max="252" width="9.5703125" style="1" hidden="1" customWidth="1" outlineLevel="1"/>
    <col min="253" max="254" width="9.28515625" style="1" hidden="1" customWidth="1" outlineLevel="1"/>
    <col min="255" max="255" width="6.5703125" style="1" customWidth="1" collapsed="1"/>
    <col min="256" max="256" width="14.28515625" style="1" hidden="1" customWidth="1" outlineLevel="1"/>
    <col min="257" max="263" width="12.42578125" style="1" hidden="1" customWidth="1" outlineLevel="1"/>
    <col min="264" max="264" width="6.5703125" style="1" customWidth="1" collapsed="1"/>
    <col min="265" max="265" width="14.28515625" style="1" hidden="1" customWidth="1" outlineLevel="1"/>
    <col min="266" max="275" width="12.42578125" style="1" hidden="1" customWidth="1" outlineLevel="1"/>
    <col min="276" max="276" width="9.140625" style="1" collapsed="1"/>
    <col min="277" max="16384" width="9.140625" style="1"/>
  </cols>
  <sheetData>
    <row r="1" spans="1:275" x14ac:dyDescent="0.25">
      <c r="B1" s="29" t="s">
        <v>68</v>
      </c>
      <c r="C1" s="50">
        <v>1</v>
      </c>
      <c r="D1" s="50">
        <v>1</v>
      </c>
    </row>
    <row r="2" spans="1:275" x14ac:dyDescent="0.25">
      <c r="B2" s="30" t="s">
        <v>69</v>
      </c>
      <c r="C2" s="51" t="s">
        <v>50</v>
      </c>
      <c r="D2" s="51" t="s">
        <v>49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</row>
    <row r="3" spans="1:275" s="7" customFormat="1" x14ac:dyDescent="0.25">
      <c r="B3" s="31"/>
      <c r="C3" s="52"/>
      <c r="D3" s="52"/>
      <c r="AQ3"/>
      <c r="AR3"/>
      <c r="AS3"/>
      <c r="AT3"/>
      <c r="AU3"/>
      <c r="AV3"/>
      <c r="AW3"/>
      <c r="CM3" s="7">
        <f>'New Results'!$W$1</f>
        <v>22</v>
      </c>
      <c r="CN3" s="7">
        <v>11</v>
      </c>
      <c r="CO3" s="7">
        <f>CN3+1</f>
        <v>12</v>
      </c>
      <c r="CP3" s="7">
        <f t="shared" ref="CP3:CW3" si="0">CO3+1</f>
        <v>13</v>
      </c>
      <c r="CQ3" s="7">
        <f t="shared" si="0"/>
        <v>14</v>
      </c>
      <c r="CR3" s="7">
        <f t="shared" si="0"/>
        <v>15</v>
      </c>
      <c r="CS3" s="7">
        <f t="shared" si="0"/>
        <v>16</v>
      </c>
      <c r="CT3" s="7">
        <f t="shared" si="0"/>
        <v>17</v>
      </c>
      <c r="CU3" s="7">
        <v>19</v>
      </c>
      <c r="CV3" s="7">
        <f t="shared" si="0"/>
        <v>20</v>
      </c>
      <c r="CW3" s="7">
        <f t="shared" si="0"/>
        <v>21</v>
      </c>
      <c r="CY3" s="7">
        <f t="shared" ref="CY3:DI3" si="1">CM3+12</f>
        <v>34</v>
      </c>
      <c r="CZ3" s="7">
        <f t="shared" si="1"/>
        <v>23</v>
      </c>
      <c r="DA3" s="7">
        <f t="shared" si="1"/>
        <v>24</v>
      </c>
      <c r="DB3" s="7">
        <f t="shared" si="1"/>
        <v>25</v>
      </c>
      <c r="DC3" s="7">
        <f t="shared" si="1"/>
        <v>26</v>
      </c>
      <c r="DD3" s="7">
        <f t="shared" si="1"/>
        <v>27</v>
      </c>
      <c r="DE3" s="7">
        <f t="shared" si="1"/>
        <v>28</v>
      </c>
      <c r="DF3" s="7">
        <f t="shared" si="1"/>
        <v>29</v>
      </c>
      <c r="DG3" s="7">
        <f t="shared" si="1"/>
        <v>31</v>
      </c>
      <c r="DH3" s="7">
        <f t="shared" si="1"/>
        <v>32</v>
      </c>
      <c r="DI3" s="7">
        <f t="shared" si="1"/>
        <v>33</v>
      </c>
      <c r="DK3" s="7">
        <v>54</v>
      </c>
      <c r="DL3" s="7">
        <v>47</v>
      </c>
      <c r="DM3" s="7">
        <f>DL3+1</f>
        <v>48</v>
      </c>
      <c r="DN3" s="7">
        <f t="shared" ref="DN3:DR3" si="2">DM3+1</f>
        <v>49</v>
      </c>
      <c r="DO3" s="7">
        <f t="shared" si="2"/>
        <v>50</v>
      </c>
      <c r="DP3" s="7">
        <f t="shared" si="2"/>
        <v>51</v>
      </c>
      <c r="DQ3" s="7">
        <f t="shared" si="2"/>
        <v>52</v>
      </c>
      <c r="DR3" s="7">
        <f t="shared" si="2"/>
        <v>53</v>
      </c>
      <c r="DT3" s="7">
        <f t="shared" ref="DT3" si="3">DH3+12</f>
        <v>44</v>
      </c>
      <c r="DU3" s="7">
        <f t="shared" ref="DU3" si="4">DI3+12</f>
        <v>45</v>
      </c>
      <c r="DV3" s="7">
        <f t="shared" ref="DV3" si="5">DJ3+12</f>
        <v>12</v>
      </c>
      <c r="DW3" s="7">
        <f t="shared" ref="DW3" si="6">DK3+12</f>
        <v>66</v>
      </c>
      <c r="DX3" s="7">
        <f t="shared" ref="DX3" si="7">DL3+12</f>
        <v>59</v>
      </c>
      <c r="DY3" s="7">
        <f t="shared" ref="DY3" si="8">DM3+12</f>
        <v>60</v>
      </c>
      <c r="DZ3" s="7">
        <f t="shared" ref="DZ3" si="9">DN3+12</f>
        <v>61</v>
      </c>
      <c r="EA3" s="7">
        <f t="shared" ref="EA3" si="10">DO3+12</f>
        <v>62</v>
      </c>
      <c r="EB3" s="7">
        <f t="shared" ref="EB3" si="11">DP3+12</f>
        <v>63</v>
      </c>
      <c r="EC3" s="7">
        <f t="shared" ref="EC3" si="12">DQ3+12</f>
        <v>64</v>
      </c>
      <c r="ED3" s="7">
        <f t="shared" ref="ED3" si="13">DR3+12</f>
        <v>65</v>
      </c>
      <c r="EH3" s="7">
        <f t="shared" ref="EH3:ER3" si="14">CM3</f>
        <v>22</v>
      </c>
      <c r="EI3" s="7">
        <f t="shared" si="14"/>
        <v>11</v>
      </c>
      <c r="EJ3" s="7">
        <f t="shared" si="14"/>
        <v>12</v>
      </c>
      <c r="EK3" s="7">
        <f t="shared" si="14"/>
        <v>13</v>
      </c>
      <c r="EL3" s="7">
        <f t="shared" si="14"/>
        <v>14</v>
      </c>
      <c r="EM3" s="7">
        <f t="shared" si="14"/>
        <v>15</v>
      </c>
      <c r="EN3" s="7">
        <f t="shared" si="14"/>
        <v>16</v>
      </c>
      <c r="EO3" s="7">
        <f t="shared" si="14"/>
        <v>17</v>
      </c>
      <c r="EP3" s="7">
        <f t="shared" si="14"/>
        <v>19</v>
      </c>
      <c r="EQ3" s="7">
        <f t="shared" si="14"/>
        <v>20</v>
      </c>
      <c r="ER3" s="7">
        <f t="shared" si="14"/>
        <v>21</v>
      </c>
      <c r="ET3" s="7">
        <f t="shared" ref="ET3:FD3" si="15">CY3</f>
        <v>34</v>
      </c>
      <c r="EU3" s="7">
        <f t="shared" si="15"/>
        <v>23</v>
      </c>
      <c r="EV3" s="7">
        <f t="shared" si="15"/>
        <v>24</v>
      </c>
      <c r="EW3" s="7">
        <f t="shared" si="15"/>
        <v>25</v>
      </c>
      <c r="EX3" s="7">
        <f t="shared" si="15"/>
        <v>26</v>
      </c>
      <c r="EY3" s="7">
        <f t="shared" si="15"/>
        <v>27</v>
      </c>
      <c r="EZ3" s="7">
        <f t="shared" si="15"/>
        <v>28</v>
      </c>
      <c r="FA3" s="7">
        <f t="shared" si="15"/>
        <v>29</v>
      </c>
      <c r="FB3" s="7">
        <f t="shared" si="15"/>
        <v>31</v>
      </c>
      <c r="FC3" s="7">
        <f t="shared" si="15"/>
        <v>32</v>
      </c>
      <c r="FD3" s="7">
        <f t="shared" si="15"/>
        <v>33</v>
      </c>
      <c r="FF3" s="7">
        <v>54</v>
      </c>
      <c r="FG3" s="7">
        <v>47</v>
      </c>
      <c r="FH3" s="7">
        <f>FG3+1</f>
        <v>48</v>
      </c>
      <c r="FI3" s="7">
        <f t="shared" ref="FI3:FM3" si="16">FH3+1</f>
        <v>49</v>
      </c>
      <c r="FJ3" s="7">
        <f t="shared" si="16"/>
        <v>50</v>
      </c>
      <c r="FK3" s="7">
        <f t="shared" si="16"/>
        <v>51</v>
      </c>
      <c r="FL3" s="7">
        <f t="shared" si="16"/>
        <v>52</v>
      </c>
      <c r="FM3" s="7">
        <f t="shared" si="16"/>
        <v>53</v>
      </c>
      <c r="FO3" s="7">
        <f t="shared" ref="FO3" si="17">FC3+12</f>
        <v>44</v>
      </c>
      <c r="FP3" s="7">
        <f t="shared" ref="FP3" si="18">FD3+12</f>
        <v>45</v>
      </c>
      <c r="FQ3" s="7">
        <f t="shared" ref="FQ3" si="19">FE3+12</f>
        <v>12</v>
      </c>
      <c r="FR3" s="7">
        <f t="shared" ref="FR3" si="20">FF3+12</f>
        <v>66</v>
      </c>
      <c r="FS3" s="7">
        <f t="shared" ref="FS3" si="21">FG3+12</f>
        <v>59</v>
      </c>
      <c r="FT3" s="7">
        <f t="shared" ref="FT3" si="22">FH3+12</f>
        <v>60</v>
      </c>
      <c r="FU3" s="7">
        <f t="shared" ref="FU3" si="23">FI3+12</f>
        <v>61</v>
      </c>
      <c r="FV3" s="7">
        <f t="shared" ref="FV3" si="24">FJ3+12</f>
        <v>62</v>
      </c>
      <c r="FW3" s="7">
        <f t="shared" ref="FW3" si="25">FK3+12</f>
        <v>63</v>
      </c>
      <c r="FX3" s="7">
        <f t="shared" ref="FX3" si="26">FL3+12</f>
        <v>64</v>
      </c>
      <c r="FY3" s="7">
        <f t="shared" ref="FY3" si="27">FM3+12</f>
        <v>65</v>
      </c>
      <c r="GC3" s="7">
        <v>75</v>
      </c>
      <c r="GD3" s="7">
        <v>64</v>
      </c>
      <c r="GE3" s="7">
        <f>GD3+1</f>
        <v>65</v>
      </c>
      <c r="GF3" s="7">
        <f t="shared" ref="GF3:GM3" si="28">GE3+1</f>
        <v>66</v>
      </c>
      <c r="GG3" s="7">
        <f t="shared" si="28"/>
        <v>67</v>
      </c>
      <c r="GH3" s="7">
        <f t="shared" si="28"/>
        <v>68</v>
      </c>
      <c r="GI3" s="7">
        <f t="shared" si="28"/>
        <v>69</v>
      </c>
      <c r="GJ3" s="7">
        <f t="shared" si="28"/>
        <v>70</v>
      </c>
      <c r="GK3" s="7">
        <v>72</v>
      </c>
      <c r="GL3" s="7">
        <f t="shared" si="28"/>
        <v>73</v>
      </c>
      <c r="GM3" s="7">
        <f t="shared" si="28"/>
        <v>74</v>
      </c>
      <c r="GO3" s="7">
        <f t="shared" ref="GO3:GY3" si="29">GC3+12</f>
        <v>87</v>
      </c>
      <c r="GP3" s="7">
        <f t="shared" si="29"/>
        <v>76</v>
      </c>
      <c r="GQ3" s="7">
        <f t="shared" si="29"/>
        <v>77</v>
      </c>
      <c r="GR3" s="7">
        <f t="shared" si="29"/>
        <v>78</v>
      </c>
      <c r="GS3" s="7">
        <f t="shared" si="29"/>
        <v>79</v>
      </c>
      <c r="GT3" s="7">
        <f t="shared" si="29"/>
        <v>80</v>
      </c>
      <c r="GU3" s="7">
        <f t="shared" si="29"/>
        <v>81</v>
      </c>
      <c r="GV3" s="7">
        <f t="shared" si="29"/>
        <v>82</v>
      </c>
      <c r="GW3" s="7">
        <f t="shared" si="29"/>
        <v>84</v>
      </c>
      <c r="GX3" s="7">
        <f t="shared" si="29"/>
        <v>85</v>
      </c>
      <c r="GY3" s="7">
        <f t="shared" si="29"/>
        <v>86</v>
      </c>
      <c r="HA3" s="7">
        <v>107</v>
      </c>
      <c r="HB3" s="7">
        <v>100</v>
      </c>
      <c r="HC3" s="7">
        <f t="shared" ref="HC3:HG3" si="30">HB3+1</f>
        <v>101</v>
      </c>
      <c r="HD3" s="7">
        <f t="shared" si="30"/>
        <v>102</v>
      </c>
      <c r="HE3" s="7">
        <f t="shared" si="30"/>
        <v>103</v>
      </c>
      <c r="HF3" s="7">
        <f t="shared" si="30"/>
        <v>104</v>
      </c>
      <c r="HG3" s="7">
        <f t="shared" si="30"/>
        <v>105</v>
      </c>
      <c r="HH3" s="7">
        <f t="shared" ref="HH3" si="31">HG3+1</f>
        <v>106</v>
      </c>
      <c r="HJ3" s="7">
        <f t="shared" ref="HJ3" si="32">GX3+12</f>
        <v>97</v>
      </c>
      <c r="HK3" s="7">
        <f t="shared" ref="HK3" si="33">GY3+12</f>
        <v>98</v>
      </c>
      <c r="HL3" s="7">
        <f t="shared" ref="HL3" si="34">GZ3+12</f>
        <v>12</v>
      </c>
      <c r="HM3" s="7">
        <f t="shared" ref="HM3" si="35">HA3+12</f>
        <v>119</v>
      </c>
      <c r="HN3" s="7">
        <f t="shared" ref="HN3" si="36">HB3+12</f>
        <v>112</v>
      </c>
      <c r="HO3" s="7">
        <f t="shared" ref="HO3" si="37">HC3+12</f>
        <v>113</v>
      </c>
      <c r="HP3" s="7">
        <f t="shared" ref="HP3" si="38">HD3+12</f>
        <v>114</v>
      </c>
      <c r="HQ3" s="7">
        <f t="shared" ref="HQ3" si="39">HE3+12</f>
        <v>115</v>
      </c>
      <c r="HR3" s="7">
        <f t="shared" ref="HR3" si="40">HF3+12</f>
        <v>116</v>
      </c>
      <c r="HS3" s="7">
        <f t="shared" ref="HS3" si="41">HG3+12</f>
        <v>117</v>
      </c>
      <c r="HT3" s="7">
        <f t="shared" ref="HT3" si="42">HH3+12</f>
        <v>118</v>
      </c>
      <c r="HX3" s="7">
        <f t="shared" ref="HX3:IH3" si="43">GC3</f>
        <v>75</v>
      </c>
      <c r="HY3" s="7">
        <f t="shared" si="43"/>
        <v>64</v>
      </c>
      <c r="HZ3" s="7">
        <f t="shared" si="43"/>
        <v>65</v>
      </c>
      <c r="IA3" s="7">
        <f t="shared" si="43"/>
        <v>66</v>
      </c>
      <c r="IB3" s="7">
        <f t="shared" si="43"/>
        <v>67</v>
      </c>
      <c r="IC3" s="7">
        <f t="shared" si="43"/>
        <v>68</v>
      </c>
      <c r="ID3" s="7">
        <f t="shared" si="43"/>
        <v>69</v>
      </c>
      <c r="IE3" s="7">
        <f t="shared" si="43"/>
        <v>70</v>
      </c>
      <c r="IF3" s="7">
        <f t="shared" si="43"/>
        <v>72</v>
      </c>
      <c r="IG3" s="7">
        <f t="shared" si="43"/>
        <v>73</v>
      </c>
      <c r="IH3" s="7">
        <f t="shared" si="43"/>
        <v>74</v>
      </c>
      <c r="IJ3" s="7">
        <f t="shared" ref="IJ3:IT3" si="44">GO3</f>
        <v>87</v>
      </c>
      <c r="IK3" s="7">
        <f t="shared" si="44"/>
        <v>76</v>
      </c>
      <c r="IL3" s="7">
        <f t="shared" si="44"/>
        <v>77</v>
      </c>
      <c r="IM3" s="7">
        <f t="shared" si="44"/>
        <v>78</v>
      </c>
      <c r="IN3" s="7">
        <f t="shared" si="44"/>
        <v>79</v>
      </c>
      <c r="IO3" s="7">
        <f t="shared" si="44"/>
        <v>80</v>
      </c>
      <c r="IP3" s="7">
        <f t="shared" si="44"/>
        <v>81</v>
      </c>
      <c r="IQ3" s="7">
        <f t="shared" si="44"/>
        <v>82</v>
      </c>
      <c r="IR3" s="7">
        <f t="shared" si="44"/>
        <v>84</v>
      </c>
      <c r="IS3" s="7">
        <f t="shared" si="44"/>
        <v>85</v>
      </c>
      <c r="IT3" s="7">
        <f t="shared" si="44"/>
        <v>86</v>
      </c>
      <c r="IV3" s="7">
        <v>107</v>
      </c>
      <c r="IW3" s="7">
        <v>100</v>
      </c>
      <c r="IX3" s="7">
        <f t="shared" ref="IX3:JC3" si="45">IW3+1</f>
        <v>101</v>
      </c>
      <c r="IY3" s="7">
        <f t="shared" si="45"/>
        <v>102</v>
      </c>
      <c r="IZ3" s="7">
        <f t="shared" si="45"/>
        <v>103</v>
      </c>
      <c r="JA3" s="7">
        <f t="shared" si="45"/>
        <v>104</v>
      </c>
      <c r="JB3" s="7">
        <f t="shared" si="45"/>
        <v>105</v>
      </c>
      <c r="JC3" s="7">
        <f t="shared" si="45"/>
        <v>106</v>
      </c>
      <c r="JE3" s="7">
        <f t="shared" ref="JE3" si="46">IS3+12</f>
        <v>97</v>
      </c>
      <c r="JF3" s="7">
        <f t="shared" ref="JF3" si="47">IT3+12</f>
        <v>98</v>
      </c>
      <c r="JG3" s="7">
        <f t="shared" ref="JG3" si="48">IU3+12</f>
        <v>12</v>
      </c>
      <c r="JH3" s="7">
        <f t="shared" ref="JH3" si="49">IV3+12</f>
        <v>119</v>
      </c>
      <c r="JI3" s="7">
        <f t="shared" ref="JI3" si="50">IW3+12</f>
        <v>112</v>
      </c>
      <c r="JJ3" s="7">
        <f t="shared" ref="JJ3" si="51">IX3+12</f>
        <v>113</v>
      </c>
      <c r="JK3" s="7">
        <f t="shared" ref="JK3" si="52">IY3+12</f>
        <v>114</v>
      </c>
      <c r="JL3" s="7">
        <f t="shared" ref="JL3" si="53">IZ3+12</f>
        <v>115</v>
      </c>
      <c r="JM3" s="7">
        <f t="shared" ref="JM3" si="54">JA3+12</f>
        <v>116</v>
      </c>
      <c r="JN3" s="7">
        <f t="shared" ref="JN3" si="55">JB3+12</f>
        <v>117</v>
      </c>
      <c r="JO3" s="7">
        <f t="shared" ref="JO3" si="56">JC3+12</f>
        <v>118</v>
      </c>
    </row>
    <row r="4" spans="1:275" s="3" customFormat="1" x14ac:dyDescent="0.25">
      <c r="B4" s="32"/>
      <c r="C4" s="52"/>
      <c r="D4" s="52"/>
      <c r="AQ4"/>
      <c r="AR4"/>
      <c r="AS4"/>
      <c r="AT4"/>
      <c r="AU4"/>
      <c r="AV4"/>
      <c r="AW4"/>
    </row>
    <row r="5" spans="1:275" s="17" customFormat="1" ht="26.25" x14ac:dyDescent="0.25">
      <c r="B5" s="33"/>
      <c r="C5" s="53"/>
      <c r="D5" s="53"/>
      <c r="AQ5"/>
      <c r="AR5"/>
      <c r="AS5"/>
      <c r="AT5"/>
      <c r="AU5"/>
      <c r="AV5"/>
      <c r="AW5"/>
      <c r="CK5" s="18" t="s">
        <v>96</v>
      </c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 t="s">
        <v>96</v>
      </c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GA5" s="19" t="s">
        <v>95</v>
      </c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9"/>
      <c r="HV5" s="19" t="s">
        <v>95</v>
      </c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  <c r="IW5" s="19"/>
      <c r="IX5" s="19"/>
      <c r="IY5" s="19"/>
      <c r="IZ5" s="19"/>
      <c r="JA5" s="19"/>
      <c r="JB5" s="19"/>
      <c r="JC5" s="19"/>
      <c r="JD5" s="19"/>
      <c r="JE5" s="19"/>
      <c r="JF5" s="19"/>
      <c r="JG5" s="19"/>
      <c r="JH5" s="19"/>
      <c r="JI5" s="19"/>
      <c r="JJ5" s="19"/>
      <c r="JK5" s="19"/>
      <c r="JL5" s="19"/>
      <c r="JM5" s="19"/>
      <c r="JN5" s="19"/>
      <c r="JO5" s="19"/>
    </row>
    <row r="6" spans="1:275" s="12" customFormat="1" ht="23.25" x14ac:dyDescent="0.25">
      <c r="B6" s="34"/>
      <c r="C6" s="54"/>
      <c r="D6" s="54"/>
      <c r="E6" s="39" t="s">
        <v>76</v>
      </c>
      <c r="AQ6"/>
      <c r="AR6"/>
      <c r="AS6"/>
      <c r="AT6"/>
      <c r="AU6"/>
      <c r="AV6"/>
      <c r="AW6"/>
      <c r="CK6" s="12" t="s">
        <v>51</v>
      </c>
      <c r="EF6" s="12" t="s">
        <v>52</v>
      </c>
      <c r="GA6" s="12" t="s">
        <v>51</v>
      </c>
      <c r="HV6" s="12" t="s">
        <v>52</v>
      </c>
    </row>
    <row r="7" spans="1:275" s="3" customFormat="1" ht="26.25" x14ac:dyDescent="0.25">
      <c r="B7" s="30"/>
      <c r="C7" s="55" t="s">
        <v>70</v>
      </c>
      <c r="D7" s="55"/>
      <c r="E7" s="40" t="s">
        <v>56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/>
      <c r="AR7"/>
      <c r="AS7"/>
      <c r="AT7"/>
      <c r="AU7"/>
      <c r="AV7"/>
      <c r="AW7"/>
      <c r="AX7" s="19" t="s">
        <v>61</v>
      </c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4"/>
      <c r="CL7" s="3" t="s">
        <v>57</v>
      </c>
      <c r="CM7" s="3" t="s">
        <v>59</v>
      </c>
      <c r="CX7" s="3" t="s">
        <v>58</v>
      </c>
      <c r="CY7" s="3" t="s">
        <v>60</v>
      </c>
      <c r="DJ7" s="3" t="s">
        <v>92</v>
      </c>
      <c r="DK7" s="3" t="s">
        <v>93</v>
      </c>
      <c r="DS7" s="3" t="s">
        <v>136</v>
      </c>
      <c r="DT7" s="3" t="s">
        <v>98</v>
      </c>
      <c r="EG7" s="3" t="s">
        <v>57</v>
      </c>
      <c r="EH7" s="3" t="s">
        <v>59</v>
      </c>
      <c r="ES7" s="3" t="s">
        <v>58</v>
      </c>
      <c r="ET7" s="3" t="s">
        <v>60</v>
      </c>
      <c r="FE7" s="3" t="s">
        <v>92</v>
      </c>
      <c r="FF7" s="3" t="s">
        <v>93</v>
      </c>
      <c r="FN7" s="3" t="s">
        <v>136</v>
      </c>
      <c r="FO7" s="3" t="s">
        <v>98</v>
      </c>
      <c r="GB7" s="3" t="s">
        <v>57</v>
      </c>
      <c r="GC7" s="3" t="s">
        <v>59</v>
      </c>
      <c r="GN7" s="3" t="s">
        <v>58</v>
      </c>
      <c r="GO7" s="3" t="s">
        <v>60</v>
      </c>
      <c r="GZ7" s="3" t="s">
        <v>92</v>
      </c>
      <c r="HA7" s="3" t="s">
        <v>93</v>
      </c>
      <c r="HI7" s="3" t="s">
        <v>136</v>
      </c>
      <c r="HJ7" s="3" t="s">
        <v>98</v>
      </c>
      <c r="HW7" s="3" t="s">
        <v>57</v>
      </c>
      <c r="HX7" s="3" t="s">
        <v>59</v>
      </c>
      <c r="II7" s="3" t="s">
        <v>58</v>
      </c>
      <c r="IJ7" s="3" t="s">
        <v>60</v>
      </c>
      <c r="IU7" s="3" t="s">
        <v>92</v>
      </c>
      <c r="IV7" s="3" t="s">
        <v>93</v>
      </c>
      <c r="JD7" s="3" t="s">
        <v>136</v>
      </c>
      <c r="JE7" s="3" t="s">
        <v>98</v>
      </c>
    </row>
    <row r="8" spans="1:275" s="8" customFormat="1" ht="30" x14ac:dyDescent="0.25">
      <c r="A8" s="13" t="s">
        <v>80</v>
      </c>
      <c r="B8" s="35" t="s">
        <v>67</v>
      </c>
      <c r="C8" s="41" t="s">
        <v>141</v>
      </c>
      <c r="D8" s="41" t="s">
        <v>140</v>
      </c>
      <c r="E8" s="9" t="s">
        <v>62</v>
      </c>
      <c r="F8" s="9"/>
      <c r="G8" s="9"/>
      <c r="H8" s="9"/>
      <c r="I8" s="9"/>
      <c r="J8" s="9"/>
      <c r="K8" s="9"/>
      <c r="L8" s="9"/>
      <c r="M8" s="9"/>
      <c r="N8" s="9"/>
      <c r="O8" s="9"/>
      <c r="P8" s="9" t="s">
        <v>53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 t="s">
        <v>94</v>
      </c>
      <c r="AC8" s="9"/>
      <c r="AD8" s="9"/>
      <c r="AE8" s="9"/>
      <c r="AF8" s="9"/>
      <c r="AG8" s="9"/>
      <c r="AH8" s="9"/>
      <c r="AI8" s="9"/>
      <c r="AJ8" s="24" t="s">
        <v>99</v>
      </c>
      <c r="AK8" s="24" t="s">
        <v>97</v>
      </c>
      <c r="AL8" s="24" t="s">
        <v>91</v>
      </c>
      <c r="AM8" s="21" t="s">
        <v>101</v>
      </c>
      <c r="AN8" s="21" t="s">
        <v>100</v>
      </c>
      <c r="AO8" s="21" t="s">
        <v>102</v>
      </c>
      <c r="AP8" s="42" t="s">
        <v>103</v>
      </c>
      <c r="AQ8"/>
      <c r="AR8"/>
      <c r="AS8"/>
      <c r="AT8"/>
      <c r="AU8"/>
      <c r="AV8"/>
      <c r="AW8"/>
      <c r="AX8" s="9" t="s">
        <v>62</v>
      </c>
      <c r="AY8" s="9"/>
      <c r="AZ8" s="9"/>
      <c r="BA8" s="9"/>
      <c r="BB8" s="9"/>
      <c r="BC8" s="9"/>
      <c r="BD8" s="9"/>
      <c r="BE8" s="9"/>
      <c r="BF8" s="9"/>
      <c r="BG8" s="9"/>
      <c r="BH8" s="9"/>
      <c r="BI8" s="9" t="s">
        <v>53</v>
      </c>
      <c r="BJ8" s="9"/>
      <c r="BK8" s="9"/>
      <c r="BL8" s="9"/>
      <c r="BM8" s="9"/>
      <c r="BN8" s="9"/>
      <c r="BO8" s="9"/>
      <c r="BP8" s="9"/>
      <c r="BQ8" s="9"/>
      <c r="BR8" s="9"/>
      <c r="BS8" s="9"/>
      <c r="BT8" s="9" t="s">
        <v>94</v>
      </c>
      <c r="BU8" s="9"/>
      <c r="BV8" s="9"/>
      <c r="BW8" s="9"/>
      <c r="BX8" s="9"/>
      <c r="BY8" s="9"/>
      <c r="BZ8" s="9"/>
      <c r="CA8" s="9"/>
      <c r="CB8" s="24" t="s">
        <v>99</v>
      </c>
      <c r="CC8" s="24" t="s">
        <v>97</v>
      </c>
      <c r="CD8" s="24" t="s">
        <v>91</v>
      </c>
      <c r="CE8" s="21" t="s">
        <v>101</v>
      </c>
      <c r="CF8" s="21" t="s">
        <v>100</v>
      </c>
      <c r="CG8" s="21" t="s">
        <v>102</v>
      </c>
      <c r="CH8" s="9" t="s">
        <v>63</v>
      </c>
      <c r="CI8" s="9" t="s">
        <v>64</v>
      </c>
    </row>
    <row r="9" spans="1:275" s="6" customFormat="1" ht="30" x14ac:dyDescent="0.25">
      <c r="B9" s="36">
        <v>4</v>
      </c>
      <c r="C9" s="6" t="s">
        <v>65</v>
      </c>
      <c r="D9" s="6" t="s">
        <v>66</v>
      </c>
      <c r="E9" s="6" t="str">
        <f ca="1">CM9</f>
        <v>TOTAL</v>
      </c>
      <c r="F9" s="6" t="str">
        <f t="shared" ref="F9:L9" ca="1" si="57">CN9</f>
        <v>Spc Heating</v>
      </c>
      <c r="G9" s="6" t="str">
        <f t="shared" ca="1" si="57"/>
        <v>Spc Cooling</v>
      </c>
      <c r="H9" s="6" t="str">
        <f t="shared" ca="1" si="57"/>
        <v>Indoor Fans</v>
      </c>
      <c r="I9" s="6" t="str">
        <f t="shared" ca="1" si="57"/>
        <v>Ht Reject</v>
      </c>
      <c r="J9" s="6" t="str">
        <f t="shared" ca="1" si="57"/>
        <v>Pumps &amp; Misc</v>
      </c>
      <c r="K9" s="6" t="str">
        <f t="shared" ca="1" si="57"/>
        <v>Domestic HW</v>
      </c>
      <c r="L9" s="6" t="str">
        <f t="shared" ca="1" si="57"/>
        <v>Lighting</v>
      </c>
      <c r="M9" s="6" t="str">
        <f ca="1">CU9</f>
        <v>Receptacle</v>
      </c>
      <c r="N9" s="6" t="str">
        <f ca="1">CV9</f>
        <v>Process</v>
      </c>
      <c r="O9" s="6" t="str">
        <f ca="1">CW9</f>
        <v>Process Ltg</v>
      </c>
      <c r="P9" s="6" t="str">
        <f ca="1">CY9</f>
        <v>TOTAL</v>
      </c>
      <c r="Q9" s="6" t="str">
        <f t="shared" ref="Q9:Z9" ca="1" si="58">CZ9</f>
        <v>Spc Heating</v>
      </c>
      <c r="R9" s="6" t="str">
        <f t="shared" ca="1" si="58"/>
        <v>Spc Cooling</v>
      </c>
      <c r="S9" s="6" t="str">
        <f t="shared" ca="1" si="58"/>
        <v>Indoor Fans</v>
      </c>
      <c r="T9" s="6" t="str">
        <f t="shared" ca="1" si="58"/>
        <v>Ht Reject</v>
      </c>
      <c r="U9" s="6" t="str">
        <f t="shared" ca="1" si="58"/>
        <v>Pumps &amp; Misc</v>
      </c>
      <c r="V9" s="6" t="str">
        <f t="shared" ca="1" si="58"/>
        <v>Domestic HW</v>
      </c>
      <c r="W9" s="6" t="str">
        <f t="shared" ca="1" si="58"/>
        <v>Lighting</v>
      </c>
      <c r="X9" s="6" t="str">
        <f t="shared" ca="1" si="58"/>
        <v>Receptacle</v>
      </c>
      <c r="Y9" s="6" t="str">
        <f t="shared" ca="1" si="58"/>
        <v>Process</v>
      </c>
      <c r="Z9" s="6" t="str">
        <f t="shared" ca="1" si="58"/>
        <v>Process Ltg</v>
      </c>
      <c r="AB9" s="6" t="str">
        <f ca="1">DK9</f>
        <v>Comp Total</v>
      </c>
      <c r="AC9" s="6" t="str">
        <f t="shared" ref="AC9:AI9" ca="1" si="59">DL9</f>
        <v>Spc Heating</v>
      </c>
      <c r="AD9" s="6" t="str">
        <f t="shared" ca="1" si="59"/>
        <v>Spc Cooling</v>
      </c>
      <c r="AE9" s="6" t="str">
        <f t="shared" ca="1" si="59"/>
        <v>Indoor Fans</v>
      </c>
      <c r="AF9" s="6" t="str">
        <f t="shared" ca="1" si="59"/>
        <v>Ht Reject</v>
      </c>
      <c r="AG9" s="6" t="str">
        <f t="shared" ca="1" si="59"/>
        <v>Pumps &amp; Misc</v>
      </c>
      <c r="AH9" s="6" t="str">
        <f t="shared" ca="1" si="59"/>
        <v>Domestic HW</v>
      </c>
      <c r="AI9" s="6" t="str">
        <f t="shared" ca="1" si="59"/>
        <v>Lighting</v>
      </c>
      <c r="AJ9" s="25" t="s">
        <v>98</v>
      </c>
      <c r="AK9" s="25" t="s">
        <v>98</v>
      </c>
      <c r="AL9" s="25"/>
      <c r="AM9" s="22" t="s">
        <v>93</v>
      </c>
      <c r="AN9" s="22" t="s">
        <v>93</v>
      </c>
      <c r="AO9" s="22"/>
      <c r="AP9" s="43" t="s">
        <v>93</v>
      </c>
      <c r="AQ9" s="46" t="str">
        <f t="shared" ref="AQ9:AW9" ca="1" si="60">DL9</f>
        <v>Spc Heating</v>
      </c>
      <c r="AR9" s="46" t="str">
        <f t="shared" ca="1" si="60"/>
        <v>Spc Cooling</v>
      </c>
      <c r="AS9" s="46" t="str">
        <f t="shared" ca="1" si="60"/>
        <v>Indoor Fans</v>
      </c>
      <c r="AT9" s="46" t="str">
        <f t="shared" ca="1" si="60"/>
        <v>Ht Reject</v>
      </c>
      <c r="AU9" s="46" t="str">
        <f t="shared" ca="1" si="60"/>
        <v>Pumps &amp; Misc</v>
      </c>
      <c r="AV9" s="46" t="str">
        <f t="shared" ca="1" si="60"/>
        <v>Domestic HW</v>
      </c>
      <c r="AW9" s="46" t="str">
        <f t="shared" ca="1" si="60"/>
        <v>Lighting</v>
      </c>
      <c r="AX9" s="6" t="str">
        <f t="shared" ref="AX9:BH9" ca="1" si="61">GC9</f>
        <v>TOTAL</v>
      </c>
      <c r="AY9" s="6" t="str">
        <f t="shared" ca="1" si="61"/>
        <v>Spc Heating</v>
      </c>
      <c r="AZ9" s="6" t="str">
        <f t="shared" ca="1" si="61"/>
        <v>Spc Cooling</v>
      </c>
      <c r="BA9" s="6" t="str">
        <f t="shared" ca="1" si="61"/>
        <v>Indoor Fans</v>
      </c>
      <c r="BB9" s="6" t="str">
        <f t="shared" ca="1" si="61"/>
        <v>Ht Reject</v>
      </c>
      <c r="BC9" s="6" t="str">
        <f t="shared" ca="1" si="61"/>
        <v>Pumps &amp; Misc</v>
      </c>
      <c r="BD9" s="6" t="str">
        <f t="shared" ca="1" si="61"/>
        <v>Domestic HW</v>
      </c>
      <c r="BE9" s="6" t="str">
        <f t="shared" ca="1" si="61"/>
        <v>Lighting</v>
      </c>
      <c r="BF9" s="6" t="str">
        <f t="shared" ca="1" si="61"/>
        <v>Receptacle</v>
      </c>
      <c r="BG9" s="6" t="str">
        <f t="shared" ca="1" si="61"/>
        <v>Process</v>
      </c>
      <c r="BH9" s="6" t="str">
        <f t="shared" ca="1" si="61"/>
        <v>Process Ltg</v>
      </c>
      <c r="BI9" s="6" t="str">
        <f t="shared" ref="BI9:BS9" ca="1" si="62">GO9</f>
        <v>TOTAL</v>
      </c>
      <c r="BJ9" s="6" t="str">
        <f t="shared" ca="1" si="62"/>
        <v>Spc Heating</v>
      </c>
      <c r="BK9" s="6" t="str">
        <f t="shared" ca="1" si="62"/>
        <v>Spc Cooling</v>
      </c>
      <c r="BL9" s="6" t="str">
        <f t="shared" ca="1" si="62"/>
        <v>Indoor Fans</v>
      </c>
      <c r="BM9" s="6" t="str">
        <f t="shared" ca="1" si="62"/>
        <v>Ht Reject</v>
      </c>
      <c r="BN9" s="6" t="str">
        <f t="shared" ca="1" si="62"/>
        <v>Pumps &amp; Misc</v>
      </c>
      <c r="BO9" s="6" t="str">
        <f t="shared" ca="1" si="62"/>
        <v>Domestic HW</v>
      </c>
      <c r="BP9" s="6" t="str">
        <f t="shared" ca="1" si="62"/>
        <v>Lighting</v>
      </c>
      <c r="BQ9" s="6" t="str">
        <f t="shared" ca="1" si="62"/>
        <v>Receptacle</v>
      </c>
      <c r="BR9" s="6" t="str">
        <f t="shared" ca="1" si="62"/>
        <v>Process</v>
      </c>
      <c r="BS9" s="6" t="str">
        <f t="shared" ca="1" si="62"/>
        <v>Process Ltg</v>
      </c>
      <c r="BT9" s="6" t="str">
        <f ca="1">HA9</f>
        <v>Comp Total</v>
      </c>
      <c r="BU9" s="6" t="str">
        <f t="shared" ref="BU9:CA9" ca="1" si="63">HB9</f>
        <v>Spc Heating</v>
      </c>
      <c r="BV9" s="6" t="str">
        <f t="shared" ca="1" si="63"/>
        <v>Spc Cooling</v>
      </c>
      <c r="BW9" s="6" t="str">
        <f t="shared" ca="1" si="63"/>
        <v>Indoor Fans</v>
      </c>
      <c r="BX9" s="6" t="str">
        <f t="shared" ca="1" si="63"/>
        <v>Ht Reject</v>
      </c>
      <c r="BY9" s="6" t="str">
        <f t="shared" ca="1" si="63"/>
        <v>Pumps &amp; Misc</v>
      </c>
      <c r="BZ9" s="6" t="str">
        <f t="shared" ca="1" si="63"/>
        <v>Domestic HW</v>
      </c>
      <c r="CA9" s="6" t="str">
        <f t="shared" ca="1" si="63"/>
        <v>Lighting</v>
      </c>
      <c r="CB9" s="25" t="s">
        <v>98</v>
      </c>
      <c r="CC9" s="25" t="s">
        <v>98</v>
      </c>
      <c r="CD9" s="25"/>
      <c r="CE9" s="22" t="s">
        <v>93</v>
      </c>
      <c r="CF9" s="22" t="s">
        <v>93</v>
      </c>
      <c r="CG9" s="22"/>
      <c r="CM9" s="6" t="str">
        <f t="shared" ref="CM9:CW18" ca="1" si="64">OFFSET(INDIRECT($C$2),$B9,CM$3)</f>
        <v>TOTAL</v>
      </c>
      <c r="CN9" s="6" t="str">
        <f t="shared" ca="1" si="64"/>
        <v>Spc Heating</v>
      </c>
      <c r="CO9" s="6" t="str">
        <f t="shared" ca="1" si="64"/>
        <v>Spc Cooling</v>
      </c>
      <c r="CP9" s="6" t="str">
        <f t="shared" ca="1" si="64"/>
        <v>Indoor Fans</v>
      </c>
      <c r="CQ9" s="6" t="str">
        <f t="shared" ca="1" si="64"/>
        <v>Ht Reject</v>
      </c>
      <c r="CR9" s="6" t="str">
        <f t="shared" ca="1" si="64"/>
        <v>Pumps &amp; Misc</v>
      </c>
      <c r="CS9" s="6" t="str">
        <f t="shared" ca="1" si="64"/>
        <v>Domestic HW</v>
      </c>
      <c r="CT9" s="6" t="str">
        <f t="shared" ca="1" si="64"/>
        <v>Lighting</v>
      </c>
      <c r="CU9" s="6" t="str">
        <f t="shared" ca="1" si="64"/>
        <v>Receptacle</v>
      </c>
      <c r="CV9" s="6" t="str">
        <f t="shared" ca="1" si="64"/>
        <v>Process</v>
      </c>
      <c r="CW9" s="6" t="str">
        <f t="shared" ca="1" si="64"/>
        <v>Process Ltg</v>
      </c>
      <c r="CY9" s="6" t="str">
        <f t="shared" ref="CY9:DI18" ca="1" si="65">OFFSET(INDIRECT($C$2),$B9,CY$3)</f>
        <v>TOTAL</v>
      </c>
      <c r="CZ9" s="6" t="str">
        <f t="shared" ca="1" si="65"/>
        <v>Spc Heating</v>
      </c>
      <c r="DA9" s="6" t="str">
        <f t="shared" ca="1" si="65"/>
        <v>Spc Cooling</v>
      </c>
      <c r="DB9" s="6" t="str">
        <f t="shared" ca="1" si="65"/>
        <v>Indoor Fans</v>
      </c>
      <c r="DC9" s="6" t="str">
        <f t="shared" ca="1" si="65"/>
        <v>Ht Reject</v>
      </c>
      <c r="DD9" s="6" t="str">
        <f t="shared" ca="1" si="65"/>
        <v>Pumps &amp; Misc</v>
      </c>
      <c r="DE9" s="6" t="str">
        <f t="shared" ca="1" si="65"/>
        <v>Domestic HW</v>
      </c>
      <c r="DF9" s="6" t="str">
        <f t="shared" ca="1" si="65"/>
        <v>Lighting</v>
      </c>
      <c r="DG9" s="6" t="str">
        <f t="shared" ca="1" si="65"/>
        <v>Receptacle</v>
      </c>
      <c r="DH9" s="6" t="str">
        <f t="shared" ca="1" si="65"/>
        <v>Process</v>
      </c>
      <c r="DI9" s="6" t="str">
        <f t="shared" ca="1" si="65"/>
        <v>Process Ltg</v>
      </c>
      <c r="DK9" s="6" t="str">
        <f t="shared" ref="DK9:DR24" ca="1" si="66">OFFSET(INDIRECT($C$2),$B9,DK$3)</f>
        <v>Comp Total</v>
      </c>
      <c r="DL9" s="6" t="str">
        <f t="shared" ca="1" si="66"/>
        <v>Spc Heating</v>
      </c>
      <c r="DM9" s="6" t="str">
        <f t="shared" ca="1" si="66"/>
        <v>Spc Cooling</v>
      </c>
      <c r="DN9" s="6" t="str">
        <f t="shared" ca="1" si="66"/>
        <v>Indoor Fans</v>
      </c>
      <c r="DO9" s="6" t="str">
        <f t="shared" ca="1" si="66"/>
        <v>Ht Reject</v>
      </c>
      <c r="DP9" s="6" t="str">
        <f t="shared" ca="1" si="66"/>
        <v>Pumps &amp; Misc</v>
      </c>
      <c r="DQ9" s="6" t="str">
        <f t="shared" ca="1" si="66"/>
        <v>Domestic HW</v>
      </c>
      <c r="DR9" s="6" t="str">
        <f t="shared" ca="1" si="66"/>
        <v>Lighting</v>
      </c>
      <c r="DT9" s="6" t="str">
        <f ca="1">CM9</f>
        <v>TOTAL</v>
      </c>
      <c r="DU9" s="6" t="str">
        <f t="shared" ref="DU9:ED9" ca="1" si="67">CN9</f>
        <v>Spc Heating</v>
      </c>
      <c r="DV9" s="6" t="str">
        <f t="shared" ca="1" si="67"/>
        <v>Spc Cooling</v>
      </c>
      <c r="DW9" s="6" t="str">
        <f t="shared" ca="1" si="67"/>
        <v>Indoor Fans</v>
      </c>
      <c r="DX9" s="6" t="str">
        <f t="shared" ca="1" si="67"/>
        <v>Ht Reject</v>
      </c>
      <c r="DY9" s="6" t="str">
        <f t="shared" ca="1" si="67"/>
        <v>Pumps &amp; Misc</v>
      </c>
      <c r="DZ9" s="6" t="str">
        <f t="shared" ca="1" si="67"/>
        <v>Domestic HW</v>
      </c>
      <c r="EA9" s="6" t="str">
        <f t="shared" ca="1" si="67"/>
        <v>Lighting</v>
      </c>
      <c r="EB9" s="6" t="str">
        <f t="shared" ca="1" si="67"/>
        <v>Receptacle</v>
      </c>
      <c r="EC9" s="6" t="str">
        <f t="shared" ca="1" si="67"/>
        <v>Process</v>
      </c>
      <c r="ED9" s="6" t="str">
        <f t="shared" ca="1" si="67"/>
        <v>Process Ltg</v>
      </c>
      <c r="EH9" s="6" t="str">
        <f t="shared" ref="EH9:ER9" ca="1" si="68">OFFSET(INDIRECT($C$2),$B9,EH$3)</f>
        <v>TOTAL</v>
      </c>
      <c r="EI9" s="6" t="str">
        <f t="shared" ca="1" si="68"/>
        <v>Spc Heating</v>
      </c>
      <c r="EJ9" s="6" t="str">
        <f t="shared" ca="1" si="68"/>
        <v>Spc Cooling</v>
      </c>
      <c r="EK9" s="6" t="str">
        <f t="shared" ca="1" si="68"/>
        <v>Indoor Fans</v>
      </c>
      <c r="EL9" s="6" t="str">
        <f t="shared" ca="1" si="68"/>
        <v>Ht Reject</v>
      </c>
      <c r="EM9" s="6" t="str">
        <f t="shared" ca="1" si="68"/>
        <v>Pumps &amp; Misc</v>
      </c>
      <c r="EN9" s="6" t="str">
        <f t="shared" ca="1" si="68"/>
        <v>Domestic HW</v>
      </c>
      <c r="EO9" s="6" t="str">
        <f t="shared" ca="1" si="68"/>
        <v>Lighting</v>
      </c>
      <c r="EP9" s="6" t="str">
        <f t="shared" ca="1" si="68"/>
        <v>Receptacle</v>
      </c>
      <c r="EQ9" s="6" t="str">
        <f t="shared" ca="1" si="68"/>
        <v>Process</v>
      </c>
      <c r="ER9" s="6" t="str">
        <f t="shared" ca="1" si="68"/>
        <v>Process Ltg</v>
      </c>
      <c r="ET9" s="6" t="str">
        <f t="shared" ref="ET9:FD9" ca="1" si="69">OFFSET(INDIRECT($C$2),$B9,ET$3)</f>
        <v>TOTAL</v>
      </c>
      <c r="EU9" s="6" t="str">
        <f t="shared" ca="1" si="69"/>
        <v>Spc Heating</v>
      </c>
      <c r="EV9" s="6" t="str">
        <f t="shared" ca="1" si="69"/>
        <v>Spc Cooling</v>
      </c>
      <c r="EW9" s="6" t="str">
        <f t="shared" ca="1" si="69"/>
        <v>Indoor Fans</v>
      </c>
      <c r="EX9" s="6" t="str">
        <f t="shared" ca="1" si="69"/>
        <v>Ht Reject</v>
      </c>
      <c r="EY9" s="6" t="str">
        <f t="shared" ca="1" si="69"/>
        <v>Pumps &amp; Misc</v>
      </c>
      <c r="EZ9" s="6" t="str">
        <f t="shared" ca="1" si="69"/>
        <v>Domestic HW</v>
      </c>
      <c r="FA9" s="6" t="str">
        <f t="shared" ca="1" si="69"/>
        <v>Lighting</v>
      </c>
      <c r="FB9" s="6" t="str">
        <f t="shared" ca="1" si="69"/>
        <v>Receptacle</v>
      </c>
      <c r="FC9" s="6" t="str">
        <f t="shared" ca="1" si="69"/>
        <v>Process</v>
      </c>
      <c r="FD9" s="6" t="str">
        <f t="shared" ca="1" si="69"/>
        <v>Process Ltg</v>
      </c>
      <c r="FF9" s="6" t="str">
        <f t="shared" ref="FF9:FM9" ca="1" si="70">OFFSET(INDIRECT($C$2),$B9,FF$3)</f>
        <v>Comp Total</v>
      </c>
      <c r="FG9" s="6" t="str">
        <f t="shared" ca="1" si="70"/>
        <v>Spc Heating</v>
      </c>
      <c r="FH9" s="6" t="str">
        <f t="shared" ca="1" si="70"/>
        <v>Spc Cooling</v>
      </c>
      <c r="FI9" s="6" t="str">
        <f t="shared" ca="1" si="70"/>
        <v>Indoor Fans</v>
      </c>
      <c r="FJ9" s="6" t="str">
        <f t="shared" ca="1" si="70"/>
        <v>Ht Reject</v>
      </c>
      <c r="FK9" s="6" t="str">
        <f t="shared" ca="1" si="70"/>
        <v>Pumps &amp; Misc</v>
      </c>
      <c r="FL9" s="6" t="str">
        <f t="shared" ca="1" si="70"/>
        <v>Domestic HW</v>
      </c>
      <c r="FM9" s="6" t="str">
        <f t="shared" ca="1" si="70"/>
        <v>Lighting</v>
      </c>
      <c r="FO9" s="6" t="str">
        <f ca="1">EH9</f>
        <v>TOTAL</v>
      </c>
      <c r="FP9" s="6" t="str">
        <f t="shared" ref="FP9" ca="1" si="71">EI9</f>
        <v>Spc Heating</v>
      </c>
      <c r="FQ9" s="6" t="str">
        <f t="shared" ref="FQ9" ca="1" si="72">EJ9</f>
        <v>Spc Cooling</v>
      </c>
      <c r="FR9" s="6" t="str">
        <f t="shared" ref="FR9" ca="1" si="73">EK9</f>
        <v>Indoor Fans</v>
      </c>
      <c r="FS9" s="6" t="str">
        <f t="shared" ref="FS9" ca="1" si="74">EL9</f>
        <v>Ht Reject</v>
      </c>
      <c r="FT9" s="6" t="str">
        <f t="shared" ref="FT9" ca="1" si="75">EM9</f>
        <v>Pumps &amp; Misc</v>
      </c>
      <c r="FU9" s="6" t="str">
        <f t="shared" ref="FU9" ca="1" si="76">EN9</f>
        <v>Domestic HW</v>
      </c>
      <c r="FV9" s="6" t="str">
        <f t="shared" ref="FV9" ca="1" si="77">EO9</f>
        <v>Lighting</v>
      </c>
      <c r="FW9" s="6" t="str">
        <f t="shared" ref="FW9" ca="1" si="78">EP9</f>
        <v>Receptacle</v>
      </c>
      <c r="FX9" s="6" t="str">
        <f t="shared" ref="FX9" ca="1" si="79">EQ9</f>
        <v>Process</v>
      </c>
      <c r="FY9" s="6" t="str">
        <f t="shared" ref="FY9" ca="1" si="80">ER9</f>
        <v>Process Ltg</v>
      </c>
      <c r="GC9" s="6" t="str">
        <f t="shared" ref="GC9:GM10" ca="1" si="81">OFFSET(INDIRECT($C$2),$B9,GC$3)</f>
        <v>TOTAL</v>
      </c>
      <c r="GD9" s="6" t="str">
        <f t="shared" ca="1" si="81"/>
        <v>Spc Heating</v>
      </c>
      <c r="GE9" s="6" t="str">
        <f t="shared" ca="1" si="81"/>
        <v>Spc Cooling</v>
      </c>
      <c r="GF9" s="6" t="str">
        <f t="shared" ca="1" si="81"/>
        <v>Indoor Fans</v>
      </c>
      <c r="GG9" s="6" t="str">
        <f t="shared" ca="1" si="81"/>
        <v>Ht Reject</v>
      </c>
      <c r="GH9" s="6" t="str">
        <f t="shared" ca="1" si="81"/>
        <v>Pumps &amp; Misc</v>
      </c>
      <c r="GI9" s="6" t="str">
        <f t="shared" ca="1" si="81"/>
        <v>Domestic HW</v>
      </c>
      <c r="GJ9" s="6" t="str">
        <f t="shared" ca="1" si="81"/>
        <v>Lighting</v>
      </c>
      <c r="GK9" s="6" t="str">
        <f t="shared" ca="1" si="81"/>
        <v>Receptacle</v>
      </c>
      <c r="GL9" s="6" t="str">
        <f t="shared" ca="1" si="81"/>
        <v>Process</v>
      </c>
      <c r="GM9" s="6" t="str">
        <f t="shared" ca="1" si="81"/>
        <v>Process Ltg</v>
      </c>
      <c r="GO9" s="6" t="str">
        <f t="shared" ref="GO9:GY18" ca="1" si="82">OFFSET(INDIRECT($C$2),$B9,GO$3)</f>
        <v>TOTAL</v>
      </c>
      <c r="GP9" s="6" t="str">
        <f t="shared" ca="1" si="82"/>
        <v>Spc Heating</v>
      </c>
      <c r="GQ9" s="6" t="str">
        <f t="shared" ca="1" si="82"/>
        <v>Spc Cooling</v>
      </c>
      <c r="GR9" s="6" t="str">
        <f t="shared" ca="1" si="82"/>
        <v>Indoor Fans</v>
      </c>
      <c r="GS9" s="6" t="str">
        <f t="shared" ca="1" si="82"/>
        <v>Ht Reject</v>
      </c>
      <c r="GT9" s="6" t="str">
        <f t="shared" ca="1" si="82"/>
        <v>Pumps &amp; Misc</v>
      </c>
      <c r="GU9" s="6" t="str">
        <f t="shared" ca="1" si="82"/>
        <v>Domestic HW</v>
      </c>
      <c r="GV9" s="6" t="str">
        <f t="shared" ca="1" si="82"/>
        <v>Lighting</v>
      </c>
      <c r="GW9" s="6" t="str">
        <f t="shared" ca="1" si="82"/>
        <v>Receptacle</v>
      </c>
      <c r="GX9" s="6" t="str">
        <f t="shared" ca="1" si="82"/>
        <v>Process</v>
      </c>
      <c r="GY9" s="6" t="str">
        <f t="shared" ca="1" si="82"/>
        <v>Process Ltg</v>
      </c>
      <c r="HA9" s="6" t="str">
        <f t="shared" ref="HA9:HH24" ca="1" si="83">OFFSET(INDIRECT($C$2),$B9,HA$3)</f>
        <v>Comp Total</v>
      </c>
      <c r="HB9" s="6" t="str">
        <f t="shared" ca="1" si="83"/>
        <v>Spc Heating</v>
      </c>
      <c r="HC9" s="6" t="str">
        <f t="shared" ca="1" si="83"/>
        <v>Spc Cooling</v>
      </c>
      <c r="HD9" s="6" t="str">
        <f t="shared" ca="1" si="83"/>
        <v>Indoor Fans</v>
      </c>
      <c r="HE9" s="6" t="str">
        <f t="shared" ca="1" si="83"/>
        <v>Ht Reject</v>
      </c>
      <c r="HF9" s="6" t="str">
        <f t="shared" ca="1" si="83"/>
        <v>Pumps &amp; Misc</v>
      </c>
      <c r="HG9" s="6" t="str">
        <f t="shared" ca="1" si="83"/>
        <v>Domestic HW</v>
      </c>
      <c r="HH9" s="6" t="str">
        <f t="shared" ca="1" si="83"/>
        <v>Lighting</v>
      </c>
      <c r="HJ9" s="6" t="str">
        <f ca="1">GC9</f>
        <v>TOTAL</v>
      </c>
      <c r="HK9" s="6" t="str">
        <f t="shared" ref="HK9" ca="1" si="84">GD9</f>
        <v>Spc Heating</v>
      </c>
      <c r="HL9" s="6" t="str">
        <f t="shared" ref="HL9" ca="1" si="85">GE9</f>
        <v>Spc Cooling</v>
      </c>
      <c r="HM9" s="6" t="str">
        <f t="shared" ref="HM9" ca="1" si="86">GF9</f>
        <v>Indoor Fans</v>
      </c>
      <c r="HN9" s="6" t="str">
        <f t="shared" ref="HN9" ca="1" si="87">GG9</f>
        <v>Ht Reject</v>
      </c>
      <c r="HO9" s="6" t="str">
        <f t="shared" ref="HO9" ca="1" si="88">GH9</f>
        <v>Pumps &amp; Misc</v>
      </c>
      <c r="HP9" s="6" t="str">
        <f t="shared" ref="HP9" ca="1" si="89">GI9</f>
        <v>Domestic HW</v>
      </c>
      <c r="HQ9" s="6" t="str">
        <f t="shared" ref="HQ9" ca="1" si="90">GJ9</f>
        <v>Lighting</v>
      </c>
      <c r="HR9" s="6" t="str">
        <f t="shared" ref="HR9" ca="1" si="91">GK9</f>
        <v>Receptacle</v>
      </c>
      <c r="HS9" s="6" t="str">
        <f t="shared" ref="HS9" ca="1" si="92">GL9</f>
        <v>Process</v>
      </c>
      <c r="HT9" s="6" t="str">
        <f t="shared" ref="HT9" ca="1" si="93">GM9</f>
        <v>Process Ltg</v>
      </c>
      <c r="HX9" s="6" t="str">
        <f t="shared" ref="HX9:IH9" ca="1" si="94">OFFSET(INDIRECT($C$2),$B9,HX$3)</f>
        <v>TOTAL</v>
      </c>
      <c r="HY9" s="6" t="str">
        <f t="shared" ca="1" si="94"/>
        <v>Spc Heating</v>
      </c>
      <c r="HZ9" s="6" t="str">
        <f t="shared" ca="1" si="94"/>
        <v>Spc Cooling</v>
      </c>
      <c r="IA9" s="6" t="str">
        <f t="shared" ca="1" si="94"/>
        <v>Indoor Fans</v>
      </c>
      <c r="IB9" s="6" t="str">
        <f t="shared" ca="1" si="94"/>
        <v>Ht Reject</v>
      </c>
      <c r="IC9" s="6" t="str">
        <f t="shared" ca="1" si="94"/>
        <v>Pumps &amp; Misc</v>
      </c>
      <c r="ID9" s="6" t="str">
        <f t="shared" ca="1" si="94"/>
        <v>Domestic HW</v>
      </c>
      <c r="IE9" s="6" t="str">
        <f t="shared" ca="1" si="94"/>
        <v>Lighting</v>
      </c>
      <c r="IF9" s="6" t="str">
        <f t="shared" ca="1" si="94"/>
        <v>Receptacle</v>
      </c>
      <c r="IG9" s="6" t="str">
        <f t="shared" ca="1" si="94"/>
        <v>Process</v>
      </c>
      <c r="IH9" s="6" t="str">
        <f t="shared" ca="1" si="94"/>
        <v>Process Ltg</v>
      </c>
      <c r="IJ9" s="6" t="str">
        <f t="shared" ref="IJ9:IT9" ca="1" si="95">OFFSET(INDIRECT($C$2),$B9,IJ$3)</f>
        <v>TOTAL</v>
      </c>
      <c r="IK9" s="6" t="str">
        <f t="shared" ca="1" si="95"/>
        <v>Spc Heating</v>
      </c>
      <c r="IL9" s="6" t="str">
        <f t="shared" ca="1" si="95"/>
        <v>Spc Cooling</v>
      </c>
      <c r="IM9" s="6" t="str">
        <f t="shared" ca="1" si="95"/>
        <v>Indoor Fans</v>
      </c>
      <c r="IN9" s="6" t="str">
        <f t="shared" ca="1" si="95"/>
        <v>Ht Reject</v>
      </c>
      <c r="IO9" s="6" t="str">
        <f t="shared" ca="1" si="95"/>
        <v>Pumps &amp; Misc</v>
      </c>
      <c r="IP9" s="6" t="str">
        <f t="shared" ca="1" si="95"/>
        <v>Domestic HW</v>
      </c>
      <c r="IQ9" s="6" t="str">
        <f t="shared" ca="1" si="95"/>
        <v>Lighting</v>
      </c>
      <c r="IR9" s="6" t="str">
        <f t="shared" ca="1" si="95"/>
        <v>Receptacle</v>
      </c>
      <c r="IS9" s="6" t="str">
        <f t="shared" ca="1" si="95"/>
        <v>Process</v>
      </c>
      <c r="IT9" s="6" t="str">
        <f t="shared" ca="1" si="95"/>
        <v>Process Ltg</v>
      </c>
      <c r="IV9" s="6" t="str">
        <f t="shared" ref="IV9:JC9" ca="1" si="96">OFFSET(INDIRECT($C$2),$B9,IV$3)</f>
        <v>Comp Total</v>
      </c>
      <c r="IW9" s="6" t="str">
        <f t="shared" ca="1" si="96"/>
        <v>Spc Heating</v>
      </c>
      <c r="IX9" s="6" t="str">
        <f t="shared" ca="1" si="96"/>
        <v>Spc Cooling</v>
      </c>
      <c r="IY9" s="6" t="str">
        <f t="shared" ca="1" si="96"/>
        <v>Indoor Fans</v>
      </c>
      <c r="IZ9" s="6" t="str">
        <f t="shared" ca="1" si="96"/>
        <v>Ht Reject</v>
      </c>
      <c r="JA9" s="6" t="str">
        <f t="shared" ca="1" si="96"/>
        <v>Pumps &amp; Misc</v>
      </c>
      <c r="JB9" s="6" t="str">
        <f t="shared" ca="1" si="96"/>
        <v>Domestic HW</v>
      </c>
      <c r="JC9" s="6" t="str">
        <f t="shared" ca="1" si="96"/>
        <v>Lighting</v>
      </c>
      <c r="JE9" s="6" t="str">
        <f ca="1">HX9</f>
        <v>TOTAL</v>
      </c>
      <c r="JF9" s="6" t="str">
        <f t="shared" ref="JF9" ca="1" si="97">HY9</f>
        <v>Spc Heating</v>
      </c>
      <c r="JG9" s="6" t="str">
        <f t="shared" ref="JG9" ca="1" si="98">HZ9</f>
        <v>Spc Cooling</v>
      </c>
      <c r="JH9" s="6" t="str">
        <f t="shared" ref="JH9" ca="1" si="99">IA9</f>
        <v>Indoor Fans</v>
      </c>
      <c r="JI9" s="6" t="str">
        <f t="shared" ref="JI9" ca="1" si="100">IB9</f>
        <v>Ht Reject</v>
      </c>
      <c r="JJ9" s="6" t="str">
        <f t="shared" ref="JJ9" ca="1" si="101">IC9</f>
        <v>Pumps &amp; Misc</v>
      </c>
      <c r="JK9" s="6" t="str">
        <f t="shared" ref="JK9" ca="1" si="102">ID9</f>
        <v>Domestic HW</v>
      </c>
      <c r="JL9" s="6" t="str">
        <f t="shared" ref="JL9" ca="1" si="103">IE9</f>
        <v>Lighting</v>
      </c>
      <c r="JM9" s="6" t="str">
        <f t="shared" ref="JM9" ca="1" si="104">IF9</f>
        <v>Receptacle</v>
      </c>
      <c r="JN9" s="6" t="str">
        <f t="shared" ref="JN9" ca="1" si="105">IG9</f>
        <v>Process</v>
      </c>
      <c r="JO9" s="6" t="str">
        <f t="shared" ref="JO9" ca="1" si="106">IH9</f>
        <v>Process Ltg</v>
      </c>
    </row>
    <row r="10" spans="1:275" x14ac:dyDescent="0.25">
      <c r="A10" s="5">
        <f ca="1">OFFSET('Model Parameters'!$C$3,MATCH(LEFT(C10,3),'Model Parameters'!$B$4:$B$24,0),0)</f>
        <v>24412.7</v>
      </c>
      <c r="B10" s="29">
        <v>5</v>
      </c>
      <c r="C10" s="56">
        <f>'Old Results'!C6</f>
        <v>10012</v>
      </c>
      <c r="D10" s="56">
        <f>'New Results'!C6</f>
        <v>10012</v>
      </c>
      <c r="E10" s="5">
        <f t="shared" ref="E10:E24" ca="1" si="107">IF(AND($CM10&gt;0,$EH10&gt;0),CM10-EH10,0)</f>
        <v>0</v>
      </c>
      <c r="F10" s="5">
        <f t="shared" ref="F10:F24" ca="1" si="108">IF(AND($CM10&gt;0,$EH10&gt;0),CN10-EI10,0)</f>
        <v>0</v>
      </c>
      <c r="G10" s="5">
        <f t="shared" ref="G10:G24" ca="1" si="109">IF(AND($CM10&gt;0,$EH10&gt;0),CO10-EJ10,0)</f>
        <v>0</v>
      </c>
      <c r="H10" s="5">
        <f t="shared" ref="H10:H24" ca="1" si="110">IF(AND($CM10&gt;0,$EH10&gt;0),CP10-EK10,0)</f>
        <v>0</v>
      </c>
      <c r="I10" s="5">
        <f t="shared" ref="I10:I24" ca="1" si="111">IF(AND($CM10&gt;0,$EH10&gt;0),CQ10-EL10,0)</f>
        <v>0</v>
      </c>
      <c r="J10" s="5">
        <f t="shared" ref="J10:J24" ca="1" si="112">IF(AND($CM10&gt;0,$EH10&gt;0),CR10-EM10,0)</f>
        <v>0</v>
      </c>
      <c r="K10" s="5">
        <f t="shared" ref="K10:K24" ca="1" si="113">IF(AND($CM10&gt;0,$EH10&gt;0),CS10-EN10,0)</f>
        <v>0</v>
      </c>
      <c r="L10" s="5">
        <f t="shared" ref="L10:L24" ca="1" si="114">IF(AND($CM10&gt;0,$EH10&gt;0),CT10-EO10,0)</f>
        <v>0</v>
      </c>
      <c r="M10" s="5">
        <f t="shared" ref="M10:M24" ca="1" si="115">IF(AND($CM10&gt;0,$EH10&gt;0),CU10-EP10,0)</f>
        <v>0</v>
      </c>
      <c r="N10" s="5">
        <f t="shared" ref="N10:N24" ca="1" si="116">IF(AND($CM10&gt;0,$EH10&gt;0),CV10-EQ10,0)</f>
        <v>0</v>
      </c>
      <c r="O10" s="5">
        <f t="shared" ref="O10:O24" ca="1" si="117">IF(AND($CM10&gt;0,$EH10&gt;0),CW10-ER10,0)</f>
        <v>0</v>
      </c>
      <c r="P10" s="5">
        <f t="shared" ref="P10:P24" ca="1" si="118">IF(AND($CY10&gt;0,$ET10&gt;0),CY10-ET10,0)</f>
        <v>0</v>
      </c>
      <c r="Q10" s="5">
        <f t="shared" ref="Q10:Q24" ca="1" si="119">IF(AND($CY10&gt;0,$ET10&gt;0),CZ10-EU10,0)</f>
        <v>0</v>
      </c>
      <c r="R10" s="5">
        <f t="shared" ref="R10:R24" ca="1" si="120">IF(AND($CY10&gt;0,$ET10&gt;0),DA10-EV10,0)</f>
        <v>0</v>
      </c>
      <c r="S10" s="5">
        <f t="shared" ref="S10:S24" ca="1" si="121">IF(AND($CY10&gt;0,$ET10&gt;0),DB10-EW10,0)</f>
        <v>0</v>
      </c>
      <c r="T10" s="5">
        <f t="shared" ref="T10:T24" ca="1" si="122">IF(AND($CY10&gt;0,$ET10&gt;0),DC10-EX10,0)</f>
        <v>0</v>
      </c>
      <c r="U10" s="5">
        <f t="shared" ref="U10:U24" ca="1" si="123">IF(AND($CY10&gt;0,$ET10&gt;0),DD10-EY10,0)</f>
        <v>0</v>
      </c>
      <c r="V10" s="5">
        <f t="shared" ref="V10:V24" ca="1" si="124">IF(AND($CY10&gt;0,$ET10&gt;0),DE10-EZ10,0)</f>
        <v>0</v>
      </c>
      <c r="W10" s="5">
        <f t="shared" ref="W10:W24" ca="1" si="125">IF(AND($CY10&gt;0,$ET10&gt;0),DF10-FA10,0)</f>
        <v>0</v>
      </c>
      <c r="X10" s="5">
        <f t="shared" ref="X10:X24" ca="1" si="126">IF(AND($CY10&gt;0,$ET10&gt;0),DG10-FB10,0)</f>
        <v>0</v>
      </c>
      <c r="Y10" s="5">
        <f t="shared" ref="Y10:Y24" ca="1" si="127">IF(AND($CY10&gt;0,$ET10&gt;0),DH10-FC10,0)</f>
        <v>0</v>
      </c>
      <c r="Z10" s="5">
        <f t="shared" ref="Z10:Z24" ca="1" si="128">IF(AND($CY10&gt;0,$ET10&gt;0),DI10-FD10,0)</f>
        <v>0</v>
      </c>
      <c r="AA10" s="5"/>
      <c r="AB10" s="47">
        <f t="shared" ref="AB10:AB24" ca="1" si="129">IF(AND($DK10&gt;0,$FF10&gt;0),DK10-FF10,0)</f>
        <v>0</v>
      </c>
      <c r="AC10" s="47">
        <f t="shared" ref="AC10:AC24" ca="1" si="130">IF(AND($DK10&gt;0,$FF10&gt;0),DL10-FG10,0)</f>
        <v>9.9999999996214228E-5</v>
      </c>
      <c r="AD10" s="47">
        <f t="shared" ref="AD10:AD24" ca="1" si="131">IF(AND($DK10&gt;0,$FF10&gt;0),DM10-FH10,0)</f>
        <v>0</v>
      </c>
      <c r="AE10" s="47">
        <f t="shared" ref="AE10:AE24" ca="1" si="132">IF(AND($DK10&gt;0,$FF10&gt;0),DN10-FI10,0)</f>
        <v>0</v>
      </c>
      <c r="AF10" s="47">
        <f t="shared" ref="AF10:AF24" ca="1" si="133">IF(AND($DK10&gt;0,$FF10&gt;0),DO10-FJ10,0)</f>
        <v>0</v>
      </c>
      <c r="AG10" s="47">
        <f t="shared" ref="AG10:AG24" ca="1" si="134">IF(AND($DK10&gt;0,$FF10&gt;0),DP10-FK10,0)</f>
        <v>0</v>
      </c>
      <c r="AH10" s="47">
        <f t="shared" ref="AH10:AH24" ca="1" si="135">IF(AND($DK10&gt;0,$FF10&gt;0),DQ10-FL10,0)</f>
        <v>0</v>
      </c>
      <c r="AI10" s="47">
        <f t="shared" ref="AI10:AI24" ca="1" si="136">IF(AND($DK10&gt;0,$FF10&gt;0),DR10-FM10,0)</f>
        <v>0</v>
      </c>
      <c r="AJ10" s="37">
        <f ca="1">((CM10*3.412)+(CY10*100))/$A10</f>
        <v>52.461321852969974</v>
      </c>
      <c r="AK10" s="37">
        <f t="shared" ref="AK10:AK24" ca="1" si="137">((EH10*3.412)+(ET10*100))/$A10</f>
        <v>52.461321852969974</v>
      </c>
      <c r="AL10" s="26">
        <f t="shared" ref="AL10" ca="1" si="138">IF(AND(AK10&gt;0,AJ10&gt;0),ABS(AJ10-AK10)/AVERAGE(AK10:AK10),0)</f>
        <v>0</v>
      </c>
      <c r="AM10" s="38">
        <f ca="1">DK10</f>
        <v>202.767</v>
      </c>
      <c r="AN10" s="38">
        <f ca="1">FF10</f>
        <v>202.767</v>
      </c>
      <c r="AO10" s="23">
        <f t="shared" ref="AO10" ca="1" si="139">IF(AND(AN10&gt;0,AM10&gt;0),ABS(AM10-AN10)/AVERAGE(AN10:AN10),0)</f>
        <v>0</v>
      </c>
      <c r="AP10" s="44">
        <f t="shared" ref="AP10:AP24" ca="1" si="140">ROUND(HA10,1)-ROUND(DK10,1)</f>
        <v>0</v>
      </c>
      <c r="AQ10" s="45">
        <f t="shared" ref="AQ10:AQ24" ca="1" si="141">HB10-DL10</f>
        <v>6.0500000000004661E-2</v>
      </c>
      <c r="AR10" s="45">
        <f t="shared" ref="AR10:AR24" ca="1" si="142">HC10-DM10</f>
        <v>0</v>
      </c>
      <c r="AS10" s="45">
        <f t="shared" ref="AS10:AS24" ca="1" si="143">HD10-DN10</f>
        <v>-2.7000000000008129E-3</v>
      </c>
      <c r="AT10" s="45">
        <f t="shared" ref="AT10:AT24" ca="1" si="144">HE10-DO10</f>
        <v>0</v>
      </c>
      <c r="AU10" s="45">
        <f t="shared" ref="AU10:AU24" ca="1" si="145">HF10-DP10</f>
        <v>-5.6000000000011596E-4</v>
      </c>
      <c r="AV10" s="45">
        <f t="shared" ref="AV10:AV24" ca="1" si="146">HG10-DQ10</f>
        <v>0</v>
      </c>
      <c r="AW10" s="45">
        <f t="shared" ref="AW10:AW24" ca="1" si="147">HH10-DR10</f>
        <v>0</v>
      </c>
      <c r="AX10" s="5">
        <f t="shared" ref="AX10:BH10" ca="1" si="148">IF(AND($GC10&gt;0,$HX10&gt;0),GC10-HX10,0)</f>
        <v>0</v>
      </c>
      <c r="AY10" s="5">
        <f t="shared" ca="1" si="148"/>
        <v>0</v>
      </c>
      <c r="AZ10" s="5">
        <f t="shared" ca="1" si="148"/>
        <v>0</v>
      </c>
      <c r="BA10" s="5">
        <f t="shared" ca="1" si="148"/>
        <v>0</v>
      </c>
      <c r="BB10" s="5">
        <f t="shared" ca="1" si="148"/>
        <v>0</v>
      </c>
      <c r="BC10" s="5">
        <f t="shared" ca="1" si="148"/>
        <v>0</v>
      </c>
      <c r="BD10" s="5">
        <f t="shared" ca="1" si="148"/>
        <v>0</v>
      </c>
      <c r="BE10" s="5">
        <f t="shared" ca="1" si="148"/>
        <v>0</v>
      </c>
      <c r="BF10" s="5">
        <f t="shared" ca="1" si="148"/>
        <v>0</v>
      </c>
      <c r="BG10" s="5">
        <f t="shared" ca="1" si="148"/>
        <v>0</v>
      </c>
      <c r="BH10" s="5">
        <f t="shared" ca="1" si="148"/>
        <v>0</v>
      </c>
      <c r="BI10" s="5">
        <f t="shared" ref="BI10:BS10" ca="1" si="149">IF(AND($GO10&gt;0,$IJ10&gt;0),GO10-IJ10,0)</f>
        <v>0</v>
      </c>
      <c r="BJ10" s="47">
        <f t="shared" ca="1" si="149"/>
        <v>0</v>
      </c>
      <c r="BK10" s="47">
        <f t="shared" ca="1" si="149"/>
        <v>0</v>
      </c>
      <c r="BL10" s="47">
        <f t="shared" ca="1" si="149"/>
        <v>0</v>
      </c>
      <c r="BM10" s="47">
        <f t="shared" ca="1" si="149"/>
        <v>0</v>
      </c>
      <c r="BN10" s="47">
        <f t="shared" ca="1" si="149"/>
        <v>0</v>
      </c>
      <c r="BO10" s="47">
        <f t="shared" ca="1" si="149"/>
        <v>0</v>
      </c>
      <c r="BP10" s="47">
        <f t="shared" ca="1" si="149"/>
        <v>0</v>
      </c>
      <c r="BQ10" s="47">
        <f t="shared" ca="1" si="149"/>
        <v>0</v>
      </c>
      <c r="BR10" s="47">
        <f t="shared" ca="1" si="149"/>
        <v>0</v>
      </c>
      <c r="BS10" s="47">
        <f t="shared" ca="1" si="149"/>
        <v>0</v>
      </c>
      <c r="BT10" s="47">
        <f t="shared" ref="BT10:CA10" ca="1" si="150">IF(AND($HA10&gt;0,$IV10&gt;0),HA10-IV10,0)</f>
        <v>0</v>
      </c>
      <c r="BU10" s="47">
        <f t="shared" ca="1" si="150"/>
        <v>0</v>
      </c>
      <c r="BV10" s="47">
        <f t="shared" ca="1" si="150"/>
        <v>0</v>
      </c>
      <c r="BW10" s="47">
        <f t="shared" ca="1" si="150"/>
        <v>0</v>
      </c>
      <c r="BX10" s="47">
        <f t="shared" ca="1" si="150"/>
        <v>0</v>
      </c>
      <c r="BY10" s="47">
        <f t="shared" ca="1" si="150"/>
        <v>0</v>
      </c>
      <c r="BZ10" s="47">
        <f t="shared" ca="1" si="150"/>
        <v>0</v>
      </c>
      <c r="CA10" s="20">
        <f t="shared" ca="1" si="150"/>
        <v>0</v>
      </c>
      <c r="CB10" s="37">
        <f t="shared" ref="CB10:CB24" ca="1" si="151">((GC10*3.412)+(GO10*100))/$A10</f>
        <v>52.492443523248149</v>
      </c>
      <c r="CC10" s="37">
        <f t="shared" ref="CC10:CC24" ca="1" si="152">((HX10*3.412)+(IJ10*100))/$A10</f>
        <v>52.492443523248149</v>
      </c>
      <c r="CD10" s="26">
        <f t="shared" ref="CD10" ca="1" si="153">IF(AND(CC10&gt;0,CB10&gt;0),ABS(CB10-CC10)/AVERAGE(CC10:CC10),0)</f>
        <v>0</v>
      </c>
      <c r="CE10" s="38">
        <f ca="1">HA10</f>
        <v>202.82499999999999</v>
      </c>
      <c r="CF10" s="38">
        <f ca="1">IV10</f>
        <v>202.82499999999999</v>
      </c>
      <c r="CG10" s="23">
        <f ca="1">IF(AND(CF10&gt;0,CE10&gt;0),ABS(CE10-CF10)/AVERAGE(CF10:CF10),0)</f>
        <v>0</v>
      </c>
      <c r="CM10" s="5">
        <f t="shared" ca="1" si="64"/>
        <v>161426</v>
      </c>
      <c r="CN10" s="5">
        <f t="shared" ca="1" si="64"/>
        <v>25.6264</v>
      </c>
      <c r="CO10" s="5">
        <f t="shared" ca="1" si="64"/>
        <v>56087.8</v>
      </c>
      <c r="CP10" s="5">
        <f t="shared" ca="1" si="64"/>
        <v>20296.400000000001</v>
      </c>
      <c r="CQ10" s="5">
        <f t="shared" ca="1" si="64"/>
        <v>0</v>
      </c>
      <c r="CR10" s="5">
        <f t="shared" ca="1" si="64"/>
        <v>2663.16</v>
      </c>
      <c r="CS10" s="5">
        <f t="shared" ca="1" si="64"/>
        <v>0</v>
      </c>
      <c r="CT10" s="5">
        <f t="shared" ca="1" si="64"/>
        <v>30731.5</v>
      </c>
      <c r="CU10" s="5">
        <f t="shared" ca="1" si="64"/>
        <v>51621.8</v>
      </c>
      <c r="CV10" s="5">
        <f t="shared" ca="1" si="64"/>
        <v>0</v>
      </c>
      <c r="CW10" s="5">
        <f t="shared" ca="1" si="64"/>
        <v>0</v>
      </c>
      <c r="CX10" s="5"/>
      <c r="CY10" s="5">
        <f t="shared" ca="1" si="65"/>
        <v>7299.37</v>
      </c>
      <c r="CZ10" s="5">
        <f t="shared" ca="1" si="65"/>
        <v>4446.0600000000004</v>
      </c>
      <c r="DA10" s="5">
        <f t="shared" ca="1" si="65"/>
        <v>0</v>
      </c>
      <c r="DB10" s="5">
        <f t="shared" ca="1" si="65"/>
        <v>0</v>
      </c>
      <c r="DC10" s="5">
        <f t="shared" ca="1" si="65"/>
        <v>0</v>
      </c>
      <c r="DD10" s="5">
        <f t="shared" ca="1" si="65"/>
        <v>0</v>
      </c>
      <c r="DE10" s="5">
        <f t="shared" ca="1" si="65"/>
        <v>2853.31</v>
      </c>
      <c r="DF10" s="5">
        <f t="shared" ca="1" si="65"/>
        <v>0</v>
      </c>
      <c r="DG10" s="5">
        <f t="shared" ca="1" si="65"/>
        <v>0</v>
      </c>
      <c r="DH10" s="5">
        <f t="shared" ca="1" si="65"/>
        <v>0</v>
      </c>
      <c r="DI10" s="5">
        <f t="shared" ca="1" si="65"/>
        <v>0</v>
      </c>
      <c r="DJ10" s="5"/>
      <c r="DK10" s="5">
        <f t="shared" ca="1" si="66"/>
        <v>202.767</v>
      </c>
      <c r="DL10" s="5">
        <f t="shared" ca="1" si="66"/>
        <v>32.784199999999998</v>
      </c>
      <c r="DM10" s="5">
        <f t="shared" ca="1" si="66"/>
        <v>96.790999999999997</v>
      </c>
      <c r="DN10" s="5">
        <f t="shared" ca="1" si="66"/>
        <v>21.970300000000002</v>
      </c>
      <c r="DO10" s="5">
        <f t="shared" ca="1" si="66"/>
        <v>0</v>
      </c>
      <c r="DP10" s="5">
        <f t="shared" ca="1" si="66"/>
        <v>2.1858900000000001</v>
      </c>
      <c r="DQ10" s="5">
        <f t="shared" ca="1" si="66"/>
        <v>19.165400000000002</v>
      </c>
      <c r="DR10" s="5">
        <f t="shared" ca="1" si="66"/>
        <v>29.8705</v>
      </c>
      <c r="DS10" s="5"/>
      <c r="DT10" s="20">
        <f ca="1">((CM10*3.412)+(CY10*100))/$A10</f>
        <v>52.461321852969974</v>
      </c>
      <c r="DU10" s="20">
        <f t="shared" ref="DU10:ED10" ca="1" si="154">((CN10*3.412)+(CZ10*100))/$A10</f>
        <v>18.215659770398197</v>
      </c>
      <c r="DV10" s="20">
        <f t="shared" ca="1" si="154"/>
        <v>7.8390171345242434</v>
      </c>
      <c r="DW10" s="20">
        <f t="shared" ca="1" si="154"/>
        <v>2.8366922462488784</v>
      </c>
      <c r="DX10" s="20">
        <f t="shared" ca="1" si="154"/>
        <v>0</v>
      </c>
      <c r="DY10" s="20">
        <f t="shared" ca="1" si="154"/>
        <v>0.37221208305513109</v>
      </c>
      <c r="DZ10" s="20">
        <f t="shared" ca="1" si="154"/>
        <v>11.687810033302338</v>
      </c>
      <c r="EA10" s="20">
        <f t="shared" ca="1" si="154"/>
        <v>4.2951364658558866</v>
      </c>
      <c r="EB10" s="20">
        <f t="shared" ca="1" si="154"/>
        <v>7.2148341478001203</v>
      </c>
      <c r="EC10" s="20">
        <f t="shared" ca="1" si="154"/>
        <v>0</v>
      </c>
      <c r="ED10" s="20">
        <f t="shared" ca="1" si="154"/>
        <v>0</v>
      </c>
      <c r="EE10" s="5"/>
      <c r="EF10" s="5"/>
      <c r="EG10" s="5"/>
      <c r="EH10" s="5">
        <f t="shared" ref="EH10:ER18" ca="1" si="155">OFFSET(INDIRECT($D$2),$B10,EH$3)</f>
        <v>161426</v>
      </c>
      <c r="EI10" s="5">
        <f t="shared" ca="1" si="155"/>
        <v>25.6264</v>
      </c>
      <c r="EJ10" s="5">
        <f t="shared" ca="1" si="155"/>
        <v>56087.8</v>
      </c>
      <c r="EK10" s="5">
        <f t="shared" ca="1" si="155"/>
        <v>20296.400000000001</v>
      </c>
      <c r="EL10" s="5">
        <f t="shared" ca="1" si="155"/>
        <v>0</v>
      </c>
      <c r="EM10" s="5">
        <f t="shared" ca="1" si="155"/>
        <v>2663.16</v>
      </c>
      <c r="EN10" s="5">
        <f t="shared" ca="1" si="155"/>
        <v>0</v>
      </c>
      <c r="EO10" s="5">
        <f t="shared" ca="1" si="155"/>
        <v>30731.5</v>
      </c>
      <c r="EP10" s="5">
        <f t="shared" ca="1" si="155"/>
        <v>51621.8</v>
      </c>
      <c r="EQ10" s="5">
        <f t="shared" ca="1" si="155"/>
        <v>0</v>
      </c>
      <c r="ER10" s="5">
        <f t="shared" ca="1" si="155"/>
        <v>0</v>
      </c>
      <c r="ES10" s="5"/>
      <c r="ET10" s="5">
        <f t="shared" ref="ET10:FD18" ca="1" si="156">OFFSET(INDIRECT($D$2),$B10,ET$3)</f>
        <v>7299.37</v>
      </c>
      <c r="EU10" s="5">
        <f t="shared" ca="1" si="156"/>
        <v>4446.0600000000004</v>
      </c>
      <c r="EV10" s="5">
        <f t="shared" ca="1" si="156"/>
        <v>0</v>
      </c>
      <c r="EW10" s="5">
        <f t="shared" ca="1" si="156"/>
        <v>0</v>
      </c>
      <c r="EX10" s="5">
        <f t="shared" ca="1" si="156"/>
        <v>0</v>
      </c>
      <c r="EY10" s="5">
        <f t="shared" ca="1" si="156"/>
        <v>0</v>
      </c>
      <c r="EZ10" s="5">
        <f t="shared" ca="1" si="156"/>
        <v>2853.31</v>
      </c>
      <c r="FA10" s="5">
        <f t="shared" ca="1" si="156"/>
        <v>0</v>
      </c>
      <c r="FB10" s="5">
        <f t="shared" ca="1" si="156"/>
        <v>0</v>
      </c>
      <c r="FC10" s="5">
        <f t="shared" ca="1" si="156"/>
        <v>0</v>
      </c>
      <c r="FD10" s="5">
        <f t="shared" ca="1" si="156"/>
        <v>0</v>
      </c>
      <c r="FE10" s="5"/>
      <c r="FF10" s="5">
        <f t="shared" ref="FF10:FM24" ca="1" si="157">OFFSET(INDIRECT($D$2),$B10,FF$3)</f>
        <v>202.767</v>
      </c>
      <c r="FG10" s="5">
        <f t="shared" ca="1" si="157"/>
        <v>32.784100000000002</v>
      </c>
      <c r="FH10" s="5">
        <f t="shared" ca="1" si="157"/>
        <v>96.790999999999997</v>
      </c>
      <c r="FI10" s="5">
        <f t="shared" ca="1" si="157"/>
        <v>21.970300000000002</v>
      </c>
      <c r="FJ10" s="5">
        <f t="shared" ca="1" si="157"/>
        <v>0</v>
      </c>
      <c r="FK10" s="5">
        <f t="shared" ca="1" si="157"/>
        <v>2.1858900000000001</v>
      </c>
      <c r="FL10" s="5">
        <f t="shared" ca="1" si="157"/>
        <v>19.165400000000002</v>
      </c>
      <c r="FM10" s="5">
        <f t="shared" ca="1" si="157"/>
        <v>29.8705</v>
      </c>
      <c r="FN10" s="5"/>
      <c r="FO10" s="20">
        <f ca="1">((EH10*3.412)+(ET10*100))/$A10</f>
        <v>52.461321852969974</v>
      </c>
      <c r="FP10" s="20">
        <f t="shared" ref="FP10:FP24" ca="1" si="158">((EI10*3.412)+(EU10*100))/$A10</f>
        <v>18.215659770398197</v>
      </c>
      <c r="FQ10" s="20">
        <f t="shared" ref="FQ10:FQ24" ca="1" si="159">((EJ10*3.412)+(EV10*100))/$A10</f>
        <v>7.8390171345242434</v>
      </c>
      <c r="FR10" s="20">
        <f t="shared" ref="FR10:FR24" ca="1" si="160">((EK10*3.412)+(EW10*100))/$A10</f>
        <v>2.8366922462488784</v>
      </c>
      <c r="FS10" s="20">
        <f t="shared" ref="FS10:FS24" ca="1" si="161">((EL10*3.412)+(EX10*100))/$A10</f>
        <v>0</v>
      </c>
      <c r="FT10" s="20">
        <f t="shared" ref="FT10:FT24" ca="1" si="162">((EM10*3.412)+(EY10*100))/$A10</f>
        <v>0.37221208305513109</v>
      </c>
      <c r="FU10" s="20">
        <f t="shared" ref="FU10:FU24" ca="1" si="163">((EN10*3.412)+(EZ10*100))/$A10</f>
        <v>11.687810033302338</v>
      </c>
      <c r="FV10" s="20">
        <f t="shared" ref="FV10:FV24" ca="1" si="164">((EO10*3.412)+(FA10*100))/$A10</f>
        <v>4.2951364658558866</v>
      </c>
      <c r="FW10" s="20">
        <f t="shared" ref="FW10:FW24" ca="1" si="165">((EP10*3.412)+(FB10*100))/$A10</f>
        <v>7.2148341478001203</v>
      </c>
      <c r="FX10" s="20">
        <f t="shared" ref="FX10:FX24" ca="1" si="166">((EQ10*3.412)+(FC10*100))/$A10</f>
        <v>0</v>
      </c>
      <c r="FY10" s="20">
        <f t="shared" ref="FY10:FY24" ca="1" si="167">((ER10*3.412)+(FD10*100))/$A10</f>
        <v>0</v>
      </c>
      <c r="FZ10" s="5"/>
      <c r="GA10" s="5"/>
      <c r="GB10" s="5"/>
      <c r="GC10" s="5">
        <f t="shared" ca="1" si="81"/>
        <v>161423</v>
      </c>
      <c r="GD10" s="5">
        <f t="shared" ca="1" si="81"/>
        <v>25.6812</v>
      </c>
      <c r="GE10" s="5">
        <f t="shared" ca="1" si="81"/>
        <v>56087.8</v>
      </c>
      <c r="GF10" s="5">
        <f t="shared" ca="1" si="81"/>
        <v>20293.5</v>
      </c>
      <c r="GG10" s="5">
        <f t="shared" ca="1" si="81"/>
        <v>0</v>
      </c>
      <c r="GH10" s="5">
        <f t="shared" ca="1" si="81"/>
        <v>2662.94</v>
      </c>
      <c r="GI10" s="5">
        <f t="shared" ca="1" si="81"/>
        <v>0</v>
      </c>
      <c r="GJ10" s="5">
        <f t="shared" ca="1" si="81"/>
        <v>30731.5</v>
      </c>
      <c r="GK10" s="5">
        <f t="shared" ca="1" si="81"/>
        <v>51621.8</v>
      </c>
      <c r="GL10" s="5">
        <f t="shared" ca="1" si="81"/>
        <v>0</v>
      </c>
      <c r="GM10" s="5">
        <f t="shared" ca="1" si="81"/>
        <v>0</v>
      </c>
      <c r="GN10" s="5"/>
      <c r="GO10" s="5">
        <f t="shared" ca="1" si="82"/>
        <v>7307.07</v>
      </c>
      <c r="GP10" s="5">
        <f t="shared" ca="1" si="82"/>
        <v>4453.76</v>
      </c>
      <c r="GQ10" s="5">
        <f t="shared" ca="1" si="82"/>
        <v>0</v>
      </c>
      <c r="GR10" s="5">
        <f t="shared" ca="1" si="82"/>
        <v>0</v>
      </c>
      <c r="GS10" s="5">
        <f t="shared" ca="1" si="82"/>
        <v>0</v>
      </c>
      <c r="GT10" s="5">
        <f t="shared" ca="1" si="82"/>
        <v>0</v>
      </c>
      <c r="GU10" s="5">
        <f t="shared" ca="1" si="82"/>
        <v>2853.31</v>
      </c>
      <c r="GV10" s="5">
        <f t="shared" ca="1" si="82"/>
        <v>0</v>
      </c>
      <c r="GW10" s="5">
        <f t="shared" ca="1" si="82"/>
        <v>0</v>
      </c>
      <c r="GX10" s="5">
        <f t="shared" ca="1" si="82"/>
        <v>0</v>
      </c>
      <c r="GY10" s="5">
        <f t="shared" ca="1" si="82"/>
        <v>0</v>
      </c>
      <c r="GZ10" s="5"/>
      <c r="HA10" s="5">
        <f t="shared" ca="1" si="83"/>
        <v>202.82499999999999</v>
      </c>
      <c r="HB10" s="5">
        <f t="shared" ca="1" si="83"/>
        <v>32.844700000000003</v>
      </c>
      <c r="HC10" s="5">
        <f t="shared" ca="1" si="83"/>
        <v>96.790999999999997</v>
      </c>
      <c r="HD10" s="5">
        <f t="shared" ca="1" si="83"/>
        <v>21.967600000000001</v>
      </c>
      <c r="HE10" s="5">
        <f t="shared" ca="1" si="83"/>
        <v>0</v>
      </c>
      <c r="HF10" s="5">
        <f t="shared" ca="1" si="83"/>
        <v>2.18533</v>
      </c>
      <c r="HG10" s="5">
        <f t="shared" ca="1" si="83"/>
        <v>19.165400000000002</v>
      </c>
      <c r="HH10" s="5">
        <f t="shared" ca="1" si="83"/>
        <v>29.8705</v>
      </c>
      <c r="HI10" s="5"/>
      <c r="HJ10" s="20">
        <f ca="1">((GC10*3.412)+(GO10*100))/$A10</f>
        <v>52.492443523248149</v>
      </c>
      <c r="HK10" s="20">
        <f t="shared" ref="HK10:HK24" ca="1" si="168">((GD10*3.412)+(GP10*100))/$A10</f>
        <v>18.247208389666035</v>
      </c>
      <c r="HL10" s="20">
        <f t="shared" ref="HL10:HL24" ca="1" si="169">((GE10*3.412)+(GQ10*100))/$A10</f>
        <v>7.8390171345242434</v>
      </c>
      <c r="HM10" s="20">
        <f t="shared" ref="HM10:HM24" ca="1" si="170">((GF10*3.412)+(GR10*100))/$A10</f>
        <v>2.8362869326211353</v>
      </c>
      <c r="HN10" s="20">
        <f t="shared" ref="HN10:HN24" ca="1" si="171">((GG10*3.412)+(GS10*100))/$A10</f>
        <v>0</v>
      </c>
      <c r="HO10" s="20">
        <f t="shared" ref="HO10:HO24" ca="1" si="172">((GH10*3.412)+(GT10*100))/$A10</f>
        <v>0.3721813351247506</v>
      </c>
      <c r="HP10" s="20">
        <f t="shared" ref="HP10:HP24" ca="1" si="173">((GI10*3.412)+(GU10*100))/$A10</f>
        <v>11.687810033302338</v>
      </c>
      <c r="HQ10" s="20">
        <f t="shared" ref="HQ10:HQ24" ca="1" si="174">((GJ10*3.412)+(GV10*100))/$A10</f>
        <v>4.2951364658558866</v>
      </c>
      <c r="HR10" s="20">
        <f t="shared" ref="HR10:HR24" ca="1" si="175">((GK10*3.412)+(GW10*100))/$A10</f>
        <v>7.2148341478001203</v>
      </c>
      <c r="HS10" s="20">
        <f t="shared" ref="HS10:HS24" ca="1" si="176">((GL10*3.412)+(GX10*100))/$A10</f>
        <v>0</v>
      </c>
      <c r="HT10" s="20">
        <f t="shared" ref="HT10:HT24" ca="1" si="177">((GM10*3.412)+(GY10*100))/$A10</f>
        <v>0</v>
      </c>
      <c r="HU10" s="5"/>
      <c r="HV10" s="5"/>
      <c r="HW10" s="5"/>
      <c r="HX10" s="5">
        <f t="shared" ref="HX10:IH10" ca="1" si="178">OFFSET(INDIRECT($D$2),$B10,HX$3)</f>
        <v>161423</v>
      </c>
      <c r="HY10" s="5">
        <f t="shared" ca="1" si="178"/>
        <v>25.6812</v>
      </c>
      <c r="HZ10" s="5">
        <f t="shared" ca="1" si="178"/>
        <v>56087.8</v>
      </c>
      <c r="IA10" s="5">
        <f t="shared" ca="1" si="178"/>
        <v>20293.5</v>
      </c>
      <c r="IB10" s="5">
        <f t="shared" ca="1" si="178"/>
        <v>0</v>
      </c>
      <c r="IC10" s="5">
        <f t="shared" ca="1" si="178"/>
        <v>2662.94</v>
      </c>
      <c r="ID10" s="5">
        <f t="shared" ca="1" si="178"/>
        <v>0</v>
      </c>
      <c r="IE10" s="5">
        <f t="shared" ca="1" si="178"/>
        <v>30731.5</v>
      </c>
      <c r="IF10" s="5">
        <f t="shared" ca="1" si="178"/>
        <v>51621.8</v>
      </c>
      <c r="IG10" s="5">
        <f t="shared" ca="1" si="178"/>
        <v>0</v>
      </c>
      <c r="IH10" s="5">
        <f t="shared" ca="1" si="178"/>
        <v>0</v>
      </c>
      <c r="II10" s="5"/>
      <c r="IJ10" s="5">
        <f t="shared" ref="IJ10:IT18" ca="1" si="179">OFFSET(INDIRECT($D$2),$B10,IJ$3)</f>
        <v>7307.07</v>
      </c>
      <c r="IK10" s="5">
        <f t="shared" ca="1" si="179"/>
        <v>4453.76</v>
      </c>
      <c r="IL10" s="5">
        <f t="shared" ca="1" si="179"/>
        <v>0</v>
      </c>
      <c r="IM10" s="5">
        <f t="shared" ca="1" si="179"/>
        <v>0</v>
      </c>
      <c r="IN10" s="5">
        <f t="shared" ca="1" si="179"/>
        <v>0</v>
      </c>
      <c r="IO10" s="5">
        <f t="shared" ca="1" si="179"/>
        <v>0</v>
      </c>
      <c r="IP10" s="5">
        <f t="shared" ca="1" si="179"/>
        <v>2853.31</v>
      </c>
      <c r="IQ10" s="5">
        <f t="shared" ca="1" si="179"/>
        <v>0</v>
      </c>
      <c r="IR10" s="5">
        <f t="shared" ca="1" si="179"/>
        <v>0</v>
      </c>
      <c r="IS10" s="5">
        <f t="shared" ca="1" si="179"/>
        <v>0</v>
      </c>
      <c r="IT10" s="5">
        <f t="shared" ca="1" si="179"/>
        <v>0</v>
      </c>
      <c r="IU10" s="5"/>
      <c r="IV10" s="5">
        <f t="shared" ref="IV10:JC24" ca="1" si="180">OFFSET(INDIRECT($D$2),$B10,IV$3)</f>
        <v>202.82499999999999</v>
      </c>
      <c r="IW10" s="5">
        <f t="shared" ca="1" si="180"/>
        <v>32.844700000000003</v>
      </c>
      <c r="IX10" s="5">
        <f t="shared" ca="1" si="180"/>
        <v>96.790999999999997</v>
      </c>
      <c r="IY10" s="5">
        <f t="shared" ca="1" si="180"/>
        <v>21.967600000000001</v>
      </c>
      <c r="IZ10" s="5">
        <f t="shared" ca="1" si="180"/>
        <v>0</v>
      </c>
      <c r="JA10" s="5">
        <f t="shared" ca="1" si="180"/>
        <v>2.18533</v>
      </c>
      <c r="JB10" s="5">
        <f t="shared" ca="1" si="180"/>
        <v>19.165400000000002</v>
      </c>
      <c r="JC10" s="5">
        <f t="shared" ca="1" si="180"/>
        <v>29.8705</v>
      </c>
      <c r="JD10" s="5"/>
      <c r="JE10" s="20">
        <f ca="1">((HX10*3.412)+(IJ10*100))/$A10</f>
        <v>52.492443523248149</v>
      </c>
      <c r="JF10" s="20">
        <f t="shared" ref="JF10:JF24" ca="1" si="181">((HY10*3.412)+(IK10*100))/$A10</f>
        <v>18.247208389666035</v>
      </c>
      <c r="JG10" s="20">
        <f t="shared" ref="JG10:JG24" ca="1" si="182">((HZ10*3.412)+(IL10*100))/$A10</f>
        <v>7.8390171345242434</v>
      </c>
      <c r="JH10" s="20">
        <f t="shared" ref="JH10:JH24" ca="1" si="183">((IA10*3.412)+(IM10*100))/$A10</f>
        <v>2.8362869326211353</v>
      </c>
      <c r="JI10" s="20">
        <f t="shared" ref="JI10:JI24" ca="1" si="184">((IB10*3.412)+(IN10*100))/$A10</f>
        <v>0</v>
      </c>
      <c r="JJ10" s="20">
        <f t="shared" ref="JJ10:JJ24" ca="1" si="185">((IC10*3.412)+(IO10*100))/$A10</f>
        <v>0.3721813351247506</v>
      </c>
      <c r="JK10" s="20">
        <f t="shared" ref="JK10:JK24" ca="1" si="186">((ID10*3.412)+(IP10*100))/$A10</f>
        <v>11.687810033302338</v>
      </c>
      <c r="JL10" s="20">
        <f t="shared" ref="JL10:JL24" ca="1" si="187">((IE10*3.412)+(IQ10*100))/$A10</f>
        <v>4.2951364658558866</v>
      </c>
      <c r="JM10" s="20">
        <f t="shared" ref="JM10:JM24" ca="1" si="188">((IF10*3.412)+(IR10*100))/$A10</f>
        <v>7.2148341478001203</v>
      </c>
      <c r="JN10" s="20">
        <f t="shared" ref="JN10:JN24" ca="1" si="189">((IG10*3.412)+(IS10*100))/$A10</f>
        <v>0</v>
      </c>
      <c r="JO10" s="20">
        <f t="shared" ref="JO10:JO24" ca="1" si="190">((IH10*3.412)+(IT10*100))/$A10</f>
        <v>0</v>
      </c>
    </row>
    <row r="11" spans="1:275" x14ac:dyDescent="0.25">
      <c r="A11" s="5">
        <f ca="1">OFFSET('Model Parameters'!$C$3,MATCH(LEFT(C11,3),'Model Parameters'!$B$4:$B$24,0),0)</f>
        <v>5502.1</v>
      </c>
      <c r="B11" s="29">
        <v>6</v>
      </c>
      <c r="C11" s="56">
        <f>'Old Results'!C7</f>
        <v>20012</v>
      </c>
      <c r="D11" s="56">
        <f>'New Results'!C7</f>
        <v>20012</v>
      </c>
      <c r="E11" s="5">
        <f t="shared" ca="1" si="107"/>
        <v>0</v>
      </c>
      <c r="F11" s="5">
        <f t="shared" ca="1" si="108"/>
        <v>0</v>
      </c>
      <c r="G11" s="5">
        <f t="shared" ca="1" si="109"/>
        <v>0</v>
      </c>
      <c r="H11" s="5">
        <f t="shared" ca="1" si="110"/>
        <v>0</v>
      </c>
      <c r="I11" s="5">
        <f t="shared" ca="1" si="111"/>
        <v>0</v>
      </c>
      <c r="J11" s="5">
        <f t="shared" ca="1" si="112"/>
        <v>0</v>
      </c>
      <c r="K11" s="5">
        <f t="shared" ca="1" si="113"/>
        <v>0</v>
      </c>
      <c r="L11" s="5">
        <f t="shared" ca="1" si="114"/>
        <v>0</v>
      </c>
      <c r="M11" s="5">
        <f t="shared" ca="1" si="115"/>
        <v>0</v>
      </c>
      <c r="N11" s="5">
        <f t="shared" ca="1" si="116"/>
        <v>0</v>
      </c>
      <c r="O11" s="5">
        <f t="shared" ca="1" si="117"/>
        <v>0</v>
      </c>
      <c r="P11" s="5">
        <f t="shared" ca="1" si="118"/>
        <v>0</v>
      </c>
      <c r="Q11" s="5">
        <f t="shared" ca="1" si="119"/>
        <v>0</v>
      </c>
      <c r="R11" s="5">
        <f t="shared" ca="1" si="120"/>
        <v>0</v>
      </c>
      <c r="S11" s="5">
        <f t="shared" ca="1" si="121"/>
        <v>0</v>
      </c>
      <c r="T11" s="5">
        <f t="shared" ca="1" si="122"/>
        <v>0</v>
      </c>
      <c r="U11" s="5">
        <f t="shared" ca="1" si="123"/>
        <v>0</v>
      </c>
      <c r="V11" s="5">
        <f t="shared" ca="1" si="124"/>
        <v>0</v>
      </c>
      <c r="W11" s="5">
        <f t="shared" ca="1" si="125"/>
        <v>0</v>
      </c>
      <c r="X11" s="5">
        <f t="shared" ca="1" si="126"/>
        <v>0</v>
      </c>
      <c r="Y11" s="5">
        <f t="shared" ca="1" si="127"/>
        <v>0</v>
      </c>
      <c r="Z11" s="5">
        <f t="shared" ca="1" si="128"/>
        <v>0</v>
      </c>
      <c r="AA11" s="5"/>
      <c r="AB11" s="47">
        <f t="shared" ca="1" si="129"/>
        <v>0</v>
      </c>
      <c r="AC11" s="47">
        <f t="shared" ca="1" si="130"/>
        <v>0</v>
      </c>
      <c r="AD11" s="47">
        <f t="shared" ca="1" si="131"/>
        <v>0</v>
      </c>
      <c r="AE11" s="47">
        <f t="shared" ca="1" si="132"/>
        <v>0</v>
      </c>
      <c r="AF11" s="47">
        <f t="shared" ca="1" si="133"/>
        <v>0</v>
      </c>
      <c r="AG11" s="47">
        <f t="shared" ca="1" si="134"/>
        <v>0</v>
      </c>
      <c r="AH11" s="47">
        <f t="shared" ca="1" si="135"/>
        <v>0</v>
      </c>
      <c r="AI11" s="47">
        <f t="shared" ca="1" si="136"/>
        <v>0</v>
      </c>
      <c r="AJ11" s="37">
        <f t="shared" ref="AJ11:AJ24" ca="1" si="191">((CM11*3.412)+(CY11*100))/$A11</f>
        <v>47.236461133021933</v>
      </c>
      <c r="AK11" s="37">
        <f t="shared" ca="1" si="137"/>
        <v>47.236461133021933</v>
      </c>
      <c r="AL11" s="26">
        <f t="shared" ref="AL11:AL24" ca="1" si="192">IF(AND(AK11&gt;0,AJ11&gt;0),ABS(AJ11-AK11)/AVERAGE(AK11:AK11),0)</f>
        <v>0</v>
      </c>
      <c r="AM11" s="38">
        <f t="shared" ref="AM11:AM24" ca="1" si="193">DK11</f>
        <v>215.67500000000001</v>
      </c>
      <c r="AN11" s="38">
        <f t="shared" ref="AN11:AN24" ca="1" si="194">FF11</f>
        <v>215.67500000000001</v>
      </c>
      <c r="AO11" s="23">
        <f t="shared" ref="AO11:AO24" ca="1" si="195">IF(AND(AN11&gt;0,AM11&gt;0),ABS(AM11-AN11)/AVERAGE(AN11:AN11),0)</f>
        <v>0</v>
      </c>
      <c r="AP11" s="44">
        <f t="shared" ca="1" si="140"/>
        <v>0.20000000000001705</v>
      </c>
      <c r="AQ11" s="45">
        <f t="shared" ca="1" si="141"/>
        <v>2.0000000000131024E-4</v>
      </c>
      <c r="AR11" s="45">
        <f t="shared" ca="1" si="142"/>
        <v>1.5999999999962711E-3</v>
      </c>
      <c r="AS11" s="45">
        <f t="shared" ca="1" si="143"/>
        <v>0</v>
      </c>
      <c r="AT11" s="45">
        <f t="shared" ca="1" si="144"/>
        <v>0</v>
      </c>
      <c r="AU11" s="45">
        <f t="shared" ca="1" si="145"/>
        <v>0</v>
      </c>
      <c r="AV11" s="45">
        <f t="shared" ca="1" si="146"/>
        <v>0.19010999999999978</v>
      </c>
      <c r="AW11" s="45">
        <f t="shared" ca="1" si="147"/>
        <v>0</v>
      </c>
      <c r="AX11" s="5">
        <f t="shared" ref="AX11:AX24" ca="1" si="196">IF(AND($GC11&gt;0,$HX11&gt;0),GC11-HX11,0)</f>
        <v>0</v>
      </c>
      <c r="AY11" s="5">
        <f t="shared" ref="AY11:AY24" ca="1" si="197">IF(AND($GC11&gt;0,$HX11&gt;0),GD11-HY11,0)</f>
        <v>0</v>
      </c>
      <c r="AZ11" s="5">
        <f t="shared" ref="AZ11:AZ24" ca="1" si="198">IF(AND($GC11&gt;0,$HX11&gt;0),GE11-HZ11,0)</f>
        <v>0</v>
      </c>
      <c r="BA11" s="5">
        <f t="shared" ref="BA11:BA24" ca="1" si="199">IF(AND($GC11&gt;0,$HX11&gt;0),GF11-IA11,0)</f>
        <v>0</v>
      </c>
      <c r="BB11" s="5">
        <f t="shared" ref="BB11:BB24" ca="1" si="200">IF(AND($GC11&gt;0,$HX11&gt;0),GG11-IB11,0)</f>
        <v>0</v>
      </c>
      <c r="BC11" s="5">
        <f t="shared" ref="BC11:BC24" ca="1" si="201">IF(AND($GC11&gt;0,$HX11&gt;0),GH11-IC11,0)</f>
        <v>0</v>
      </c>
      <c r="BD11" s="5">
        <f t="shared" ref="BD11:BD24" ca="1" si="202">IF(AND($GC11&gt;0,$HX11&gt;0),GI11-ID11,0)</f>
        <v>0</v>
      </c>
      <c r="BE11" s="5">
        <f t="shared" ref="BE11:BE24" ca="1" si="203">IF(AND($GC11&gt;0,$HX11&gt;0),GJ11-IE11,0)</f>
        <v>0</v>
      </c>
      <c r="BF11" s="5">
        <f t="shared" ref="BF11:BF24" ca="1" si="204">IF(AND($GC11&gt;0,$HX11&gt;0),GK11-IF11,0)</f>
        <v>0</v>
      </c>
      <c r="BG11" s="5">
        <f t="shared" ref="BG11:BG24" ca="1" si="205">IF(AND($GC11&gt;0,$HX11&gt;0),GL11-IG11,0)</f>
        <v>0</v>
      </c>
      <c r="BH11" s="5">
        <f t="shared" ref="BH11:BH24" ca="1" si="206">IF(AND($GC11&gt;0,$HX11&gt;0),GM11-IH11,0)</f>
        <v>0</v>
      </c>
      <c r="BI11" s="5">
        <f t="shared" ref="BI11:BI24" ca="1" si="207">IF(AND($GO11&gt;0,$IJ11&gt;0),GO11-IJ11,0)</f>
        <v>0</v>
      </c>
      <c r="BJ11" s="47">
        <f t="shared" ref="BJ11:BJ24" ca="1" si="208">IF(AND($GO11&gt;0,$IJ11&gt;0),GP11-IK11,0)</f>
        <v>0</v>
      </c>
      <c r="BK11" s="47">
        <f t="shared" ref="BK11:BK24" ca="1" si="209">IF(AND($GO11&gt;0,$IJ11&gt;0),GQ11-IL11,0)</f>
        <v>0</v>
      </c>
      <c r="BL11" s="47">
        <f t="shared" ref="BL11:BL24" ca="1" si="210">IF(AND($GO11&gt;0,$IJ11&gt;0),GR11-IM11,0)</f>
        <v>0</v>
      </c>
      <c r="BM11" s="47">
        <f t="shared" ref="BM11:BM24" ca="1" si="211">IF(AND($GO11&gt;0,$IJ11&gt;0),GS11-IN11,0)</f>
        <v>0</v>
      </c>
      <c r="BN11" s="47">
        <f t="shared" ref="BN11:BN24" ca="1" si="212">IF(AND($GO11&gt;0,$IJ11&gt;0),GT11-IO11,0)</f>
        <v>0</v>
      </c>
      <c r="BO11" s="47">
        <f t="shared" ref="BO11:BO24" ca="1" si="213">IF(AND($GO11&gt;0,$IJ11&gt;0),GU11-IP11,0)</f>
        <v>0</v>
      </c>
      <c r="BP11" s="47">
        <f t="shared" ref="BP11:BP24" ca="1" si="214">IF(AND($GO11&gt;0,$IJ11&gt;0),GV11-IQ11,0)</f>
        <v>0</v>
      </c>
      <c r="BQ11" s="47">
        <f t="shared" ref="BQ11:BQ24" ca="1" si="215">IF(AND($GO11&gt;0,$IJ11&gt;0),GW11-IR11,0)</f>
        <v>0</v>
      </c>
      <c r="BR11" s="47">
        <f t="shared" ref="BR11:BR24" ca="1" si="216">IF(AND($GO11&gt;0,$IJ11&gt;0),GX11-IS11,0)</f>
        <v>0</v>
      </c>
      <c r="BS11" s="47">
        <f t="shared" ref="BS11:BS24" ca="1" si="217">IF(AND($GO11&gt;0,$IJ11&gt;0),GY11-IT11,0)</f>
        <v>0</v>
      </c>
      <c r="BT11" s="47">
        <f t="shared" ref="BT11:BT24" ca="1" si="218">IF(AND($HA11&gt;0,$IV11&gt;0),HA11-IV11,0)</f>
        <v>0</v>
      </c>
      <c r="BU11" s="47">
        <f t="shared" ref="BU11:BU24" ca="1" si="219">IF(AND($HA11&gt;0,$IV11&gt;0),HB11-IW11,0)</f>
        <v>0</v>
      </c>
      <c r="BV11" s="47">
        <f t="shared" ref="BV11:BV24" ca="1" si="220">IF(AND($HA11&gt;0,$IV11&gt;0),HC11-IX11,0)</f>
        <v>0</v>
      </c>
      <c r="BW11" s="47">
        <f t="shared" ref="BW11:BW24" ca="1" si="221">IF(AND($HA11&gt;0,$IV11&gt;0),HD11-IY11,0)</f>
        <v>0</v>
      </c>
      <c r="BX11" s="47">
        <f t="shared" ref="BX11:BX24" ca="1" si="222">IF(AND($HA11&gt;0,$IV11&gt;0),HE11-IZ11,0)</f>
        <v>0</v>
      </c>
      <c r="BY11" s="47">
        <f t="shared" ref="BY11:BY24" ca="1" si="223">IF(AND($HA11&gt;0,$IV11&gt;0),HF11-JA11,0)</f>
        <v>0</v>
      </c>
      <c r="BZ11" s="47">
        <f t="shared" ref="BZ11:BZ24" ca="1" si="224">IF(AND($HA11&gt;0,$IV11&gt;0),HG11-JB11,0)</f>
        <v>0</v>
      </c>
      <c r="CA11" s="20">
        <f t="shared" ref="CA11:CA24" ca="1" si="225">IF(AND($HA11&gt;0,$IV11&gt;0),HH11-JC11,0)</f>
        <v>0</v>
      </c>
      <c r="CB11" s="37">
        <f t="shared" ca="1" si="151"/>
        <v>47.353049780992713</v>
      </c>
      <c r="CC11" s="37">
        <f t="shared" ca="1" si="152"/>
        <v>47.353049780992713</v>
      </c>
      <c r="CD11" s="26">
        <f t="shared" ref="CD11:CD24" ca="1" si="226">IF(AND(CC11&gt;0,CB11&gt;0),ABS(CB11-CC11)/AVERAGE(CC11:CC11),0)</f>
        <v>0</v>
      </c>
      <c r="CE11" s="38">
        <f t="shared" ref="CE11:CE24" ca="1" si="227">HA11</f>
        <v>215.86699999999999</v>
      </c>
      <c r="CF11" s="38">
        <f t="shared" ref="CF11:CF24" ca="1" si="228">IV11</f>
        <v>215.86699999999999</v>
      </c>
      <c r="CG11" s="23">
        <f t="shared" ref="CG11:CG24" ca="1" si="229">IF(AND(CF11&gt;0,CE11&gt;0),ABS(CE11-CF11)/AVERAGE(CF11:CF11),0)</f>
        <v>0</v>
      </c>
      <c r="CM11" s="5">
        <f t="shared" ca="1" si="64"/>
        <v>64239.4</v>
      </c>
      <c r="CN11" s="5">
        <f t="shared" ca="1" si="64"/>
        <v>0</v>
      </c>
      <c r="CO11" s="5">
        <f t="shared" ca="1" si="64"/>
        <v>10116.799999999999</v>
      </c>
      <c r="CP11" s="5">
        <f t="shared" ca="1" si="64"/>
        <v>22664</v>
      </c>
      <c r="CQ11" s="5">
        <f t="shared" ca="1" si="64"/>
        <v>0</v>
      </c>
      <c r="CR11" s="5">
        <f t="shared" ca="1" si="64"/>
        <v>0</v>
      </c>
      <c r="CS11" s="5">
        <f t="shared" ca="1" si="64"/>
        <v>0</v>
      </c>
      <c r="CT11" s="5">
        <f t="shared" ca="1" si="64"/>
        <v>7891.86</v>
      </c>
      <c r="CU11" s="5">
        <f t="shared" ca="1" si="64"/>
        <v>23566.7</v>
      </c>
      <c r="CV11" s="5">
        <f t="shared" ca="1" si="64"/>
        <v>0</v>
      </c>
      <c r="CW11" s="5">
        <f t="shared" ca="1" si="64"/>
        <v>0</v>
      </c>
      <c r="CX11" s="5"/>
      <c r="CY11" s="5">
        <f t="shared" ca="1" si="65"/>
        <v>407.149</v>
      </c>
      <c r="CZ11" s="5">
        <f t="shared" ca="1" si="65"/>
        <v>242.58199999999999</v>
      </c>
      <c r="DA11" s="5">
        <f t="shared" ca="1" si="65"/>
        <v>0</v>
      </c>
      <c r="DB11" s="5">
        <f t="shared" ca="1" si="65"/>
        <v>0</v>
      </c>
      <c r="DC11" s="5">
        <f t="shared" ca="1" si="65"/>
        <v>0</v>
      </c>
      <c r="DD11" s="5">
        <f t="shared" ca="1" si="65"/>
        <v>0</v>
      </c>
      <c r="DE11" s="5">
        <f t="shared" ca="1" si="65"/>
        <v>164.56700000000001</v>
      </c>
      <c r="DF11" s="5">
        <f t="shared" ca="1" si="65"/>
        <v>0</v>
      </c>
      <c r="DG11" s="5">
        <f t="shared" ca="1" si="65"/>
        <v>0</v>
      </c>
      <c r="DH11" s="5">
        <f t="shared" ca="1" si="65"/>
        <v>0</v>
      </c>
      <c r="DI11" s="5">
        <f t="shared" ca="1" si="65"/>
        <v>0</v>
      </c>
      <c r="DJ11" s="5"/>
      <c r="DK11" s="5">
        <f t="shared" ca="1" si="66"/>
        <v>215.67500000000001</v>
      </c>
      <c r="DL11" s="5">
        <f t="shared" ca="1" si="66"/>
        <v>8.3383199999999995</v>
      </c>
      <c r="DM11" s="5">
        <f t="shared" ca="1" si="66"/>
        <v>72.963200000000001</v>
      </c>
      <c r="DN11" s="5">
        <f t="shared" ca="1" si="66"/>
        <v>93.781300000000002</v>
      </c>
      <c r="DO11" s="5">
        <f t="shared" ca="1" si="66"/>
        <v>0</v>
      </c>
      <c r="DP11" s="5">
        <f t="shared" ca="1" si="66"/>
        <v>0</v>
      </c>
      <c r="DQ11" s="5">
        <f t="shared" ca="1" si="66"/>
        <v>4.8996000000000004</v>
      </c>
      <c r="DR11" s="5">
        <f t="shared" ca="1" si="66"/>
        <v>35.692999999999998</v>
      </c>
      <c r="DS11" s="5"/>
      <c r="DT11" s="20">
        <f t="shared" ref="DT11:DT24" ca="1" si="230">((CM11*3.412)+(CY11*100))/$A11</f>
        <v>47.236461133021933</v>
      </c>
      <c r="DU11" s="20">
        <f t="shared" ref="DU11:DU24" ca="1" si="231">((CN11*3.412)+(CZ11*100))/$A11</f>
        <v>4.4088984206030419</v>
      </c>
      <c r="DV11" s="20">
        <f t="shared" ref="DV11:DV24" ca="1" si="232">((CO11*3.412)+(DA11*100))/$A11</f>
        <v>6.2736994238563453</v>
      </c>
      <c r="DW11" s="20">
        <f t="shared" ref="DW11:DW24" ca="1" si="233">((CP11*3.412)+(DB11*100))/$A11</f>
        <v>14.054555169844241</v>
      </c>
      <c r="DX11" s="20">
        <f t="shared" ref="DX11:DX24" ca="1" si="234">((CQ11*3.412)+(DC11*100))/$A11</f>
        <v>0</v>
      </c>
      <c r="DY11" s="20">
        <f t="shared" ref="DY11:DY24" ca="1" si="235">((CR11*3.412)+(DD11*100))/$A11</f>
        <v>0</v>
      </c>
      <c r="DZ11" s="20">
        <f t="shared" ref="DZ11:DZ24" ca="1" si="236">((CS11*3.412)+(DE11*100))/$A11</f>
        <v>2.9909852601733884</v>
      </c>
      <c r="EA11" s="20">
        <f t="shared" ref="EA11:EA24" ca="1" si="237">((CT11*3.412)+(DF11*100))/$A11</f>
        <v>4.8939543665146026</v>
      </c>
      <c r="EB11" s="20">
        <f t="shared" ref="EB11:EB24" ca="1" si="238">((CU11*3.412)+(DG11*100))/$A11</f>
        <v>14.614343686955889</v>
      </c>
      <c r="EC11" s="20">
        <f t="shared" ref="EC11:EC24" ca="1" si="239">((CV11*3.412)+(DH11*100))/$A11</f>
        <v>0</v>
      </c>
      <c r="ED11" s="20">
        <f t="shared" ref="ED11:ED24" ca="1" si="240">((CW11*3.412)+(DI11*100))/$A11</f>
        <v>0</v>
      </c>
      <c r="EE11" s="5"/>
      <c r="EF11" s="5"/>
      <c r="EG11" s="5"/>
      <c r="EH11" s="5">
        <f t="shared" ca="1" si="155"/>
        <v>64239.4</v>
      </c>
      <c r="EI11" s="5">
        <f t="shared" ca="1" si="155"/>
        <v>0</v>
      </c>
      <c r="EJ11" s="5">
        <f t="shared" ca="1" si="155"/>
        <v>10116.799999999999</v>
      </c>
      <c r="EK11" s="5">
        <f t="shared" ca="1" si="155"/>
        <v>22664</v>
      </c>
      <c r="EL11" s="5">
        <f t="shared" ca="1" si="155"/>
        <v>0</v>
      </c>
      <c r="EM11" s="5">
        <f t="shared" ca="1" si="155"/>
        <v>0</v>
      </c>
      <c r="EN11" s="5">
        <f t="shared" ca="1" si="155"/>
        <v>0</v>
      </c>
      <c r="EO11" s="5">
        <f t="shared" ca="1" si="155"/>
        <v>7891.86</v>
      </c>
      <c r="EP11" s="5">
        <f t="shared" ca="1" si="155"/>
        <v>23566.7</v>
      </c>
      <c r="EQ11" s="5">
        <f t="shared" ca="1" si="155"/>
        <v>0</v>
      </c>
      <c r="ER11" s="5">
        <f t="shared" ca="1" si="155"/>
        <v>0</v>
      </c>
      <c r="ES11" s="5"/>
      <c r="ET11" s="5">
        <f t="shared" ca="1" si="156"/>
        <v>407.149</v>
      </c>
      <c r="EU11" s="5">
        <f t="shared" ca="1" si="156"/>
        <v>242.58199999999999</v>
      </c>
      <c r="EV11" s="5">
        <f t="shared" ca="1" si="156"/>
        <v>0</v>
      </c>
      <c r="EW11" s="5">
        <f t="shared" ca="1" si="156"/>
        <v>0</v>
      </c>
      <c r="EX11" s="5">
        <f t="shared" ca="1" si="156"/>
        <v>0</v>
      </c>
      <c r="EY11" s="5">
        <f t="shared" ca="1" si="156"/>
        <v>0</v>
      </c>
      <c r="EZ11" s="5">
        <f t="shared" ca="1" si="156"/>
        <v>164.56700000000001</v>
      </c>
      <c r="FA11" s="5">
        <f t="shared" ca="1" si="156"/>
        <v>0</v>
      </c>
      <c r="FB11" s="5">
        <f t="shared" ca="1" si="156"/>
        <v>0</v>
      </c>
      <c r="FC11" s="5">
        <f t="shared" ca="1" si="156"/>
        <v>0</v>
      </c>
      <c r="FD11" s="5">
        <f t="shared" ca="1" si="156"/>
        <v>0</v>
      </c>
      <c r="FE11" s="5"/>
      <c r="FF11" s="5">
        <f t="shared" ca="1" si="157"/>
        <v>215.67500000000001</v>
      </c>
      <c r="FG11" s="5">
        <f t="shared" ca="1" si="157"/>
        <v>8.3383199999999995</v>
      </c>
      <c r="FH11" s="5">
        <f t="shared" ca="1" si="157"/>
        <v>72.963200000000001</v>
      </c>
      <c r="FI11" s="5">
        <f t="shared" ca="1" si="157"/>
        <v>93.781300000000002</v>
      </c>
      <c r="FJ11" s="5">
        <f t="shared" ca="1" si="157"/>
        <v>0</v>
      </c>
      <c r="FK11" s="5">
        <f t="shared" ca="1" si="157"/>
        <v>0</v>
      </c>
      <c r="FL11" s="5">
        <f t="shared" ca="1" si="157"/>
        <v>4.8996000000000004</v>
      </c>
      <c r="FM11" s="5">
        <f t="shared" ca="1" si="157"/>
        <v>35.692999999999998</v>
      </c>
      <c r="FN11" s="5"/>
      <c r="FO11" s="20">
        <f t="shared" ref="FO11:FO24" ca="1" si="241">((EH11*3.412)+(ET11*100))/$A11</f>
        <v>47.236461133021933</v>
      </c>
      <c r="FP11" s="20">
        <f t="shared" ca="1" si="158"/>
        <v>4.4088984206030419</v>
      </c>
      <c r="FQ11" s="20">
        <f t="shared" ca="1" si="159"/>
        <v>6.2736994238563453</v>
      </c>
      <c r="FR11" s="20">
        <f t="shared" ca="1" si="160"/>
        <v>14.054555169844241</v>
      </c>
      <c r="FS11" s="20">
        <f t="shared" ca="1" si="161"/>
        <v>0</v>
      </c>
      <c r="FT11" s="20">
        <f t="shared" ca="1" si="162"/>
        <v>0</v>
      </c>
      <c r="FU11" s="20">
        <f t="shared" ca="1" si="163"/>
        <v>2.9909852601733884</v>
      </c>
      <c r="FV11" s="20">
        <f t="shared" ca="1" si="164"/>
        <v>4.8939543665146026</v>
      </c>
      <c r="FW11" s="20">
        <f t="shared" ca="1" si="165"/>
        <v>14.614343686955889</v>
      </c>
      <c r="FX11" s="20">
        <f t="shared" ca="1" si="166"/>
        <v>0</v>
      </c>
      <c r="FY11" s="20">
        <f t="shared" ca="1" si="167"/>
        <v>0</v>
      </c>
      <c r="FZ11" s="5"/>
      <c r="GA11" s="5"/>
      <c r="GB11" s="5"/>
      <c r="GC11" s="5">
        <f t="shared" ref="GC11:GM24" ca="1" si="242">OFFSET(INDIRECT($C$2),$B11,GC$3)</f>
        <v>64239.6</v>
      </c>
      <c r="GD11" s="5">
        <f t="shared" ca="1" si="242"/>
        <v>0</v>
      </c>
      <c r="GE11" s="5">
        <f t="shared" ca="1" si="242"/>
        <v>10117.1</v>
      </c>
      <c r="GF11" s="5">
        <f t="shared" ca="1" si="242"/>
        <v>22664</v>
      </c>
      <c r="GG11" s="5">
        <f t="shared" ca="1" si="242"/>
        <v>0</v>
      </c>
      <c r="GH11" s="5">
        <f t="shared" ca="1" si="242"/>
        <v>0</v>
      </c>
      <c r="GI11" s="5">
        <f t="shared" ca="1" si="242"/>
        <v>0</v>
      </c>
      <c r="GJ11" s="5">
        <f t="shared" ca="1" si="242"/>
        <v>7891.86</v>
      </c>
      <c r="GK11" s="5">
        <f t="shared" ca="1" si="242"/>
        <v>23566.7</v>
      </c>
      <c r="GL11" s="5">
        <f t="shared" ca="1" si="242"/>
        <v>0</v>
      </c>
      <c r="GM11" s="5">
        <f t="shared" ca="1" si="242"/>
        <v>0</v>
      </c>
      <c r="GN11" s="5"/>
      <c r="GO11" s="5">
        <f t="shared" ca="1" si="82"/>
        <v>413.55700000000002</v>
      </c>
      <c r="GP11" s="5">
        <f t="shared" ca="1" si="82"/>
        <v>242.58799999999999</v>
      </c>
      <c r="GQ11" s="5">
        <f t="shared" ca="1" si="82"/>
        <v>0</v>
      </c>
      <c r="GR11" s="5">
        <f t="shared" ca="1" si="82"/>
        <v>0</v>
      </c>
      <c r="GS11" s="5">
        <f t="shared" ca="1" si="82"/>
        <v>0</v>
      </c>
      <c r="GT11" s="5">
        <f t="shared" ca="1" si="82"/>
        <v>0</v>
      </c>
      <c r="GU11" s="5">
        <f t="shared" ca="1" si="82"/>
        <v>170.97</v>
      </c>
      <c r="GV11" s="5">
        <f t="shared" ca="1" si="82"/>
        <v>0</v>
      </c>
      <c r="GW11" s="5">
        <f t="shared" ca="1" si="82"/>
        <v>0</v>
      </c>
      <c r="GX11" s="5">
        <f t="shared" ca="1" si="82"/>
        <v>0</v>
      </c>
      <c r="GY11" s="5">
        <f t="shared" ca="1" si="82"/>
        <v>0</v>
      </c>
      <c r="GZ11" s="5"/>
      <c r="HA11" s="5">
        <f t="shared" ca="1" si="83"/>
        <v>215.86699999999999</v>
      </c>
      <c r="HB11" s="5">
        <f t="shared" ca="1" si="83"/>
        <v>8.3385200000000008</v>
      </c>
      <c r="HC11" s="5">
        <f t="shared" ca="1" si="83"/>
        <v>72.964799999999997</v>
      </c>
      <c r="HD11" s="5">
        <f t="shared" ca="1" si="83"/>
        <v>93.781300000000002</v>
      </c>
      <c r="HE11" s="5">
        <f t="shared" ca="1" si="83"/>
        <v>0</v>
      </c>
      <c r="HF11" s="5">
        <f t="shared" ca="1" si="83"/>
        <v>0</v>
      </c>
      <c r="HG11" s="5">
        <f t="shared" ca="1" si="83"/>
        <v>5.0897100000000002</v>
      </c>
      <c r="HH11" s="5">
        <f t="shared" ca="1" si="83"/>
        <v>35.692999999999998</v>
      </c>
      <c r="HI11" s="5"/>
      <c r="HJ11" s="20">
        <f t="shared" ref="HJ11:HJ24" ca="1" si="243">((GC11*3.412)+(GO11*100))/$A11</f>
        <v>47.353049780992713</v>
      </c>
      <c r="HK11" s="20">
        <f t="shared" ca="1" si="168"/>
        <v>4.4090074698751378</v>
      </c>
      <c r="HL11" s="20">
        <f t="shared" ca="1" si="169"/>
        <v>6.2738854619145412</v>
      </c>
      <c r="HM11" s="20">
        <f t="shared" ca="1" si="170"/>
        <v>14.054555169844241</v>
      </c>
      <c r="HN11" s="20">
        <f t="shared" ca="1" si="171"/>
        <v>0</v>
      </c>
      <c r="HO11" s="20">
        <f t="shared" ca="1" si="172"/>
        <v>0</v>
      </c>
      <c r="HP11" s="20">
        <f t="shared" ca="1" si="173"/>
        <v>3.1073590083786189</v>
      </c>
      <c r="HQ11" s="20">
        <f t="shared" ca="1" si="174"/>
        <v>4.8939543665146026</v>
      </c>
      <c r="HR11" s="20">
        <f t="shared" ca="1" si="175"/>
        <v>14.614343686955889</v>
      </c>
      <c r="HS11" s="20">
        <f t="shared" ca="1" si="176"/>
        <v>0</v>
      </c>
      <c r="HT11" s="20">
        <f t="shared" ca="1" si="177"/>
        <v>0</v>
      </c>
      <c r="HU11" s="5"/>
      <c r="HV11" s="5"/>
      <c r="HW11" s="5"/>
      <c r="HX11" s="5">
        <f t="shared" ref="HX11:IH24" ca="1" si="244">OFFSET(INDIRECT($D$2),$B11,HX$3)</f>
        <v>64239.6</v>
      </c>
      <c r="HY11" s="5">
        <f t="shared" ca="1" si="244"/>
        <v>0</v>
      </c>
      <c r="HZ11" s="5">
        <f t="shared" ca="1" si="244"/>
        <v>10117.1</v>
      </c>
      <c r="IA11" s="5">
        <f t="shared" ca="1" si="244"/>
        <v>22664</v>
      </c>
      <c r="IB11" s="5">
        <f t="shared" ca="1" si="244"/>
        <v>0</v>
      </c>
      <c r="IC11" s="5">
        <f t="shared" ca="1" si="244"/>
        <v>0</v>
      </c>
      <c r="ID11" s="5">
        <f t="shared" ca="1" si="244"/>
        <v>0</v>
      </c>
      <c r="IE11" s="5">
        <f t="shared" ca="1" si="244"/>
        <v>7891.86</v>
      </c>
      <c r="IF11" s="5">
        <f t="shared" ca="1" si="244"/>
        <v>23566.7</v>
      </c>
      <c r="IG11" s="5">
        <f t="shared" ca="1" si="244"/>
        <v>0</v>
      </c>
      <c r="IH11" s="5">
        <f t="shared" ca="1" si="244"/>
        <v>0</v>
      </c>
      <c r="II11" s="5"/>
      <c r="IJ11" s="5">
        <f t="shared" ca="1" si="179"/>
        <v>413.55700000000002</v>
      </c>
      <c r="IK11" s="5">
        <f t="shared" ca="1" si="179"/>
        <v>242.58799999999999</v>
      </c>
      <c r="IL11" s="5">
        <f t="shared" ca="1" si="179"/>
        <v>0</v>
      </c>
      <c r="IM11" s="5">
        <f t="shared" ca="1" si="179"/>
        <v>0</v>
      </c>
      <c r="IN11" s="5">
        <f t="shared" ca="1" si="179"/>
        <v>0</v>
      </c>
      <c r="IO11" s="5">
        <f t="shared" ca="1" si="179"/>
        <v>0</v>
      </c>
      <c r="IP11" s="5">
        <f t="shared" ca="1" si="179"/>
        <v>170.97</v>
      </c>
      <c r="IQ11" s="5">
        <f t="shared" ca="1" si="179"/>
        <v>0</v>
      </c>
      <c r="IR11" s="5">
        <f t="shared" ca="1" si="179"/>
        <v>0</v>
      </c>
      <c r="IS11" s="5">
        <f t="shared" ca="1" si="179"/>
        <v>0</v>
      </c>
      <c r="IT11" s="5">
        <f t="shared" ca="1" si="179"/>
        <v>0</v>
      </c>
      <c r="IU11" s="5"/>
      <c r="IV11" s="5">
        <f t="shared" ca="1" si="180"/>
        <v>215.86699999999999</v>
      </c>
      <c r="IW11" s="5">
        <f t="shared" ca="1" si="180"/>
        <v>8.3385200000000008</v>
      </c>
      <c r="IX11" s="5">
        <f t="shared" ca="1" si="180"/>
        <v>72.964799999999997</v>
      </c>
      <c r="IY11" s="5">
        <f t="shared" ca="1" si="180"/>
        <v>93.781300000000002</v>
      </c>
      <c r="IZ11" s="5">
        <f t="shared" ca="1" si="180"/>
        <v>0</v>
      </c>
      <c r="JA11" s="5">
        <f t="shared" ca="1" si="180"/>
        <v>0</v>
      </c>
      <c r="JB11" s="5">
        <f t="shared" ca="1" si="180"/>
        <v>5.0897100000000002</v>
      </c>
      <c r="JC11" s="5">
        <f t="shared" ca="1" si="180"/>
        <v>35.692999999999998</v>
      </c>
      <c r="JD11" s="5"/>
      <c r="JE11" s="20">
        <f t="shared" ref="JE11:JE24" ca="1" si="245">((HX11*3.412)+(IJ11*100))/$A11</f>
        <v>47.353049780992713</v>
      </c>
      <c r="JF11" s="20">
        <f t="shared" ca="1" si="181"/>
        <v>4.4090074698751378</v>
      </c>
      <c r="JG11" s="20">
        <f t="shared" ca="1" si="182"/>
        <v>6.2738854619145412</v>
      </c>
      <c r="JH11" s="20">
        <f t="shared" ca="1" si="183"/>
        <v>14.054555169844241</v>
      </c>
      <c r="JI11" s="20">
        <f t="shared" ca="1" si="184"/>
        <v>0</v>
      </c>
      <c r="JJ11" s="20">
        <f t="shared" ca="1" si="185"/>
        <v>0</v>
      </c>
      <c r="JK11" s="20">
        <f t="shared" ca="1" si="186"/>
        <v>3.1073590083786189</v>
      </c>
      <c r="JL11" s="20">
        <f t="shared" ca="1" si="187"/>
        <v>4.8939543665146026</v>
      </c>
      <c r="JM11" s="20">
        <f t="shared" ca="1" si="188"/>
        <v>14.614343686955889</v>
      </c>
      <c r="JN11" s="20">
        <f t="shared" ca="1" si="189"/>
        <v>0</v>
      </c>
      <c r="JO11" s="20">
        <f t="shared" ca="1" si="190"/>
        <v>0</v>
      </c>
    </row>
    <row r="12" spans="1:275" x14ac:dyDescent="0.25">
      <c r="A12" s="5">
        <f ca="1">OFFSET('Model Parameters'!$C$3,MATCH(LEFT(C12,3),'Model Parameters'!$B$4:$B$24,0),0)</f>
        <v>53627.8</v>
      </c>
      <c r="B12" s="29">
        <v>7</v>
      </c>
      <c r="C12" s="56">
        <f>'Old Results'!C8</f>
        <v>30012</v>
      </c>
      <c r="D12" s="56">
        <f>'New Results'!C8</f>
        <v>30012</v>
      </c>
      <c r="E12" s="5">
        <f t="shared" ca="1" si="107"/>
        <v>0</v>
      </c>
      <c r="F12" s="5">
        <f t="shared" ca="1" si="108"/>
        <v>3.0000000000285354E-4</v>
      </c>
      <c r="G12" s="5">
        <f t="shared" ca="1" si="109"/>
        <v>0</v>
      </c>
      <c r="H12" s="5">
        <f t="shared" ca="1" si="110"/>
        <v>-0.10000000000218279</v>
      </c>
      <c r="I12" s="5">
        <f t="shared" ca="1" si="111"/>
        <v>0</v>
      </c>
      <c r="J12" s="5">
        <f t="shared" ca="1" si="112"/>
        <v>3.999999999996362E-2</v>
      </c>
      <c r="K12" s="5">
        <f t="shared" ca="1" si="113"/>
        <v>0</v>
      </c>
      <c r="L12" s="5">
        <f t="shared" ca="1" si="114"/>
        <v>0</v>
      </c>
      <c r="M12" s="5">
        <f t="shared" ca="1" si="115"/>
        <v>0</v>
      </c>
      <c r="N12" s="5">
        <f t="shared" ca="1" si="116"/>
        <v>0</v>
      </c>
      <c r="O12" s="5">
        <f t="shared" ca="1" si="117"/>
        <v>0</v>
      </c>
      <c r="P12" s="5">
        <f t="shared" ca="1" si="118"/>
        <v>5.0000000000181899E-2</v>
      </c>
      <c r="Q12" s="5">
        <f t="shared" ca="1" si="119"/>
        <v>5.999999999994543E-2</v>
      </c>
      <c r="R12" s="5">
        <f t="shared" ca="1" si="120"/>
        <v>0</v>
      </c>
      <c r="S12" s="5">
        <f t="shared" ca="1" si="121"/>
        <v>0</v>
      </c>
      <c r="T12" s="5">
        <f t="shared" ca="1" si="122"/>
        <v>0</v>
      </c>
      <c r="U12" s="5">
        <f t="shared" ca="1" si="123"/>
        <v>0</v>
      </c>
      <c r="V12" s="5">
        <f t="shared" ca="1" si="124"/>
        <v>0</v>
      </c>
      <c r="W12" s="5">
        <f t="shared" ca="1" si="125"/>
        <v>0</v>
      </c>
      <c r="X12" s="5">
        <f t="shared" ca="1" si="126"/>
        <v>0</v>
      </c>
      <c r="Y12" s="5">
        <f t="shared" ca="1" si="127"/>
        <v>0</v>
      </c>
      <c r="Z12" s="5">
        <f t="shared" ca="1" si="128"/>
        <v>0</v>
      </c>
      <c r="AA12" s="5"/>
      <c r="AB12" s="47">
        <f t="shared" ca="1" si="129"/>
        <v>0</v>
      </c>
      <c r="AC12" s="47">
        <f t="shared" ca="1" si="130"/>
        <v>1.9999999999953388E-4</v>
      </c>
      <c r="AD12" s="47">
        <f t="shared" ca="1" si="131"/>
        <v>0</v>
      </c>
      <c r="AE12" s="47">
        <f t="shared" ca="1" si="132"/>
        <v>0</v>
      </c>
      <c r="AF12" s="47">
        <f t="shared" ca="1" si="133"/>
        <v>0</v>
      </c>
      <c r="AG12" s="47">
        <f t="shared" ca="1" si="134"/>
        <v>1.5999999999904979E-5</v>
      </c>
      <c r="AH12" s="47">
        <f t="shared" ca="1" si="135"/>
        <v>0</v>
      </c>
      <c r="AI12" s="47">
        <f t="shared" ca="1" si="136"/>
        <v>0</v>
      </c>
      <c r="AJ12" s="37">
        <f t="shared" ca="1" si="191"/>
        <v>37.898898780110315</v>
      </c>
      <c r="AK12" s="37">
        <f t="shared" ca="1" si="137"/>
        <v>37.898805544885299</v>
      </c>
      <c r="AL12" s="26">
        <f t="shared" ca="1" si="192"/>
        <v>2.4601098550614711E-6</v>
      </c>
      <c r="AM12" s="38">
        <f t="shared" ca="1" si="193"/>
        <v>129.50299999999999</v>
      </c>
      <c r="AN12" s="38">
        <f t="shared" ca="1" si="194"/>
        <v>129.50299999999999</v>
      </c>
      <c r="AO12" s="23">
        <f t="shared" ca="1" si="195"/>
        <v>0</v>
      </c>
      <c r="AP12" s="44">
        <f t="shared" ca="1" si="140"/>
        <v>0</v>
      </c>
      <c r="AQ12" s="45">
        <f t="shared" ca="1" si="141"/>
        <v>0</v>
      </c>
      <c r="AR12" s="45">
        <f t="shared" ca="1" si="142"/>
        <v>0</v>
      </c>
      <c r="AS12" s="45">
        <f t="shared" ca="1" si="143"/>
        <v>0</v>
      </c>
      <c r="AT12" s="45">
        <f t="shared" ca="1" si="144"/>
        <v>0</v>
      </c>
      <c r="AU12" s="45">
        <f t="shared" ca="1" si="145"/>
        <v>1.0000000000065512E-5</v>
      </c>
      <c r="AV12" s="45">
        <f t="shared" ca="1" si="146"/>
        <v>0</v>
      </c>
      <c r="AW12" s="45">
        <f t="shared" ca="1" si="147"/>
        <v>0</v>
      </c>
      <c r="AX12" s="5">
        <f t="shared" ca="1" si="196"/>
        <v>0</v>
      </c>
      <c r="AY12" s="5">
        <f t="shared" ca="1" si="197"/>
        <v>3.0000000000285354E-4</v>
      </c>
      <c r="AZ12" s="5">
        <f t="shared" ca="1" si="198"/>
        <v>0</v>
      </c>
      <c r="BA12" s="5">
        <f t="shared" ca="1" si="199"/>
        <v>-0.10000000000218279</v>
      </c>
      <c r="BB12" s="5">
        <f t="shared" ca="1" si="200"/>
        <v>0</v>
      </c>
      <c r="BC12" s="5">
        <f t="shared" ca="1" si="201"/>
        <v>6.9999999999936335E-2</v>
      </c>
      <c r="BD12" s="5">
        <f t="shared" ca="1" si="202"/>
        <v>0</v>
      </c>
      <c r="BE12" s="5">
        <f t="shared" ca="1" si="203"/>
        <v>0</v>
      </c>
      <c r="BF12" s="5">
        <f t="shared" ca="1" si="204"/>
        <v>0</v>
      </c>
      <c r="BG12" s="5">
        <f t="shared" ca="1" si="205"/>
        <v>0</v>
      </c>
      <c r="BH12" s="5">
        <f t="shared" ca="1" si="206"/>
        <v>0</v>
      </c>
      <c r="BI12" s="5">
        <f t="shared" ca="1" si="207"/>
        <v>5.0000000000181899E-2</v>
      </c>
      <c r="BJ12" s="47">
        <f t="shared" ca="1" si="208"/>
        <v>4.9999999999727152E-2</v>
      </c>
      <c r="BK12" s="47">
        <f t="shared" ca="1" si="209"/>
        <v>0</v>
      </c>
      <c r="BL12" s="47">
        <f t="shared" ca="1" si="210"/>
        <v>0</v>
      </c>
      <c r="BM12" s="47">
        <f t="shared" ca="1" si="211"/>
        <v>0</v>
      </c>
      <c r="BN12" s="47">
        <f t="shared" ca="1" si="212"/>
        <v>0</v>
      </c>
      <c r="BO12" s="47">
        <f t="shared" ca="1" si="213"/>
        <v>0</v>
      </c>
      <c r="BP12" s="47">
        <f t="shared" ca="1" si="214"/>
        <v>0</v>
      </c>
      <c r="BQ12" s="47">
        <f t="shared" ca="1" si="215"/>
        <v>0</v>
      </c>
      <c r="BR12" s="47">
        <f t="shared" ca="1" si="216"/>
        <v>0</v>
      </c>
      <c r="BS12" s="47">
        <f t="shared" ca="1" si="217"/>
        <v>0</v>
      </c>
      <c r="BT12" s="47">
        <f t="shared" ca="1" si="218"/>
        <v>0</v>
      </c>
      <c r="BU12" s="47">
        <f t="shared" ca="1" si="219"/>
        <v>1.9999999999953388E-4</v>
      </c>
      <c r="BV12" s="47">
        <f t="shared" ca="1" si="220"/>
        <v>0</v>
      </c>
      <c r="BW12" s="47">
        <f t="shared" ca="1" si="221"/>
        <v>0</v>
      </c>
      <c r="BX12" s="47">
        <f t="shared" ca="1" si="222"/>
        <v>0</v>
      </c>
      <c r="BY12" s="47">
        <f t="shared" ca="1" si="223"/>
        <v>2.4000000000024002E-5</v>
      </c>
      <c r="BZ12" s="47">
        <f t="shared" ca="1" si="224"/>
        <v>0</v>
      </c>
      <c r="CA12" s="20">
        <f t="shared" ca="1" si="225"/>
        <v>0</v>
      </c>
      <c r="CB12" s="37">
        <f t="shared" ca="1" si="151"/>
        <v>37.898898780110315</v>
      </c>
      <c r="CC12" s="37">
        <f t="shared" ca="1" si="152"/>
        <v>37.898805544885299</v>
      </c>
      <c r="CD12" s="26">
        <f t="shared" ca="1" si="226"/>
        <v>2.4601098550614711E-6</v>
      </c>
      <c r="CE12" s="38">
        <f t="shared" ca="1" si="227"/>
        <v>129.50299999999999</v>
      </c>
      <c r="CF12" s="38">
        <f t="shared" ca="1" si="228"/>
        <v>129.50299999999999</v>
      </c>
      <c r="CG12" s="23">
        <f t="shared" ca="1" si="229"/>
        <v>0</v>
      </c>
      <c r="CM12" s="5">
        <f t="shared" ca="1" si="64"/>
        <v>463147</v>
      </c>
      <c r="CN12" s="5">
        <f t="shared" ca="1" si="64"/>
        <v>20.443100000000001</v>
      </c>
      <c r="CO12" s="5">
        <f t="shared" ca="1" si="64"/>
        <v>87690.3</v>
      </c>
      <c r="CP12" s="5">
        <f t="shared" ca="1" si="64"/>
        <v>31064.799999999999</v>
      </c>
      <c r="CQ12" s="5">
        <f t="shared" ca="1" si="64"/>
        <v>0</v>
      </c>
      <c r="CR12" s="5">
        <f t="shared" ca="1" si="64"/>
        <v>1912.55</v>
      </c>
      <c r="CS12" s="5">
        <f t="shared" ca="1" si="64"/>
        <v>0</v>
      </c>
      <c r="CT12" s="5">
        <f t="shared" ca="1" si="64"/>
        <v>73270.899999999994</v>
      </c>
      <c r="CU12" s="5">
        <f t="shared" ca="1" si="64"/>
        <v>229701</v>
      </c>
      <c r="CV12" s="5">
        <f t="shared" ca="1" si="64"/>
        <v>39486.5</v>
      </c>
      <c r="CW12" s="5">
        <f t="shared" ca="1" si="64"/>
        <v>0</v>
      </c>
      <c r="CX12" s="5"/>
      <c r="CY12" s="5">
        <f t="shared" ca="1" si="65"/>
        <v>4521.7700000000004</v>
      </c>
      <c r="CZ12" s="5">
        <f t="shared" ca="1" si="65"/>
        <v>3434.86</v>
      </c>
      <c r="DA12" s="5">
        <f t="shared" ca="1" si="65"/>
        <v>0</v>
      </c>
      <c r="DB12" s="5">
        <f t="shared" ca="1" si="65"/>
        <v>0</v>
      </c>
      <c r="DC12" s="5">
        <f t="shared" ca="1" si="65"/>
        <v>0</v>
      </c>
      <c r="DD12" s="5">
        <f t="shared" ca="1" si="65"/>
        <v>0</v>
      </c>
      <c r="DE12" s="5">
        <f t="shared" ca="1" si="65"/>
        <v>1086.92</v>
      </c>
      <c r="DF12" s="5">
        <f t="shared" ca="1" si="65"/>
        <v>0</v>
      </c>
      <c r="DG12" s="5">
        <f t="shared" ca="1" si="65"/>
        <v>0</v>
      </c>
      <c r="DH12" s="5">
        <f t="shared" ca="1" si="65"/>
        <v>0</v>
      </c>
      <c r="DI12" s="5">
        <f t="shared" ca="1" si="65"/>
        <v>0</v>
      </c>
      <c r="DJ12" s="5"/>
      <c r="DK12" s="5">
        <f t="shared" ca="1" si="66"/>
        <v>129.50299999999999</v>
      </c>
      <c r="DL12" s="5">
        <f t="shared" ca="1" si="66"/>
        <v>11.7417</v>
      </c>
      <c r="DM12" s="5">
        <f t="shared" ca="1" si="66"/>
        <v>64.102599999999995</v>
      </c>
      <c r="DN12" s="5">
        <f t="shared" ca="1" si="66"/>
        <v>15.785299999999999</v>
      </c>
      <c r="DO12" s="5">
        <f t="shared" ca="1" si="66"/>
        <v>0</v>
      </c>
      <c r="DP12" s="5">
        <f t="shared" ca="1" si="66"/>
        <v>0.64615999999999996</v>
      </c>
      <c r="DQ12" s="5">
        <f t="shared" ca="1" si="66"/>
        <v>3.3236500000000002</v>
      </c>
      <c r="DR12" s="5">
        <f t="shared" ca="1" si="66"/>
        <v>33.903700000000001</v>
      </c>
      <c r="DS12" s="5"/>
      <c r="DT12" s="20">
        <f t="shared" ca="1" si="230"/>
        <v>37.898898780110315</v>
      </c>
      <c r="DU12" s="20">
        <f t="shared" ca="1" si="231"/>
        <v>6.4062995658445798</v>
      </c>
      <c r="DV12" s="20">
        <f t="shared" ca="1" si="232"/>
        <v>5.57918287902916</v>
      </c>
      <c r="DW12" s="20">
        <f t="shared" ca="1" si="233"/>
        <v>1.976458060931084</v>
      </c>
      <c r="DX12" s="20">
        <f t="shared" ca="1" si="234"/>
        <v>0</v>
      </c>
      <c r="DY12" s="20">
        <f t="shared" ca="1" si="235"/>
        <v>0.12168354099925782</v>
      </c>
      <c r="DZ12" s="20">
        <f t="shared" ca="1" si="236"/>
        <v>2.0267846154419908</v>
      </c>
      <c r="EA12" s="20">
        <f t="shared" ca="1" si="237"/>
        <v>4.6617670461961884</v>
      </c>
      <c r="EB12" s="20">
        <f t="shared" ca="1" si="238"/>
        <v>14.61443154483309</v>
      </c>
      <c r="EC12" s="20">
        <f t="shared" ca="1" si="239"/>
        <v>2.5122779230175394</v>
      </c>
      <c r="ED12" s="20">
        <f t="shared" ca="1" si="240"/>
        <v>0</v>
      </c>
      <c r="EE12" s="5"/>
      <c r="EF12" s="5"/>
      <c r="EG12" s="5"/>
      <c r="EH12" s="5">
        <f t="shared" ca="1" si="155"/>
        <v>463147</v>
      </c>
      <c r="EI12" s="5">
        <f t="shared" ca="1" si="155"/>
        <v>20.442799999999998</v>
      </c>
      <c r="EJ12" s="5">
        <f t="shared" ca="1" si="155"/>
        <v>87690.3</v>
      </c>
      <c r="EK12" s="5">
        <f t="shared" ca="1" si="155"/>
        <v>31064.9</v>
      </c>
      <c r="EL12" s="5">
        <f t="shared" ca="1" si="155"/>
        <v>0</v>
      </c>
      <c r="EM12" s="5">
        <f t="shared" ca="1" si="155"/>
        <v>1912.51</v>
      </c>
      <c r="EN12" s="5">
        <f t="shared" ca="1" si="155"/>
        <v>0</v>
      </c>
      <c r="EO12" s="5">
        <f t="shared" ca="1" si="155"/>
        <v>73270.899999999994</v>
      </c>
      <c r="EP12" s="5">
        <f t="shared" ca="1" si="155"/>
        <v>229701</v>
      </c>
      <c r="EQ12" s="5">
        <f t="shared" ca="1" si="155"/>
        <v>39486.5</v>
      </c>
      <c r="ER12" s="5">
        <f t="shared" ca="1" si="155"/>
        <v>0</v>
      </c>
      <c r="ES12" s="5"/>
      <c r="ET12" s="5">
        <f t="shared" ca="1" si="156"/>
        <v>4521.72</v>
      </c>
      <c r="EU12" s="5">
        <f t="shared" ca="1" si="156"/>
        <v>3434.8</v>
      </c>
      <c r="EV12" s="5">
        <f t="shared" ca="1" si="156"/>
        <v>0</v>
      </c>
      <c r="EW12" s="5">
        <f t="shared" ca="1" si="156"/>
        <v>0</v>
      </c>
      <c r="EX12" s="5">
        <f t="shared" ca="1" si="156"/>
        <v>0</v>
      </c>
      <c r="EY12" s="5">
        <f t="shared" ca="1" si="156"/>
        <v>0</v>
      </c>
      <c r="EZ12" s="5">
        <f t="shared" ca="1" si="156"/>
        <v>1086.92</v>
      </c>
      <c r="FA12" s="5">
        <f t="shared" ca="1" si="156"/>
        <v>0</v>
      </c>
      <c r="FB12" s="5">
        <f t="shared" ca="1" si="156"/>
        <v>0</v>
      </c>
      <c r="FC12" s="5">
        <f t="shared" ca="1" si="156"/>
        <v>0</v>
      </c>
      <c r="FD12" s="5">
        <f t="shared" ca="1" si="156"/>
        <v>0</v>
      </c>
      <c r="FE12" s="5"/>
      <c r="FF12" s="5">
        <f t="shared" ca="1" si="157"/>
        <v>129.50299999999999</v>
      </c>
      <c r="FG12" s="5">
        <f t="shared" ca="1" si="157"/>
        <v>11.7415</v>
      </c>
      <c r="FH12" s="5">
        <f t="shared" ca="1" si="157"/>
        <v>64.102599999999995</v>
      </c>
      <c r="FI12" s="5">
        <f t="shared" ca="1" si="157"/>
        <v>15.785299999999999</v>
      </c>
      <c r="FJ12" s="5">
        <f t="shared" ca="1" si="157"/>
        <v>0</v>
      </c>
      <c r="FK12" s="5">
        <f t="shared" ca="1" si="157"/>
        <v>0.64614400000000005</v>
      </c>
      <c r="FL12" s="5">
        <f t="shared" ca="1" si="157"/>
        <v>3.3236500000000002</v>
      </c>
      <c r="FM12" s="5">
        <f t="shared" ca="1" si="157"/>
        <v>33.903700000000001</v>
      </c>
      <c r="FN12" s="5"/>
      <c r="FO12" s="20">
        <f t="shared" ca="1" si="241"/>
        <v>37.898805544885299</v>
      </c>
      <c r="FP12" s="20">
        <f t="shared" ca="1" si="158"/>
        <v>6.4061876644874483</v>
      </c>
      <c r="FQ12" s="20">
        <f t="shared" ca="1" si="159"/>
        <v>5.57918287902916</v>
      </c>
      <c r="FR12" s="20">
        <f t="shared" ca="1" si="160"/>
        <v>1.9764644233028392</v>
      </c>
      <c r="FS12" s="20">
        <f t="shared" ca="1" si="161"/>
        <v>0</v>
      </c>
      <c r="FT12" s="20">
        <f t="shared" ca="1" si="162"/>
        <v>0.12168099605055586</v>
      </c>
      <c r="FU12" s="20">
        <f t="shared" ca="1" si="163"/>
        <v>2.0267846154419908</v>
      </c>
      <c r="FV12" s="20">
        <f t="shared" ca="1" si="164"/>
        <v>4.6617670461961884</v>
      </c>
      <c r="FW12" s="20">
        <f t="shared" ca="1" si="165"/>
        <v>14.61443154483309</v>
      </c>
      <c r="FX12" s="20">
        <f t="shared" ca="1" si="166"/>
        <v>2.5122779230175394</v>
      </c>
      <c r="FY12" s="20">
        <f t="shared" ca="1" si="167"/>
        <v>0</v>
      </c>
      <c r="FZ12" s="5"/>
      <c r="GA12" s="5"/>
      <c r="GB12" s="5"/>
      <c r="GC12" s="5">
        <f t="shared" ca="1" si="242"/>
        <v>463147</v>
      </c>
      <c r="GD12" s="5">
        <f t="shared" ca="1" si="242"/>
        <v>20.443100000000001</v>
      </c>
      <c r="GE12" s="5">
        <f t="shared" ca="1" si="242"/>
        <v>87690.3</v>
      </c>
      <c r="GF12" s="5">
        <f t="shared" ca="1" si="242"/>
        <v>31064.799999999999</v>
      </c>
      <c r="GG12" s="5">
        <f t="shared" ca="1" si="242"/>
        <v>0</v>
      </c>
      <c r="GH12" s="5">
        <f t="shared" ca="1" si="242"/>
        <v>1912.58</v>
      </c>
      <c r="GI12" s="5">
        <f t="shared" ca="1" si="242"/>
        <v>0</v>
      </c>
      <c r="GJ12" s="5">
        <f t="shared" ca="1" si="242"/>
        <v>73270.899999999994</v>
      </c>
      <c r="GK12" s="5">
        <f t="shared" ca="1" si="242"/>
        <v>229701</v>
      </c>
      <c r="GL12" s="5">
        <f t="shared" ca="1" si="242"/>
        <v>39486.5</v>
      </c>
      <c r="GM12" s="5">
        <f t="shared" ca="1" si="242"/>
        <v>0</v>
      </c>
      <c r="GN12" s="5"/>
      <c r="GO12" s="5">
        <f t="shared" ca="1" si="82"/>
        <v>4521.7700000000004</v>
      </c>
      <c r="GP12" s="5">
        <f t="shared" ca="1" si="82"/>
        <v>3434.85</v>
      </c>
      <c r="GQ12" s="5">
        <f t="shared" ca="1" si="82"/>
        <v>0</v>
      </c>
      <c r="GR12" s="5">
        <f t="shared" ca="1" si="82"/>
        <v>0</v>
      </c>
      <c r="GS12" s="5">
        <f t="shared" ca="1" si="82"/>
        <v>0</v>
      </c>
      <c r="GT12" s="5">
        <f t="shared" ca="1" si="82"/>
        <v>0</v>
      </c>
      <c r="GU12" s="5">
        <f t="shared" ca="1" si="82"/>
        <v>1086.92</v>
      </c>
      <c r="GV12" s="5">
        <f t="shared" ca="1" si="82"/>
        <v>0</v>
      </c>
      <c r="GW12" s="5">
        <f t="shared" ca="1" si="82"/>
        <v>0</v>
      </c>
      <c r="GX12" s="5">
        <f t="shared" ca="1" si="82"/>
        <v>0</v>
      </c>
      <c r="GY12" s="5">
        <f t="shared" ca="1" si="82"/>
        <v>0</v>
      </c>
      <c r="GZ12" s="5"/>
      <c r="HA12" s="5">
        <f t="shared" ca="1" si="83"/>
        <v>129.50299999999999</v>
      </c>
      <c r="HB12" s="5">
        <f t="shared" ca="1" si="83"/>
        <v>11.7417</v>
      </c>
      <c r="HC12" s="5">
        <f t="shared" ca="1" si="83"/>
        <v>64.102599999999995</v>
      </c>
      <c r="HD12" s="5">
        <f t="shared" ca="1" si="83"/>
        <v>15.785299999999999</v>
      </c>
      <c r="HE12" s="5">
        <f t="shared" ca="1" si="83"/>
        <v>0</v>
      </c>
      <c r="HF12" s="5">
        <f t="shared" ca="1" si="83"/>
        <v>0.64617000000000002</v>
      </c>
      <c r="HG12" s="5">
        <f t="shared" ca="1" si="83"/>
        <v>3.3236500000000002</v>
      </c>
      <c r="HH12" s="5">
        <f t="shared" ca="1" si="83"/>
        <v>33.903700000000001</v>
      </c>
      <c r="HI12" s="5"/>
      <c r="HJ12" s="20">
        <f t="shared" ca="1" si="243"/>
        <v>37.898898780110315</v>
      </c>
      <c r="HK12" s="20">
        <f t="shared" ca="1" si="168"/>
        <v>6.4062809187995775</v>
      </c>
      <c r="HL12" s="20">
        <f t="shared" ca="1" si="169"/>
        <v>5.57918287902916</v>
      </c>
      <c r="HM12" s="20">
        <f t="shared" ca="1" si="170"/>
        <v>1.976458060931084</v>
      </c>
      <c r="HN12" s="20">
        <f t="shared" ca="1" si="171"/>
        <v>0</v>
      </c>
      <c r="HO12" s="20">
        <f t="shared" ca="1" si="172"/>
        <v>0.12168544971078431</v>
      </c>
      <c r="HP12" s="20">
        <f t="shared" ca="1" si="173"/>
        <v>2.0267846154419908</v>
      </c>
      <c r="HQ12" s="20">
        <f t="shared" ca="1" si="174"/>
        <v>4.6617670461961884</v>
      </c>
      <c r="HR12" s="20">
        <f t="shared" ca="1" si="175"/>
        <v>14.61443154483309</v>
      </c>
      <c r="HS12" s="20">
        <f t="shared" ca="1" si="176"/>
        <v>2.5122779230175394</v>
      </c>
      <c r="HT12" s="20">
        <f t="shared" ca="1" si="177"/>
        <v>0</v>
      </c>
      <c r="HU12" s="5"/>
      <c r="HV12" s="5"/>
      <c r="HW12" s="5"/>
      <c r="HX12" s="5">
        <f t="shared" ca="1" si="244"/>
        <v>463147</v>
      </c>
      <c r="HY12" s="5">
        <f t="shared" ca="1" si="244"/>
        <v>20.442799999999998</v>
      </c>
      <c r="HZ12" s="5">
        <f t="shared" ca="1" si="244"/>
        <v>87690.3</v>
      </c>
      <c r="IA12" s="5">
        <f t="shared" ca="1" si="244"/>
        <v>31064.9</v>
      </c>
      <c r="IB12" s="5">
        <f t="shared" ca="1" si="244"/>
        <v>0</v>
      </c>
      <c r="IC12" s="5">
        <f t="shared" ca="1" si="244"/>
        <v>1912.51</v>
      </c>
      <c r="ID12" s="5">
        <f t="shared" ca="1" si="244"/>
        <v>0</v>
      </c>
      <c r="IE12" s="5">
        <f t="shared" ca="1" si="244"/>
        <v>73270.899999999994</v>
      </c>
      <c r="IF12" s="5">
        <f t="shared" ca="1" si="244"/>
        <v>229701</v>
      </c>
      <c r="IG12" s="5">
        <f t="shared" ca="1" si="244"/>
        <v>39486.5</v>
      </c>
      <c r="IH12" s="5">
        <f t="shared" ca="1" si="244"/>
        <v>0</v>
      </c>
      <c r="II12" s="5"/>
      <c r="IJ12" s="5">
        <f t="shared" ca="1" si="179"/>
        <v>4521.72</v>
      </c>
      <c r="IK12" s="5">
        <f t="shared" ca="1" si="179"/>
        <v>3434.8</v>
      </c>
      <c r="IL12" s="5">
        <f t="shared" ca="1" si="179"/>
        <v>0</v>
      </c>
      <c r="IM12" s="5">
        <f t="shared" ca="1" si="179"/>
        <v>0</v>
      </c>
      <c r="IN12" s="5">
        <f t="shared" ca="1" si="179"/>
        <v>0</v>
      </c>
      <c r="IO12" s="5">
        <f t="shared" ca="1" si="179"/>
        <v>0</v>
      </c>
      <c r="IP12" s="5">
        <f t="shared" ca="1" si="179"/>
        <v>1086.92</v>
      </c>
      <c r="IQ12" s="5">
        <f t="shared" ca="1" si="179"/>
        <v>0</v>
      </c>
      <c r="IR12" s="5">
        <f t="shared" ca="1" si="179"/>
        <v>0</v>
      </c>
      <c r="IS12" s="5">
        <f t="shared" ca="1" si="179"/>
        <v>0</v>
      </c>
      <c r="IT12" s="5">
        <f t="shared" ca="1" si="179"/>
        <v>0</v>
      </c>
      <c r="IU12" s="5"/>
      <c r="IV12" s="5">
        <f t="shared" ca="1" si="180"/>
        <v>129.50299999999999</v>
      </c>
      <c r="IW12" s="5">
        <f t="shared" ca="1" si="180"/>
        <v>11.7415</v>
      </c>
      <c r="IX12" s="5">
        <f t="shared" ca="1" si="180"/>
        <v>64.102599999999995</v>
      </c>
      <c r="IY12" s="5">
        <f t="shared" ca="1" si="180"/>
        <v>15.785299999999999</v>
      </c>
      <c r="IZ12" s="5">
        <f t="shared" ca="1" si="180"/>
        <v>0</v>
      </c>
      <c r="JA12" s="5">
        <f t="shared" ca="1" si="180"/>
        <v>0.646146</v>
      </c>
      <c r="JB12" s="5">
        <f t="shared" ca="1" si="180"/>
        <v>3.3236500000000002</v>
      </c>
      <c r="JC12" s="5">
        <f t="shared" ca="1" si="180"/>
        <v>33.903700000000001</v>
      </c>
      <c r="JD12" s="5"/>
      <c r="JE12" s="20">
        <f t="shared" ca="1" si="245"/>
        <v>37.898805544885299</v>
      </c>
      <c r="JF12" s="20">
        <f t="shared" ca="1" si="181"/>
        <v>6.4061876644874483</v>
      </c>
      <c r="JG12" s="20">
        <f t="shared" ca="1" si="182"/>
        <v>5.57918287902916</v>
      </c>
      <c r="JH12" s="20">
        <f t="shared" ca="1" si="183"/>
        <v>1.9764644233028392</v>
      </c>
      <c r="JI12" s="20">
        <f t="shared" ca="1" si="184"/>
        <v>0</v>
      </c>
      <c r="JJ12" s="20">
        <f t="shared" ca="1" si="185"/>
        <v>0.12168099605055586</v>
      </c>
      <c r="JK12" s="20">
        <f t="shared" ca="1" si="186"/>
        <v>2.0267846154419908</v>
      </c>
      <c r="JL12" s="20">
        <f t="shared" ca="1" si="187"/>
        <v>4.6617670461961884</v>
      </c>
      <c r="JM12" s="20">
        <f t="shared" ca="1" si="188"/>
        <v>14.61443154483309</v>
      </c>
      <c r="JN12" s="20">
        <f t="shared" ca="1" si="189"/>
        <v>2.5122779230175394</v>
      </c>
      <c r="JO12" s="20">
        <f t="shared" ca="1" si="190"/>
        <v>0</v>
      </c>
    </row>
    <row r="13" spans="1:275" x14ac:dyDescent="0.25">
      <c r="A13" s="5">
        <f ca="1">OFFSET('Model Parameters'!$C$3,MATCH(LEFT(C13,3),'Model Parameters'!$B$4:$B$24,0),0)</f>
        <v>498589</v>
      </c>
      <c r="B13" s="29">
        <v>8</v>
      </c>
      <c r="C13" s="56">
        <f>'Old Results'!C9</f>
        <v>40012</v>
      </c>
      <c r="D13" s="56">
        <f>'New Results'!C9</f>
        <v>40012</v>
      </c>
      <c r="E13" s="5">
        <f t="shared" ca="1" si="107"/>
        <v>-30</v>
      </c>
      <c r="F13" s="5">
        <f t="shared" ca="1" si="108"/>
        <v>0.38100000000000023</v>
      </c>
      <c r="G13" s="5">
        <f t="shared" ca="1" si="109"/>
        <v>0</v>
      </c>
      <c r="H13" s="5">
        <f t="shared" ca="1" si="110"/>
        <v>-42</v>
      </c>
      <c r="I13" s="5">
        <f t="shared" ca="1" si="111"/>
        <v>0</v>
      </c>
      <c r="J13" s="5">
        <f t="shared" ca="1" si="112"/>
        <v>3.5</v>
      </c>
      <c r="K13" s="5">
        <f t="shared" ca="1" si="113"/>
        <v>0</v>
      </c>
      <c r="L13" s="5">
        <f t="shared" ca="1" si="114"/>
        <v>0</v>
      </c>
      <c r="M13" s="5">
        <f t="shared" ca="1" si="115"/>
        <v>0</v>
      </c>
      <c r="N13" s="5">
        <f t="shared" ca="1" si="116"/>
        <v>0</v>
      </c>
      <c r="O13" s="5">
        <f t="shared" ca="1" si="117"/>
        <v>0</v>
      </c>
      <c r="P13" s="5">
        <f t="shared" ca="1" si="118"/>
        <v>62.19999999999709</v>
      </c>
      <c r="Q13" s="5">
        <f t="shared" ca="1" si="119"/>
        <v>62.200000000000728</v>
      </c>
      <c r="R13" s="5">
        <f t="shared" ca="1" si="120"/>
        <v>0</v>
      </c>
      <c r="S13" s="5">
        <f t="shared" ca="1" si="121"/>
        <v>0</v>
      </c>
      <c r="T13" s="5">
        <f t="shared" ca="1" si="122"/>
        <v>0</v>
      </c>
      <c r="U13" s="5">
        <f t="shared" ca="1" si="123"/>
        <v>0</v>
      </c>
      <c r="V13" s="5">
        <f t="shared" ca="1" si="124"/>
        <v>0</v>
      </c>
      <c r="W13" s="5">
        <f t="shared" ca="1" si="125"/>
        <v>0</v>
      </c>
      <c r="X13" s="5">
        <f t="shared" ca="1" si="126"/>
        <v>0</v>
      </c>
      <c r="Y13" s="5">
        <f t="shared" ca="1" si="127"/>
        <v>0</v>
      </c>
      <c r="Z13" s="5">
        <f t="shared" ca="1" si="128"/>
        <v>0</v>
      </c>
      <c r="AA13" s="5"/>
      <c r="AB13" s="47">
        <f t="shared" ca="1" si="129"/>
        <v>2.2999999999996135E-2</v>
      </c>
      <c r="AC13" s="47">
        <f t="shared" ca="1" si="130"/>
        <v>2.394999999999925E-2</v>
      </c>
      <c r="AD13" s="47">
        <f t="shared" ca="1" si="131"/>
        <v>0</v>
      </c>
      <c r="AE13" s="47">
        <f t="shared" ca="1" si="132"/>
        <v>-1.8999999999991246E-3</v>
      </c>
      <c r="AF13" s="47">
        <f t="shared" ca="1" si="133"/>
        <v>0</v>
      </c>
      <c r="AG13" s="47">
        <f t="shared" ca="1" si="134"/>
        <v>1.6999999999978144E-4</v>
      </c>
      <c r="AH13" s="47">
        <f t="shared" ca="1" si="135"/>
        <v>0</v>
      </c>
      <c r="AI13" s="47">
        <f t="shared" ca="1" si="136"/>
        <v>0</v>
      </c>
      <c r="AJ13" s="37">
        <f t="shared" ca="1" si="191"/>
        <v>32.347367551229574</v>
      </c>
      <c r="AK13" s="37">
        <f t="shared" ca="1" si="137"/>
        <v>32.335097645555756</v>
      </c>
      <c r="AL13" s="26">
        <f t="shared" ca="1" si="192"/>
        <v>3.7946091297809604E-4</v>
      </c>
      <c r="AM13" s="38">
        <f t="shared" ca="1" si="193"/>
        <v>101.949</v>
      </c>
      <c r="AN13" s="38">
        <f t="shared" ca="1" si="194"/>
        <v>101.926</v>
      </c>
      <c r="AO13" s="23">
        <f t="shared" ca="1" si="195"/>
        <v>2.2565390577473986E-4</v>
      </c>
      <c r="AP13" s="44">
        <f t="shared" ca="1" si="140"/>
        <v>0</v>
      </c>
      <c r="AQ13" s="45">
        <f t="shared" ca="1" si="141"/>
        <v>-4.9999999999883471E-5</v>
      </c>
      <c r="AR13" s="45">
        <f t="shared" ca="1" si="142"/>
        <v>0</v>
      </c>
      <c r="AS13" s="45">
        <f t="shared" ca="1" si="143"/>
        <v>-1.9999999999953388E-4</v>
      </c>
      <c r="AT13" s="45">
        <f t="shared" ca="1" si="144"/>
        <v>0</v>
      </c>
      <c r="AU13" s="45">
        <f t="shared" ca="1" si="145"/>
        <v>4.9999999999883471E-5</v>
      </c>
      <c r="AV13" s="45">
        <f t="shared" ca="1" si="146"/>
        <v>0</v>
      </c>
      <c r="AW13" s="45">
        <f t="shared" ca="1" si="147"/>
        <v>0</v>
      </c>
      <c r="AX13" s="5">
        <f t="shared" ca="1" si="196"/>
        <v>-40</v>
      </c>
      <c r="AY13" s="5">
        <f t="shared" ca="1" si="197"/>
        <v>0.14599999999998658</v>
      </c>
      <c r="AZ13" s="5">
        <f t="shared" ca="1" si="198"/>
        <v>0</v>
      </c>
      <c r="BA13" s="5">
        <f t="shared" ca="1" si="199"/>
        <v>-36</v>
      </c>
      <c r="BB13" s="5">
        <f t="shared" ca="1" si="200"/>
        <v>0</v>
      </c>
      <c r="BC13" s="5">
        <f t="shared" ca="1" si="201"/>
        <v>-2.3999999999941792</v>
      </c>
      <c r="BD13" s="5">
        <f t="shared" ca="1" si="202"/>
        <v>0</v>
      </c>
      <c r="BE13" s="5">
        <f t="shared" ca="1" si="203"/>
        <v>0</v>
      </c>
      <c r="BF13" s="5">
        <f t="shared" ca="1" si="204"/>
        <v>0</v>
      </c>
      <c r="BG13" s="5">
        <f t="shared" ca="1" si="205"/>
        <v>0</v>
      </c>
      <c r="BH13" s="5">
        <f t="shared" ca="1" si="206"/>
        <v>0</v>
      </c>
      <c r="BI13" s="5">
        <f t="shared" ca="1" si="207"/>
        <v>22.099999999998545</v>
      </c>
      <c r="BJ13" s="47">
        <f t="shared" ca="1" si="208"/>
        <v>22.099999999998545</v>
      </c>
      <c r="BK13" s="47">
        <f t="shared" ca="1" si="209"/>
        <v>0</v>
      </c>
      <c r="BL13" s="47">
        <f t="shared" ca="1" si="210"/>
        <v>0</v>
      </c>
      <c r="BM13" s="47">
        <f t="shared" ca="1" si="211"/>
        <v>0</v>
      </c>
      <c r="BN13" s="47">
        <f t="shared" ca="1" si="212"/>
        <v>0</v>
      </c>
      <c r="BO13" s="47">
        <f t="shared" ca="1" si="213"/>
        <v>0</v>
      </c>
      <c r="BP13" s="47">
        <f t="shared" ca="1" si="214"/>
        <v>0</v>
      </c>
      <c r="BQ13" s="47">
        <f t="shared" ca="1" si="215"/>
        <v>0</v>
      </c>
      <c r="BR13" s="47">
        <f t="shared" ca="1" si="216"/>
        <v>0</v>
      </c>
      <c r="BS13" s="47">
        <f t="shared" ca="1" si="217"/>
        <v>0</v>
      </c>
      <c r="BT13" s="47">
        <f t="shared" ca="1" si="218"/>
        <v>7.0000000000050022E-3</v>
      </c>
      <c r="BU13" s="47">
        <f t="shared" ca="1" si="219"/>
        <v>8.5200000000007492E-3</v>
      </c>
      <c r="BV13" s="47">
        <f t="shared" ca="1" si="220"/>
        <v>0</v>
      </c>
      <c r="BW13" s="47">
        <f t="shared" ca="1" si="221"/>
        <v>-1.5000000000000568E-3</v>
      </c>
      <c r="BX13" s="47">
        <f t="shared" ca="1" si="222"/>
        <v>0</v>
      </c>
      <c r="BY13" s="47">
        <f t="shared" ca="1" si="223"/>
        <v>-7.9999999999635918E-5</v>
      </c>
      <c r="BZ13" s="47">
        <f t="shared" ca="1" si="224"/>
        <v>0</v>
      </c>
      <c r="CA13" s="20">
        <f t="shared" ca="1" si="225"/>
        <v>0</v>
      </c>
      <c r="CB13" s="37">
        <f t="shared" ca="1" si="151"/>
        <v>32.347218891712409</v>
      </c>
      <c r="CC13" s="37">
        <f t="shared" ca="1" si="152"/>
        <v>32.343060115646352</v>
      </c>
      <c r="CD13" s="26">
        <f t="shared" ca="1" si="226"/>
        <v>1.2858325870174334E-4</v>
      </c>
      <c r="CE13" s="38">
        <f t="shared" ca="1" si="227"/>
        <v>101.949</v>
      </c>
      <c r="CF13" s="38">
        <f t="shared" ca="1" si="228"/>
        <v>101.94199999999999</v>
      </c>
      <c r="CG13" s="23">
        <f t="shared" ca="1" si="229"/>
        <v>6.866649663539074E-5</v>
      </c>
      <c r="CM13" s="5">
        <f t="shared" ca="1" si="64"/>
        <v>3636970</v>
      </c>
      <c r="CN13" s="5">
        <f t="shared" ca="1" si="64"/>
        <v>168.50399999999999</v>
      </c>
      <c r="CO13" s="5">
        <f t="shared" ca="1" si="64"/>
        <v>320112</v>
      </c>
      <c r="CP13" s="5">
        <f t="shared" ca="1" si="64"/>
        <v>319411</v>
      </c>
      <c r="CQ13" s="5">
        <f t="shared" ca="1" si="64"/>
        <v>38984.400000000001</v>
      </c>
      <c r="CR13" s="5">
        <f t="shared" ca="1" si="64"/>
        <v>89649.9</v>
      </c>
      <c r="CS13" s="5">
        <f t="shared" ca="1" si="64"/>
        <v>0</v>
      </c>
      <c r="CT13" s="5">
        <f t="shared" ca="1" si="64"/>
        <v>733059</v>
      </c>
      <c r="CU13" s="5">
        <f t="shared" ca="1" si="64"/>
        <v>2135580</v>
      </c>
      <c r="CV13" s="5">
        <f t="shared" ca="1" si="64"/>
        <v>0</v>
      </c>
      <c r="CW13" s="5">
        <f t="shared" ca="1" si="64"/>
        <v>0</v>
      </c>
      <c r="CX13" s="5"/>
      <c r="CY13" s="5">
        <f t="shared" ca="1" si="65"/>
        <v>37187</v>
      </c>
      <c r="CZ13" s="5">
        <f t="shared" ca="1" si="65"/>
        <v>27628.2</v>
      </c>
      <c r="DA13" s="5">
        <f t="shared" ca="1" si="65"/>
        <v>0</v>
      </c>
      <c r="DB13" s="5">
        <f t="shared" ca="1" si="65"/>
        <v>0</v>
      </c>
      <c r="DC13" s="5">
        <f t="shared" ca="1" si="65"/>
        <v>0</v>
      </c>
      <c r="DD13" s="5">
        <f t="shared" ca="1" si="65"/>
        <v>0</v>
      </c>
      <c r="DE13" s="5">
        <f t="shared" ca="1" si="65"/>
        <v>9558.84</v>
      </c>
      <c r="DF13" s="5">
        <f t="shared" ca="1" si="65"/>
        <v>0</v>
      </c>
      <c r="DG13" s="5">
        <f t="shared" ca="1" si="65"/>
        <v>0</v>
      </c>
      <c r="DH13" s="5">
        <f t="shared" ca="1" si="65"/>
        <v>0</v>
      </c>
      <c r="DI13" s="5">
        <f t="shared" ca="1" si="65"/>
        <v>0</v>
      </c>
      <c r="DJ13" s="5"/>
      <c r="DK13" s="5">
        <f t="shared" ca="1" si="66"/>
        <v>101.949</v>
      </c>
      <c r="DL13" s="5">
        <f t="shared" ca="1" si="66"/>
        <v>9.9583399999999997</v>
      </c>
      <c r="DM13" s="5">
        <f t="shared" ca="1" si="66"/>
        <v>26.6266</v>
      </c>
      <c r="DN13" s="5">
        <f t="shared" ca="1" si="66"/>
        <v>16.846399999999999</v>
      </c>
      <c r="DO13" s="5">
        <f t="shared" ca="1" si="66"/>
        <v>3.25312</v>
      </c>
      <c r="DP13" s="5">
        <f t="shared" ca="1" si="66"/>
        <v>5.4494400000000001</v>
      </c>
      <c r="DQ13" s="5">
        <f t="shared" ca="1" si="66"/>
        <v>3.1445400000000001</v>
      </c>
      <c r="DR13" s="5">
        <f t="shared" ca="1" si="66"/>
        <v>36.670299999999997</v>
      </c>
      <c r="DS13" s="5"/>
      <c r="DT13" s="20">
        <f t="shared" ca="1" si="230"/>
        <v>32.347367551229574</v>
      </c>
      <c r="DU13" s="20">
        <f t="shared" ca="1" si="231"/>
        <v>5.5424306104787711</v>
      </c>
      <c r="DV13" s="20">
        <f t="shared" ca="1" si="232"/>
        <v>2.1906262352358357</v>
      </c>
      <c r="DW13" s="20">
        <f t="shared" ca="1" si="233"/>
        <v>2.1858290736458286</v>
      </c>
      <c r="DX13" s="20">
        <f t="shared" ca="1" si="234"/>
        <v>0.26678240554845778</v>
      </c>
      <c r="DY13" s="20">
        <f t="shared" ca="1" si="235"/>
        <v>0.61350222086728745</v>
      </c>
      <c r="DZ13" s="20">
        <f t="shared" ca="1" si="236"/>
        <v>1.9171782770979704</v>
      </c>
      <c r="EA13" s="20">
        <f t="shared" ca="1" si="237"/>
        <v>5.0165513238358646</v>
      </c>
      <c r="EB13" s="20">
        <f t="shared" ca="1" si="238"/>
        <v>14.614439869311196</v>
      </c>
      <c r="EC13" s="20">
        <f t="shared" ca="1" si="239"/>
        <v>0</v>
      </c>
      <c r="ED13" s="20">
        <f t="shared" ca="1" si="240"/>
        <v>0</v>
      </c>
      <c r="EE13" s="5"/>
      <c r="EF13" s="5"/>
      <c r="EG13" s="5"/>
      <c r="EH13" s="5">
        <f t="shared" ca="1" si="155"/>
        <v>3637000</v>
      </c>
      <c r="EI13" s="5">
        <f t="shared" ca="1" si="155"/>
        <v>168.12299999999999</v>
      </c>
      <c r="EJ13" s="5">
        <f t="shared" ca="1" si="155"/>
        <v>320112</v>
      </c>
      <c r="EK13" s="5">
        <f t="shared" ca="1" si="155"/>
        <v>319453</v>
      </c>
      <c r="EL13" s="5">
        <f t="shared" ca="1" si="155"/>
        <v>38984.400000000001</v>
      </c>
      <c r="EM13" s="5">
        <f t="shared" ca="1" si="155"/>
        <v>89646.399999999994</v>
      </c>
      <c r="EN13" s="5">
        <f t="shared" ca="1" si="155"/>
        <v>0</v>
      </c>
      <c r="EO13" s="5">
        <f t="shared" ca="1" si="155"/>
        <v>733059</v>
      </c>
      <c r="EP13" s="5">
        <f t="shared" ca="1" si="155"/>
        <v>2135580</v>
      </c>
      <c r="EQ13" s="5">
        <f t="shared" ca="1" si="155"/>
        <v>0</v>
      </c>
      <c r="ER13" s="5">
        <f t="shared" ca="1" si="155"/>
        <v>0</v>
      </c>
      <c r="ES13" s="5"/>
      <c r="ET13" s="5">
        <f t="shared" ca="1" si="156"/>
        <v>37124.800000000003</v>
      </c>
      <c r="EU13" s="5">
        <f t="shared" ca="1" si="156"/>
        <v>27566</v>
      </c>
      <c r="EV13" s="5">
        <f t="shared" ca="1" si="156"/>
        <v>0</v>
      </c>
      <c r="EW13" s="5">
        <f t="shared" ca="1" si="156"/>
        <v>0</v>
      </c>
      <c r="EX13" s="5">
        <f t="shared" ca="1" si="156"/>
        <v>0</v>
      </c>
      <c r="EY13" s="5">
        <f t="shared" ca="1" si="156"/>
        <v>0</v>
      </c>
      <c r="EZ13" s="5">
        <f t="shared" ca="1" si="156"/>
        <v>9558.84</v>
      </c>
      <c r="FA13" s="5">
        <f t="shared" ca="1" si="156"/>
        <v>0</v>
      </c>
      <c r="FB13" s="5">
        <f t="shared" ca="1" si="156"/>
        <v>0</v>
      </c>
      <c r="FC13" s="5">
        <f t="shared" ca="1" si="156"/>
        <v>0</v>
      </c>
      <c r="FD13" s="5">
        <f t="shared" ca="1" si="156"/>
        <v>0</v>
      </c>
      <c r="FE13" s="5"/>
      <c r="FF13" s="5">
        <f t="shared" ca="1" si="157"/>
        <v>101.926</v>
      </c>
      <c r="FG13" s="5">
        <f t="shared" ca="1" si="157"/>
        <v>9.9343900000000005</v>
      </c>
      <c r="FH13" s="5">
        <f t="shared" ca="1" si="157"/>
        <v>26.6266</v>
      </c>
      <c r="FI13" s="5">
        <f t="shared" ca="1" si="157"/>
        <v>16.848299999999998</v>
      </c>
      <c r="FJ13" s="5">
        <f t="shared" ca="1" si="157"/>
        <v>3.25312</v>
      </c>
      <c r="FK13" s="5">
        <f t="shared" ca="1" si="157"/>
        <v>5.4492700000000003</v>
      </c>
      <c r="FL13" s="5">
        <f t="shared" ca="1" si="157"/>
        <v>3.1445400000000001</v>
      </c>
      <c r="FM13" s="5">
        <f t="shared" ca="1" si="157"/>
        <v>36.670299999999997</v>
      </c>
      <c r="FN13" s="5"/>
      <c r="FO13" s="20">
        <f t="shared" ca="1" si="241"/>
        <v>32.335097645555756</v>
      </c>
      <c r="FP13" s="20">
        <f t="shared" ca="1" si="158"/>
        <v>5.5299527981483747</v>
      </c>
      <c r="FQ13" s="20">
        <f t="shared" ca="1" si="159"/>
        <v>2.1906262352358357</v>
      </c>
      <c r="FR13" s="20">
        <f t="shared" ca="1" si="160"/>
        <v>2.1861164927425194</v>
      </c>
      <c r="FS13" s="20">
        <f t="shared" ca="1" si="161"/>
        <v>0.26678240554845778</v>
      </c>
      <c r="FT13" s="20">
        <f t="shared" ca="1" si="162"/>
        <v>0.61347826927589655</v>
      </c>
      <c r="FU13" s="20">
        <f t="shared" ca="1" si="163"/>
        <v>1.9171782770979704</v>
      </c>
      <c r="FV13" s="20">
        <f t="shared" ca="1" si="164"/>
        <v>5.0165513238358646</v>
      </c>
      <c r="FW13" s="20">
        <f t="shared" ca="1" si="165"/>
        <v>14.614439869311196</v>
      </c>
      <c r="FX13" s="20">
        <f t="shared" ca="1" si="166"/>
        <v>0</v>
      </c>
      <c r="FY13" s="20">
        <f t="shared" ca="1" si="167"/>
        <v>0</v>
      </c>
      <c r="FZ13" s="5"/>
      <c r="GA13" s="5"/>
      <c r="GB13" s="5"/>
      <c r="GC13" s="5">
        <f t="shared" ca="1" si="242"/>
        <v>3636960</v>
      </c>
      <c r="GD13" s="5">
        <f t="shared" ca="1" si="242"/>
        <v>168.511</v>
      </c>
      <c r="GE13" s="5">
        <f t="shared" ca="1" si="242"/>
        <v>320112</v>
      </c>
      <c r="GF13" s="5">
        <f t="shared" ca="1" si="242"/>
        <v>319407</v>
      </c>
      <c r="GG13" s="5">
        <f t="shared" ca="1" si="242"/>
        <v>38984.400000000001</v>
      </c>
      <c r="GH13" s="5">
        <f t="shared" ca="1" si="242"/>
        <v>89651.1</v>
      </c>
      <c r="GI13" s="5">
        <f t="shared" ca="1" si="242"/>
        <v>0</v>
      </c>
      <c r="GJ13" s="5">
        <f t="shared" ca="1" si="242"/>
        <v>733059</v>
      </c>
      <c r="GK13" s="5">
        <f t="shared" ca="1" si="242"/>
        <v>2135580</v>
      </c>
      <c r="GL13" s="5">
        <f t="shared" ca="1" si="242"/>
        <v>0</v>
      </c>
      <c r="GM13" s="5">
        <f t="shared" ca="1" si="242"/>
        <v>0</v>
      </c>
      <c r="GN13" s="5"/>
      <c r="GO13" s="5">
        <f t="shared" ca="1" si="82"/>
        <v>37186.6</v>
      </c>
      <c r="GP13" s="5">
        <f t="shared" ca="1" si="82"/>
        <v>27627.8</v>
      </c>
      <c r="GQ13" s="5">
        <f t="shared" ca="1" si="82"/>
        <v>0</v>
      </c>
      <c r="GR13" s="5">
        <f t="shared" ca="1" si="82"/>
        <v>0</v>
      </c>
      <c r="GS13" s="5">
        <f t="shared" ca="1" si="82"/>
        <v>0</v>
      </c>
      <c r="GT13" s="5">
        <f t="shared" ca="1" si="82"/>
        <v>0</v>
      </c>
      <c r="GU13" s="5">
        <f t="shared" ca="1" si="82"/>
        <v>9558.84</v>
      </c>
      <c r="GV13" s="5">
        <f t="shared" ca="1" si="82"/>
        <v>0</v>
      </c>
      <c r="GW13" s="5">
        <f t="shared" ca="1" si="82"/>
        <v>0</v>
      </c>
      <c r="GX13" s="5">
        <f t="shared" ca="1" si="82"/>
        <v>0</v>
      </c>
      <c r="GY13" s="5">
        <f t="shared" ca="1" si="82"/>
        <v>0</v>
      </c>
      <c r="GZ13" s="5"/>
      <c r="HA13" s="5">
        <f t="shared" ca="1" si="83"/>
        <v>101.949</v>
      </c>
      <c r="HB13" s="5">
        <f t="shared" ca="1" si="83"/>
        <v>9.9582899999999999</v>
      </c>
      <c r="HC13" s="5">
        <f t="shared" ca="1" si="83"/>
        <v>26.6266</v>
      </c>
      <c r="HD13" s="5">
        <f t="shared" ca="1" si="83"/>
        <v>16.8462</v>
      </c>
      <c r="HE13" s="5">
        <f t="shared" ca="1" si="83"/>
        <v>3.25312</v>
      </c>
      <c r="HF13" s="5">
        <f t="shared" ca="1" si="83"/>
        <v>5.4494899999999999</v>
      </c>
      <c r="HG13" s="5">
        <f t="shared" ca="1" si="83"/>
        <v>3.1445400000000001</v>
      </c>
      <c r="HH13" s="5">
        <f t="shared" ca="1" si="83"/>
        <v>36.670299999999997</v>
      </c>
      <c r="HI13" s="5"/>
      <c r="HJ13" s="20">
        <f t="shared" ca="1" si="243"/>
        <v>32.347218891712409</v>
      </c>
      <c r="HK13" s="20">
        <f t="shared" ca="1" si="168"/>
        <v>5.5423504319830563</v>
      </c>
      <c r="HL13" s="20">
        <f t="shared" ca="1" si="169"/>
        <v>2.1906262352358357</v>
      </c>
      <c r="HM13" s="20">
        <f t="shared" ca="1" si="170"/>
        <v>2.1858017003985246</v>
      </c>
      <c r="HN13" s="20">
        <f t="shared" ca="1" si="171"/>
        <v>0.26678240554845778</v>
      </c>
      <c r="HO13" s="20">
        <f t="shared" ca="1" si="172"/>
        <v>0.61351043284147866</v>
      </c>
      <c r="HP13" s="20">
        <f t="shared" ca="1" si="173"/>
        <v>1.9171782770979704</v>
      </c>
      <c r="HQ13" s="20">
        <f t="shared" ca="1" si="174"/>
        <v>5.0165513238358646</v>
      </c>
      <c r="HR13" s="20">
        <f t="shared" ca="1" si="175"/>
        <v>14.614439869311196</v>
      </c>
      <c r="HS13" s="20">
        <f t="shared" ca="1" si="176"/>
        <v>0</v>
      </c>
      <c r="HT13" s="20">
        <f t="shared" ca="1" si="177"/>
        <v>0</v>
      </c>
      <c r="HU13" s="5"/>
      <c r="HV13" s="5"/>
      <c r="HW13" s="5"/>
      <c r="HX13" s="5">
        <f t="shared" ca="1" si="244"/>
        <v>3637000</v>
      </c>
      <c r="HY13" s="5">
        <f t="shared" ca="1" si="244"/>
        <v>168.36500000000001</v>
      </c>
      <c r="HZ13" s="5">
        <f t="shared" ca="1" si="244"/>
        <v>320112</v>
      </c>
      <c r="IA13" s="5">
        <f t="shared" ca="1" si="244"/>
        <v>319443</v>
      </c>
      <c r="IB13" s="5">
        <f t="shared" ca="1" si="244"/>
        <v>38984.400000000001</v>
      </c>
      <c r="IC13" s="5">
        <f t="shared" ca="1" si="244"/>
        <v>89653.5</v>
      </c>
      <c r="ID13" s="5">
        <f t="shared" ca="1" si="244"/>
        <v>0</v>
      </c>
      <c r="IE13" s="5">
        <f t="shared" ca="1" si="244"/>
        <v>733059</v>
      </c>
      <c r="IF13" s="5">
        <f t="shared" ca="1" si="244"/>
        <v>2135580</v>
      </c>
      <c r="IG13" s="5">
        <f t="shared" ca="1" si="244"/>
        <v>0</v>
      </c>
      <c r="IH13" s="5">
        <f t="shared" ca="1" si="244"/>
        <v>0</v>
      </c>
      <c r="II13" s="5"/>
      <c r="IJ13" s="5">
        <f t="shared" ca="1" si="179"/>
        <v>37164.5</v>
      </c>
      <c r="IK13" s="5">
        <f t="shared" ca="1" si="179"/>
        <v>27605.7</v>
      </c>
      <c r="IL13" s="5">
        <f t="shared" ca="1" si="179"/>
        <v>0</v>
      </c>
      <c r="IM13" s="5">
        <f t="shared" ca="1" si="179"/>
        <v>0</v>
      </c>
      <c r="IN13" s="5">
        <f t="shared" ca="1" si="179"/>
        <v>0</v>
      </c>
      <c r="IO13" s="5">
        <f t="shared" ca="1" si="179"/>
        <v>0</v>
      </c>
      <c r="IP13" s="5">
        <f t="shared" ca="1" si="179"/>
        <v>9558.84</v>
      </c>
      <c r="IQ13" s="5">
        <f t="shared" ca="1" si="179"/>
        <v>0</v>
      </c>
      <c r="IR13" s="5">
        <f t="shared" ca="1" si="179"/>
        <v>0</v>
      </c>
      <c r="IS13" s="5">
        <f t="shared" ca="1" si="179"/>
        <v>0</v>
      </c>
      <c r="IT13" s="5">
        <f t="shared" ca="1" si="179"/>
        <v>0</v>
      </c>
      <c r="IU13" s="5"/>
      <c r="IV13" s="5">
        <f t="shared" ca="1" si="180"/>
        <v>101.94199999999999</v>
      </c>
      <c r="IW13" s="5">
        <f t="shared" ca="1" si="180"/>
        <v>9.9497699999999991</v>
      </c>
      <c r="IX13" s="5">
        <f t="shared" ca="1" si="180"/>
        <v>26.6266</v>
      </c>
      <c r="IY13" s="5">
        <f t="shared" ca="1" si="180"/>
        <v>16.8477</v>
      </c>
      <c r="IZ13" s="5">
        <f t="shared" ca="1" si="180"/>
        <v>3.25312</v>
      </c>
      <c r="JA13" s="5">
        <f t="shared" ca="1" si="180"/>
        <v>5.4495699999999996</v>
      </c>
      <c r="JB13" s="5">
        <f t="shared" ca="1" si="180"/>
        <v>3.1445400000000001</v>
      </c>
      <c r="JC13" s="5">
        <f t="shared" ca="1" si="180"/>
        <v>36.670299999999997</v>
      </c>
      <c r="JD13" s="5"/>
      <c r="JE13" s="20">
        <f t="shared" ca="1" si="245"/>
        <v>32.343060115646352</v>
      </c>
      <c r="JF13" s="20">
        <f t="shared" ca="1" si="181"/>
        <v>5.5379169243204327</v>
      </c>
      <c r="JG13" s="20">
        <f t="shared" ca="1" si="182"/>
        <v>2.1906262352358357</v>
      </c>
      <c r="JH13" s="20">
        <f t="shared" ca="1" si="183"/>
        <v>2.1860480596242597</v>
      </c>
      <c r="JI13" s="20">
        <f t="shared" ca="1" si="184"/>
        <v>0.26678240554845778</v>
      </c>
      <c r="JJ13" s="20">
        <f t="shared" ca="1" si="185"/>
        <v>0.61352685678986096</v>
      </c>
      <c r="JK13" s="20">
        <f t="shared" ca="1" si="186"/>
        <v>1.9171782770979704</v>
      </c>
      <c r="JL13" s="20">
        <f t="shared" ca="1" si="187"/>
        <v>5.0165513238358646</v>
      </c>
      <c r="JM13" s="20">
        <f t="shared" ca="1" si="188"/>
        <v>14.614439869311196</v>
      </c>
      <c r="JN13" s="20">
        <f t="shared" ca="1" si="189"/>
        <v>0</v>
      </c>
      <c r="JO13" s="20">
        <f t="shared" ca="1" si="190"/>
        <v>0</v>
      </c>
    </row>
    <row r="14" spans="1:275" x14ac:dyDescent="0.25">
      <c r="A14" s="5">
        <f ca="1">OFFSET('Model Parameters'!$C$3,MATCH(LEFT(C14,3),'Model Parameters'!$B$4:$B$24,0),0)</f>
        <v>24692.3</v>
      </c>
      <c r="B14" s="29">
        <v>9</v>
      </c>
      <c r="C14" s="56">
        <f>'Old Results'!C10</f>
        <v>50012</v>
      </c>
      <c r="D14" s="56">
        <f>'New Results'!C10</f>
        <v>50012</v>
      </c>
      <c r="E14" s="5">
        <f t="shared" ca="1" si="107"/>
        <v>0</v>
      </c>
      <c r="F14" s="5">
        <f t="shared" ca="1" si="108"/>
        <v>0</v>
      </c>
      <c r="G14" s="5">
        <f t="shared" ca="1" si="109"/>
        <v>0</v>
      </c>
      <c r="H14" s="5">
        <f t="shared" ca="1" si="110"/>
        <v>0</v>
      </c>
      <c r="I14" s="5">
        <f t="shared" ca="1" si="111"/>
        <v>0</v>
      </c>
      <c r="J14" s="5">
        <f t="shared" ca="1" si="112"/>
        <v>0</v>
      </c>
      <c r="K14" s="5">
        <f t="shared" ca="1" si="113"/>
        <v>0</v>
      </c>
      <c r="L14" s="5">
        <f t="shared" ca="1" si="114"/>
        <v>0</v>
      </c>
      <c r="M14" s="5">
        <f t="shared" ca="1" si="115"/>
        <v>0</v>
      </c>
      <c r="N14" s="5">
        <f t="shared" ca="1" si="116"/>
        <v>0</v>
      </c>
      <c r="O14" s="5">
        <f t="shared" ca="1" si="117"/>
        <v>0</v>
      </c>
      <c r="P14" s="5">
        <f t="shared" ca="1" si="118"/>
        <v>0</v>
      </c>
      <c r="Q14" s="5">
        <f t="shared" ca="1" si="119"/>
        <v>0</v>
      </c>
      <c r="R14" s="5">
        <f t="shared" ca="1" si="120"/>
        <v>0</v>
      </c>
      <c r="S14" s="5">
        <f t="shared" ca="1" si="121"/>
        <v>0</v>
      </c>
      <c r="T14" s="5">
        <f t="shared" ca="1" si="122"/>
        <v>0</v>
      </c>
      <c r="U14" s="5">
        <f t="shared" ca="1" si="123"/>
        <v>0</v>
      </c>
      <c r="V14" s="5">
        <f t="shared" ca="1" si="124"/>
        <v>0</v>
      </c>
      <c r="W14" s="5">
        <f t="shared" ca="1" si="125"/>
        <v>0</v>
      </c>
      <c r="X14" s="5">
        <f t="shared" ca="1" si="126"/>
        <v>0</v>
      </c>
      <c r="Y14" s="5">
        <f t="shared" ca="1" si="127"/>
        <v>0</v>
      </c>
      <c r="Z14" s="5">
        <f t="shared" ca="1" si="128"/>
        <v>0</v>
      </c>
      <c r="AA14" s="5"/>
      <c r="AB14" s="47">
        <f t="shared" ca="1" si="129"/>
        <v>0</v>
      </c>
      <c r="AC14" s="47">
        <f t="shared" ca="1" si="130"/>
        <v>0</v>
      </c>
      <c r="AD14" s="47">
        <f t="shared" ca="1" si="131"/>
        <v>0</v>
      </c>
      <c r="AE14" s="47">
        <f t="shared" ca="1" si="132"/>
        <v>0</v>
      </c>
      <c r="AF14" s="47">
        <f t="shared" ca="1" si="133"/>
        <v>0</v>
      </c>
      <c r="AG14" s="47">
        <f t="shared" ca="1" si="134"/>
        <v>0</v>
      </c>
      <c r="AH14" s="47">
        <f t="shared" ca="1" si="135"/>
        <v>0</v>
      </c>
      <c r="AI14" s="47">
        <f t="shared" ca="1" si="136"/>
        <v>0</v>
      </c>
      <c r="AJ14" s="37">
        <f t="shared" ca="1" si="191"/>
        <v>45.423761901483459</v>
      </c>
      <c r="AK14" s="37">
        <f t="shared" ca="1" si="137"/>
        <v>45.423761901483459</v>
      </c>
      <c r="AL14" s="26">
        <f t="shared" ca="1" si="192"/>
        <v>0</v>
      </c>
      <c r="AM14" s="38">
        <f t="shared" ca="1" si="193"/>
        <v>200.64699999999999</v>
      </c>
      <c r="AN14" s="38">
        <f t="shared" ca="1" si="194"/>
        <v>200.64699999999999</v>
      </c>
      <c r="AO14" s="23">
        <f t="shared" ca="1" si="195"/>
        <v>0</v>
      </c>
      <c r="AP14" s="44">
        <f t="shared" ca="1" si="140"/>
        <v>9.9999999999994316E-2</v>
      </c>
      <c r="AQ14" s="45">
        <f t="shared" ca="1" si="141"/>
        <v>2.6799999999999713E-2</v>
      </c>
      <c r="AR14" s="45">
        <f t="shared" ca="1" si="142"/>
        <v>-2.9999999999574811E-4</v>
      </c>
      <c r="AS14" s="45">
        <f t="shared" ca="1" si="143"/>
        <v>-1.9999999999953388E-4</v>
      </c>
      <c r="AT14" s="45">
        <f t="shared" ca="1" si="144"/>
        <v>0</v>
      </c>
      <c r="AU14" s="45">
        <f t="shared" ca="1" si="145"/>
        <v>-2.2329999999999961E-2</v>
      </c>
      <c r="AV14" s="45">
        <f t="shared" ca="1" si="146"/>
        <v>0</v>
      </c>
      <c r="AW14" s="45">
        <f t="shared" ca="1" si="147"/>
        <v>9.9999999996214228E-5</v>
      </c>
      <c r="AX14" s="5">
        <f t="shared" ca="1" si="196"/>
        <v>0</v>
      </c>
      <c r="AY14" s="5">
        <f t="shared" ca="1" si="197"/>
        <v>0</v>
      </c>
      <c r="AZ14" s="5">
        <f t="shared" ca="1" si="198"/>
        <v>0</v>
      </c>
      <c r="BA14" s="5">
        <f t="shared" ca="1" si="199"/>
        <v>0</v>
      </c>
      <c r="BB14" s="5">
        <f t="shared" ca="1" si="200"/>
        <v>0</v>
      </c>
      <c r="BC14" s="5">
        <f t="shared" ca="1" si="201"/>
        <v>0</v>
      </c>
      <c r="BD14" s="5">
        <f t="shared" ca="1" si="202"/>
        <v>0</v>
      </c>
      <c r="BE14" s="5">
        <f t="shared" ca="1" si="203"/>
        <v>0</v>
      </c>
      <c r="BF14" s="5">
        <f t="shared" ca="1" si="204"/>
        <v>0</v>
      </c>
      <c r="BG14" s="5">
        <f t="shared" ca="1" si="205"/>
        <v>0</v>
      </c>
      <c r="BH14" s="5">
        <f t="shared" ca="1" si="206"/>
        <v>0</v>
      </c>
      <c r="BI14" s="5">
        <f t="shared" ca="1" si="207"/>
        <v>0</v>
      </c>
      <c r="BJ14" s="47">
        <f t="shared" ca="1" si="208"/>
        <v>0</v>
      </c>
      <c r="BK14" s="47">
        <f t="shared" ca="1" si="209"/>
        <v>0</v>
      </c>
      <c r="BL14" s="47">
        <f t="shared" ca="1" si="210"/>
        <v>0</v>
      </c>
      <c r="BM14" s="47">
        <f t="shared" ca="1" si="211"/>
        <v>0</v>
      </c>
      <c r="BN14" s="47">
        <f t="shared" ca="1" si="212"/>
        <v>0</v>
      </c>
      <c r="BO14" s="47">
        <f t="shared" ca="1" si="213"/>
        <v>0</v>
      </c>
      <c r="BP14" s="47">
        <f t="shared" ca="1" si="214"/>
        <v>0</v>
      </c>
      <c r="BQ14" s="47">
        <f t="shared" ca="1" si="215"/>
        <v>0</v>
      </c>
      <c r="BR14" s="47">
        <f t="shared" ca="1" si="216"/>
        <v>0</v>
      </c>
      <c r="BS14" s="47">
        <f t="shared" ca="1" si="217"/>
        <v>0</v>
      </c>
      <c r="BT14" s="47">
        <f t="shared" ca="1" si="218"/>
        <v>0</v>
      </c>
      <c r="BU14" s="47">
        <f t="shared" ca="1" si="219"/>
        <v>0</v>
      </c>
      <c r="BV14" s="47">
        <f t="shared" ca="1" si="220"/>
        <v>0</v>
      </c>
      <c r="BW14" s="47">
        <f t="shared" ca="1" si="221"/>
        <v>0</v>
      </c>
      <c r="BX14" s="47">
        <f t="shared" ca="1" si="222"/>
        <v>0</v>
      </c>
      <c r="BY14" s="47">
        <f t="shared" ca="1" si="223"/>
        <v>0</v>
      </c>
      <c r="BZ14" s="47">
        <f t="shared" ca="1" si="224"/>
        <v>0</v>
      </c>
      <c r="CA14" s="20">
        <f t="shared" ca="1" si="225"/>
        <v>0</v>
      </c>
      <c r="CB14" s="37">
        <f t="shared" ca="1" si="151"/>
        <v>45.435775363169903</v>
      </c>
      <c r="CC14" s="37">
        <f t="shared" ca="1" si="152"/>
        <v>45.435775363169903</v>
      </c>
      <c r="CD14" s="26">
        <f t="shared" ca="1" si="226"/>
        <v>0</v>
      </c>
      <c r="CE14" s="38">
        <f t="shared" ca="1" si="227"/>
        <v>200.65100000000001</v>
      </c>
      <c r="CF14" s="38">
        <f t="shared" ca="1" si="228"/>
        <v>200.65100000000001</v>
      </c>
      <c r="CG14" s="23">
        <f t="shared" ca="1" si="229"/>
        <v>0</v>
      </c>
      <c r="CH14" s="5"/>
      <c r="CM14" s="5">
        <f t="shared" ca="1" si="64"/>
        <v>214413</v>
      </c>
      <c r="CN14" s="5">
        <f t="shared" ca="1" si="64"/>
        <v>10.423999999999999</v>
      </c>
      <c r="CO14" s="5">
        <f t="shared" ca="1" si="64"/>
        <v>61614.2</v>
      </c>
      <c r="CP14" s="5">
        <f t="shared" ca="1" si="64"/>
        <v>16875.2</v>
      </c>
      <c r="CQ14" s="5">
        <f t="shared" ca="1" si="64"/>
        <v>0</v>
      </c>
      <c r="CR14" s="5">
        <f t="shared" ca="1" si="64"/>
        <v>2051.0500000000002</v>
      </c>
      <c r="CS14" s="5">
        <f t="shared" ca="1" si="64"/>
        <v>0</v>
      </c>
      <c r="CT14" s="5">
        <f t="shared" ca="1" si="64"/>
        <v>56203.1</v>
      </c>
      <c r="CU14" s="5">
        <f t="shared" ca="1" si="64"/>
        <v>77659.399999999994</v>
      </c>
      <c r="CV14" s="5">
        <f t="shared" ca="1" si="64"/>
        <v>0</v>
      </c>
      <c r="CW14" s="5">
        <f t="shared" ca="1" si="64"/>
        <v>0</v>
      </c>
      <c r="CX14" s="5"/>
      <c r="CY14" s="5">
        <f t="shared" ca="1" si="65"/>
        <v>3900.4</v>
      </c>
      <c r="CZ14" s="5">
        <f t="shared" ca="1" si="65"/>
        <v>1881.54</v>
      </c>
      <c r="DA14" s="5">
        <f t="shared" ca="1" si="65"/>
        <v>0</v>
      </c>
      <c r="DB14" s="5">
        <f t="shared" ca="1" si="65"/>
        <v>0</v>
      </c>
      <c r="DC14" s="5">
        <f t="shared" ca="1" si="65"/>
        <v>0</v>
      </c>
      <c r="DD14" s="5">
        <f t="shared" ca="1" si="65"/>
        <v>0</v>
      </c>
      <c r="DE14" s="5">
        <f t="shared" ca="1" si="65"/>
        <v>2018.86</v>
      </c>
      <c r="DF14" s="5">
        <f t="shared" ca="1" si="65"/>
        <v>0</v>
      </c>
      <c r="DG14" s="5">
        <f t="shared" ca="1" si="65"/>
        <v>0</v>
      </c>
      <c r="DH14" s="5">
        <f t="shared" ca="1" si="65"/>
        <v>0</v>
      </c>
      <c r="DI14" s="5">
        <f t="shared" ca="1" si="65"/>
        <v>0</v>
      </c>
      <c r="DJ14" s="5"/>
      <c r="DK14" s="5">
        <f t="shared" ca="1" si="66"/>
        <v>200.64699999999999</v>
      </c>
      <c r="DL14" s="5">
        <f t="shared" ca="1" si="66"/>
        <v>14.2172</v>
      </c>
      <c r="DM14" s="5">
        <f t="shared" ca="1" si="66"/>
        <v>98.069000000000003</v>
      </c>
      <c r="DN14" s="5">
        <f t="shared" ca="1" si="66"/>
        <v>17.53</v>
      </c>
      <c r="DO14" s="5">
        <f t="shared" ca="1" si="66"/>
        <v>0</v>
      </c>
      <c r="DP14" s="5">
        <f t="shared" ca="1" si="66"/>
        <v>1.57395</v>
      </c>
      <c r="DQ14" s="5">
        <f t="shared" ca="1" si="66"/>
        <v>13.492100000000001</v>
      </c>
      <c r="DR14" s="5">
        <f t="shared" ca="1" si="66"/>
        <v>55.764600000000002</v>
      </c>
      <c r="DS14" s="5"/>
      <c r="DT14" s="20">
        <f t="shared" ca="1" si="230"/>
        <v>45.423761901483459</v>
      </c>
      <c r="DU14" s="20">
        <f t="shared" ca="1" si="231"/>
        <v>7.6213866949615872</v>
      </c>
      <c r="DV14" s="20">
        <f t="shared" ca="1" si="232"/>
        <v>8.5138950361043726</v>
      </c>
      <c r="DW14" s="20">
        <f t="shared" ca="1" si="233"/>
        <v>2.3318274279836224</v>
      </c>
      <c r="DX14" s="20">
        <f t="shared" ca="1" si="234"/>
        <v>0</v>
      </c>
      <c r="DY14" s="20">
        <f t="shared" ca="1" si="235"/>
        <v>0.28341558299550873</v>
      </c>
      <c r="DZ14" s="20">
        <f t="shared" ca="1" si="236"/>
        <v>8.1760710828881873</v>
      </c>
      <c r="EA14" s="20">
        <f t="shared" ca="1" si="237"/>
        <v>7.7661852966309333</v>
      </c>
      <c r="EB14" s="20">
        <f t="shared" ca="1" si="238"/>
        <v>10.731032459511669</v>
      </c>
      <c r="EC14" s="20">
        <f t="shared" ca="1" si="239"/>
        <v>0</v>
      </c>
      <c r="ED14" s="20">
        <f t="shared" ca="1" si="240"/>
        <v>0</v>
      </c>
      <c r="EE14" s="5"/>
      <c r="EF14" s="5"/>
      <c r="EG14" s="5"/>
      <c r="EH14" s="5">
        <f t="shared" ca="1" si="155"/>
        <v>214413</v>
      </c>
      <c r="EI14" s="5">
        <f t="shared" ca="1" si="155"/>
        <v>10.423999999999999</v>
      </c>
      <c r="EJ14" s="5">
        <f t="shared" ca="1" si="155"/>
        <v>61614.2</v>
      </c>
      <c r="EK14" s="5">
        <f t="shared" ca="1" si="155"/>
        <v>16875.2</v>
      </c>
      <c r="EL14" s="5">
        <f t="shared" ca="1" si="155"/>
        <v>0</v>
      </c>
      <c r="EM14" s="5">
        <f t="shared" ca="1" si="155"/>
        <v>2051.0500000000002</v>
      </c>
      <c r="EN14" s="5">
        <f t="shared" ca="1" si="155"/>
        <v>0</v>
      </c>
      <c r="EO14" s="5">
        <f t="shared" ca="1" si="155"/>
        <v>56203.1</v>
      </c>
      <c r="EP14" s="5">
        <f t="shared" ca="1" si="155"/>
        <v>77659.399999999994</v>
      </c>
      <c r="EQ14" s="5">
        <f t="shared" ca="1" si="155"/>
        <v>0</v>
      </c>
      <c r="ER14" s="5">
        <f t="shared" ca="1" si="155"/>
        <v>0</v>
      </c>
      <c r="ES14" s="5"/>
      <c r="ET14" s="5">
        <f t="shared" ca="1" si="156"/>
        <v>3900.4</v>
      </c>
      <c r="EU14" s="5">
        <f t="shared" ca="1" si="156"/>
        <v>1881.54</v>
      </c>
      <c r="EV14" s="5">
        <f t="shared" ca="1" si="156"/>
        <v>0</v>
      </c>
      <c r="EW14" s="5">
        <f t="shared" ca="1" si="156"/>
        <v>0</v>
      </c>
      <c r="EX14" s="5">
        <f t="shared" ca="1" si="156"/>
        <v>0</v>
      </c>
      <c r="EY14" s="5">
        <f t="shared" ca="1" si="156"/>
        <v>0</v>
      </c>
      <c r="EZ14" s="5">
        <f t="shared" ca="1" si="156"/>
        <v>2018.86</v>
      </c>
      <c r="FA14" s="5">
        <f t="shared" ca="1" si="156"/>
        <v>0</v>
      </c>
      <c r="FB14" s="5">
        <f t="shared" ca="1" si="156"/>
        <v>0</v>
      </c>
      <c r="FC14" s="5">
        <f t="shared" ca="1" si="156"/>
        <v>0</v>
      </c>
      <c r="FD14" s="5">
        <f t="shared" ca="1" si="156"/>
        <v>0</v>
      </c>
      <c r="FE14" s="5"/>
      <c r="FF14" s="5">
        <f t="shared" ca="1" si="157"/>
        <v>200.64699999999999</v>
      </c>
      <c r="FG14" s="5">
        <f t="shared" ca="1" si="157"/>
        <v>14.2172</v>
      </c>
      <c r="FH14" s="5">
        <f t="shared" ca="1" si="157"/>
        <v>98.069000000000003</v>
      </c>
      <c r="FI14" s="5">
        <f t="shared" ca="1" si="157"/>
        <v>17.53</v>
      </c>
      <c r="FJ14" s="5">
        <f t="shared" ca="1" si="157"/>
        <v>0</v>
      </c>
      <c r="FK14" s="5">
        <f t="shared" ca="1" si="157"/>
        <v>1.57395</v>
      </c>
      <c r="FL14" s="5">
        <f t="shared" ca="1" si="157"/>
        <v>13.492100000000001</v>
      </c>
      <c r="FM14" s="5">
        <f t="shared" ca="1" si="157"/>
        <v>55.764600000000002</v>
      </c>
      <c r="FN14" s="5"/>
      <c r="FO14" s="20">
        <f t="shared" ca="1" si="241"/>
        <v>45.423761901483459</v>
      </c>
      <c r="FP14" s="20">
        <f t="shared" ca="1" si="158"/>
        <v>7.6213866949615872</v>
      </c>
      <c r="FQ14" s="20">
        <f t="shared" ca="1" si="159"/>
        <v>8.5138950361043726</v>
      </c>
      <c r="FR14" s="20">
        <f t="shared" ca="1" si="160"/>
        <v>2.3318274279836224</v>
      </c>
      <c r="FS14" s="20">
        <f t="shared" ca="1" si="161"/>
        <v>0</v>
      </c>
      <c r="FT14" s="20">
        <f t="shared" ca="1" si="162"/>
        <v>0.28341558299550873</v>
      </c>
      <c r="FU14" s="20">
        <f t="shared" ca="1" si="163"/>
        <v>8.1760710828881873</v>
      </c>
      <c r="FV14" s="20">
        <f t="shared" ca="1" si="164"/>
        <v>7.7661852966309333</v>
      </c>
      <c r="FW14" s="20">
        <f t="shared" ca="1" si="165"/>
        <v>10.731032459511669</v>
      </c>
      <c r="FX14" s="20">
        <f t="shared" ca="1" si="166"/>
        <v>0</v>
      </c>
      <c r="FY14" s="20">
        <f t="shared" ca="1" si="167"/>
        <v>0</v>
      </c>
      <c r="FZ14" s="5"/>
      <c r="GA14" s="5"/>
      <c r="GB14" s="5"/>
      <c r="GC14" s="5">
        <f t="shared" ca="1" si="242"/>
        <v>214383</v>
      </c>
      <c r="GD14" s="5">
        <f t="shared" ca="1" si="242"/>
        <v>10.444599999999999</v>
      </c>
      <c r="GE14" s="5">
        <f t="shared" ca="1" si="242"/>
        <v>61613.5</v>
      </c>
      <c r="GF14" s="5">
        <f t="shared" ca="1" si="242"/>
        <v>16874.5</v>
      </c>
      <c r="GG14" s="5">
        <f t="shared" ca="1" si="242"/>
        <v>0</v>
      </c>
      <c r="GH14" s="5">
        <f t="shared" ca="1" si="242"/>
        <v>2021.58</v>
      </c>
      <c r="GI14" s="5">
        <f t="shared" ca="1" si="242"/>
        <v>0</v>
      </c>
      <c r="GJ14" s="5">
        <f t="shared" ca="1" si="242"/>
        <v>56203.1</v>
      </c>
      <c r="GK14" s="5">
        <f t="shared" ca="1" si="242"/>
        <v>77659.399999999994</v>
      </c>
      <c r="GL14" s="5">
        <f t="shared" ca="1" si="242"/>
        <v>0</v>
      </c>
      <c r="GM14" s="5">
        <f t="shared" ca="1" si="242"/>
        <v>0</v>
      </c>
      <c r="GN14" s="5"/>
      <c r="GO14" s="5">
        <f t="shared" ca="1" si="82"/>
        <v>3904.39</v>
      </c>
      <c r="GP14" s="5">
        <f t="shared" ca="1" si="82"/>
        <v>1885.53</v>
      </c>
      <c r="GQ14" s="5">
        <f t="shared" ca="1" si="82"/>
        <v>0</v>
      </c>
      <c r="GR14" s="5">
        <f t="shared" ca="1" si="82"/>
        <v>0</v>
      </c>
      <c r="GS14" s="5">
        <f t="shared" ca="1" si="82"/>
        <v>0</v>
      </c>
      <c r="GT14" s="5">
        <f t="shared" ca="1" si="82"/>
        <v>0</v>
      </c>
      <c r="GU14" s="5">
        <f t="shared" ca="1" si="82"/>
        <v>2018.86</v>
      </c>
      <c r="GV14" s="5">
        <f t="shared" ca="1" si="82"/>
        <v>0</v>
      </c>
      <c r="GW14" s="5">
        <f t="shared" ca="1" si="82"/>
        <v>0</v>
      </c>
      <c r="GX14" s="5">
        <f t="shared" ca="1" si="82"/>
        <v>0</v>
      </c>
      <c r="GY14" s="5">
        <f t="shared" ca="1" si="82"/>
        <v>0</v>
      </c>
      <c r="GZ14" s="5"/>
      <c r="HA14" s="5">
        <f t="shared" ca="1" si="83"/>
        <v>200.65100000000001</v>
      </c>
      <c r="HB14" s="5">
        <f t="shared" ca="1" si="83"/>
        <v>14.244</v>
      </c>
      <c r="HC14" s="5">
        <f t="shared" ca="1" si="83"/>
        <v>98.068700000000007</v>
      </c>
      <c r="HD14" s="5">
        <f t="shared" ca="1" si="83"/>
        <v>17.529800000000002</v>
      </c>
      <c r="HE14" s="5">
        <f t="shared" ca="1" si="83"/>
        <v>0</v>
      </c>
      <c r="HF14" s="5">
        <f t="shared" ca="1" si="83"/>
        <v>1.55162</v>
      </c>
      <c r="HG14" s="5">
        <f t="shared" ca="1" si="83"/>
        <v>13.492100000000001</v>
      </c>
      <c r="HH14" s="5">
        <f t="shared" ca="1" si="83"/>
        <v>55.764699999999998</v>
      </c>
      <c r="HI14" s="5"/>
      <c r="HJ14" s="20">
        <f t="shared" ca="1" si="243"/>
        <v>45.435775363169903</v>
      </c>
      <c r="HK14" s="20">
        <f t="shared" ca="1" si="168"/>
        <v>7.6375484250231853</v>
      </c>
      <c r="HL14" s="20">
        <f t="shared" ca="1" si="169"/>
        <v>8.5137983095944882</v>
      </c>
      <c r="HM14" s="20">
        <f t="shared" ca="1" si="170"/>
        <v>2.331730701473739</v>
      </c>
      <c r="HN14" s="20">
        <f t="shared" ca="1" si="171"/>
        <v>0</v>
      </c>
      <c r="HO14" s="20">
        <f t="shared" ca="1" si="172"/>
        <v>0.27934339692940713</v>
      </c>
      <c r="HP14" s="20">
        <f t="shared" ca="1" si="173"/>
        <v>8.1760710828881873</v>
      </c>
      <c r="HQ14" s="20">
        <f t="shared" ca="1" si="174"/>
        <v>7.7661852966309333</v>
      </c>
      <c r="HR14" s="20">
        <f t="shared" ca="1" si="175"/>
        <v>10.731032459511669</v>
      </c>
      <c r="HS14" s="20">
        <f t="shared" ca="1" si="176"/>
        <v>0</v>
      </c>
      <c r="HT14" s="20">
        <f t="shared" ca="1" si="177"/>
        <v>0</v>
      </c>
      <c r="HU14" s="5"/>
      <c r="HV14" s="5"/>
      <c r="HW14" s="5"/>
      <c r="HX14" s="5">
        <f t="shared" ca="1" si="244"/>
        <v>214383</v>
      </c>
      <c r="HY14" s="5">
        <f t="shared" ca="1" si="244"/>
        <v>10.444599999999999</v>
      </c>
      <c r="HZ14" s="5">
        <f t="shared" ca="1" si="244"/>
        <v>61613.5</v>
      </c>
      <c r="IA14" s="5">
        <f t="shared" ca="1" si="244"/>
        <v>16874.5</v>
      </c>
      <c r="IB14" s="5">
        <f t="shared" ca="1" si="244"/>
        <v>0</v>
      </c>
      <c r="IC14" s="5">
        <f t="shared" ca="1" si="244"/>
        <v>2021.58</v>
      </c>
      <c r="ID14" s="5">
        <f t="shared" ca="1" si="244"/>
        <v>0</v>
      </c>
      <c r="IE14" s="5">
        <f t="shared" ca="1" si="244"/>
        <v>56203.1</v>
      </c>
      <c r="IF14" s="5">
        <f t="shared" ca="1" si="244"/>
        <v>77659.399999999994</v>
      </c>
      <c r="IG14" s="5">
        <f t="shared" ca="1" si="244"/>
        <v>0</v>
      </c>
      <c r="IH14" s="5">
        <f t="shared" ca="1" si="244"/>
        <v>0</v>
      </c>
      <c r="II14" s="5"/>
      <c r="IJ14" s="5">
        <f t="shared" ca="1" si="179"/>
        <v>3904.39</v>
      </c>
      <c r="IK14" s="5">
        <f t="shared" ca="1" si="179"/>
        <v>1885.53</v>
      </c>
      <c r="IL14" s="5">
        <f t="shared" ca="1" si="179"/>
        <v>0</v>
      </c>
      <c r="IM14" s="5">
        <f t="shared" ca="1" si="179"/>
        <v>0</v>
      </c>
      <c r="IN14" s="5">
        <f t="shared" ca="1" si="179"/>
        <v>0</v>
      </c>
      <c r="IO14" s="5">
        <f t="shared" ca="1" si="179"/>
        <v>0</v>
      </c>
      <c r="IP14" s="5">
        <f t="shared" ca="1" si="179"/>
        <v>2018.86</v>
      </c>
      <c r="IQ14" s="5">
        <f t="shared" ca="1" si="179"/>
        <v>0</v>
      </c>
      <c r="IR14" s="5">
        <f t="shared" ca="1" si="179"/>
        <v>0</v>
      </c>
      <c r="IS14" s="5">
        <f t="shared" ca="1" si="179"/>
        <v>0</v>
      </c>
      <c r="IT14" s="5">
        <f t="shared" ca="1" si="179"/>
        <v>0</v>
      </c>
      <c r="IU14" s="5"/>
      <c r="IV14" s="5">
        <f t="shared" ca="1" si="180"/>
        <v>200.65100000000001</v>
      </c>
      <c r="IW14" s="5">
        <f t="shared" ca="1" si="180"/>
        <v>14.244</v>
      </c>
      <c r="IX14" s="5">
        <f t="shared" ca="1" si="180"/>
        <v>98.068700000000007</v>
      </c>
      <c r="IY14" s="5">
        <f t="shared" ca="1" si="180"/>
        <v>17.529800000000002</v>
      </c>
      <c r="IZ14" s="5">
        <f t="shared" ca="1" si="180"/>
        <v>0</v>
      </c>
      <c r="JA14" s="5">
        <f t="shared" ca="1" si="180"/>
        <v>1.55162</v>
      </c>
      <c r="JB14" s="5">
        <f t="shared" ca="1" si="180"/>
        <v>13.492100000000001</v>
      </c>
      <c r="JC14" s="5">
        <f t="shared" ca="1" si="180"/>
        <v>55.764699999999998</v>
      </c>
      <c r="JD14" s="5"/>
      <c r="JE14" s="20">
        <f t="shared" ca="1" si="245"/>
        <v>45.435775363169903</v>
      </c>
      <c r="JF14" s="20">
        <f t="shared" ca="1" si="181"/>
        <v>7.6375484250231853</v>
      </c>
      <c r="JG14" s="20">
        <f t="shared" ca="1" si="182"/>
        <v>8.5137983095944882</v>
      </c>
      <c r="JH14" s="20">
        <f t="shared" ca="1" si="183"/>
        <v>2.331730701473739</v>
      </c>
      <c r="JI14" s="20">
        <f t="shared" ca="1" si="184"/>
        <v>0</v>
      </c>
      <c r="JJ14" s="20">
        <f t="shared" ca="1" si="185"/>
        <v>0.27934339692940713</v>
      </c>
      <c r="JK14" s="20">
        <f t="shared" ca="1" si="186"/>
        <v>8.1760710828881873</v>
      </c>
      <c r="JL14" s="20">
        <f t="shared" ca="1" si="187"/>
        <v>7.7661852966309333</v>
      </c>
      <c r="JM14" s="20">
        <f t="shared" ca="1" si="188"/>
        <v>10.731032459511669</v>
      </c>
      <c r="JN14" s="20">
        <f t="shared" ca="1" si="189"/>
        <v>0</v>
      </c>
      <c r="JO14" s="20">
        <f t="shared" ca="1" si="190"/>
        <v>0</v>
      </c>
    </row>
    <row r="15" spans="1:275" s="27" customFormat="1" x14ac:dyDescent="0.25">
      <c r="A15" s="5">
        <f ca="1">OFFSET('Model Parameters'!$C$3,MATCH(LEFT(C15,3),'Model Parameters'!$B$4:$B$24,0),0)</f>
        <v>2500.92</v>
      </c>
      <c r="B15" s="29">
        <v>10</v>
      </c>
      <c r="C15" s="56">
        <f>'Old Results'!C11</f>
        <v>60012</v>
      </c>
      <c r="D15" s="56">
        <f>'New Results'!C11</f>
        <v>60012</v>
      </c>
      <c r="E15" s="5">
        <f t="shared" ca="1" si="107"/>
        <v>176.5</v>
      </c>
      <c r="F15" s="5">
        <f t="shared" ca="1" si="108"/>
        <v>0</v>
      </c>
      <c r="G15" s="5">
        <f t="shared" ca="1" si="109"/>
        <v>-920.89999999999964</v>
      </c>
      <c r="H15" s="5">
        <f t="shared" ca="1" si="110"/>
        <v>1097.4000000000015</v>
      </c>
      <c r="I15" s="5">
        <f t="shared" ca="1" si="111"/>
        <v>0</v>
      </c>
      <c r="J15" s="5">
        <f t="shared" ca="1" si="112"/>
        <v>0</v>
      </c>
      <c r="K15" s="5">
        <f t="shared" ca="1" si="113"/>
        <v>0</v>
      </c>
      <c r="L15" s="5">
        <f t="shared" ca="1" si="114"/>
        <v>0</v>
      </c>
      <c r="M15" s="5">
        <f t="shared" ca="1" si="115"/>
        <v>0</v>
      </c>
      <c r="N15" s="5">
        <f t="shared" ca="1" si="116"/>
        <v>0</v>
      </c>
      <c r="O15" s="5">
        <f t="shared" ca="1" si="117"/>
        <v>0</v>
      </c>
      <c r="P15" s="5">
        <f t="shared" ca="1" si="118"/>
        <v>419.25999999999976</v>
      </c>
      <c r="Q15" s="5">
        <f t="shared" ca="1" si="119"/>
        <v>419.28999999999996</v>
      </c>
      <c r="R15" s="5">
        <f t="shared" ca="1" si="120"/>
        <v>0</v>
      </c>
      <c r="S15" s="5">
        <f t="shared" ca="1" si="121"/>
        <v>0</v>
      </c>
      <c r="T15" s="5">
        <f t="shared" ca="1" si="122"/>
        <v>0</v>
      </c>
      <c r="U15" s="5">
        <f t="shared" ca="1" si="123"/>
        <v>0</v>
      </c>
      <c r="V15" s="5">
        <f t="shared" ca="1" si="124"/>
        <v>-1.999999999998181E-2</v>
      </c>
      <c r="W15" s="5">
        <f t="shared" ca="1" si="125"/>
        <v>0</v>
      </c>
      <c r="X15" s="5">
        <f t="shared" ca="1" si="126"/>
        <v>0</v>
      </c>
      <c r="Y15" s="5">
        <f t="shared" ca="1" si="127"/>
        <v>0</v>
      </c>
      <c r="Z15" s="5">
        <f t="shared" ca="1" si="128"/>
        <v>0</v>
      </c>
      <c r="AA15" s="5"/>
      <c r="AB15" s="47">
        <f t="shared" ca="1" si="129"/>
        <v>32.466999999999985</v>
      </c>
      <c r="AC15" s="47">
        <f t="shared" ca="1" si="130"/>
        <v>30.534800000000004</v>
      </c>
      <c r="AD15" s="47">
        <f t="shared" ca="1" si="131"/>
        <v>-6.2680000000000007</v>
      </c>
      <c r="AE15" s="47">
        <f t="shared" ca="1" si="132"/>
        <v>8.2010000000000218</v>
      </c>
      <c r="AF15" s="47">
        <f t="shared" ca="1" si="133"/>
        <v>0</v>
      </c>
      <c r="AG15" s="47">
        <f t="shared" ca="1" si="134"/>
        <v>0</v>
      </c>
      <c r="AH15" s="47">
        <f t="shared" ca="1" si="135"/>
        <v>-1.6999999999995907E-3</v>
      </c>
      <c r="AI15" s="47">
        <f t="shared" ca="1" si="136"/>
        <v>0</v>
      </c>
      <c r="AJ15" s="37">
        <f t="shared" ca="1" si="191"/>
        <v>213.33801113190344</v>
      </c>
      <c r="AK15" s="37">
        <f t="shared" ca="1" si="137"/>
        <v>196.33298178270397</v>
      </c>
      <c r="AL15" s="26">
        <f t="shared" ca="1" si="192"/>
        <v>8.6613207800308262E-2</v>
      </c>
      <c r="AM15" s="38">
        <f t="shared" ca="1" si="193"/>
        <v>616.68399999999997</v>
      </c>
      <c r="AN15" s="38">
        <f t="shared" ca="1" si="194"/>
        <v>584.21699999999998</v>
      </c>
      <c r="AO15" s="23">
        <f t="shared" ca="1" si="195"/>
        <v>5.5573528329370743E-2</v>
      </c>
      <c r="AP15" s="44">
        <f t="shared" ca="1" si="140"/>
        <v>0</v>
      </c>
      <c r="AQ15" s="45">
        <f t="shared" ca="1" si="141"/>
        <v>0</v>
      </c>
      <c r="AR15" s="45">
        <f t="shared" ca="1" si="142"/>
        <v>0</v>
      </c>
      <c r="AS15" s="45">
        <f t="shared" ca="1" si="143"/>
        <v>0</v>
      </c>
      <c r="AT15" s="45">
        <f t="shared" ca="1" si="144"/>
        <v>0</v>
      </c>
      <c r="AU15" s="45">
        <f t="shared" ca="1" si="145"/>
        <v>0</v>
      </c>
      <c r="AV15" s="45">
        <f t="shared" ca="1" si="146"/>
        <v>0</v>
      </c>
      <c r="AW15" s="45">
        <f t="shared" ca="1" si="147"/>
        <v>0</v>
      </c>
      <c r="AX15" s="5">
        <f t="shared" ca="1" si="196"/>
        <v>176.5</v>
      </c>
      <c r="AY15" s="5">
        <f t="shared" ca="1" si="197"/>
        <v>0</v>
      </c>
      <c r="AZ15" s="5">
        <f t="shared" ca="1" si="198"/>
        <v>-920.89999999999964</v>
      </c>
      <c r="BA15" s="5">
        <f t="shared" ca="1" si="199"/>
        <v>1097.4000000000015</v>
      </c>
      <c r="BB15" s="5">
        <f t="shared" ca="1" si="200"/>
        <v>0</v>
      </c>
      <c r="BC15" s="5">
        <f t="shared" ca="1" si="201"/>
        <v>0</v>
      </c>
      <c r="BD15" s="5">
        <f t="shared" ca="1" si="202"/>
        <v>0</v>
      </c>
      <c r="BE15" s="5">
        <f t="shared" ca="1" si="203"/>
        <v>0</v>
      </c>
      <c r="BF15" s="5">
        <f t="shared" ca="1" si="204"/>
        <v>0</v>
      </c>
      <c r="BG15" s="5">
        <f t="shared" ca="1" si="205"/>
        <v>0</v>
      </c>
      <c r="BH15" s="5">
        <f t="shared" ca="1" si="206"/>
        <v>0</v>
      </c>
      <c r="BI15" s="5">
        <f t="shared" ca="1" si="207"/>
        <v>419.25999999999976</v>
      </c>
      <c r="BJ15" s="47">
        <f t="shared" ca="1" si="208"/>
        <v>419.28999999999996</v>
      </c>
      <c r="BK15" s="47">
        <f t="shared" ca="1" si="209"/>
        <v>0</v>
      </c>
      <c r="BL15" s="47">
        <f t="shared" ca="1" si="210"/>
        <v>0</v>
      </c>
      <c r="BM15" s="47">
        <f t="shared" ca="1" si="211"/>
        <v>0</v>
      </c>
      <c r="BN15" s="47">
        <f t="shared" ca="1" si="212"/>
        <v>0</v>
      </c>
      <c r="BO15" s="47">
        <f t="shared" ca="1" si="213"/>
        <v>-1.999999999998181E-2</v>
      </c>
      <c r="BP15" s="47">
        <f t="shared" ca="1" si="214"/>
        <v>0</v>
      </c>
      <c r="BQ15" s="47">
        <f t="shared" ca="1" si="215"/>
        <v>0</v>
      </c>
      <c r="BR15" s="47">
        <f t="shared" ca="1" si="216"/>
        <v>0</v>
      </c>
      <c r="BS15" s="47">
        <f t="shared" ca="1" si="217"/>
        <v>0</v>
      </c>
      <c r="BT15" s="47">
        <f t="shared" ca="1" si="218"/>
        <v>32.466999999999985</v>
      </c>
      <c r="BU15" s="47">
        <f t="shared" ca="1" si="219"/>
        <v>30.534800000000004</v>
      </c>
      <c r="BV15" s="47">
        <f t="shared" ca="1" si="220"/>
        <v>-6.2680000000000007</v>
      </c>
      <c r="BW15" s="47">
        <f t="shared" ca="1" si="221"/>
        <v>8.2010000000000218</v>
      </c>
      <c r="BX15" s="47">
        <f t="shared" ca="1" si="222"/>
        <v>0</v>
      </c>
      <c r="BY15" s="47">
        <f t="shared" ca="1" si="223"/>
        <v>0</v>
      </c>
      <c r="BZ15" s="47">
        <f t="shared" ca="1" si="224"/>
        <v>-1.6999999999995907E-3</v>
      </c>
      <c r="CA15" s="20">
        <f t="shared" ca="1" si="225"/>
        <v>0</v>
      </c>
      <c r="CB15" s="37">
        <f t="shared" ca="1" si="151"/>
        <v>213.33801113190344</v>
      </c>
      <c r="CC15" s="37">
        <f t="shared" ca="1" si="152"/>
        <v>196.33298178270397</v>
      </c>
      <c r="CD15" s="26">
        <f t="shared" ca="1" si="226"/>
        <v>8.6613207800308262E-2</v>
      </c>
      <c r="CE15" s="38">
        <f t="shared" ca="1" si="227"/>
        <v>616.68399999999997</v>
      </c>
      <c r="CF15" s="38">
        <f t="shared" ca="1" si="228"/>
        <v>584.21699999999998</v>
      </c>
      <c r="CG15" s="23">
        <f t="shared" ca="1" si="229"/>
        <v>5.5573528329370743E-2</v>
      </c>
      <c r="CM15" s="5">
        <f t="shared" ca="1" si="64"/>
        <v>69969.899999999994</v>
      </c>
      <c r="CN15" s="5">
        <f t="shared" ca="1" si="64"/>
        <v>0</v>
      </c>
      <c r="CO15" s="5">
        <f t="shared" ca="1" si="64"/>
        <v>9806.5</v>
      </c>
      <c r="CP15" s="5">
        <f t="shared" ca="1" si="64"/>
        <v>22747.9</v>
      </c>
      <c r="CQ15" s="5">
        <f t="shared" ca="1" si="64"/>
        <v>0</v>
      </c>
      <c r="CR15" s="5">
        <f t="shared" ca="1" si="64"/>
        <v>0</v>
      </c>
      <c r="CS15" s="5">
        <f t="shared" ca="1" si="64"/>
        <v>0</v>
      </c>
      <c r="CT15" s="5">
        <f t="shared" ca="1" si="64"/>
        <v>13736.3</v>
      </c>
      <c r="CU15" s="5">
        <f t="shared" ca="1" si="64"/>
        <v>12637.5</v>
      </c>
      <c r="CV15" s="5">
        <f t="shared" ca="1" si="64"/>
        <v>11041.7</v>
      </c>
      <c r="CW15" s="5">
        <f t="shared" ca="1" si="64"/>
        <v>0</v>
      </c>
      <c r="CX15" s="5"/>
      <c r="CY15" s="5">
        <f t="shared" ca="1" si="65"/>
        <v>2948.04</v>
      </c>
      <c r="CZ15" s="5">
        <f t="shared" ca="1" si="65"/>
        <v>858.86599999999999</v>
      </c>
      <c r="DA15" s="5">
        <f t="shared" ca="1" si="65"/>
        <v>0</v>
      </c>
      <c r="DB15" s="5">
        <f t="shared" ca="1" si="65"/>
        <v>0</v>
      </c>
      <c r="DC15" s="5">
        <f t="shared" ca="1" si="65"/>
        <v>0</v>
      </c>
      <c r="DD15" s="5">
        <f t="shared" ca="1" si="65"/>
        <v>0</v>
      </c>
      <c r="DE15" s="5">
        <f t="shared" ca="1" si="65"/>
        <v>1049.03</v>
      </c>
      <c r="DF15" s="5">
        <f t="shared" ca="1" si="65"/>
        <v>0</v>
      </c>
      <c r="DG15" s="5">
        <f t="shared" ca="1" si="65"/>
        <v>1040.1500000000001</v>
      </c>
      <c r="DH15" s="5">
        <f t="shared" ca="1" si="65"/>
        <v>0</v>
      </c>
      <c r="DI15" s="5">
        <f t="shared" ca="1" si="65"/>
        <v>0</v>
      </c>
      <c r="DJ15" s="5"/>
      <c r="DK15" s="5">
        <f t="shared" ca="1" si="66"/>
        <v>616.68399999999997</v>
      </c>
      <c r="DL15" s="5">
        <f t="shared" ca="1" si="66"/>
        <v>62.888100000000001</v>
      </c>
      <c r="DM15" s="5">
        <f t="shared" ca="1" si="66"/>
        <v>156.92400000000001</v>
      </c>
      <c r="DN15" s="5">
        <f t="shared" ca="1" si="66"/>
        <v>201.56800000000001</v>
      </c>
      <c r="DO15" s="5">
        <f t="shared" ca="1" si="66"/>
        <v>0</v>
      </c>
      <c r="DP15" s="5">
        <f t="shared" ca="1" si="66"/>
        <v>0</v>
      </c>
      <c r="DQ15" s="5">
        <f t="shared" ca="1" si="66"/>
        <v>68.861000000000004</v>
      </c>
      <c r="DR15" s="5">
        <f t="shared" ca="1" si="66"/>
        <v>126.443</v>
      </c>
      <c r="DS15" s="5"/>
      <c r="DT15" s="20">
        <f t="shared" ca="1" si="230"/>
        <v>213.33801113190344</v>
      </c>
      <c r="DU15" s="20">
        <f t="shared" ca="1" si="231"/>
        <v>34.342002143211296</v>
      </c>
      <c r="DV15" s="20">
        <f t="shared" ca="1" si="232"/>
        <v>13.378987732514434</v>
      </c>
      <c r="DW15" s="20">
        <f t="shared" ca="1" si="233"/>
        <v>31.034913071989507</v>
      </c>
      <c r="DX15" s="20">
        <f t="shared" ca="1" si="234"/>
        <v>0</v>
      </c>
      <c r="DY15" s="20">
        <f t="shared" ca="1" si="235"/>
        <v>0</v>
      </c>
      <c r="DZ15" s="20">
        <f t="shared" ca="1" si="236"/>
        <v>41.945763958863139</v>
      </c>
      <c r="EA15" s="20">
        <f t="shared" ca="1" si="237"/>
        <v>18.740405770676389</v>
      </c>
      <c r="EB15" s="20">
        <f t="shared" ca="1" si="238"/>
        <v>58.832009820386105</v>
      </c>
      <c r="EC15" s="20">
        <f t="shared" ca="1" si="239"/>
        <v>15.064168545975082</v>
      </c>
      <c r="ED15" s="20">
        <f t="shared" ca="1" si="240"/>
        <v>0</v>
      </c>
      <c r="EE15" s="5"/>
      <c r="EF15" s="5"/>
      <c r="EG15" s="5"/>
      <c r="EH15" s="5">
        <f t="shared" ca="1" si="155"/>
        <v>69793.399999999994</v>
      </c>
      <c r="EI15" s="5">
        <f t="shared" ca="1" si="155"/>
        <v>0</v>
      </c>
      <c r="EJ15" s="5">
        <f t="shared" ca="1" si="155"/>
        <v>10727.4</v>
      </c>
      <c r="EK15" s="5">
        <f t="shared" ca="1" si="155"/>
        <v>21650.5</v>
      </c>
      <c r="EL15" s="5">
        <f t="shared" ca="1" si="155"/>
        <v>0</v>
      </c>
      <c r="EM15" s="5">
        <f t="shared" ca="1" si="155"/>
        <v>0</v>
      </c>
      <c r="EN15" s="5">
        <f t="shared" ca="1" si="155"/>
        <v>0</v>
      </c>
      <c r="EO15" s="5">
        <f t="shared" ca="1" si="155"/>
        <v>13736.3</v>
      </c>
      <c r="EP15" s="5">
        <f t="shared" ca="1" si="155"/>
        <v>12637.5</v>
      </c>
      <c r="EQ15" s="5">
        <f t="shared" ca="1" si="155"/>
        <v>11041.7</v>
      </c>
      <c r="ER15" s="5">
        <f t="shared" ca="1" si="155"/>
        <v>0</v>
      </c>
      <c r="ES15" s="5"/>
      <c r="ET15" s="5">
        <f t="shared" ca="1" si="156"/>
        <v>2528.7800000000002</v>
      </c>
      <c r="EU15" s="5">
        <f t="shared" ca="1" si="156"/>
        <v>439.57600000000002</v>
      </c>
      <c r="EV15" s="5">
        <f t="shared" ca="1" si="156"/>
        <v>0</v>
      </c>
      <c r="EW15" s="5">
        <f t="shared" ca="1" si="156"/>
        <v>0</v>
      </c>
      <c r="EX15" s="5">
        <f t="shared" ca="1" si="156"/>
        <v>0</v>
      </c>
      <c r="EY15" s="5">
        <f t="shared" ca="1" si="156"/>
        <v>0</v>
      </c>
      <c r="EZ15" s="5">
        <f t="shared" ca="1" si="156"/>
        <v>1049.05</v>
      </c>
      <c r="FA15" s="5">
        <f t="shared" ca="1" si="156"/>
        <v>0</v>
      </c>
      <c r="FB15" s="5">
        <f t="shared" ca="1" si="156"/>
        <v>1040.1500000000001</v>
      </c>
      <c r="FC15" s="5">
        <f t="shared" ca="1" si="156"/>
        <v>0</v>
      </c>
      <c r="FD15" s="5">
        <f t="shared" ca="1" si="156"/>
        <v>0</v>
      </c>
      <c r="FE15" s="5"/>
      <c r="FF15" s="5">
        <f t="shared" ca="1" si="157"/>
        <v>584.21699999999998</v>
      </c>
      <c r="FG15" s="5">
        <f t="shared" ca="1" si="157"/>
        <v>32.353299999999997</v>
      </c>
      <c r="FH15" s="5">
        <f t="shared" ca="1" si="157"/>
        <v>163.19200000000001</v>
      </c>
      <c r="FI15" s="5">
        <f t="shared" ca="1" si="157"/>
        <v>193.36699999999999</v>
      </c>
      <c r="FJ15" s="5">
        <f t="shared" ca="1" si="157"/>
        <v>0</v>
      </c>
      <c r="FK15" s="5">
        <f t="shared" ca="1" si="157"/>
        <v>0</v>
      </c>
      <c r="FL15" s="5">
        <f t="shared" ca="1" si="157"/>
        <v>68.862700000000004</v>
      </c>
      <c r="FM15" s="5">
        <f t="shared" ca="1" si="157"/>
        <v>126.443</v>
      </c>
      <c r="FN15" s="5"/>
      <c r="FO15" s="20">
        <f t="shared" ca="1" si="241"/>
        <v>196.33298178270397</v>
      </c>
      <c r="FP15" s="20">
        <f t="shared" ca="1" si="158"/>
        <v>17.576571821569665</v>
      </c>
      <c r="FQ15" s="20">
        <f t="shared" ca="1" si="159"/>
        <v>14.635369703948946</v>
      </c>
      <c r="FR15" s="20">
        <f t="shared" ca="1" si="160"/>
        <v>29.537732514434683</v>
      </c>
      <c r="FS15" s="20">
        <f t="shared" ca="1" si="161"/>
        <v>0</v>
      </c>
      <c r="FT15" s="20">
        <f t="shared" ca="1" si="162"/>
        <v>0</v>
      </c>
      <c r="FU15" s="20">
        <f t="shared" ca="1" si="163"/>
        <v>41.946563664571435</v>
      </c>
      <c r="FV15" s="20">
        <f t="shared" ca="1" si="164"/>
        <v>18.740405770676389</v>
      </c>
      <c r="FW15" s="20">
        <f t="shared" ca="1" si="165"/>
        <v>58.832009820386105</v>
      </c>
      <c r="FX15" s="20">
        <f t="shared" ca="1" si="166"/>
        <v>15.064168545975082</v>
      </c>
      <c r="FY15" s="20">
        <f t="shared" ca="1" si="167"/>
        <v>0</v>
      </c>
      <c r="FZ15" s="5"/>
      <c r="GA15" s="5"/>
      <c r="GB15" s="5"/>
      <c r="GC15" s="5">
        <f t="shared" ca="1" si="242"/>
        <v>69969.899999999994</v>
      </c>
      <c r="GD15" s="5">
        <f t="shared" ca="1" si="242"/>
        <v>0</v>
      </c>
      <c r="GE15" s="5">
        <f t="shared" ca="1" si="242"/>
        <v>9806.5</v>
      </c>
      <c r="GF15" s="5">
        <f t="shared" ca="1" si="242"/>
        <v>22747.9</v>
      </c>
      <c r="GG15" s="5">
        <f t="shared" ca="1" si="242"/>
        <v>0</v>
      </c>
      <c r="GH15" s="5">
        <f t="shared" ca="1" si="242"/>
        <v>0</v>
      </c>
      <c r="GI15" s="5">
        <f t="shared" ca="1" si="242"/>
        <v>0</v>
      </c>
      <c r="GJ15" s="5">
        <f t="shared" ca="1" si="242"/>
        <v>13736.3</v>
      </c>
      <c r="GK15" s="5">
        <f t="shared" ca="1" si="242"/>
        <v>12637.5</v>
      </c>
      <c r="GL15" s="5">
        <f t="shared" ca="1" si="242"/>
        <v>11041.7</v>
      </c>
      <c r="GM15" s="5">
        <f t="shared" ca="1" si="242"/>
        <v>0</v>
      </c>
      <c r="GN15" s="5"/>
      <c r="GO15" s="5">
        <f t="shared" ca="1" si="82"/>
        <v>2948.04</v>
      </c>
      <c r="GP15" s="5">
        <f t="shared" ca="1" si="82"/>
        <v>858.86599999999999</v>
      </c>
      <c r="GQ15" s="5">
        <f t="shared" ca="1" si="82"/>
        <v>0</v>
      </c>
      <c r="GR15" s="5">
        <f t="shared" ca="1" si="82"/>
        <v>0</v>
      </c>
      <c r="GS15" s="5">
        <f t="shared" ca="1" si="82"/>
        <v>0</v>
      </c>
      <c r="GT15" s="5">
        <f t="shared" ca="1" si="82"/>
        <v>0</v>
      </c>
      <c r="GU15" s="5">
        <f t="shared" ca="1" si="82"/>
        <v>1049.03</v>
      </c>
      <c r="GV15" s="5">
        <f t="shared" ca="1" si="82"/>
        <v>0</v>
      </c>
      <c r="GW15" s="5">
        <f t="shared" ca="1" si="82"/>
        <v>1040.1500000000001</v>
      </c>
      <c r="GX15" s="5">
        <f t="shared" ca="1" si="82"/>
        <v>0</v>
      </c>
      <c r="GY15" s="5">
        <f t="shared" ca="1" si="82"/>
        <v>0</v>
      </c>
      <c r="GZ15" s="5"/>
      <c r="HA15" s="5">
        <f t="shared" ca="1" si="83"/>
        <v>616.68399999999997</v>
      </c>
      <c r="HB15" s="5">
        <f t="shared" ca="1" si="83"/>
        <v>62.888100000000001</v>
      </c>
      <c r="HC15" s="5">
        <f t="shared" ca="1" si="83"/>
        <v>156.92400000000001</v>
      </c>
      <c r="HD15" s="5">
        <f t="shared" ca="1" si="83"/>
        <v>201.56800000000001</v>
      </c>
      <c r="HE15" s="5">
        <f t="shared" ca="1" si="83"/>
        <v>0</v>
      </c>
      <c r="HF15" s="5">
        <f t="shared" ca="1" si="83"/>
        <v>0</v>
      </c>
      <c r="HG15" s="5">
        <f t="shared" ca="1" si="83"/>
        <v>68.861000000000004</v>
      </c>
      <c r="HH15" s="5">
        <f t="shared" ca="1" si="83"/>
        <v>126.443</v>
      </c>
      <c r="HI15" s="5"/>
      <c r="HJ15" s="20">
        <f t="shared" ca="1" si="243"/>
        <v>213.33801113190344</v>
      </c>
      <c r="HK15" s="20">
        <f t="shared" ca="1" si="168"/>
        <v>34.342002143211296</v>
      </c>
      <c r="HL15" s="20">
        <f t="shared" ca="1" si="169"/>
        <v>13.378987732514434</v>
      </c>
      <c r="HM15" s="20">
        <f t="shared" ca="1" si="170"/>
        <v>31.034913071989507</v>
      </c>
      <c r="HN15" s="20">
        <f t="shared" ca="1" si="171"/>
        <v>0</v>
      </c>
      <c r="HO15" s="20">
        <f t="shared" ca="1" si="172"/>
        <v>0</v>
      </c>
      <c r="HP15" s="20">
        <f t="shared" ca="1" si="173"/>
        <v>41.945763958863139</v>
      </c>
      <c r="HQ15" s="20">
        <f t="shared" ca="1" si="174"/>
        <v>18.740405770676389</v>
      </c>
      <c r="HR15" s="20">
        <f t="shared" ca="1" si="175"/>
        <v>58.832009820386105</v>
      </c>
      <c r="HS15" s="20">
        <f t="shared" ca="1" si="176"/>
        <v>15.064168545975082</v>
      </c>
      <c r="HT15" s="20">
        <f t="shared" ca="1" si="177"/>
        <v>0</v>
      </c>
      <c r="HU15" s="5"/>
      <c r="HV15" s="5"/>
      <c r="HW15" s="5"/>
      <c r="HX15" s="5">
        <f t="shared" ca="1" si="244"/>
        <v>69793.399999999994</v>
      </c>
      <c r="HY15" s="5">
        <f t="shared" ca="1" si="244"/>
        <v>0</v>
      </c>
      <c r="HZ15" s="5">
        <f t="shared" ca="1" si="244"/>
        <v>10727.4</v>
      </c>
      <c r="IA15" s="5">
        <f t="shared" ca="1" si="244"/>
        <v>21650.5</v>
      </c>
      <c r="IB15" s="5">
        <f t="shared" ca="1" si="244"/>
        <v>0</v>
      </c>
      <c r="IC15" s="5">
        <f t="shared" ca="1" si="244"/>
        <v>0</v>
      </c>
      <c r="ID15" s="5">
        <f t="shared" ca="1" si="244"/>
        <v>0</v>
      </c>
      <c r="IE15" s="5">
        <f t="shared" ca="1" si="244"/>
        <v>13736.3</v>
      </c>
      <c r="IF15" s="5">
        <f t="shared" ca="1" si="244"/>
        <v>12637.5</v>
      </c>
      <c r="IG15" s="5">
        <f t="shared" ca="1" si="244"/>
        <v>11041.7</v>
      </c>
      <c r="IH15" s="5">
        <f t="shared" ca="1" si="244"/>
        <v>0</v>
      </c>
      <c r="II15" s="5"/>
      <c r="IJ15" s="5">
        <f t="shared" ca="1" si="179"/>
        <v>2528.7800000000002</v>
      </c>
      <c r="IK15" s="5">
        <f t="shared" ca="1" si="179"/>
        <v>439.57600000000002</v>
      </c>
      <c r="IL15" s="5">
        <f t="shared" ca="1" si="179"/>
        <v>0</v>
      </c>
      <c r="IM15" s="5">
        <f t="shared" ca="1" si="179"/>
        <v>0</v>
      </c>
      <c r="IN15" s="5">
        <f t="shared" ca="1" si="179"/>
        <v>0</v>
      </c>
      <c r="IO15" s="5">
        <f t="shared" ca="1" si="179"/>
        <v>0</v>
      </c>
      <c r="IP15" s="5">
        <f t="shared" ca="1" si="179"/>
        <v>1049.05</v>
      </c>
      <c r="IQ15" s="5">
        <f t="shared" ca="1" si="179"/>
        <v>0</v>
      </c>
      <c r="IR15" s="5">
        <f t="shared" ca="1" si="179"/>
        <v>1040.1500000000001</v>
      </c>
      <c r="IS15" s="5">
        <f t="shared" ca="1" si="179"/>
        <v>0</v>
      </c>
      <c r="IT15" s="5">
        <f t="shared" ca="1" si="179"/>
        <v>0</v>
      </c>
      <c r="IU15" s="5"/>
      <c r="IV15" s="5">
        <f t="shared" ca="1" si="180"/>
        <v>584.21699999999998</v>
      </c>
      <c r="IW15" s="5">
        <f t="shared" ca="1" si="180"/>
        <v>32.353299999999997</v>
      </c>
      <c r="IX15" s="5">
        <f t="shared" ca="1" si="180"/>
        <v>163.19200000000001</v>
      </c>
      <c r="IY15" s="5">
        <f t="shared" ca="1" si="180"/>
        <v>193.36699999999999</v>
      </c>
      <c r="IZ15" s="5">
        <f t="shared" ca="1" si="180"/>
        <v>0</v>
      </c>
      <c r="JA15" s="5">
        <f t="shared" ca="1" si="180"/>
        <v>0</v>
      </c>
      <c r="JB15" s="5">
        <f t="shared" ca="1" si="180"/>
        <v>68.862700000000004</v>
      </c>
      <c r="JC15" s="5">
        <f t="shared" ca="1" si="180"/>
        <v>126.443</v>
      </c>
      <c r="JD15" s="5"/>
      <c r="JE15" s="20">
        <f t="shared" ca="1" si="245"/>
        <v>196.33298178270397</v>
      </c>
      <c r="JF15" s="20">
        <f t="shared" ca="1" si="181"/>
        <v>17.576571821569665</v>
      </c>
      <c r="JG15" s="20">
        <f t="shared" ca="1" si="182"/>
        <v>14.635369703948946</v>
      </c>
      <c r="JH15" s="20">
        <f t="shared" ca="1" si="183"/>
        <v>29.537732514434683</v>
      </c>
      <c r="JI15" s="20">
        <f t="shared" ca="1" si="184"/>
        <v>0</v>
      </c>
      <c r="JJ15" s="20">
        <f t="shared" ca="1" si="185"/>
        <v>0</v>
      </c>
      <c r="JK15" s="20">
        <f t="shared" ca="1" si="186"/>
        <v>41.946563664571435</v>
      </c>
      <c r="JL15" s="20">
        <f t="shared" ca="1" si="187"/>
        <v>18.740405770676389</v>
      </c>
      <c r="JM15" s="20">
        <f t="shared" ca="1" si="188"/>
        <v>58.832009820386105</v>
      </c>
      <c r="JN15" s="20">
        <f t="shared" ca="1" si="189"/>
        <v>15.064168545975082</v>
      </c>
      <c r="JO15" s="20">
        <f t="shared" ca="1" si="190"/>
        <v>0</v>
      </c>
    </row>
    <row r="16" spans="1:275" x14ac:dyDescent="0.25">
      <c r="A16" s="5">
        <f ca="1">OFFSET('Model Parameters'!$C$3,MATCH(LEFT(C16,3),'Model Parameters'!$B$4:$B$24,0),0)</f>
        <v>43201.9</v>
      </c>
      <c r="B16" s="29">
        <v>11</v>
      </c>
      <c r="C16" s="56">
        <f>'Old Results'!C12</f>
        <v>70012</v>
      </c>
      <c r="D16" s="56">
        <f>'New Results'!C12</f>
        <v>70012</v>
      </c>
      <c r="E16" s="5">
        <f t="shared" ca="1" si="107"/>
        <v>-13</v>
      </c>
      <c r="F16" s="5">
        <f t="shared" ca="1" si="108"/>
        <v>-0.21269999999999811</v>
      </c>
      <c r="G16" s="5">
        <f t="shared" ca="1" si="109"/>
        <v>5.9000000000014552</v>
      </c>
      <c r="H16" s="5">
        <f t="shared" ca="1" si="110"/>
        <v>-18.19999999999709</v>
      </c>
      <c r="I16" s="5">
        <f t="shared" ca="1" si="111"/>
        <v>0.27999999999997272</v>
      </c>
      <c r="J16" s="5">
        <f t="shared" ca="1" si="112"/>
        <v>-1.3800000000001091</v>
      </c>
      <c r="K16" s="5">
        <f t="shared" ca="1" si="113"/>
        <v>0</v>
      </c>
      <c r="L16" s="5">
        <f t="shared" ca="1" si="114"/>
        <v>0</v>
      </c>
      <c r="M16" s="5">
        <f t="shared" ca="1" si="115"/>
        <v>0</v>
      </c>
      <c r="N16" s="5">
        <f t="shared" ca="1" si="116"/>
        <v>0</v>
      </c>
      <c r="O16" s="5">
        <f t="shared" ca="1" si="117"/>
        <v>0</v>
      </c>
      <c r="P16" s="5">
        <f t="shared" ca="1" si="118"/>
        <v>-33.200000000000728</v>
      </c>
      <c r="Q16" s="5">
        <f t="shared" ca="1" si="119"/>
        <v>-33.180000000000291</v>
      </c>
      <c r="R16" s="5">
        <f t="shared" ca="1" si="120"/>
        <v>0</v>
      </c>
      <c r="S16" s="5">
        <f t="shared" ca="1" si="121"/>
        <v>0</v>
      </c>
      <c r="T16" s="5">
        <f t="shared" ca="1" si="122"/>
        <v>0</v>
      </c>
      <c r="U16" s="5">
        <f t="shared" ca="1" si="123"/>
        <v>0</v>
      </c>
      <c r="V16" s="5">
        <f t="shared" ca="1" si="124"/>
        <v>0</v>
      </c>
      <c r="W16" s="5">
        <f t="shared" ca="1" si="125"/>
        <v>0</v>
      </c>
      <c r="X16" s="5">
        <f t="shared" ca="1" si="126"/>
        <v>0</v>
      </c>
      <c r="Y16" s="5">
        <f t="shared" ca="1" si="127"/>
        <v>0</v>
      </c>
      <c r="Z16" s="5">
        <f t="shared" ca="1" si="128"/>
        <v>0</v>
      </c>
      <c r="AA16" s="5"/>
      <c r="AB16" s="47">
        <f t="shared" ca="1" si="129"/>
        <v>-0.14599999999998658</v>
      </c>
      <c r="AC16" s="47">
        <f t="shared" ca="1" si="130"/>
        <v>-0.14249999999999829</v>
      </c>
      <c r="AD16" s="47">
        <f t="shared" ca="1" si="131"/>
        <v>3.8000000000018019E-3</v>
      </c>
      <c r="AE16" s="47">
        <f t="shared" ca="1" si="132"/>
        <v>-7.3000000000007503E-3</v>
      </c>
      <c r="AF16" s="47">
        <f t="shared" ca="1" si="133"/>
        <v>1.3000000000018552E-4</v>
      </c>
      <c r="AG16" s="47">
        <f t="shared" ca="1" si="134"/>
        <v>-5.1999999999985391E-4</v>
      </c>
      <c r="AH16" s="47">
        <f t="shared" ca="1" si="135"/>
        <v>0</v>
      </c>
      <c r="AI16" s="47">
        <f t="shared" ca="1" si="136"/>
        <v>0</v>
      </c>
      <c r="AJ16" s="37">
        <f t="shared" ca="1" si="191"/>
        <v>43.394002578590289</v>
      </c>
      <c r="AK16" s="37">
        <f t="shared" ca="1" si="137"/>
        <v>43.471877764635352</v>
      </c>
      <c r="AL16" s="26">
        <f t="shared" ca="1" si="192"/>
        <v>1.7913922758683906E-3</v>
      </c>
      <c r="AM16" s="38">
        <f t="shared" ca="1" si="193"/>
        <v>134.06</v>
      </c>
      <c r="AN16" s="38">
        <f t="shared" ca="1" si="194"/>
        <v>134.20599999999999</v>
      </c>
      <c r="AO16" s="23">
        <f t="shared" ca="1" si="195"/>
        <v>1.0878798265352265E-3</v>
      </c>
      <c r="AP16" s="44">
        <f t="shared" ca="1" si="140"/>
        <v>-0.29999999999998295</v>
      </c>
      <c r="AQ16" s="45">
        <f t="shared" ca="1" si="141"/>
        <v>1.1700000000001154E-2</v>
      </c>
      <c r="AR16" s="45">
        <f t="shared" ca="1" si="142"/>
        <v>1.4399999999998414E-2</v>
      </c>
      <c r="AS16" s="45">
        <f t="shared" ca="1" si="143"/>
        <v>8.3000000000001961E-3</v>
      </c>
      <c r="AT16" s="45">
        <f t="shared" ca="1" si="144"/>
        <v>-3.0000000000196536E-5</v>
      </c>
      <c r="AU16" s="45">
        <f t="shared" ca="1" si="145"/>
        <v>-1.2099999999999334E-3</v>
      </c>
      <c r="AV16" s="45">
        <f t="shared" ca="1" si="146"/>
        <v>-0.25539999999999807</v>
      </c>
      <c r="AW16" s="45">
        <f t="shared" ca="1" si="147"/>
        <v>0</v>
      </c>
      <c r="AX16" s="5">
        <f t="shared" ca="1" si="196"/>
        <v>-16</v>
      </c>
      <c r="AY16" s="5">
        <f t="shared" ca="1" si="197"/>
        <v>-0.21209999999999951</v>
      </c>
      <c r="AZ16" s="5">
        <f t="shared" ca="1" si="198"/>
        <v>5.9000000000014552</v>
      </c>
      <c r="BA16" s="5">
        <f t="shared" ca="1" si="199"/>
        <v>-18.099999999998545</v>
      </c>
      <c r="BB16" s="5">
        <f t="shared" ca="1" si="200"/>
        <v>0.25</v>
      </c>
      <c r="BC16" s="5">
        <f t="shared" ca="1" si="201"/>
        <v>-4.0500000000001819</v>
      </c>
      <c r="BD16" s="5">
        <f t="shared" ca="1" si="202"/>
        <v>0</v>
      </c>
      <c r="BE16" s="5">
        <f t="shared" ca="1" si="203"/>
        <v>0</v>
      </c>
      <c r="BF16" s="5">
        <f t="shared" ca="1" si="204"/>
        <v>0</v>
      </c>
      <c r="BG16" s="5">
        <f t="shared" ca="1" si="205"/>
        <v>0</v>
      </c>
      <c r="BH16" s="5">
        <f t="shared" ca="1" si="206"/>
        <v>0</v>
      </c>
      <c r="BI16" s="5">
        <f t="shared" ca="1" si="207"/>
        <v>-33.400000000001455</v>
      </c>
      <c r="BJ16" s="47">
        <f t="shared" ca="1" si="208"/>
        <v>-33.440000000000509</v>
      </c>
      <c r="BK16" s="47">
        <f t="shared" ca="1" si="209"/>
        <v>0</v>
      </c>
      <c r="BL16" s="47">
        <f t="shared" ca="1" si="210"/>
        <v>0</v>
      </c>
      <c r="BM16" s="47">
        <f t="shared" ca="1" si="211"/>
        <v>0</v>
      </c>
      <c r="BN16" s="47">
        <f t="shared" ca="1" si="212"/>
        <v>0</v>
      </c>
      <c r="BO16" s="47">
        <f t="shared" ca="1" si="213"/>
        <v>0</v>
      </c>
      <c r="BP16" s="47">
        <f t="shared" ca="1" si="214"/>
        <v>0</v>
      </c>
      <c r="BQ16" s="47">
        <f t="shared" ca="1" si="215"/>
        <v>0</v>
      </c>
      <c r="BR16" s="47">
        <f t="shared" ca="1" si="216"/>
        <v>0</v>
      </c>
      <c r="BS16" s="47">
        <f t="shared" ca="1" si="217"/>
        <v>0</v>
      </c>
      <c r="BT16" s="47">
        <f t="shared" ca="1" si="218"/>
        <v>-0.14900000000000091</v>
      </c>
      <c r="BU16" s="47">
        <f t="shared" ca="1" si="219"/>
        <v>-0.14369999999999905</v>
      </c>
      <c r="BV16" s="47">
        <f t="shared" ca="1" si="220"/>
        <v>3.8999999999980162E-3</v>
      </c>
      <c r="BW16" s="47">
        <f t="shared" ca="1" si="221"/>
        <v>-7.3000000000007503E-3</v>
      </c>
      <c r="BX16" s="47">
        <f t="shared" ca="1" si="222"/>
        <v>1.2999999999996348E-4</v>
      </c>
      <c r="BY16" s="47">
        <f t="shared" ca="1" si="223"/>
        <v>-1.6899999999999693E-3</v>
      </c>
      <c r="BZ16" s="47">
        <f t="shared" ca="1" si="224"/>
        <v>0</v>
      </c>
      <c r="CA16" s="20">
        <f t="shared" ca="1" si="225"/>
        <v>0</v>
      </c>
      <c r="CB16" s="37">
        <f t="shared" ca="1" si="151"/>
        <v>43.247661051944476</v>
      </c>
      <c r="CC16" s="37">
        <f t="shared" ca="1" si="152"/>
        <v>43.326236114615327</v>
      </c>
      <c r="CD16" s="26">
        <f t="shared" ca="1" si="226"/>
        <v>1.8135677067121158E-3</v>
      </c>
      <c r="CE16" s="38">
        <f t="shared" ca="1" si="227"/>
        <v>133.83799999999999</v>
      </c>
      <c r="CF16" s="38">
        <f t="shared" ca="1" si="228"/>
        <v>133.98699999999999</v>
      </c>
      <c r="CG16" s="23">
        <f t="shared" ca="1" si="229"/>
        <v>1.1120481837790302E-3</v>
      </c>
      <c r="CH16" s="5"/>
      <c r="CM16" s="5">
        <f t="shared" ca="1" si="64"/>
        <v>191780</v>
      </c>
      <c r="CN16" s="5">
        <f t="shared" ca="1" si="64"/>
        <v>27.332000000000001</v>
      </c>
      <c r="CO16" s="5">
        <f t="shared" ca="1" si="64"/>
        <v>31470.400000000001</v>
      </c>
      <c r="CP16" s="5">
        <f t="shared" ca="1" si="64"/>
        <v>16940.400000000001</v>
      </c>
      <c r="CQ16" s="5">
        <f t="shared" ca="1" si="64"/>
        <v>1049.31</v>
      </c>
      <c r="CR16" s="5">
        <f t="shared" ca="1" si="64"/>
        <v>6558.22</v>
      </c>
      <c r="CS16" s="5">
        <f t="shared" ca="1" si="64"/>
        <v>0</v>
      </c>
      <c r="CT16" s="5">
        <f t="shared" ca="1" si="64"/>
        <v>68041.899999999994</v>
      </c>
      <c r="CU16" s="5">
        <f t="shared" ca="1" si="64"/>
        <v>67692</v>
      </c>
      <c r="CV16" s="5">
        <f t="shared" ca="1" si="64"/>
        <v>0</v>
      </c>
      <c r="CW16" s="5">
        <f t="shared" ca="1" si="64"/>
        <v>0</v>
      </c>
      <c r="CX16" s="5"/>
      <c r="CY16" s="5">
        <f t="shared" ca="1" si="65"/>
        <v>12203.5</v>
      </c>
      <c r="CZ16" s="5">
        <f t="shared" ca="1" si="65"/>
        <v>4719.41</v>
      </c>
      <c r="DA16" s="5">
        <f t="shared" ca="1" si="65"/>
        <v>0</v>
      </c>
      <c r="DB16" s="5">
        <f t="shared" ca="1" si="65"/>
        <v>0</v>
      </c>
      <c r="DC16" s="5">
        <f t="shared" ca="1" si="65"/>
        <v>0</v>
      </c>
      <c r="DD16" s="5">
        <f t="shared" ca="1" si="65"/>
        <v>0</v>
      </c>
      <c r="DE16" s="5">
        <f t="shared" ca="1" si="65"/>
        <v>7484.1</v>
      </c>
      <c r="DF16" s="5">
        <f t="shared" ca="1" si="65"/>
        <v>0</v>
      </c>
      <c r="DG16" s="5">
        <f t="shared" ca="1" si="65"/>
        <v>0</v>
      </c>
      <c r="DH16" s="5">
        <f t="shared" ca="1" si="65"/>
        <v>0</v>
      </c>
      <c r="DI16" s="5">
        <f t="shared" ca="1" si="65"/>
        <v>0</v>
      </c>
      <c r="DJ16" s="5"/>
      <c r="DK16" s="5">
        <f t="shared" ca="1" si="66"/>
        <v>134.06</v>
      </c>
      <c r="DL16" s="5">
        <f t="shared" ca="1" si="66"/>
        <v>20.3626</v>
      </c>
      <c r="DM16" s="5">
        <f t="shared" ca="1" si="66"/>
        <v>31.957100000000001</v>
      </c>
      <c r="DN16" s="5">
        <f t="shared" ca="1" si="66"/>
        <v>11.642799999999999</v>
      </c>
      <c r="DO16" s="5">
        <f t="shared" ca="1" si="66"/>
        <v>1.1503000000000001</v>
      </c>
      <c r="DP16" s="5">
        <f t="shared" ca="1" si="66"/>
        <v>3.7948300000000001</v>
      </c>
      <c r="DQ16" s="5">
        <f t="shared" ca="1" si="66"/>
        <v>28.887799999999999</v>
      </c>
      <c r="DR16" s="5">
        <f t="shared" ca="1" si="66"/>
        <v>36.264699999999998</v>
      </c>
      <c r="DS16" s="5"/>
      <c r="DT16" s="20">
        <f t="shared" ca="1" si="230"/>
        <v>43.394002578590289</v>
      </c>
      <c r="DU16" s="20">
        <f t="shared" ca="1" si="231"/>
        <v>10.92623835488717</v>
      </c>
      <c r="DV16" s="20">
        <f t="shared" ca="1" si="232"/>
        <v>2.4854695001840197</v>
      </c>
      <c r="DW16" s="20">
        <f t="shared" ca="1" si="233"/>
        <v>1.3379190452271774</v>
      </c>
      <c r="DX16" s="20">
        <f t="shared" ca="1" si="234"/>
        <v>8.2872413481814455E-2</v>
      </c>
      <c r="DY16" s="20">
        <f t="shared" ca="1" si="235"/>
        <v>0.5179551510465974</v>
      </c>
      <c r="DZ16" s="20">
        <f t="shared" ca="1" si="236"/>
        <v>17.323543640441738</v>
      </c>
      <c r="EA16" s="20">
        <f t="shared" ca="1" si="237"/>
        <v>5.3738137165263558</v>
      </c>
      <c r="EB16" s="20">
        <f t="shared" ca="1" si="238"/>
        <v>5.346179311558056</v>
      </c>
      <c r="EC16" s="20">
        <f t="shared" ca="1" si="239"/>
        <v>0</v>
      </c>
      <c r="ED16" s="20">
        <f t="shared" ca="1" si="240"/>
        <v>0</v>
      </c>
      <c r="EE16" s="5"/>
      <c r="EF16" s="5"/>
      <c r="EG16" s="5"/>
      <c r="EH16" s="5">
        <f t="shared" ca="1" si="155"/>
        <v>191793</v>
      </c>
      <c r="EI16" s="5">
        <f t="shared" ca="1" si="155"/>
        <v>27.544699999999999</v>
      </c>
      <c r="EJ16" s="5">
        <f t="shared" ca="1" si="155"/>
        <v>31464.5</v>
      </c>
      <c r="EK16" s="5">
        <f t="shared" ca="1" si="155"/>
        <v>16958.599999999999</v>
      </c>
      <c r="EL16" s="5">
        <f t="shared" ca="1" si="155"/>
        <v>1049.03</v>
      </c>
      <c r="EM16" s="5">
        <f t="shared" ca="1" si="155"/>
        <v>6559.6</v>
      </c>
      <c r="EN16" s="5">
        <f t="shared" ca="1" si="155"/>
        <v>0</v>
      </c>
      <c r="EO16" s="5">
        <f t="shared" ca="1" si="155"/>
        <v>68041.899999999994</v>
      </c>
      <c r="EP16" s="5">
        <f t="shared" ca="1" si="155"/>
        <v>67692</v>
      </c>
      <c r="EQ16" s="5">
        <f t="shared" ca="1" si="155"/>
        <v>0</v>
      </c>
      <c r="ER16" s="5">
        <f t="shared" ca="1" si="155"/>
        <v>0</v>
      </c>
      <c r="ES16" s="5"/>
      <c r="ET16" s="5">
        <f t="shared" ca="1" si="156"/>
        <v>12236.7</v>
      </c>
      <c r="EU16" s="5">
        <f t="shared" ca="1" si="156"/>
        <v>4752.59</v>
      </c>
      <c r="EV16" s="5">
        <f t="shared" ca="1" si="156"/>
        <v>0</v>
      </c>
      <c r="EW16" s="5">
        <f t="shared" ca="1" si="156"/>
        <v>0</v>
      </c>
      <c r="EX16" s="5">
        <f t="shared" ca="1" si="156"/>
        <v>0</v>
      </c>
      <c r="EY16" s="5">
        <f t="shared" ca="1" si="156"/>
        <v>0</v>
      </c>
      <c r="EZ16" s="5">
        <f t="shared" ca="1" si="156"/>
        <v>7484.1</v>
      </c>
      <c r="FA16" s="5">
        <f t="shared" ca="1" si="156"/>
        <v>0</v>
      </c>
      <c r="FB16" s="5">
        <f t="shared" ca="1" si="156"/>
        <v>0</v>
      </c>
      <c r="FC16" s="5">
        <f t="shared" ca="1" si="156"/>
        <v>0</v>
      </c>
      <c r="FD16" s="5">
        <f t="shared" ca="1" si="156"/>
        <v>0</v>
      </c>
      <c r="FE16" s="5"/>
      <c r="FF16" s="5">
        <f t="shared" ca="1" si="157"/>
        <v>134.20599999999999</v>
      </c>
      <c r="FG16" s="5">
        <f t="shared" ca="1" si="157"/>
        <v>20.505099999999999</v>
      </c>
      <c r="FH16" s="5">
        <f t="shared" ca="1" si="157"/>
        <v>31.953299999999999</v>
      </c>
      <c r="FI16" s="5">
        <f t="shared" ca="1" si="157"/>
        <v>11.6501</v>
      </c>
      <c r="FJ16" s="5">
        <f t="shared" ca="1" si="157"/>
        <v>1.1501699999999999</v>
      </c>
      <c r="FK16" s="5">
        <f t="shared" ca="1" si="157"/>
        <v>3.79535</v>
      </c>
      <c r="FL16" s="5">
        <f t="shared" ca="1" si="157"/>
        <v>28.887799999999999</v>
      </c>
      <c r="FM16" s="5">
        <f t="shared" ca="1" si="157"/>
        <v>36.264699999999998</v>
      </c>
      <c r="FN16" s="5"/>
      <c r="FO16" s="20">
        <f t="shared" ca="1" si="241"/>
        <v>43.471877764635352</v>
      </c>
      <c r="FP16" s="20">
        <f t="shared" ca="1" si="158"/>
        <v>11.003057331191451</v>
      </c>
      <c r="FQ16" s="20">
        <f t="shared" ca="1" si="159"/>
        <v>2.4850035299373405</v>
      </c>
      <c r="FR16" s="20">
        <f t="shared" ca="1" si="160"/>
        <v>1.3393564449711701</v>
      </c>
      <c r="FS16" s="20">
        <f t="shared" ca="1" si="161"/>
        <v>8.2850299639599181E-2</v>
      </c>
      <c r="FT16" s="20">
        <f t="shared" ca="1" si="162"/>
        <v>0.51806414069751561</v>
      </c>
      <c r="FU16" s="20">
        <f t="shared" ca="1" si="163"/>
        <v>17.323543640441738</v>
      </c>
      <c r="FV16" s="20">
        <f t="shared" ca="1" si="164"/>
        <v>5.3738137165263558</v>
      </c>
      <c r="FW16" s="20">
        <f t="shared" ca="1" si="165"/>
        <v>5.346179311558056</v>
      </c>
      <c r="FX16" s="20">
        <f t="shared" ca="1" si="166"/>
        <v>0</v>
      </c>
      <c r="FY16" s="20">
        <f t="shared" ca="1" si="167"/>
        <v>0</v>
      </c>
      <c r="FZ16" s="5"/>
      <c r="GA16" s="5"/>
      <c r="GB16" s="5"/>
      <c r="GC16" s="5">
        <f t="shared" ca="1" si="242"/>
        <v>191794</v>
      </c>
      <c r="GD16" s="5">
        <f t="shared" ca="1" si="242"/>
        <v>27.351700000000001</v>
      </c>
      <c r="GE16" s="5">
        <f t="shared" ca="1" si="242"/>
        <v>31480.2</v>
      </c>
      <c r="GF16" s="5">
        <f t="shared" ca="1" si="242"/>
        <v>16946.900000000001</v>
      </c>
      <c r="GG16" s="5">
        <f t="shared" ca="1" si="242"/>
        <v>1049.22</v>
      </c>
      <c r="GH16" s="5">
        <f t="shared" ca="1" si="242"/>
        <v>6555.95</v>
      </c>
      <c r="GI16" s="5">
        <f t="shared" ca="1" si="242"/>
        <v>0</v>
      </c>
      <c r="GJ16" s="5">
        <f t="shared" ca="1" si="242"/>
        <v>68041.899999999994</v>
      </c>
      <c r="GK16" s="5">
        <f t="shared" ca="1" si="242"/>
        <v>67692</v>
      </c>
      <c r="GL16" s="5">
        <f t="shared" ca="1" si="242"/>
        <v>0</v>
      </c>
      <c r="GM16" s="5">
        <f t="shared" ca="1" si="242"/>
        <v>0</v>
      </c>
      <c r="GN16" s="5"/>
      <c r="GO16" s="5">
        <f t="shared" ca="1" si="82"/>
        <v>12139.8</v>
      </c>
      <c r="GP16" s="5">
        <f t="shared" ca="1" si="82"/>
        <v>4722.08</v>
      </c>
      <c r="GQ16" s="5">
        <f t="shared" ca="1" si="82"/>
        <v>0</v>
      </c>
      <c r="GR16" s="5">
        <f t="shared" ca="1" si="82"/>
        <v>0</v>
      </c>
      <c r="GS16" s="5">
        <f t="shared" ca="1" si="82"/>
        <v>0</v>
      </c>
      <c r="GT16" s="5">
        <f t="shared" ca="1" si="82"/>
        <v>0</v>
      </c>
      <c r="GU16" s="5">
        <f t="shared" ca="1" si="82"/>
        <v>7417.68</v>
      </c>
      <c r="GV16" s="5">
        <f t="shared" ca="1" si="82"/>
        <v>0</v>
      </c>
      <c r="GW16" s="5">
        <f t="shared" ca="1" si="82"/>
        <v>0</v>
      </c>
      <c r="GX16" s="5">
        <f t="shared" ca="1" si="82"/>
        <v>0</v>
      </c>
      <c r="GY16" s="5">
        <f t="shared" ca="1" si="82"/>
        <v>0</v>
      </c>
      <c r="GZ16" s="5"/>
      <c r="HA16" s="5">
        <f t="shared" ca="1" si="83"/>
        <v>133.83799999999999</v>
      </c>
      <c r="HB16" s="5">
        <f t="shared" ca="1" si="83"/>
        <v>20.374300000000002</v>
      </c>
      <c r="HC16" s="5">
        <f t="shared" ca="1" si="83"/>
        <v>31.971499999999999</v>
      </c>
      <c r="HD16" s="5">
        <f t="shared" ca="1" si="83"/>
        <v>11.6511</v>
      </c>
      <c r="HE16" s="5">
        <f t="shared" ca="1" si="83"/>
        <v>1.1502699999999999</v>
      </c>
      <c r="HF16" s="5">
        <f t="shared" ca="1" si="83"/>
        <v>3.7936200000000002</v>
      </c>
      <c r="HG16" s="5">
        <f t="shared" ca="1" si="83"/>
        <v>28.632400000000001</v>
      </c>
      <c r="HH16" s="5">
        <f t="shared" ca="1" si="83"/>
        <v>36.264699999999998</v>
      </c>
      <c r="HI16" s="5"/>
      <c r="HJ16" s="20">
        <f t="shared" ca="1" si="243"/>
        <v>43.247661051944476</v>
      </c>
      <c r="HK16" s="20">
        <f t="shared" ca="1" si="168"/>
        <v>10.932420194491446</v>
      </c>
      <c r="HL16" s="20">
        <f t="shared" ca="1" si="169"/>
        <v>2.486243484661554</v>
      </c>
      <c r="HM16" s="20">
        <f t="shared" ca="1" si="170"/>
        <v>1.3384324022786034</v>
      </c>
      <c r="HN16" s="20">
        <f t="shared" ca="1" si="171"/>
        <v>8.2865305461102393E-2</v>
      </c>
      <c r="HO16" s="20">
        <f t="shared" ca="1" si="172"/>
        <v>0.51777587096863786</v>
      </c>
      <c r="HP16" s="20">
        <f t="shared" ca="1" si="173"/>
        <v>17.16980040229712</v>
      </c>
      <c r="HQ16" s="20">
        <f t="shared" ca="1" si="174"/>
        <v>5.3738137165263558</v>
      </c>
      <c r="HR16" s="20">
        <f t="shared" ca="1" si="175"/>
        <v>5.346179311558056</v>
      </c>
      <c r="HS16" s="20">
        <f t="shared" ca="1" si="176"/>
        <v>0</v>
      </c>
      <c r="HT16" s="20">
        <f t="shared" ca="1" si="177"/>
        <v>0</v>
      </c>
      <c r="HU16" s="5"/>
      <c r="HV16" s="5"/>
      <c r="HW16" s="5"/>
      <c r="HX16" s="5">
        <f t="shared" ca="1" si="244"/>
        <v>191810</v>
      </c>
      <c r="HY16" s="5">
        <f t="shared" ca="1" si="244"/>
        <v>27.563800000000001</v>
      </c>
      <c r="HZ16" s="5">
        <f t="shared" ca="1" si="244"/>
        <v>31474.3</v>
      </c>
      <c r="IA16" s="5">
        <f t="shared" ca="1" si="244"/>
        <v>16965</v>
      </c>
      <c r="IB16" s="5">
        <f t="shared" ca="1" si="244"/>
        <v>1048.97</v>
      </c>
      <c r="IC16" s="5">
        <f t="shared" ca="1" si="244"/>
        <v>6560</v>
      </c>
      <c r="ID16" s="5">
        <f t="shared" ca="1" si="244"/>
        <v>0</v>
      </c>
      <c r="IE16" s="5">
        <f t="shared" ca="1" si="244"/>
        <v>68041.899999999994</v>
      </c>
      <c r="IF16" s="5">
        <f t="shared" ca="1" si="244"/>
        <v>67692</v>
      </c>
      <c r="IG16" s="5">
        <f t="shared" ca="1" si="244"/>
        <v>0</v>
      </c>
      <c r="IH16" s="5">
        <f t="shared" ca="1" si="244"/>
        <v>0</v>
      </c>
      <c r="II16" s="5"/>
      <c r="IJ16" s="5">
        <f t="shared" ca="1" si="179"/>
        <v>12173.2</v>
      </c>
      <c r="IK16" s="5">
        <f t="shared" ca="1" si="179"/>
        <v>4755.5200000000004</v>
      </c>
      <c r="IL16" s="5">
        <f t="shared" ca="1" si="179"/>
        <v>0</v>
      </c>
      <c r="IM16" s="5">
        <f t="shared" ca="1" si="179"/>
        <v>0</v>
      </c>
      <c r="IN16" s="5">
        <f t="shared" ca="1" si="179"/>
        <v>0</v>
      </c>
      <c r="IO16" s="5">
        <f t="shared" ca="1" si="179"/>
        <v>0</v>
      </c>
      <c r="IP16" s="5">
        <f t="shared" ca="1" si="179"/>
        <v>7417.68</v>
      </c>
      <c r="IQ16" s="5">
        <f t="shared" ca="1" si="179"/>
        <v>0</v>
      </c>
      <c r="IR16" s="5">
        <f t="shared" ca="1" si="179"/>
        <v>0</v>
      </c>
      <c r="IS16" s="5">
        <f t="shared" ca="1" si="179"/>
        <v>0</v>
      </c>
      <c r="IT16" s="5">
        <f t="shared" ca="1" si="179"/>
        <v>0</v>
      </c>
      <c r="IU16" s="5"/>
      <c r="IV16" s="5">
        <f t="shared" ca="1" si="180"/>
        <v>133.98699999999999</v>
      </c>
      <c r="IW16" s="5">
        <f t="shared" ca="1" si="180"/>
        <v>20.518000000000001</v>
      </c>
      <c r="IX16" s="5">
        <f t="shared" ca="1" si="180"/>
        <v>31.967600000000001</v>
      </c>
      <c r="IY16" s="5">
        <f t="shared" ca="1" si="180"/>
        <v>11.6584</v>
      </c>
      <c r="IZ16" s="5">
        <f t="shared" ca="1" si="180"/>
        <v>1.1501399999999999</v>
      </c>
      <c r="JA16" s="5">
        <f t="shared" ca="1" si="180"/>
        <v>3.7953100000000002</v>
      </c>
      <c r="JB16" s="5">
        <f t="shared" ca="1" si="180"/>
        <v>28.632400000000001</v>
      </c>
      <c r="JC16" s="5">
        <f t="shared" ca="1" si="180"/>
        <v>36.264699999999998</v>
      </c>
      <c r="JD16" s="5"/>
      <c r="JE16" s="20">
        <f t="shared" ca="1" si="245"/>
        <v>43.326236114615327</v>
      </c>
      <c r="JF16" s="20">
        <f t="shared" ca="1" si="181"/>
        <v>11.009840948791606</v>
      </c>
      <c r="JG16" s="20">
        <f t="shared" ca="1" si="182"/>
        <v>2.4857775144148753</v>
      </c>
      <c r="JH16" s="20">
        <f t="shared" ca="1" si="183"/>
        <v>1.339861904221805</v>
      </c>
      <c r="JI16" s="20">
        <f t="shared" ca="1" si="184"/>
        <v>8.2845560959124473E-2</v>
      </c>
      <c r="JJ16" s="20">
        <f t="shared" ca="1" si="185"/>
        <v>0.51809573190068026</v>
      </c>
      <c r="JK16" s="20">
        <f t="shared" ca="1" si="186"/>
        <v>17.16980040229712</v>
      </c>
      <c r="JL16" s="20">
        <f t="shared" ca="1" si="187"/>
        <v>5.3738137165263558</v>
      </c>
      <c r="JM16" s="20">
        <f t="shared" ca="1" si="188"/>
        <v>5.346179311558056</v>
      </c>
      <c r="JN16" s="20">
        <f t="shared" ca="1" si="189"/>
        <v>0</v>
      </c>
      <c r="JO16" s="20">
        <f t="shared" ca="1" si="190"/>
        <v>0</v>
      </c>
    </row>
    <row r="17" spans="1:275" s="27" customFormat="1" x14ac:dyDescent="0.25">
      <c r="A17" s="5">
        <f ca="1">OFFSET('Model Parameters'!$C$3,MATCH(LEFT(C17,3),'Model Parameters'!$B$4:$B$24,0),0)</f>
        <v>49495.25</v>
      </c>
      <c r="B17" s="29">
        <v>12</v>
      </c>
      <c r="C17" s="56">
        <f>'Old Results'!C13</f>
        <v>80012</v>
      </c>
      <c r="D17" s="56">
        <f>'New Results'!C13</f>
        <v>80012</v>
      </c>
      <c r="E17" s="5">
        <f t="shared" ca="1" si="107"/>
        <v>0</v>
      </c>
      <c r="F17" s="5">
        <f t="shared" ca="1" si="108"/>
        <v>0</v>
      </c>
      <c r="G17" s="5">
        <f t="shared" ca="1" si="109"/>
        <v>0</v>
      </c>
      <c r="H17" s="5">
        <f t="shared" ca="1" si="110"/>
        <v>0</v>
      </c>
      <c r="I17" s="5">
        <f t="shared" ca="1" si="111"/>
        <v>0</v>
      </c>
      <c r="J17" s="5">
        <f t="shared" ca="1" si="112"/>
        <v>0</v>
      </c>
      <c r="K17" s="5">
        <f t="shared" ca="1" si="113"/>
        <v>0</v>
      </c>
      <c r="L17" s="5">
        <f t="shared" ca="1" si="114"/>
        <v>0</v>
      </c>
      <c r="M17" s="5">
        <f t="shared" ca="1" si="115"/>
        <v>0</v>
      </c>
      <c r="N17" s="5">
        <f t="shared" ca="1" si="116"/>
        <v>0</v>
      </c>
      <c r="O17" s="5">
        <f t="shared" ca="1" si="117"/>
        <v>0</v>
      </c>
      <c r="P17" s="5">
        <f t="shared" ca="1" si="118"/>
        <v>0</v>
      </c>
      <c r="Q17" s="5">
        <f t="shared" ca="1" si="119"/>
        <v>0</v>
      </c>
      <c r="R17" s="5">
        <f t="shared" ca="1" si="120"/>
        <v>0</v>
      </c>
      <c r="S17" s="5">
        <f t="shared" ca="1" si="121"/>
        <v>0</v>
      </c>
      <c r="T17" s="5">
        <f t="shared" ca="1" si="122"/>
        <v>0</v>
      </c>
      <c r="U17" s="5">
        <f t="shared" ca="1" si="123"/>
        <v>0</v>
      </c>
      <c r="V17" s="5">
        <f t="shared" ca="1" si="124"/>
        <v>0</v>
      </c>
      <c r="W17" s="5">
        <f t="shared" ca="1" si="125"/>
        <v>0</v>
      </c>
      <c r="X17" s="5">
        <f t="shared" ca="1" si="126"/>
        <v>0</v>
      </c>
      <c r="Y17" s="5">
        <f t="shared" ca="1" si="127"/>
        <v>0</v>
      </c>
      <c r="Z17" s="5">
        <f t="shared" ca="1" si="128"/>
        <v>0</v>
      </c>
      <c r="AA17" s="5"/>
      <c r="AB17" s="47">
        <f t="shared" ca="1" si="129"/>
        <v>0</v>
      </c>
      <c r="AC17" s="47">
        <f t="shared" ca="1" si="130"/>
        <v>0</v>
      </c>
      <c r="AD17" s="47">
        <f t="shared" ca="1" si="131"/>
        <v>0</v>
      </c>
      <c r="AE17" s="47">
        <f t="shared" ca="1" si="132"/>
        <v>0</v>
      </c>
      <c r="AF17" s="47">
        <f t="shared" ca="1" si="133"/>
        <v>0</v>
      </c>
      <c r="AG17" s="47">
        <f t="shared" ca="1" si="134"/>
        <v>0</v>
      </c>
      <c r="AH17" s="47">
        <f t="shared" ca="1" si="135"/>
        <v>0</v>
      </c>
      <c r="AI17" s="47">
        <f t="shared" ca="1" si="136"/>
        <v>0</v>
      </c>
      <c r="AJ17" s="37">
        <f t="shared" ca="1" si="191"/>
        <v>20.25281165364353</v>
      </c>
      <c r="AK17" s="37">
        <f t="shared" ca="1" si="137"/>
        <v>20.25281165364353</v>
      </c>
      <c r="AL17" s="26">
        <f t="shared" ca="1" si="192"/>
        <v>0</v>
      </c>
      <c r="AM17" s="38">
        <f t="shared" ca="1" si="193"/>
        <v>73.257000000000005</v>
      </c>
      <c r="AN17" s="38">
        <f t="shared" ca="1" si="194"/>
        <v>73.257000000000005</v>
      </c>
      <c r="AO17" s="23">
        <f t="shared" ca="1" si="195"/>
        <v>0</v>
      </c>
      <c r="AP17" s="44">
        <f t="shared" ca="1" si="140"/>
        <v>0</v>
      </c>
      <c r="AQ17" s="45">
        <f t="shared" ca="1" si="141"/>
        <v>-1.3999999999999346E-2</v>
      </c>
      <c r="AR17" s="45">
        <f t="shared" ca="1" si="142"/>
        <v>1.2100000000000222E-2</v>
      </c>
      <c r="AS17" s="45">
        <f t="shared" ca="1" si="143"/>
        <v>3.3999999999991815E-3</v>
      </c>
      <c r="AT17" s="45">
        <f t="shared" ca="1" si="144"/>
        <v>0</v>
      </c>
      <c r="AU17" s="45">
        <f t="shared" ca="1" si="145"/>
        <v>0</v>
      </c>
      <c r="AV17" s="45">
        <f t="shared" ca="1" si="146"/>
        <v>0</v>
      </c>
      <c r="AW17" s="45">
        <f t="shared" ca="1" si="147"/>
        <v>2.0000000001019203E-5</v>
      </c>
      <c r="AX17" s="5">
        <f t="shared" ca="1" si="196"/>
        <v>0</v>
      </c>
      <c r="AY17" s="5">
        <f t="shared" ca="1" si="197"/>
        <v>0</v>
      </c>
      <c r="AZ17" s="5">
        <f t="shared" ca="1" si="198"/>
        <v>-1.0000000000218279E-2</v>
      </c>
      <c r="BA17" s="5">
        <f t="shared" ca="1" si="199"/>
        <v>0</v>
      </c>
      <c r="BB17" s="5">
        <f t="shared" ca="1" si="200"/>
        <v>0</v>
      </c>
      <c r="BC17" s="5">
        <f t="shared" ca="1" si="201"/>
        <v>0</v>
      </c>
      <c r="BD17" s="5">
        <f t="shared" ca="1" si="202"/>
        <v>0</v>
      </c>
      <c r="BE17" s="5">
        <f t="shared" ca="1" si="203"/>
        <v>0</v>
      </c>
      <c r="BF17" s="5">
        <f t="shared" ca="1" si="204"/>
        <v>0</v>
      </c>
      <c r="BG17" s="5">
        <f t="shared" ca="1" si="205"/>
        <v>0</v>
      </c>
      <c r="BH17" s="5">
        <f t="shared" ca="1" si="206"/>
        <v>0</v>
      </c>
      <c r="BI17" s="5">
        <f t="shared" ca="1" si="207"/>
        <v>0</v>
      </c>
      <c r="BJ17" s="47">
        <f t="shared" ca="1" si="208"/>
        <v>0</v>
      </c>
      <c r="BK17" s="47">
        <f t="shared" ca="1" si="209"/>
        <v>0</v>
      </c>
      <c r="BL17" s="47">
        <f t="shared" ca="1" si="210"/>
        <v>0</v>
      </c>
      <c r="BM17" s="47">
        <f t="shared" ca="1" si="211"/>
        <v>0</v>
      </c>
      <c r="BN17" s="47">
        <f t="shared" ca="1" si="212"/>
        <v>0</v>
      </c>
      <c r="BO17" s="47">
        <f t="shared" ca="1" si="213"/>
        <v>0</v>
      </c>
      <c r="BP17" s="47">
        <f t="shared" ca="1" si="214"/>
        <v>0</v>
      </c>
      <c r="BQ17" s="47">
        <f t="shared" ca="1" si="215"/>
        <v>0</v>
      </c>
      <c r="BR17" s="47">
        <f t="shared" ca="1" si="216"/>
        <v>0</v>
      </c>
      <c r="BS17" s="47">
        <f t="shared" ca="1" si="217"/>
        <v>0</v>
      </c>
      <c r="BT17" s="47">
        <f t="shared" ca="1" si="218"/>
        <v>0</v>
      </c>
      <c r="BU17" s="47">
        <f t="shared" ca="1" si="219"/>
        <v>0</v>
      </c>
      <c r="BV17" s="47">
        <f t="shared" ca="1" si="220"/>
        <v>0</v>
      </c>
      <c r="BW17" s="47">
        <f t="shared" ca="1" si="221"/>
        <v>0</v>
      </c>
      <c r="BX17" s="47">
        <f t="shared" ca="1" si="222"/>
        <v>0</v>
      </c>
      <c r="BY17" s="47">
        <f t="shared" ca="1" si="223"/>
        <v>0</v>
      </c>
      <c r="BZ17" s="47">
        <f t="shared" ca="1" si="224"/>
        <v>0</v>
      </c>
      <c r="CA17" s="20">
        <f t="shared" ca="1" si="225"/>
        <v>0</v>
      </c>
      <c r="CB17" s="37">
        <f t="shared" ca="1" si="151"/>
        <v>20.246117031432309</v>
      </c>
      <c r="CC17" s="37">
        <f t="shared" ca="1" si="152"/>
        <v>20.246117031432309</v>
      </c>
      <c r="CD17" s="26">
        <f t="shared" ca="1" si="226"/>
        <v>0</v>
      </c>
      <c r="CE17" s="38">
        <f t="shared" ca="1" si="227"/>
        <v>73.258499999999998</v>
      </c>
      <c r="CF17" s="38">
        <f t="shared" ca="1" si="228"/>
        <v>73.258499999999998</v>
      </c>
      <c r="CG17" s="23">
        <f t="shared" ca="1" si="229"/>
        <v>0</v>
      </c>
      <c r="CM17" s="5">
        <f t="shared" ca="1" si="64"/>
        <v>143398</v>
      </c>
      <c r="CN17" s="5">
        <f t="shared" ca="1" si="64"/>
        <v>0</v>
      </c>
      <c r="CO17" s="5">
        <f t="shared" ca="1" si="64"/>
        <v>3121.85</v>
      </c>
      <c r="CP17" s="5">
        <f t="shared" ca="1" si="64"/>
        <v>84927.8</v>
      </c>
      <c r="CQ17" s="5">
        <f t="shared" ca="1" si="64"/>
        <v>0</v>
      </c>
      <c r="CR17" s="5">
        <f t="shared" ca="1" si="64"/>
        <v>0</v>
      </c>
      <c r="CS17" s="5">
        <f t="shared" ca="1" si="64"/>
        <v>0</v>
      </c>
      <c r="CT17" s="5">
        <f t="shared" ca="1" si="64"/>
        <v>21179.5</v>
      </c>
      <c r="CU17" s="5">
        <f t="shared" ca="1" si="64"/>
        <v>34168.6</v>
      </c>
      <c r="CV17" s="5">
        <f t="shared" ca="1" si="64"/>
        <v>0</v>
      </c>
      <c r="CW17" s="5">
        <f t="shared" ca="1" si="64"/>
        <v>0</v>
      </c>
      <c r="CX17" s="5"/>
      <c r="CY17" s="5">
        <f t="shared" ca="1" si="65"/>
        <v>5131.4399999999996</v>
      </c>
      <c r="CZ17" s="5">
        <f t="shared" ca="1" si="65"/>
        <v>4831.72</v>
      </c>
      <c r="DA17" s="5">
        <f t="shared" ca="1" si="65"/>
        <v>0</v>
      </c>
      <c r="DB17" s="5">
        <f t="shared" ca="1" si="65"/>
        <v>0</v>
      </c>
      <c r="DC17" s="5">
        <f t="shared" ca="1" si="65"/>
        <v>0</v>
      </c>
      <c r="DD17" s="5">
        <f t="shared" ca="1" si="65"/>
        <v>0</v>
      </c>
      <c r="DE17" s="5">
        <f t="shared" ca="1" si="65"/>
        <v>299.71800000000002</v>
      </c>
      <c r="DF17" s="5">
        <f t="shared" ca="1" si="65"/>
        <v>0</v>
      </c>
      <c r="DG17" s="5">
        <f t="shared" ca="1" si="65"/>
        <v>0</v>
      </c>
      <c r="DH17" s="5">
        <f t="shared" ca="1" si="65"/>
        <v>0</v>
      </c>
      <c r="DI17" s="5">
        <f t="shared" ca="1" si="65"/>
        <v>0</v>
      </c>
      <c r="DJ17" s="5"/>
      <c r="DK17" s="5">
        <f t="shared" ca="1" si="66"/>
        <v>73.257000000000005</v>
      </c>
      <c r="DL17" s="5">
        <f t="shared" ca="1" si="66"/>
        <v>18.384599999999999</v>
      </c>
      <c r="DM17" s="5">
        <f t="shared" ca="1" si="66"/>
        <v>2.84083</v>
      </c>
      <c r="DN17" s="5">
        <f t="shared" ca="1" si="66"/>
        <v>41.087299999999999</v>
      </c>
      <c r="DO17" s="5">
        <f t="shared" ca="1" si="66"/>
        <v>0</v>
      </c>
      <c r="DP17" s="5">
        <f t="shared" ca="1" si="66"/>
        <v>0</v>
      </c>
      <c r="DQ17" s="5">
        <f t="shared" ca="1" si="66"/>
        <v>0.99227600000000005</v>
      </c>
      <c r="DR17" s="5">
        <f t="shared" ca="1" si="66"/>
        <v>9.9520099999999996</v>
      </c>
      <c r="DS17" s="5"/>
      <c r="DT17" s="20">
        <f t="shared" ca="1" si="230"/>
        <v>20.25281165364353</v>
      </c>
      <c r="DU17" s="20">
        <f t="shared" ca="1" si="231"/>
        <v>9.7619872614038723</v>
      </c>
      <c r="DV17" s="20">
        <f t="shared" ca="1" si="232"/>
        <v>0.21520756436223676</v>
      </c>
      <c r="DW17" s="20">
        <f t="shared" ca="1" si="233"/>
        <v>5.8545750066925617</v>
      </c>
      <c r="DX17" s="20">
        <f t="shared" ca="1" si="234"/>
        <v>0</v>
      </c>
      <c r="DY17" s="20">
        <f t="shared" ca="1" si="235"/>
        <v>0</v>
      </c>
      <c r="DZ17" s="20">
        <f t="shared" ca="1" si="236"/>
        <v>0.60554901732994582</v>
      </c>
      <c r="EA17" s="20">
        <f t="shared" ca="1" si="237"/>
        <v>1.4600280632990035</v>
      </c>
      <c r="EB17" s="20">
        <f t="shared" ca="1" si="238"/>
        <v>2.3554434657871206</v>
      </c>
      <c r="EC17" s="20">
        <f t="shared" ca="1" si="239"/>
        <v>0</v>
      </c>
      <c r="ED17" s="20">
        <f t="shared" ca="1" si="240"/>
        <v>0</v>
      </c>
      <c r="EE17" s="5"/>
      <c r="EF17" s="5"/>
      <c r="EG17" s="5"/>
      <c r="EH17" s="5">
        <f t="shared" ca="1" si="155"/>
        <v>143398</v>
      </c>
      <c r="EI17" s="5">
        <f t="shared" ca="1" si="155"/>
        <v>0</v>
      </c>
      <c r="EJ17" s="5">
        <f t="shared" ca="1" si="155"/>
        <v>3121.85</v>
      </c>
      <c r="EK17" s="5">
        <f t="shared" ca="1" si="155"/>
        <v>84927.8</v>
      </c>
      <c r="EL17" s="5">
        <f t="shared" ca="1" si="155"/>
        <v>0</v>
      </c>
      <c r="EM17" s="5">
        <f t="shared" ca="1" si="155"/>
        <v>0</v>
      </c>
      <c r="EN17" s="5">
        <f t="shared" ca="1" si="155"/>
        <v>0</v>
      </c>
      <c r="EO17" s="5">
        <f t="shared" ca="1" si="155"/>
        <v>21179.5</v>
      </c>
      <c r="EP17" s="5">
        <f t="shared" ca="1" si="155"/>
        <v>34168.6</v>
      </c>
      <c r="EQ17" s="5">
        <f t="shared" ca="1" si="155"/>
        <v>0</v>
      </c>
      <c r="ER17" s="5">
        <f t="shared" ca="1" si="155"/>
        <v>0</v>
      </c>
      <c r="ES17" s="5"/>
      <c r="ET17" s="5">
        <f t="shared" ca="1" si="156"/>
        <v>5131.4399999999996</v>
      </c>
      <c r="EU17" s="5">
        <f t="shared" ca="1" si="156"/>
        <v>4831.72</v>
      </c>
      <c r="EV17" s="5">
        <f t="shared" ca="1" si="156"/>
        <v>0</v>
      </c>
      <c r="EW17" s="5">
        <f t="shared" ca="1" si="156"/>
        <v>0</v>
      </c>
      <c r="EX17" s="5">
        <f t="shared" ca="1" si="156"/>
        <v>0</v>
      </c>
      <c r="EY17" s="5">
        <f t="shared" ca="1" si="156"/>
        <v>0</v>
      </c>
      <c r="EZ17" s="5">
        <f t="shared" ca="1" si="156"/>
        <v>299.71800000000002</v>
      </c>
      <c r="FA17" s="5">
        <f t="shared" ca="1" si="156"/>
        <v>0</v>
      </c>
      <c r="FB17" s="5">
        <f t="shared" ca="1" si="156"/>
        <v>0</v>
      </c>
      <c r="FC17" s="5">
        <f t="shared" ca="1" si="156"/>
        <v>0</v>
      </c>
      <c r="FD17" s="5">
        <f t="shared" ca="1" si="156"/>
        <v>0</v>
      </c>
      <c r="FE17" s="5"/>
      <c r="FF17" s="5">
        <f t="shared" ca="1" si="157"/>
        <v>73.257000000000005</v>
      </c>
      <c r="FG17" s="5">
        <f t="shared" ca="1" si="157"/>
        <v>18.384599999999999</v>
      </c>
      <c r="FH17" s="5">
        <f t="shared" ca="1" si="157"/>
        <v>2.84083</v>
      </c>
      <c r="FI17" s="5">
        <f t="shared" ca="1" si="157"/>
        <v>41.087299999999999</v>
      </c>
      <c r="FJ17" s="5">
        <f t="shared" ca="1" si="157"/>
        <v>0</v>
      </c>
      <c r="FK17" s="5">
        <f t="shared" ca="1" si="157"/>
        <v>0</v>
      </c>
      <c r="FL17" s="5">
        <f t="shared" ca="1" si="157"/>
        <v>0.99227600000000005</v>
      </c>
      <c r="FM17" s="5">
        <f t="shared" ca="1" si="157"/>
        <v>9.9520099999999996</v>
      </c>
      <c r="FN17" s="5"/>
      <c r="FO17" s="20">
        <f t="shared" ca="1" si="241"/>
        <v>20.25281165364353</v>
      </c>
      <c r="FP17" s="20">
        <f t="shared" ca="1" si="158"/>
        <v>9.7619872614038723</v>
      </c>
      <c r="FQ17" s="20">
        <f t="shared" ca="1" si="159"/>
        <v>0.21520756436223676</v>
      </c>
      <c r="FR17" s="20">
        <f t="shared" ca="1" si="160"/>
        <v>5.8545750066925617</v>
      </c>
      <c r="FS17" s="20">
        <f t="shared" ca="1" si="161"/>
        <v>0</v>
      </c>
      <c r="FT17" s="20">
        <f t="shared" ca="1" si="162"/>
        <v>0</v>
      </c>
      <c r="FU17" s="20">
        <f t="shared" ca="1" si="163"/>
        <v>0.60554901732994582</v>
      </c>
      <c r="FV17" s="20">
        <f t="shared" ca="1" si="164"/>
        <v>1.4600280632990035</v>
      </c>
      <c r="FW17" s="20">
        <f t="shared" ca="1" si="165"/>
        <v>2.3554434657871206</v>
      </c>
      <c r="FX17" s="20">
        <f t="shared" ca="1" si="166"/>
        <v>0</v>
      </c>
      <c r="FY17" s="20">
        <f t="shared" ca="1" si="167"/>
        <v>0</v>
      </c>
      <c r="FZ17" s="5"/>
      <c r="GA17" s="5"/>
      <c r="GB17" s="5"/>
      <c r="GC17" s="5">
        <f t="shared" ca="1" si="242"/>
        <v>143402</v>
      </c>
      <c r="GD17" s="5">
        <f t="shared" ca="1" si="242"/>
        <v>0</v>
      </c>
      <c r="GE17" s="5">
        <f t="shared" ca="1" si="242"/>
        <v>3128.18</v>
      </c>
      <c r="GF17" s="5">
        <f t="shared" ca="1" si="242"/>
        <v>84925.3</v>
      </c>
      <c r="GG17" s="5">
        <f t="shared" ca="1" si="242"/>
        <v>0</v>
      </c>
      <c r="GH17" s="5">
        <f t="shared" ca="1" si="242"/>
        <v>0</v>
      </c>
      <c r="GI17" s="5">
        <f t="shared" ca="1" si="242"/>
        <v>0</v>
      </c>
      <c r="GJ17" s="5">
        <f t="shared" ca="1" si="242"/>
        <v>21179.5</v>
      </c>
      <c r="GK17" s="5">
        <f t="shared" ca="1" si="242"/>
        <v>34168.6</v>
      </c>
      <c r="GL17" s="5">
        <f t="shared" ca="1" si="242"/>
        <v>0</v>
      </c>
      <c r="GM17" s="5">
        <f t="shared" ca="1" si="242"/>
        <v>0</v>
      </c>
      <c r="GN17" s="5"/>
      <c r="GO17" s="5">
        <f t="shared" ca="1" si="82"/>
        <v>5127.99</v>
      </c>
      <c r="GP17" s="5">
        <f t="shared" ca="1" si="82"/>
        <v>4828.28</v>
      </c>
      <c r="GQ17" s="5">
        <f t="shared" ca="1" si="82"/>
        <v>0</v>
      </c>
      <c r="GR17" s="5">
        <f t="shared" ca="1" si="82"/>
        <v>0</v>
      </c>
      <c r="GS17" s="5">
        <f t="shared" ca="1" si="82"/>
        <v>0</v>
      </c>
      <c r="GT17" s="5">
        <f t="shared" ca="1" si="82"/>
        <v>0</v>
      </c>
      <c r="GU17" s="5">
        <f t="shared" ca="1" si="82"/>
        <v>299.71800000000002</v>
      </c>
      <c r="GV17" s="5">
        <f t="shared" ca="1" si="82"/>
        <v>0</v>
      </c>
      <c r="GW17" s="5">
        <f t="shared" ca="1" si="82"/>
        <v>0</v>
      </c>
      <c r="GX17" s="5">
        <f t="shared" ca="1" si="82"/>
        <v>0</v>
      </c>
      <c r="GY17" s="5">
        <f t="shared" ca="1" si="82"/>
        <v>0</v>
      </c>
      <c r="GZ17" s="5"/>
      <c r="HA17" s="5">
        <f t="shared" ca="1" si="83"/>
        <v>73.258499999999998</v>
      </c>
      <c r="HB17" s="5">
        <f t="shared" ca="1" si="83"/>
        <v>18.3706</v>
      </c>
      <c r="HC17" s="5">
        <f t="shared" ca="1" si="83"/>
        <v>2.8529300000000002</v>
      </c>
      <c r="HD17" s="5">
        <f t="shared" ca="1" si="83"/>
        <v>41.090699999999998</v>
      </c>
      <c r="HE17" s="5">
        <f t="shared" ca="1" si="83"/>
        <v>0</v>
      </c>
      <c r="HF17" s="5">
        <f t="shared" ca="1" si="83"/>
        <v>0</v>
      </c>
      <c r="HG17" s="5">
        <f t="shared" ca="1" si="83"/>
        <v>0.99227600000000005</v>
      </c>
      <c r="HH17" s="5">
        <f t="shared" ca="1" si="83"/>
        <v>9.9520300000000006</v>
      </c>
      <c r="HI17" s="5"/>
      <c r="HJ17" s="20">
        <f t="shared" ca="1" si="243"/>
        <v>20.246117031432309</v>
      </c>
      <c r="HK17" s="20">
        <f t="shared" ca="1" si="168"/>
        <v>9.7550370995196509</v>
      </c>
      <c r="HL17" s="20">
        <f t="shared" ca="1" si="169"/>
        <v>0.2156439286598209</v>
      </c>
      <c r="HM17" s="20">
        <f t="shared" ca="1" si="170"/>
        <v>5.8544026669225833</v>
      </c>
      <c r="HN17" s="20">
        <f t="shared" ca="1" si="171"/>
        <v>0</v>
      </c>
      <c r="HO17" s="20">
        <f t="shared" ca="1" si="172"/>
        <v>0</v>
      </c>
      <c r="HP17" s="20">
        <f t="shared" ca="1" si="173"/>
        <v>0.60554901732994582</v>
      </c>
      <c r="HQ17" s="20">
        <f t="shared" ca="1" si="174"/>
        <v>1.4600280632990035</v>
      </c>
      <c r="HR17" s="20">
        <f t="shared" ca="1" si="175"/>
        <v>2.3554434657871206</v>
      </c>
      <c r="HS17" s="20">
        <f t="shared" ca="1" si="176"/>
        <v>0</v>
      </c>
      <c r="HT17" s="20">
        <f t="shared" ca="1" si="177"/>
        <v>0</v>
      </c>
      <c r="HU17" s="5"/>
      <c r="HV17" s="5"/>
      <c r="HW17" s="5"/>
      <c r="HX17" s="5">
        <f t="shared" ca="1" si="244"/>
        <v>143402</v>
      </c>
      <c r="HY17" s="5">
        <f t="shared" ca="1" si="244"/>
        <v>0</v>
      </c>
      <c r="HZ17" s="5">
        <f t="shared" ca="1" si="244"/>
        <v>3128.19</v>
      </c>
      <c r="IA17" s="5">
        <f t="shared" ca="1" si="244"/>
        <v>84925.3</v>
      </c>
      <c r="IB17" s="5">
        <f t="shared" ca="1" si="244"/>
        <v>0</v>
      </c>
      <c r="IC17" s="5">
        <f t="shared" ca="1" si="244"/>
        <v>0</v>
      </c>
      <c r="ID17" s="5">
        <f t="shared" ca="1" si="244"/>
        <v>0</v>
      </c>
      <c r="IE17" s="5">
        <f t="shared" ca="1" si="244"/>
        <v>21179.5</v>
      </c>
      <c r="IF17" s="5">
        <f t="shared" ca="1" si="244"/>
        <v>34168.6</v>
      </c>
      <c r="IG17" s="5">
        <f t="shared" ca="1" si="244"/>
        <v>0</v>
      </c>
      <c r="IH17" s="5">
        <f t="shared" ca="1" si="244"/>
        <v>0</v>
      </c>
      <c r="II17" s="5"/>
      <c r="IJ17" s="5">
        <f t="shared" ca="1" si="179"/>
        <v>5127.99</v>
      </c>
      <c r="IK17" s="5">
        <f t="shared" ca="1" si="179"/>
        <v>4828.28</v>
      </c>
      <c r="IL17" s="5">
        <f t="shared" ca="1" si="179"/>
        <v>0</v>
      </c>
      <c r="IM17" s="5">
        <f t="shared" ca="1" si="179"/>
        <v>0</v>
      </c>
      <c r="IN17" s="5">
        <f t="shared" ca="1" si="179"/>
        <v>0</v>
      </c>
      <c r="IO17" s="5">
        <f t="shared" ca="1" si="179"/>
        <v>0</v>
      </c>
      <c r="IP17" s="5">
        <f t="shared" ca="1" si="179"/>
        <v>299.71800000000002</v>
      </c>
      <c r="IQ17" s="5">
        <f t="shared" ca="1" si="179"/>
        <v>0</v>
      </c>
      <c r="IR17" s="5">
        <f t="shared" ca="1" si="179"/>
        <v>0</v>
      </c>
      <c r="IS17" s="5">
        <f t="shared" ca="1" si="179"/>
        <v>0</v>
      </c>
      <c r="IT17" s="5">
        <f t="shared" ca="1" si="179"/>
        <v>0</v>
      </c>
      <c r="IU17" s="5"/>
      <c r="IV17" s="5">
        <f t="shared" ca="1" si="180"/>
        <v>73.258499999999998</v>
      </c>
      <c r="IW17" s="5">
        <f t="shared" ca="1" si="180"/>
        <v>18.3706</v>
      </c>
      <c r="IX17" s="5">
        <f t="shared" ca="1" si="180"/>
        <v>2.8529300000000002</v>
      </c>
      <c r="IY17" s="5">
        <f t="shared" ca="1" si="180"/>
        <v>41.090699999999998</v>
      </c>
      <c r="IZ17" s="5">
        <f t="shared" ca="1" si="180"/>
        <v>0</v>
      </c>
      <c r="JA17" s="5">
        <f t="shared" ca="1" si="180"/>
        <v>0</v>
      </c>
      <c r="JB17" s="5">
        <f t="shared" ca="1" si="180"/>
        <v>0.99227600000000005</v>
      </c>
      <c r="JC17" s="5">
        <f t="shared" ca="1" si="180"/>
        <v>9.9520300000000006</v>
      </c>
      <c r="JD17" s="5"/>
      <c r="JE17" s="20">
        <f t="shared" ca="1" si="245"/>
        <v>20.246117031432309</v>
      </c>
      <c r="JF17" s="20">
        <f t="shared" ca="1" si="181"/>
        <v>9.7550370995196509</v>
      </c>
      <c r="JG17" s="20">
        <f t="shared" ca="1" si="182"/>
        <v>0.21564461801890081</v>
      </c>
      <c r="JH17" s="20">
        <f t="shared" ca="1" si="183"/>
        <v>5.8544026669225833</v>
      </c>
      <c r="JI17" s="20">
        <f t="shared" ca="1" si="184"/>
        <v>0</v>
      </c>
      <c r="JJ17" s="20">
        <f t="shared" ca="1" si="185"/>
        <v>0</v>
      </c>
      <c r="JK17" s="20">
        <f t="shared" ca="1" si="186"/>
        <v>0.60554901732994582</v>
      </c>
      <c r="JL17" s="20">
        <f t="shared" ca="1" si="187"/>
        <v>1.4600280632990035</v>
      </c>
      <c r="JM17" s="20">
        <f t="shared" ca="1" si="188"/>
        <v>2.3554434657871206</v>
      </c>
      <c r="JN17" s="20">
        <f t="shared" ca="1" si="189"/>
        <v>0</v>
      </c>
      <c r="JO17" s="20">
        <f t="shared" ca="1" si="190"/>
        <v>0</v>
      </c>
    </row>
    <row r="18" spans="1:275" x14ac:dyDescent="0.25">
      <c r="A18" s="5">
        <f ca="1">OFFSET('Model Parameters'!$C$3,MATCH(LEFT(C18,3),'Model Parameters'!$B$4:$B$24,0),0)</f>
        <v>240000</v>
      </c>
      <c r="B18" s="29">
        <v>13</v>
      </c>
      <c r="C18" s="56">
        <f>'Old Results'!C14</f>
        <v>90012</v>
      </c>
      <c r="D18" s="56">
        <f>'New Results'!C14</f>
        <v>90012</v>
      </c>
      <c r="E18" s="5">
        <f t="shared" ca="1" si="107"/>
        <v>58410</v>
      </c>
      <c r="F18" s="5">
        <f t="shared" ca="1" si="108"/>
        <v>0</v>
      </c>
      <c r="G18" s="5">
        <f t="shared" ca="1" si="109"/>
        <v>1943</v>
      </c>
      <c r="H18" s="5">
        <f t="shared" ca="1" si="110"/>
        <v>56463</v>
      </c>
      <c r="I18" s="5">
        <f t="shared" ca="1" si="111"/>
        <v>0</v>
      </c>
      <c r="J18" s="5">
        <f t="shared" ca="1" si="112"/>
        <v>0</v>
      </c>
      <c r="K18" s="5">
        <f t="shared" ca="1" si="113"/>
        <v>0</v>
      </c>
      <c r="L18" s="5">
        <f t="shared" ca="1" si="114"/>
        <v>0</v>
      </c>
      <c r="M18" s="5">
        <f t="shared" ca="1" si="115"/>
        <v>0</v>
      </c>
      <c r="N18" s="5">
        <f t="shared" ca="1" si="116"/>
        <v>0</v>
      </c>
      <c r="O18" s="5">
        <f t="shared" ca="1" si="117"/>
        <v>0</v>
      </c>
      <c r="P18" s="5">
        <f t="shared" ca="1" si="118"/>
        <v>4710.3000000000029</v>
      </c>
      <c r="Q18" s="5">
        <f t="shared" ca="1" si="119"/>
        <v>4710.5999999999985</v>
      </c>
      <c r="R18" s="5">
        <f t="shared" ca="1" si="120"/>
        <v>0</v>
      </c>
      <c r="S18" s="5">
        <f t="shared" ca="1" si="121"/>
        <v>0</v>
      </c>
      <c r="T18" s="5">
        <f t="shared" ca="1" si="122"/>
        <v>0</v>
      </c>
      <c r="U18" s="5">
        <f t="shared" ca="1" si="123"/>
        <v>0</v>
      </c>
      <c r="V18" s="5">
        <f t="shared" ca="1" si="124"/>
        <v>-0.30000000000109139</v>
      </c>
      <c r="W18" s="5">
        <f t="shared" ca="1" si="125"/>
        <v>0</v>
      </c>
      <c r="X18" s="5">
        <f t="shared" ca="1" si="126"/>
        <v>0</v>
      </c>
      <c r="Y18" s="5">
        <f t="shared" ca="1" si="127"/>
        <v>0</v>
      </c>
      <c r="Z18" s="5">
        <f t="shared" ca="1" si="128"/>
        <v>0</v>
      </c>
      <c r="AA18" s="5"/>
      <c r="AB18" s="47">
        <f t="shared" ca="1" si="129"/>
        <v>8.8930000000000007</v>
      </c>
      <c r="AC18" s="47">
        <f t="shared" ca="1" si="130"/>
        <v>3.4873000000000012</v>
      </c>
      <c r="AD18" s="47">
        <f t="shared" ca="1" si="131"/>
        <v>0.27960000000000207</v>
      </c>
      <c r="AE18" s="47">
        <f t="shared" ca="1" si="132"/>
        <v>5.1263000000000005</v>
      </c>
      <c r="AF18" s="47">
        <f t="shared" ca="1" si="133"/>
        <v>0</v>
      </c>
      <c r="AG18" s="47">
        <f t="shared" ca="1" si="134"/>
        <v>0</v>
      </c>
      <c r="AH18" s="47">
        <f t="shared" ca="1" si="135"/>
        <v>-2.9999999999930083E-4</v>
      </c>
      <c r="AI18" s="47">
        <f t="shared" ca="1" si="136"/>
        <v>0</v>
      </c>
      <c r="AJ18" s="37">
        <f t="shared" ca="1" si="191"/>
        <v>45.376252833333332</v>
      </c>
      <c r="AK18" s="37">
        <f t="shared" ca="1" si="137"/>
        <v>42.583232333333335</v>
      </c>
      <c r="AL18" s="26">
        <f t="shared" ca="1" si="192"/>
        <v>6.5589678071799981E-2</v>
      </c>
      <c r="AM18" s="38">
        <f t="shared" ca="1" si="193"/>
        <v>210.35</v>
      </c>
      <c r="AN18" s="38">
        <f t="shared" ca="1" si="194"/>
        <v>201.45699999999999</v>
      </c>
      <c r="AO18" s="23">
        <f t="shared" ca="1" si="195"/>
        <v>4.4143415220121419E-2</v>
      </c>
      <c r="AP18" s="44">
        <f t="shared" ca="1" si="140"/>
        <v>9.9999999999994316E-2</v>
      </c>
      <c r="AQ18" s="45">
        <f t="shared" ca="1" si="141"/>
        <v>-3.0000000000107718E-4</v>
      </c>
      <c r="AR18" s="45">
        <f t="shared" ca="1" si="142"/>
        <v>1.0199999999997544E-2</v>
      </c>
      <c r="AS18" s="45">
        <f t="shared" ca="1" si="143"/>
        <v>0.12630000000000052</v>
      </c>
      <c r="AT18" s="45">
        <f t="shared" ca="1" si="144"/>
        <v>0</v>
      </c>
      <c r="AU18" s="45">
        <f t="shared" ca="1" si="145"/>
        <v>0</v>
      </c>
      <c r="AV18" s="45">
        <f t="shared" ca="1" si="146"/>
        <v>0</v>
      </c>
      <c r="AW18" s="45">
        <f t="shared" ca="1" si="147"/>
        <v>0</v>
      </c>
      <c r="AX18" s="5">
        <f t="shared" ca="1" si="196"/>
        <v>59020</v>
      </c>
      <c r="AY18" s="5">
        <f t="shared" ca="1" si="197"/>
        <v>0</v>
      </c>
      <c r="AZ18" s="5">
        <f t="shared" ca="1" si="198"/>
        <v>1966</v>
      </c>
      <c r="BA18" s="5">
        <f t="shared" ca="1" si="199"/>
        <v>57051</v>
      </c>
      <c r="BB18" s="5">
        <f t="shared" ca="1" si="200"/>
        <v>0</v>
      </c>
      <c r="BC18" s="5">
        <f t="shared" ca="1" si="201"/>
        <v>0</v>
      </c>
      <c r="BD18" s="5">
        <f t="shared" ca="1" si="202"/>
        <v>0</v>
      </c>
      <c r="BE18" s="5">
        <f t="shared" ca="1" si="203"/>
        <v>0</v>
      </c>
      <c r="BF18" s="5">
        <f t="shared" ca="1" si="204"/>
        <v>0</v>
      </c>
      <c r="BG18" s="5">
        <f t="shared" ca="1" si="205"/>
        <v>0</v>
      </c>
      <c r="BH18" s="5">
        <f t="shared" ca="1" si="206"/>
        <v>0</v>
      </c>
      <c r="BI18" s="5">
        <f t="shared" ca="1" si="207"/>
        <v>4710</v>
      </c>
      <c r="BJ18" s="47">
        <f t="shared" ca="1" si="208"/>
        <v>4710.2999999999993</v>
      </c>
      <c r="BK18" s="47">
        <f t="shared" ca="1" si="209"/>
        <v>0</v>
      </c>
      <c r="BL18" s="47">
        <f t="shared" ca="1" si="210"/>
        <v>0</v>
      </c>
      <c r="BM18" s="47">
        <f t="shared" ca="1" si="211"/>
        <v>0</v>
      </c>
      <c r="BN18" s="47">
        <f t="shared" ca="1" si="212"/>
        <v>0</v>
      </c>
      <c r="BO18" s="47">
        <f t="shared" ca="1" si="213"/>
        <v>-0.30000000000109139</v>
      </c>
      <c r="BP18" s="47">
        <f t="shared" ca="1" si="214"/>
        <v>0</v>
      </c>
      <c r="BQ18" s="47">
        <f t="shared" ca="1" si="215"/>
        <v>0</v>
      </c>
      <c r="BR18" s="47">
        <f t="shared" ca="1" si="216"/>
        <v>0</v>
      </c>
      <c r="BS18" s="47">
        <f t="shared" ca="1" si="217"/>
        <v>0</v>
      </c>
      <c r="BT18" s="47">
        <f t="shared" ca="1" si="218"/>
        <v>9.0339999999999918</v>
      </c>
      <c r="BU18" s="47">
        <f t="shared" ca="1" si="219"/>
        <v>3.4870000000000001</v>
      </c>
      <c r="BV18" s="47">
        <f t="shared" ca="1" si="220"/>
        <v>0.28990000000000293</v>
      </c>
      <c r="BW18" s="47">
        <f t="shared" ca="1" si="221"/>
        <v>5.2573000000000008</v>
      </c>
      <c r="BX18" s="47">
        <f t="shared" ca="1" si="222"/>
        <v>0</v>
      </c>
      <c r="BY18" s="47">
        <f t="shared" ca="1" si="223"/>
        <v>0</v>
      </c>
      <c r="BZ18" s="47">
        <f t="shared" ca="1" si="224"/>
        <v>-2.9999999999930083E-4</v>
      </c>
      <c r="CA18" s="20">
        <f t="shared" ca="1" si="225"/>
        <v>0</v>
      </c>
      <c r="CB18" s="37">
        <f t="shared" ca="1" si="151"/>
        <v>45.384657833333328</v>
      </c>
      <c r="CC18" s="37">
        <f t="shared" ca="1" si="152"/>
        <v>42.583090166666672</v>
      </c>
      <c r="CD18" s="26">
        <f t="shared" ca="1" si="226"/>
        <v>6.5790614436424269E-2</v>
      </c>
      <c r="CE18" s="38">
        <f t="shared" ca="1" si="227"/>
        <v>210.48599999999999</v>
      </c>
      <c r="CF18" s="38">
        <f t="shared" ca="1" si="228"/>
        <v>201.452</v>
      </c>
      <c r="CG18" s="23">
        <f t="shared" ca="1" si="229"/>
        <v>4.4844429442249228E-2</v>
      </c>
      <c r="CM18" s="5">
        <f t="shared" ca="1" si="64"/>
        <v>2190390</v>
      </c>
      <c r="CN18" s="5">
        <f t="shared" ca="1" si="64"/>
        <v>0</v>
      </c>
      <c r="CO18" s="5">
        <f t="shared" ref="CM18:CW24" ca="1" si="246">OFFSET(INDIRECT($C$2),$B18,CO$3)</f>
        <v>436076</v>
      </c>
      <c r="CP18" s="5">
        <f t="shared" ca="1" si="246"/>
        <v>412021</v>
      </c>
      <c r="CQ18" s="5">
        <f t="shared" ca="1" si="246"/>
        <v>0</v>
      </c>
      <c r="CR18" s="5">
        <f t="shared" ca="1" si="246"/>
        <v>0</v>
      </c>
      <c r="CS18" s="5">
        <f t="shared" ca="1" si="246"/>
        <v>0</v>
      </c>
      <c r="CT18" s="5">
        <f t="shared" ca="1" si="246"/>
        <v>654384</v>
      </c>
      <c r="CU18" s="5">
        <f t="shared" ca="1" si="246"/>
        <v>687907</v>
      </c>
      <c r="CV18" s="5">
        <f t="shared" ca="1" si="246"/>
        <v>0</v>
      </c>
      <c r="CW18" s="5">
        <f t="shared" ca="1" si="246"/>
        <v>0</v>
      </c>
      <c r="CX18" s="5"/>
      <c r="CY18" s="5">
        <f t="shared" ca="1" si="65"/>
        <v>34166.9</v>
      </c>
      <c r="CZ18" s="5">
        <f t="shared" ca="1" si="65"/>
        <v>18020.099999999999</v>
      </c>
      <c r="DA18" s="5">
        <f t="shared" ref="CY18:DI24" ca="1" si="247">OFFSET(INDIRECT($C$2),$B18,DA$3)</f>
        <v>0</v>
      </c>
      <c r="DB18" s="5">
        <f t="shared" ca="1" si="247"/>
        <v>0</v>
      </c>
      <c r="DC18" s="5">
        <f t="shared" ca="1" si="247"/>
        <v>0</v>
      </c>
      <c r="DD18" s="5">
        <f t="shared" ca="1" si="247"/>
        <v>0</v>
      </c>
      <c r="DE18" s="5">
        <f t="shared" ca="1" si="247"/>
        <v>16146.8</v>
      </c>
      <c r="DF18" s="5">
        <f t="shared" ca="1" si="247"/>
        <v>0</v>
      </c>
      <c r="DG18" s="5">
        <f t="shared" ca="1" si="247"/>
        <v>0</v>
      </c>
      <c r="DH18" s="5">
        <f t="shared" ca="1" si="247"/>
        <v>0</v>
      </c>
      <c r="DI18" s="5">
        <f t="shared" ca="1" si="247"/>
        <v>0</v>
      </c>
      <c r="DJ18" s="5"/>
      <c r="DK18" s="5">
        <f t="shared" ca="1" si="66"/>
        <v>210.35</v>
      </c>
      <c r="DL18" s="5">
        <f t="shared" ca="1" si="66"/>
        <v>13.635400000000001</v>
      </c>
      <c r="DM18" s="5">
        <f t="shared" ca="1" si="66"/>
        <v>78.025000000000006</v>
      </c>
      <c r="DN18" s="5">
        <f t="shared" ca="1" si="66"/>
        <v>39.941200000000002</v>
      </c>
      <c r="DO18" s="5">
        <f t="shared" ca="1" si="66"/>
        <v>0</v>
      </c>
      <c r="DP18" s="5">
        <f t="shared" ca="1" si="66"/>
        <v>0</v>
      </c>
      <c r="DQ18" s="5">
        <f t="shared" ca="1" si="66"/>
        <v>11.045400000000001</v>
      </c>
      <c r="DR18" s="5">
        <f t="shared" ca="1" si="66"/>
        <v>67.702500000000001</v>
      </c>
      <c r="DS18" s="5"/>
      <c r="DT18" s="20">
        <f t="shared" ca="1" si="230"/>
        <v>45.376252833333332</v>
      </c>
      <c r="DU18" s="20">
        <f t="shared" ca="1" si="231"/>
        <v>7.5083749999999991</v>
      </c>
      <c r="DV18" s="20">
        <f t="shared" ca="1" si="232"/>
        <v>6.1995471333333327</v>
      </c>
      <c r="DW18" s="20">
        <f t="shared" ca="1" si="233"/>
        <v>5.857565216666667</v>
      </c>
      <c r="DX18" s="20">
        <f t="shared" ca="1" si="234"/>
        <v>0</v>
      </c>
      <c r="DY18" s="20">
        <f t="shared" ca="1" si="235"/>
        <v>0</v>
      </c>
      <c r="DZ18" s="20">
        <f t="shared" ca="1" si="236"/>
        <v>6.7278333333333338</v>
      </c>
      <c r="EA18" s="20">
        <f t="shared" ca="1" si="237"/>
        <v>9.3031591999999996</v>
      </c>
      <c r="EB18" s="20">
        <f t="shared" ca="1" si="238"/>
        <v>9.7797445166666659</v>
      </c>
      <c r="EC18" s="20">
        <f t="shared" ca="1" si="239"/>
        <v>0</v>
      </c>
      <c r="ED18" s="20">
        <f t="shared" ca="1" si="240"/>
        <v>0</v>
      </c>
      <c r="EE18" s="5"/>
      <c r="EF18" s="5"/>
      <c r="EG18" s="5"/>
      <c r="EH18" s="5">
        <f t="shared" ca="1" si="155"/>
        <v>2131980</v>
      </c>
      <c r="EI18" s="5">
        <f t="shared" ca="1" si="155"/>
        <v>0</v>
      </c>
      <c r="EJ18" s="5">
        <f t="shared" ref="EH18:ER24" ca="1" si="248">OFFSET(INDIRECT($D$2),$B18,EJ$3)</f>
        <v>434133</v>
      </c>
      <c r="EK18" s="5">
        <f t="shared" ca="1" si="248"/>
        <v>355558</v>
      </c>
      <c r="EL18" s="5">
        <f t="shared" ca="1" si="248"/>
        <v>0</v>
      </c>
      <c r="EM18" s="5">
        <f t="shared" ca="1" si="248"/>
        <v>0</v>
      </c>
      <c r="EN18" s="5">
        <f t="shared" ca="1" si="248"/>
        <v>0</v>
      </c>
      <c r="EO18" s="5">
        <f t="shared" ca="1" si="248"/>
        <v>654384</v>
      </c>
      <c r="EP18" s="5">
        <f t="shared" ca="1" si="248"/>
        <v>687907</v>
      </c>
      <c r="EQ18" s="5">
        <f t="shared" ca="1" si="248"/>
        <v>0</v>
      </c>
      <c r="ER18" s="5">
        <f t="shared" ca="1" si="248"/>
        <v>0</v>
      </c>
      <c r="ES18" s="5"/>
      <c r="ET18" s="5">
        <f t="shared" ca="1" si="156"/>
        <v>29456.6</v>
      </c>
      <c r="EU18" s="5">
        <f t="shared" ca="1" si="156"/>
        <v>13309.5</v>
      </c>
      <c r="EV18" s="5">
        <f t="shared" ref="ET18:FD24" ca="1" si="249">OFFSET(INDIRECT($D$2),$B18,EV$3)</f>
        <v>0</v>
      </c>
      <c r="EW18" s="5">
        <f t="shared" ca="1" si="249"/>
        <v>0</v>
      </c>
      <c r="EX18" s="5">
        <f t="shared" ca="1" si="249"/>
        <v>0</v>
      </c>
      <c r="EY18" s="5">
        <f t="shared" ca="1" si="249"/>
        <v>0</v>
      </c>
      <c r="EZ18" s="5">
        <f t="shared" ca="1" si="249"/>
        <v>16147.1</v>
      </c>
      <c r="FA18" s="5">
        <f t="shared" ca="1" si="249"/>
        <v>0</v>
      </c>
      <c r="FB18" s="5">
        <f t="shared" ca="1" si="249"/>
        <v>0</v>
      </c>
      <c r="FC18" s="5">
        <f t="shared" ca="1" si="249"/>
        <v>0</v>
      </c>
      <c r="FD18" s="5">
        <f t="shared" ca="1" si="249"/>
        <v>0</v>
      </c>
      <c r="FE18" s="5"/>
      <c r="FF18" s="5">
        <f t="shared" ca="1" si="157"/>
        <v>201.45699999999999</v>
      </c>
      <c r="FG18" s="5">
        <f t="shared" ca="1" si="157"/>
        <v>10.148099999999999</v>
      </c>
      <c r="FH18" s="5">
        <f t="shared" ca="1" si="157"/>
        <v>77.745400000000004</v>
      </c>
      <c r="FI18" s="5">
        <f t="shared" ca="1" si="157"/>
        <v>34.814900000000002</v>
      </c>
      <c r="FJ18" s="5">
        <f t="shared" ca="1" si="157"/>
        <v>0</v>
      </c>
      <c r="FK18" s="5">
        <f t="shared" ca="1" si="157"/>
        <v>0</v>
      </c>
      <c r="FL18" s="5">
        <f t="shared" ca="1" si="157"/>
        <v>11.0457</v>
      </c>
      <c r="FM18" s="5">
        <f t="shared" ca="1" si="157"/>
        <v>67.702500000000001</v>
      </c>
      <c r="FN18" s="5"/>
      <c r="FO18" s="20">
        <f t="shared" ca="1" si="241"/>
        <v>42.583232333333335</v>
      </c>
      <c r="FP18" s="20">
        <f t="shared" ca="1" si="158"/>
        <v>5.5456250000000002</v>
      </c>
      <c r="FQ18" s="20">
        <f t="shared" ca="1" si="159"/>
        <v>6.1719241499999997</v>
      </c>
      <c r="FR18" s="20">
        <f t="shared" ca="1" si="160"/>
        <v>5.0548495666666664</v>
      </c>
      <c r="FS18" s="20">
        <f t="shared" ca="1" si="161"/>
        <v>0</v>
      </c>
      <c r="FT18" s="20">
        <f t="shared" ca="1" si="162"/>
        <v>0</v>
      </c>
      <c r="FU18" s="20">
        <f t="shared" ca="1" si="163"/>
        <v>6.7279583333333335</v>
      </c>
      <c r="FV18" s="20">
        <f t="shared" ca="1" si="164"/>
        <v>9.3031591999999996</v>
      </c>
      <c r="FW18" s="20">
        <f t="shared" ca="1" si="165"/>
        <v>9.7797445166666659</v>
      </c>
      <c r="FX18" s="20">
        <f t="shared" ca="1" si="166"/>
        <v>0</v>
      </c>
      <c r="FY18" s="20">
        <f t="shared" ca="1" si="167"/>
        <v>0</v>
      </c>
      <c r="FZ18" s="5"/>
      <c r="GA18" s="5"/>
      <c r="GB18" s="5"/>
      <c r="GC18" s="5">
        <f t="shared" ca="1" si="242"/>
        <v>2190990</v>
      </c>
      <c r="GD18" s="5">
        <f t="shared" ca="1" si="242"/>
        <v>0</v>
      </c>
      <c r="GE18" s="5">
        <f t="shared" ca="1" si="242"/>
        <v>436098</v>
      </c>
      <c r="GF18" s="5">
        <f t="shared" ca="1" si="242"/>
        <v>412597</v>
      </c>
      <c r="GG18" s="5">
        <f t="shared" ca="1" si="242"/>
        <v>0</v>
      </c>
      <c r="GH18" s="5">
        <f t="shared" ca="1" si="242"/>
        <v>0</v>
      </c>
      <c r="GI18" s="5">
        <f t="shared" ca="1" si="242"/>
        <v>0</v>
      </c>
      <c r="GJ18" s="5">
        <f t="shared" ca="1" si="242"/>
        <v>654384</v>
      </c>
      <c r="GK18" s="5">
        <f t="shared" ca="1" si="242"/>
        <v>687907</v>
      </c>
      <c r="GL18" s="5">
        <f t="shared" ca="1" si="242"/>
        <v>0</v>
      </c>
      <c r="GM18" s="5">
        <f t="shared" ca="1" si="242"/>
        <v>0</v>
      </c>
      <c r="GN18" s="5"/>
      <c r="GO18" s="5">
        <f t="shared" ca="1" si="82"/>
        <v>34166.6</v>
      </c>
      <c r="GP18" s="5">
        <f t="shared" ca="1" si="82"/>
        <v>18019.8</v>
      </c>
      <c r="GQ18" s="5">
        <f t="shared" ref="GO18:GY24" ca="1" si="250">OFFSET(INDIRECT($C$2),$B18,GQ$3)</f>
        <v>0</v>
      </c>
      <c r="GR18" s="5">
        <f t="shared" ca="1" si="250"/>
        <v>0</v>
      </c>
      <c r="GS18" s="5">
        <f t="shared" ca="1" si="250"/>
        <v>0</v>
      </c>
      <c r="GT18" s="5">
        <f t="shared" ca="1" si="250"/>
        <v>0</v>
      </c>
      <c r="GU18" s="5">
        <f t="shared" ca="1" si="250"/>
        <v>16146.8</v>
      </c>
      <c r="GV18" s="5">
        <f t="shared" ca="1" si="250"/>
        <v>0</v>
      </c>
      <c r="GW18" s="5">
        <f t="shared" ca="1" si="250"/>
        <v>0</v>
      </c>
      <c r="GX18" s="5">
        <f t="shared" ca="1" si="250"/>
        <v>0</v>
      </c>
      <c r="GY18" s="5">
        <f t="shared" ca="1" si="250"/>
        <v>0</v>
      </c>
      <c r="GZ18" s="5"/>
      <c r="HA18" s="5">
        <f t="shared" ca="1" si="83"/>
        <v>210.48599999999999</v>
      </c>
      <c r="HB18" s="5">
        <f t="shared" ca="1" si="83"/>
        <v>13.6351</v>
      </c>
      <c r="HC18" s="5">
        <f t="shared" ca="1" si="83"/>
        <v>78.035200000000003</v>
      </c>
      <c r="HD18" s="5">
        <f t="shared" ca="1" si="83"/>
        <v>40.067500000000003</v>
      </c>
      <c r="HE18" s="5">
        <f t="shared" ca="1" si="83"/>
        <v>0</v>
      </c>
      <c r="HF18" s="5">
        <f t="shared" ca="1" si="83"/>
        <v>0</v>
      </c>
      <c r="HG18" s="5">
        <f t="shared" ca="1" si="83"/>
        <v>11.045400000000001</v>
      </c>
      <c r="HH18" s="5">
        <f t="shared" ca="1" si="83"/>
        <v>67.702500000000001</v>
      </c>
      <c r="HI18" s="5"/>
      <c r="HJ18" s="20">
        <f t="shared" ca="1" si="243"/>
        <v>45.384657833333328</v>
      </c>
      <c r="HK18" s="20">
        <f t="shared" ca="1" si="168"/>
        <v>7.5082500000000003</v>
      </c>
      <c r="HL18" s="20">
        <f t="shared" ca="1" si="169"/>
        <v>6.1998598999999999</v>
      </c>
      <c r="HM18" s="20">
        <f t="shared" ca="1" si="170"/>
        <v>5.8657540166666662</v>
      </c>
      <c r="HN18" s="20">
        <f t="shared" ca="1" si="171"/>
        <v>0</v>
      </c>
      <c r="HO18" s="20">
        <f t="shared" ca="1" si="172"/>
        <v>0</v>
      </c>
      <c r="HP18" s="20">
        <f t="shared" ca="1" si="173"/>
        <v>6.7278333333333338</v>
      </c>
      <c r="HQ18" s="20">
        <f t="shared" ca="1" si="174"/>
        <v>9.3031591999999996</v>
      </c>
      <c r="HR18" s="20">
        <f t="shared" ca="1" si="175"/>
        <v>9.7797445166666659</v>
      </c>
      <c r="HS18" s="20">
        <f t="shared" ca="1" si="176"/>
        <v>0</v>
      </c>
      <c r="HT18" s="20">
        <f t="shared" ca="1" si="177"/>
        <v>0</v>
      </c>
      <c r="HU18" s="5"/>
      <c r="HV18" s="5"/>
      <c r="HW18" s="5"/>
      <c r="HX18" s="5">
        <f t="shared" ca="1" si="244"/>
        <v>2131970</v>
      </c>
      <c r="HY18" s="5">
        <f t="shared" ca="1" si="244"/>
        <v>0</v>
      </c>
      <c r="HZ18" s="5">
        <f t="shared" ca="1" si="244"/>
        <v>434132</v>
      </c>
      <c r="IA18" s="5">
        <f t="shared" ca="1" si="244"/>
        <v>355546</v>
      </c>
      <c r="IB18" s="5">
        <f t="shared" ca="1" si="244"/>
        <v>0</v>
      </c>
      <c r="IC18" s="5">
        <f t="shared" ca="1" si="244"/>
        <v>0</v>
      </c>
      <c r="ID18" s="5">
        <f t="shared" ca="1" si="244"/>
        <v>0</v>
      </c>
      <c r="IE18" s="5">
        <f t="shared" ca="1" si="244"/>
        <v>654384</v>
      </c>
      <c r="IF18" s="5">
        <f t="shared" ca="1" si="244"/>
        <v>687907</v>
      </c>
      <c r="IG18" s="5">
        <f t="shared" ca="1" si="244"/>
        <v>0</v>
      </c>
      <c r="IH18" s="5">
        <f t="shared" ca="1" si="244"/>
        <v>0</v>
      </c>
      <c r="II18" s="5"/>
      <c r="IJ18" s="5">
        <f t="shared" ca="1" si="179"/>
        <v>29456.6</v>
      </c>
      <c r="IK18" s="5">
        <f t="shared" ca="1" si="179"/>
        <v>13309.5</v>
      </c>
      <c r="IL18" s="5">
        <f t="shared" ref="IJ18:IT24" ca="1" si="251">OFFSET(INDIRECT($D$2),$B18,IL$3)</f>
        <v>0</v>
      </c>
      <c r="IM18" s="5">
        <f t="shared" ca="1" si="251"/>
        <v>0</v>
      </c>
      <c r="IN18" s="5">
        <f t="shared" ca="1" si="251"/>
        <v>0</v>
      </c>
      <c r="IO18" s="5">
        <f t="shared" ca="1" si="251"/>
        <v>0</v>
      </c>
      <c r="IP18" s="5">
        <f t="shared" ca="1" si="251"/>
        <v>16147.1</v>
      </c>
      <c r="IQ18" s="5">
        <f t="shared" ca="1" si="251"/>
        <v>0</v>
      </c>
      <c r="IR18" s="5">
        <f t="shared" ca="1" si="251"/>
        <v>0</v>
      </c>
      <c r="IS18" s="5">
        <f t="shared" ca="1" si="251"/>
        <v>0</v>
      </c>
      <c r="IT18" s="5">
        <f t="shared" ca="1" si="251"/>
        <v>0</v>
      </c>
      <c r="IU18" s="5"/>
      <c r="IV18" s="5">
        <f t="shared" ca="1" si="180"/>
        <v>201.452</v>
      </c>
      <c r="IW18" s="5">
        <f t="shared" ca="1" si="180"/>
        <v>10.148099999999999</v>
      </c>
      <c r="IX18" s="5">
        <f t="shared" ca="1" si="180"/>
        <v>77.7453</v>
      </c>
      <c r="IY18" s="5">
        <f t="shared" ca="1" si="180"/>
        <v>34.810200000000002</v>
      </c>
      <c r="IZ18" s="5">
        <f t="shared" ca="1" si="180"/>
        <v>0</v>
      </c>
      <c r="JA18" s="5">
        <f t="shared" ca="1" si="180"/>
        <v>0</v>
      </c>
      <c r="JB18" s="5">
        <f t="shared" ca="1" si="180"/>
        <v>11.0457</v>
      </c>
      <c r="JC18" s="5">
        <f t="shared" ca="1" si="180"/>
        <v>67.702500000000001</v>
      </c>
      <c r="JD18" s="5"/>
      <c r="JE18" s="20">
        <f t="shared" ca="1" si="245"/>
        <v>42.583090166666672</v>
      </c>
      <c r="JF18" s="20">
        <f t="shared" ca="1" si="181"/>
        <v>5.5456250000000002</v>
      </c>
      <c r="JG18" s="20">
        <f t="shared" ca="1" si="182"/>
        <v>6.1719099333333336</v>
      </c>
      <c r="JH18" s="20">
        <f t="shared" ca="1" si="183"/>
        <v>5.0546789666666667</v>
      </c>
      <c r="JI18" s="20">
        <f t="shared" ca="1" si="184"/>
        <v>0</v>
      </c>
      <c r="JJ18" s="20">
        <f t="shared" ca="1" si="185"/>
        <v>0</v>
      </c>
      <c r="JK18" s="20">
        <f t="shared" ca="1" si="186"/>
        <v>6.7279583333333335</v>
      </c>
      <c r="JL18" s="20">
        <f t="shared" ca="1" si="187"/>
        <v>9.3031591999999996</v>
      </c>
      <c r="JM18" s="20">
        <f t="shared" ca="1" si="188"/>
        <v>9.7797445166666659</v>
      </c>
      <c r="JN18" s="20">
        <f t="shared" ca="1" si="189"/>
        <v>0</v>
      </c>
      <c r="JO18" s="20">
        <f t="shared" ca="1" si="190"/>
        <v>0</v>
      </c>
    </row>
    <row r="19" spans="1:275" x14ac:dyDescent="0.25">
      <c r="A19" s="5">
        <f ca="1">OFFSET('Model Parameters'!$C$3,MATCH(LEFT(C19,3),'Model Parameters'!$B$4:$B$24,0),0)</f>
        <v>5502.1</v>
      </c>
      <c r="B19" s="29">
        <v>14</v>
      </c>
      <c r="C19" s="56">
        <f>'Old Results'!C15</f>
        <v>20012</v>
      </c>
      <c r="D19" s="56">
        <f>'New Results'!C15</f>
        <v>20012</v>
      </c>
      <c r="E19" s="5">
        <f t="shared" ca="1" si="107"/>
        <v>0</v>
      </c>
      <c r="F19" s="5">
        <f t="shared" ca="1" si="108"/>
        <v>0</v>
      </c>
      <c r="G19" s="5">
        <f t="shared" ca="1" si="109"/>
        <v>0</v>
      </c>
      <c r="H19" s="5">
        <f t="shared" ca="1" si="110"/>
        <v>0</v>
      </c>
      <c r="I19" s="5">
        <f t="shared" ca="1" si="111"/>
        <v>0</v>
      </c>
      <c r="J19" s="5">
        <f t="shared" ca="1" si="112"/>
        <v>0</v>
      </c>
      <c r="K19" s="5">
        <f t="shared" ca="1" si="113"/>
        <v>0</v>
      </c>
      <c r="L19" s="5">
        <f t="shared" ca="1" si="114"/>
        <v>0</v>
      </c>
      <c r="M19" s="5">
        <f t="shared" ca="1" si="115"/>
        <v>0</v>
      </c>
      <c r="N19" s="5">
        <f t="shared" ca="1" si="116"/>
        <v>0</v>
      </c>
      <c r="O19" s="5">
        <f t="shared" ca="1" si="117"/>
        <v>0</v>
      </c>
      <c r="P19" s="5">
        <f t="shared" ca="1" si="118"/>
        <v>9.9999999997635314E-4</v>
      </c>
      <c r="Q19" s="5">
        <f t="shared" ca="1" si="119"/>
        <v>1.0000000000047748E-3</v>
      </c>
      <c r="R19" s="5">
        <f t="shared" ca="1" si="120"/>
        <v>0</v>
      </c>
      <c r="S19" s="5">
        <f t="shared" ca="1" si="121"/>
        <v>0</v>
      </c>
      <c r="T19" s="5">
        <f t="shared" ca="1" si="122"/>
        <v>0</v>
      </c>
      <c r="U19" s="5">
        <f t="shared" ca="1" si="123"/>
        <v>0</v>
      </c>
      <c r="V19" s="5">
        <f t="shared" ca="1" si="124"/>
        <v>0</v>
      </c>
      <c r="W19" s="5">
        <f t="shared" ca="1" si="125"/>
        <v>0</v>
      </c>
      <c r="X19" s="5">
        <f t="shared" ca="1" si="126"/>
        <v>0</v>
      </c>
      <c r="Y19" s="5">
        <f t="shared" ca="1" si="127"/>
        <v>0</v>
      </c>
      <c r="Z19" s="5">
        <f t="shared" ca="1" si="128"/>
        <v>0</v>
      </c>
      <c r="AA19" s="5"/>
      <c r="AB19" s="47">
        <f t="shared" ca="1" si="129"/>
        <v>0</v>
      </c>
      <c r="AC19" s="47">
        <f t="shared" ca="1" si="130"/>
        <v>1.0000000000509601E-5</v>
      </c>
      <c r="AD19" s="47">
        <f t="shared" ca="1" si="131"/>
        <v>0</v>
      </c>
      <c r="AE19" s="47">
        <f t="shared" ca="1" si="132"/>
        <v>0</v>
      </c>
      <c r="AF19" s="47">
        <f t="shared" ca="1" si="133"/>
        <v>0</v>
      </c>
      <c r="AG19" s="47">
        <f t="shared" ca="1" si="134"/>
        <v>0</v>
      </c>
      <c r="AH19" s="47">
        <f t="shared" ca="1" si="135"/>
        <v>0</v>
      </c>
      <c r="AI19" s="47">
        <f t="shared" ca="1" si="136"/>
        <v>0</v>
      </c>
      <c r="AJ19" s="37">
        <f t="shared" ca="1" si="191"/>
        <v>48.391654531905992</v>
      </c>
      <c r="AK19" s="37">
        <f t="shared" ca="1" si="137"/>
        <v>48.391636357027309</v>
      </c>
      <c r="AL19" s="26">
        <f t="shared" ca="1" si="192"/>
        <v>3.7557892336704054E-7</v>
      </c>
      <c r="AM19" s="38">
        <f t="shared" ca="1" si="193"/>
        <v>226.16800000000001</v>
      </c>
      <c r="AN19" s="38">
        <f t="shared" ca="1" si="194"/>
        <v>226.16800000000001</v>
      </c>
      <c r="AO19" s="23">
        <f t="shared" ca="1" si="195"/>
        <v>0</v>
      </c>
      <c r="AP19" s="44">
        <f t="shared" ca="1" si="140"/>
        <v>0.20000000000001705</v>
      </c>
      <c r="AQ19" s="45">
        <f t="shared" ca="1" si="141"/>
        <v>-5.1699999999996749E-3</v>
      </c>
      <c r="AR19" s="45">
        <f t="shared" ca="1" si="142"/>
        <v>1.1000000000080945E-3</v>
      </c>
      <c r="AS19" s="45">
        <f t="shared" ca="1" si="143"/>
        <v>6.239999999999668E-2</v>
      </c>
      <c r="AT19" s="45">
        <f t="shared" ca="1" si="144"/>
        <v>0</v>
      </c>
      <c r="AU19" s="45">
        <f t="shared" ca="1" si="145"/>
        <v>0</v>
      </c>
      <c r="AV19" s="45">
        <f t="shared" ca="1" si="146"/>
        <v>0.1901199999999994</v>
      </c>
      <c r="AW19" s="45">
        <f t="shared" ca="1" si="147"/>
        <v>0</v>
      </c>
      <c r="AX19" s="5">
        <f t="shared" ca="1" si="196"/>
        <v>0</v>
      </c>
      <c r="AY19" s="5">
        <f t="shared" ca="1" si="197"/>
        <v>0</v>
      </c>
      <c r="AZ19" s="5">
        <f t="shared" ca="1" si="198"/>
        <v>0</v>
      </c>
      <c r="BA19" s="5">
        <f t="shared" ca="1" si="199"/>
        <v>0</v>
      </c>
      <c r="BB19" s="5">
        <f t="shared" ca="1" si="200"/>
        <v>0</v>
      </c>
      <c r="BC19" s="5">
        <f t="shared" ca="1" si="201"/>
        <v>0</v>
      </c>
      <c r="BD19" s="5">
        <f t="shared" ca="1" si="202"/>
        <v>0</v>
      </c>
      <c r="BE19" s="5">
        <f t="shared" ca="1" si="203"/>
        <v>0</v>
      </c>
      <c r="BF19" s="5">
        <f t="shared" ca="1" si="204"/>
        <v>0</v>
      </c>
      <c r="BG19" s="5">
        <f t="shared" ca="1" si="205"/>
        <v>0</v>
      </c>
      <c r="BH19" s="5">
        <f t="shared" ca="1" si="206"/>
        <v>0</v>
      </c>
      <c r="BI19" s="5">
        <f t="shared" ca="1" si="207"/>
        <v>0</v>
      </c>
      <c r="BJ19" s="47">
        <f t="shared" ca="1" si="208"/>
        <v>0</v>
      </c>
      <c r="BK19" s="47">
        <f t="shared" ca="1" si="209"/>
        <v>0</v>
      </c>
      <c r="BL19" s="47">
        <f t="shared" ca="1" si="210"/>
        <v>0</v>
      </c>
      <c r="BM19" s="47">
        <f t="shared" ca="1" si="211"/>
        <v>0</v>
      </c>
      <c r="BN19" s="47">
        <f t="shared" ca="1" si="212"/>
        <v>0</v>
      </c>
      <c r="BO19" s="47">
        <f t="shared" ca="1" si="213"/>
        <v>0</v>
      </c>
      <c r="BP19" s="47">
        <f t="shared" ca="1" si="214"/>
        <v>0</v>
      </c>
      <c r="BQ19" s="47">
        <f t="shared" ca="1" si="215"/>
        <v>0</v>
      </c>
      <c r="BR19" s="47">
        <f t="shared" ca="1" si="216"/>
        <v>0</v>
      </c>
      <c r="BS19" s="47">
        <f t="shared" ca="1" si="217"/>
        <v>0</v>
      </c>
      <c r="BT19" s="47">
        <f t="shared" ca="1" si="218"/>
        <v>0</v>
      </c>
      <c r="BU19" s="47">
        <f t="shared" ca="1" si="219"/>
        <v>0</v>
      </c>
      <c r="BV19" s="47">
        <f t="shared" ca="1" si="220"/>
        <v>0</v>
      </c>
      <c r="BW19" s="47">
        <f t="shared" ca="1" si="221"/>
        <v>0</v>
      </c>
      <c r="BX19" s="47">
        <f t="shared" ca="1" si="222"/>
        <v>0</v>
      </c>
      <c r="BY19" s="47">
        <f t="shared" ca="1" si="223"/>
        <v>0</v>
      </c>
      <c r="BZ19" s="47">
        <f t="shared" ca="1" si="224"/>
        <v>0</v>
      </c>
      <c r="CA19" s="20">
        <f t="shared" ca="1" si="225"/>
        <v>0</v>
      </c>
      <c r="CB19" s="37">
        <f t="shared" ca="1" si="151"/>
        <v>48.515063702949782</v>
      </c>
      <c r="CC19" s="37">
        <f t="shared" ca="1" si="152"/>
        <v>48.515063702949782</v>
      </c>
      <c r="CD19" s="26">
        <f t="shared" ca="1" si="226"/>
        <v>0</v>
      </c>
      <c r="CE19" s="38">
        <f t="shared" ca="1" si="227"/>
        <v>226.417</v>
      </c>
      <c r="CF19" s="38">
        <f t="shared" ca="1" si="228"/>
        <v>226.417</v>
      </c>
      <c r="CG19" s="23">
        <f t="shared" ca="1" si="229"/>
        <v>0</v>
      </c>
      <c r="CM19" s="5">
        <f t="shared" ca="1" si="246"/>
        <v>66445.2</v>
      </c>
      <c r="CN19" s="5">
        <f t="shared" ca="1" si="246"/>
        <v>0</v>
      </c>
      <c r="CO19" s="5">
        <f t="shared" ca="1" si="246"/>
        <v>10663.9</v>
      </c>
      <c r="CP19" s="5">
        <f t="shared" ca="1" si="246"/>
        <v>22917</v>
      </c>
      <c r="CQ19" s="5">
        <f t="shared" ca="1" si="246"/>
        <v>0</v>
      </c>
      <c r="CR19" s="5">
        <f t="shared" ca="1" si="246"/>
        <v>0</v>
      </c>
      <c r="CS19" s="5">
        <f t="shared" ca="1" si="246"/>
        <v>0</v>
      </c>
      <c r="CT19" s="5">
        <f t="shared" ca="1" si="246"/>
        <v>9297.5499999999993</v>
      </c>
      <c r="CU19" s="5">
        <f t="shared" ca="1" si="246"/>
        <v>23566.799999999999</v>
      </c>
      <c r="CV19" s="5">
        <f t="shared" ca="1" si="246"/>
        <v>0</v>
      </c>
      <c r="CW19" s="5">
        <f t="shared" ca="1" si="246"/>
        <v>0</v>
      </c>
      <c r="CX19" s="5"/>
      <c r="CY19" s="5">
        <f t="shared" ca="1" si="247"/>
        <v>395.447</v>
      </c>
      <c r="CZ19" s="5">
        <f t="shared" ca="1" si="247"/>
        <v>230.88</v>
      </c>
      <c r="DA19" s="5">
        <f t="shared" ca="1" si="247"/>
        <v>0</v>
      </c>
      <c r="DB19" s="5">
        <f t="shared" ca="1" si="247"/>
        <v>0</v>
      </c>
      <c r="DC19" s="5">
        <f t="shared" ca="1" si="247"/>
        <v>0</v>
      </c>
      <c r="DD19" s="5">
        <f t="shared" ca="1" si="247"/>
        <v>0</v>
      </c>
      <c r="DE19" s="5">
        <f t="shared" ca="1" si="247"/>
        <v>164.56700000000001</v>
      </c>
      <c r="DF19" s="5">
        <f t="shared" ca="1" si="247"/>
        <v>0</v>
      </c>
      <c r="DG19" s="5">
        <f t="shared" ca="1" si="247"/>
        <v>0</v>
      </c>
      <c r="DH19" s="5">
        <f t="shared" ca="1" si="247"/>
        <v>0</v>
      </c>
      <c r="DI19" s="5">
        <f t="shared" ca="1" si="247"/>
        <v>0</v>
      </c>
      <c r="DJ19" s="5"/>
      <c r="DK19" s="5">
        <f t="shared" ca="1" si="66"/>
        <v>226.16800000000001</v>
      </c>
      <c r="DL19" s="5">
        <f t="shared" ca="1" si="66"/>
        <v>7.9445600000000001</v>
      </c>
      <c r="DM19" s="5">
        <f t="shared" ca="1" si="66"/>
        <v>75.983699999999999</v>
      </c>
      <c r="DN19" s="5">
        <f t="shared" ca="1" si="66"/>
        <v>94.830100000000002</v>
      </c>
      <c r="DO19" s="5">
        <f t="shared" ca="1" si="66"/>
        <v>0</v>
      </c>
      <c r="DP19" s="5">
        <f t="shared" ca="1" si="66"/>
        <v>0</v>
      </c>
      <c r="DQ19" s="5">
        <f t="shared" ca="1" si="66"/>
        <v>4.8996000000000004</v>
      </c>
      <c r="DR19" s="5">
        <f t="shared" ca="1" si="66"/>
        <v>42.510399999999997</v>
      </c>
      <c r="DS19" s="5"/>
      <c r="DT19" s="20">
        <f t="shared" ca="1" si="230"/>
        <v>48.391654531905992</v>
      </c>
      <c r="DU19" s="20">
        <f t="shared" ca="1" si="231"/>
        <v>4.1962159902582643</v>
      </c>
      <c r="DV19" s="20">
        <f t="shared" ca="1" si="232"/>
        <v>6.6129708293197131</v>
      </c>
      <c r="DW19" s="20">
        <f t="shared" ca="1" si="233"/>
        <v>14.211447265589502</v>
      </c>
      <c r="DX19" s="20">
        <f t="shared" ca="1" si="234"/>
        <v>0</v>
      </c>
      <c r="DY19" s="20">
        <f t="shared" ca="1" si="235"/>
        <v>0</v>
      </c>
      <c r="DZ19" s="20">
        <f t="shared" ca="1" si="236"/>
        <v>2.9909852601733884</v>
      </c>
      <c r="EA19" s="20">
        <f t="shared" ca="1" si="237"/>
        <v>5.765660493266207</v>
      </c>
      <c r="EB19" s="20">
        <f t="shared" ca="1" si="238"/>
        <v>14.614405699641955</v>
      </c>
      <c r="EC19" s="20">
        <f t="shared" ca="1" si="239"/>
        <v>0</v>
      </c>
      <c r="ED19" s="20">
        <f t="shared" ca="1" si="240"/>
        <v>0</v>
      </c>
      <c r="EE19" s="5"/>
      <c r="EF19" s="5"/>
      <c r="EG19" s="5"/>
      <c r="EH19" s="5">
        <f t="shared" ca="1" si="248"/>
        <v>66445.2</v>
      </c>
      <c r="EI19" s="5">
        <f t="shared" ca="1" si="248"/>
        <v>0</v>
      </c>
      <c r="EJ19" s="5">
        <f t="shared" ca="1" si="248"/>
        <v>10663.9</v>
      </c>
      <c r="EK19" s="5">
        <f t="shared" ca="1" si="248"/>
        <v>22917</v>
      </c>
      <c r="EL19" s="5">
        <f t="shared" ca="1" si="248"/>
        <v>0</v>
      </c>
      <c r="EM19" s="5">
        <f t="shared" ca="1" si="248"/>
        <v>0</v>
      </c>
      <c r="EN19" s="5">
        <f t="shared" ca="1" si="248"/>
        <v>0</v>
      </c>
      <c r="EO19" s="5">
        <f t="shared" ca="1" si="248"/>
        <v>9297.5499999999993</v>
      </c>
      <c r="EP19" s="5">
        <f t="shared" ca="1" si="248"/>
        <v>23566.799999999999</v>
      </c>
      <c r="EQ19" s="5">
        <f t="shared" ca="1" si="248"/>
        <v>0</v>
      </c>
      <c r="ER19" s="5">
        <f t="shared" ca="1" si="248"/>
        <v>0</v>
      </c>
      <c r="ES19" s="5"/>
      <c r="ET19" s="5">
        <f t="shared" ca="1" si="249"/>
        <v>395.44600000000003</v>
      </c>
      <c r="EU19" s="5">
        <f t="shared" ca="1" si="249"/>
        <v>230.87899999999999</v>
      </c>
      <c r="EV19" s="5">
        <f t="shared" ca="1" si="249"/>
        <v>0</v>
      </c>
      <c r="EW19" s="5">
        <f t="shared" ca="1" si="249"/>
        <v>0</v>
      </c>
      <c r="EX19" s="5">
        <f t="shared" ca="1" si="249"/>
        <v>0</v>
      </c>
      <c r="EY19" s="5">
        <f t="shared" ca="1" si="249"/>
        <v>0</v>
      </c>
      <c r="EZ19" s="5">
        <f t="shared" ca="1" si="249"/>
        <v>164.56700000000001</v>
      </c>
      <c r="FA19" s="5">
        <f t="shared" ca="1" si="249"/>
        <v>0</v>
      </c>
      <c r="FB19" s="5">
        <f t="shared" ca="1" si="249"/>
        <v>0</v>
      </c>
      <c r="FC19" s="5">
        <f t="shared" ca="1" si="249"/>
        <v>0</v>
      </c>
      <c r="FD19" s="5">
        <f t="shared" ca="1" si="249"/>
        <v>0</v>
      </c>
      <c r="FE19" s="5"/>
      <c r="FF19" s="5">
        <f t="shared" ca="1" si="157"/>
        <v>226.16800000000001</v>
      </c>
      <c r="FG19" s="5">
        <f t="shared" ca="1" si="157"/>
        <v>7.9445499999999996</v>
      </c>
      <c r="FH19" s="5">
        <f t="shared" ca="1" si="157"/>
        <v>75.983699999999999</v>
      </c>
      <c r="FI19" s="5">
        <f t="shared" ca="1" si="157"/>
        <v>94.830100000000002</v>
      </c>
      <c r="FJ19" s="5">
        <f t="shared" ca="1" si="157"/>
        <v>0</v>
      </c>
      <c r="FK19" s="5">
        <f t="shared" ca="1" si="157"/>
        <v>0</v>
      </c>
      <c r="FL19" s="5">
        <f t="shared" ca="1" si="157"/>
        <v>4.8996000000000004</v>
      </c>
      <c r="FM19" s="5">
        <f t="shared" ca="1" si="157"/>
        <v>42.510399999999997</v>
      </c>
      <c r="FN19" s="5"/>
      <c r="FO19" s="20">
        <f t="shared" ca="1" si="241"/>
        <v>48.391636357027309</v>
      </c>
      <c r="FP19" s="20">
        <f t="shared" ca="1" si="158"/>
        <v>4.1961978153795814</v>
      </c>
      <c r="FQ19" s="20">
        <f t="shared" ca="1" si="159"/>
        <v>6.6129708293197131</v>
      </c>
      <c r="FR19" s="20">
        <f t="shared" ca="1" si="160"/>
        <v>14.211447265589502</v>
      </c>
      <c r="FS19" s="20">
        <f t="shared" ca="1" si="161"/>
        <v>0</v>
      </c>
      <c r="FT19" s="20">
        <f t="shared" ca="1" si="162"/>
        <v>0</v>
      </c>
      <c r="FU19" s="20">
        <f t="shared" ca="1" si="163"/>
        <v>2.9909852601733884</v>
      </c>
      <c r="FV19" s="20">
        <f t="shared" ca="1" si="164"/>
        <v>5.765660493266207</v>
      </c>
      <c r="FW19" s="20">
        <f t="shared" ca="1" si="165"/>
        <v>14.614405699641955</v>
      </c>
      <c r="FX19" s="20">
        <f t="shared" ca="1" si="166"/>
        <v>0</v>
      </c>
      <c r="FY19" s="20">
        <f t="shared" ca="1" si="167"/>
        <v>0</v>
      </c>
      <c r="FZ19" s="5"/>
      <c r="GA19" s="5"/>
      <c r="GB19" s="5"/>
      <c r="GC19" s="5">
        <f t="shared" ca="1" si="242"/>
        <v>66461</v>
      </c>
      <c r="GD19" s="5">
        <f t="shared" ca="1" si="242"/>
        <v>0</v>
      </c>
      <c r="GE19" s="5">
        <f t="shared" ca="1" si="242"/>
        <v>10664.6</v>
      </c>
      <c r="GF19" s="5">
        <f t="shared" ca="1" si="242"/>
        <v>22932.1</v>
      </c>
      <c r="GG19" s="5">
        <f t="shared" ca="1" si="242"/>
        <v>0</v>
      </c>
      <c r="GH19" s="5">
        <f t="shared" ca="1" si="242"/>
        <v>0</v>
      </c>
      <c r="GI19" s="5">
        <f t="shared" ca="1" si="242"/>
        <v>0</v>
      </c>
      <c r="GJ19" s="5">
        <f t="shared" ca="1" si="242"/>
        <v>9297.5499999999993</v>
      </c>
      <c r="GK19" s="5">
        <f t="shared" ca="1" si="242"/>
        <v>23566.799999999999</v>
      </c>
      <c r="GL19" s="5">
        <f t="shared" ca="1" si="242"/>
        <v>0</v>
      </c>
      <c r="GM19" s="5">
        <f t="shared" ca="1" si="242"/>
        <v>0</v>
      </c>
      <c r="GN19" s="5"/>
      <c r="GO19" s="5">
        <f t="shared" ca="1" si="250"/>
        <v>401.69799999999998</v>
      </c>
      <c r="GP19" s="5">
        <f t="shared" ca="1" si="250"/>
        <v>230.72800000000001</v>
      </c>
      <c r="GQ19" s="5">
        <f t="shared" ca="1" si="250"/>
        <v>0</v>
      </c>
      <c r="GR19" s="5">
        <f t="shared" ca="1" si="250"/>
        <v>0</v>
      </c>
      <c r="GS19" s="5">
        <f t="shared" ca="1" si="250"/>
        <v>0</v>
      </c>
      <c r="GT19" s="5">
        <f t="shared" ca="1" si="250"/>
        <v>0</v>
      </c>
      <c r="GU19" s="5">
        <f t="shared" ca="1" si="250"/>
        <v>170.97</v>
      </c>
      <c r="GV19" s="5">
        <f t="shared" ca="1" si="250"/>
        <v>0</v>
      </c>
      <c r="GW19" s="5">
        <f t="shared" ca="1" si="250"/>
        <v>0</v>
      </c>
      <c r="GX19" s="5">
        <f t="shared" ca="1" si="250"/>
        <v>0</v>
      </c>
      <c r="GY19" s="5">
        <f t="shared" ca="1" si="250"/>
        <v>0</v>
      </c>
      <c r="GZ19" s="5"/>
      <c r="HA19" s="5">
        <f t="shared" ca="1" si="83"/>
        <v>226.417</v>
      </c>
      <c r="HB19" s="5">
        <f t="shared" ca="1" si="83"/>
        <v>7.9393900000000004</v>
      </c>
      <c r="HC19" s="5">
        <f t="shared" ca="1" si="83"/>
        <v>75.984800000000007</v>
      </c>
      <c r="HD19" s="5">
        <f t="shared" ca="1" si="83"/>
        <v>94.892499999999998</v>
      </c>
      <c r="HE19" s="5">
        <f t="shared" ca="1" si="83"/>
        <v>0</v>
      </c>
      <c r="HF19" s="5">
        <f t="shared" ca="1" si="83"/>
        <v>0</v>
      </c>
      <c r="HG19" s="5">
        <f t="shared" ca="1" si="83"/>
        <v>5.0897199999999998</v>
      </c>
      <c r="HH19" s="5">
        <f t="shared" ca="1" si="83"/>
        <v>42.510399999999997</v>
      </c>
      <c r="HI19" s="5"/>
      <c r="HJ19" s="20">
        <f t="shared" ca="1" si="243"/>
        <v>48.515063702949782</v>
      </c>
      <c r="HK19" s="20">
        <f t="shared" ca="1" si="168"/>
        <v>4.1934534086984963</v>
      </c>
      <c r="HL19" s="20">
        <f t="shared" ca="1" si="169"/>
        <v>6.6134049181221712</v>
      </c>
      <c r="HM19" s="20">
        <f t="shared" ca="1" si="170"/>
        <v>14.220811181185363</v>
      </c>
      <c r="HN19" s="20">
        <f t="shared" ca="1" si="171"/>
        <v>0</v>
      </c>
      <c r="HO19" s="20">
        <f t="shared" ca="1" si="172"/>
        <v>0</v>
      </c>
      <c r="HP19" s="20">
        <f t="shared" ca="1" si="173"/>
        <v>3.1073590083786189</v>
      </c>
      <c r="HQ19" s="20">
        <f t="shared" ca="1" si="174"/>
        <v>5.765660493266207</v>
      </c>
      <c r="HR19" s="20">
        <f t="shared" ca="1" si="175"/>
        <v>14.614405699641955</v>
      </c>
      <c r="HS19" s="20">
        <f t="shared" ca="1" si="176"/>
        <v>0</v>
      </c>
      <c r="HT19" s="20">
        <f t="shared" ca="1" si="177"/>
        <v>0</v>
      </c>
      <c r="HU19" s="5"/>
      <c r="HV19" s="5"/>
      <c r="HW19" s="5"/>
      <c r="HX19" s="5">
        <f t="shared" ca="1" si="244"/>
        <v>66461</v>
      </c>
      <c r="HY19" s="5">
        <f t="shared" ca="1" si="244"/>
        <v>0</v>
      </c>
      <c r="HZ19" s="5">
        <f t="shared" ca="1" si="244"/>
        <v>10664.6</v>
      </c>
      <c r="IA19" s="5">
        <f t="shared" ca="1" si="244"/>
        <v>22932.1</v>
      </c>
      <c r="IB19" s="5">
        <f t="shared" ca="1" si="244"/>
        <v>0</v>
      </c>
      <c r="IC19" s="5">
        <f t="shared" ca="1" si="244"/>
        <v>0</v>
      </c>
      <c r="ID19" s="5">
        <f t="shared" ca="1" si="244"/>
        <v>0</v>
      </c>
      <c r="IE19" s="5">
        <f t="shared" ca="1" si="244"/>
        <v>9297.5499999999993</v>
      </c>
      <c r="IF19" s="5">
        <f t="shared" ca="1" si="244"/>
        <v>23566.799999999999</v>
      </c>
      <c r="IG19" s="5">
        <f t="shared" ca="1" si="244"/>
        <v>0</v>
      </c>
      <c r="IH19" s="5">
        <f t="shared" ca="1" si="244"/>
        <v>0</v>
      </c>
      <c r="II19" s="5"/>
      <c r="IJ19" s="5">
        <f t="shared" ca="1" si="251"/>
        <v>401.69799999999998</v>
      </c>
      <c r="IK19" s="5">
        <f t="shared" ca="1" si="251"/>
        <v>230.72800000000001</v>
      </c>
      <c r="IL19" s="5">
        <f t="shared" ca="1" si="251"/>
        <v>0</v>
      </c>
      <c r="IM19" s="5">
        <f t="shared" ca="1" si="251"/>
        <v>0</v>
      </c>
      <c r="IN19" s="5">
        <f t="shared" ca="1" si="251"/>
        <v>0</v>
      </c>
      <c r="IO19" s="5">
        <f t="shared" ca="1" si="251"/>
        <v>0</v>
      </c>
      <c r="IP19" s="5">
        <f t="shared" ca="1" si="251"/>
        <v>170.97</v>
      </c>
      <c r="IQ19" s="5">
        <f t="shared" ca="1" si="251"/>
        <v>0</v>
      </c>
      <c r="IR19" s="5">
        <f t="shared" ca="1" si="251"/>
        <v>0</v>
      </c>
      <c r="IS19" s="5">
        <f t="shared" ca="1" si="251"/>
        <v>0</v>
      </c>
      <c r="IT19" s="5">
        <f t="shared" ca="1" si="251"/>
        <v>0</v>
      </c>
      <c r="IU19" s="5"/>
      <c r="IV19" s="5">
        <f t="shared" ca="1" si="180"/>
        <v>226.417</v>
      </c>
      <c r="IW19" s="5">
        <f t="shared" ca="1" si="180"/>
        <v>7.9393900000000004</v>
      </c>
      <c r="IX19" s="5">
        <f t="shared" ca="1" si="180"/>
        <v>75.984800000000007</v>
      </c>
      <c r="IY19" s="5">
        <f t="shared" ca="1" si="180"/>
        <v>94.892499999999998</v>
      </c>
      <c r="IZ19" s="5">
        <f t="shared" ca="1" si="180"/>
        <v>0</v>
      </c>
      <c r="JA19" s="5">
        <f t="shared" ca="1" si="180"/>
        <v>0</v>
      </c>
      <c r="JB19" s="5">
        <f t="shared" ca="1" si="180"/>
        <v>5.0897199999999998</v>
      </c>
      <c r="JC19" s="5">
        <f t="shared" ca="1" si="180"/>
        <v>42.510399999999997</v>
      </c>
      <c r="JD19" s="5"/>
      <c r="JE19" s="20">
        <f t="shared" ca="1" si="245"/>
        <v>48.515063702949782</v>
      </c>
      <c r="JF19" s="20">
        <f t="shared" ca="1" si="181"/>
        <v>4.1934534086984963</v>
      </c>
      <c r="JG19" s="20">
        <f t="shared" ca="1" si="182"/>
        <v>6.6134049181221712</v>
      </c>
      <c r="JH19" s="20">
        <f t="shared" ca="1" si="183"/>
        <v>14.220811181185363</v>
      </c>
      <c r="JI19" s="20">
        <f t="shared" ca="1" si="184"/>
        <v>0</v>
      </c>
      <c r="JJ19" s="20">
        <f t="shared" ca="1" si="185"/>
        <v>0</v>
      </c>
      <c r="JK19" s="20">
        <f t="shared" ca="1" si="186"/>
        <v>3.1073590083786189</v>
      </c>
      <c r="JL19" s="20">
        <f t="shared" ca="1" si="187"/>
        <v>5.765660493266207</v>
      </c>
      <c r="JM19" s="20">
        <f t="shared" ca="1" si="188"/>
        <v>14.614405699641955</v>
      </c>
      <c r="JN19" s="20">
        <f t="shared" ca="1" si="189"/>
        <v>0</v>
      </c>
      <c r="JO19" s="20">
        <f t="shared" ca="1" si="190"/>
        <v>0</v>
      </c>
    </row>
    <row r="20" spans="1:275" x14ac:dyDescent="0.25">
      <c r="A20" s="5" t="e">
        <f ca="1">OFFSET('Model Parameters'!$C$3,MATCH(LEFT(C20,3),'Model Parameters'!$B$4:$B$24,0),0)</f>
        <v>#N/A</v>
      </c>
      <c r="B20" s="29">
        <v>15</v>
      </c>
      <c r="C20" s="56">
        <f>'Old Results'!C16</f>
        <v>0</v>
      </c>
      <c r="D20" s="56">
        <f>'New Results'!C16</f>
        <v>0</v>
      </c>
      <c r="E20" s="5">
        <f t="shared" ca="1" si="107"/>
        <v>0</v>
      </c>
      <c r="F20" s="5">
        <f t="shared" ca="1" si="108"/>
        <v>0</v>
      </c>
      <c r="G20" s="5">
        <f t="shared" ca="1" si="109"/>
        <v>0</v>
      </c>
      <c r="H20" s="5">
        <f t="shared" ca="1" si="110"/>
        <v>0</v>
      </c>
      <c r="I20" s="5">
        <f t="shared" ca="1" si="111"/>
        <v>0</v>
      </c>
      <c r="J20" s="5">
        <f t="shared" ca="1" si="112"/>
        <v>0</v>
      </c>
      <c r="K20" s="5">
        <f t="shared" ca="1" si="113"/>
        <v>0</v>
      </c>
      <c r="L20" s="5">
        <f t="shared" ca="1" si="114"/>
        <v>0</v>
      </c>
      <c r="M20" s="5">
        <f t="shared" ca="1" si="115"/>
        <v>0</v>
      </c>
      <c r="N20" s="5">
        <f t="shared" ca="1" si="116"/>
        <v>0</v>
      </c>
      <c r="O20" s="5">
        <f t="shared" ca="1" si="117"/>
        <v>0</v>
      </c>
      <c r="P20" s="5">
        <f t="shared" ca="1" si="118"/>
        <v>0</v>
      </c>
      <c r="Q20" s="5">
        <f t="shared" ca="1" si="119"/>
        <v>0</v>
      </c>
      <c r="R20" s="5">
        <f t="shared" ca="1" si="120"/>
        <v>0</v>
      </c>
      <c r="S20" s="5">
        <f t="shared" ca="1" si="121"/>
        <v>0</v>
      </c>
      <c r="T20" s="5">
        <f t="shared" ca="1" si="122"/>
        <v>0</v>
      </c>
      <c r="U20" s="5">
        <f t="shared" ca="1" si="123"/>
        <v>0</v>
      </c>
      <c r="V20" s="5">
        <f t="shared" ca="1" si="124"/>
        <v>0</v>
      </c>
      <c r="W20" s="5">
        <f t="shared" ca="1" si="125"/>
        <v>0</v>
      </c>
      <c r="X20" s="5">
        <f t="shared" ca="1" si="126"/>
        <v>0</v>
      </c>
      <c r="Y20" s="5">
        <f t="shared" ca="1" si="127"/>
        <v>0</v>
      </c>
      <c r="Z20" s="5">
        <f t="shared" ca="1" si="128"/>
        <v>0</v>
      </c>
      <c r="AA20" s="5"/>
      <c r="AB20" s="47">
        <f t="shared" ca="1" si="129"/>
        <v>0</v>
      </c>
      <c r="AC20" s="47">
        <f t="shared" ca="1" si="130"/>
        <v>0</v>
      </c>
      <c r="AD20" s="47">
        <f t="shared" ca="1" si="131"/>
        <v>0</v>
      </c>
      <c r="AE20" s="47">
        <f t="shared" ca="1" si="132"/>
        <v>0</v>
      </c>
      <c r="AF20" s="47">
        <f t="shared" ca="1" si="133"/>
        <v>0</v>
      </c>
      <c r="AG20" s="47">
        <f t="shared" ca="1" si="134"/>
        <v>0</v>
      </c>
      <c r="AH20" s="47">
        <f t="shared" ca="1" si="135"/>
        <v>0</v>
      </c>
      <c r="AI20" s="47">
        <f t="shared" ca="1" si="136"/>
        <v>0</v>
      </c>
      <c r="AJ20" s="37" t="e">
        <f t="shared" ca="1" si="191"/>
        <v>#N/A</v>
      </c>
      <c r="AK20" s="37" t="e">
        <f t="shared" ca="1" si="137"/>
        <v>#N/A</v>
      </c>
      <c r="AL20" s="26" t="e">
        <f t="shared" ca="1" si="192"/>
        <v>#N/A</v>
      </c>
      <c r="AM20" s="38">
        <f t="shared" ca="1" si="193"/>
        <v>0</v>
      </c>
      <c r="AN20" s="38">
        <f t="shared" ca="1" si="194"/>
        <v>0</v>
      </c>
      <c r="AO20" s="23">
        <f t="shared" ca="1" si="195"/>
        <v>0</v>
      </c>
      <c r="AP20" s="44">
        <f t="shared" ca="1" si="140"/>
        <v>0</v>
      </c>
      <c r="AQ20" s="45">
        <f t="shared" ca="1" si="141"/>
        <v>0</v>
      </c>
      <c r="AR20" s="45">
        <f t="shared" ca="1" si="142"/>
        <v>0</v>
      </c>
      <c r="AS20" s="45">
        <f t="shared" ca="1" si="143"/>
        <v>0</v>
      </c>
      <c r="AT20" s="45">
        <f t="shared" ca="1" si="144"/>
        <v>0</v>
      </c>
      <c r="AU20" s="45">
        <f t="shared" ca="1" si="145"/>
        <v>0</v>
      </c>
      <c r="AV20" s="45">
        <f t="shared" ca="1" si="146"/>
        <v>0</v>
      </c>
      <c r="AW20" s="45">
        <f t="shared" ca="1" si="147"/>
        <v>0</v>
      </c>
      <c r="AX20" s="5">
        <f t="shared" ca="1" si="196"/>
        <v>0</v>
      </c>
      <c r="AY20" s="5">
        <f t="shared" ca="1" si="197"/>
        <v>0</v>
      </c>
      <c r="AZ20" s="5">
        <f t="shared" ca="1" si="198"/>
        <v>0</v>
      </c>
      <c r="BA20" s="5">
        <f t="shared" ca="1" si="199"/>
        <v>0</v>
      </c>
      <c r="BB20" s="5">
        <f t="shared" ca="1" si="200"/>
        <v>0</v>
      </c>
      <c r="BC20" s="5">
        <f t="shared" ca="1" si="201"/>
        <v>0</v>
      </c>
      <c r="BD20" s="5">
        <f t="shared" ca="1" si="202"/>
        <v>0</v>
      </c>
      <c r="BE20" s="5">
        <f t="shared" ca="1" si="203"/>
        <v>0</v>
      </c>
      <c r="BF20" s="5">
        <f t="shared" ca="1" si="204"/>
        <v>0</v>
      </c>
      <c r="BG20" s="5">
        <f t="shared" ca="1" si="205"/>
        <v>0</v>
      </c>
      <c r="BH20" s="5">
        <f t="shared" ca="1" si="206"/>
        <v>0</v>
      </c>
      <c r="BI20" s="5">
        <f t="shared" ca="1" si="207"/>
        <v>0</v>
      </c>
      <c r="BJ20" s="47">
        <f t="shared" ca="1" si="208"/>
        <v>0</v>
      </c>
      <c r="BK20" s="47">
        <f t="shared" ca="1" si="209"/>
        <v>0</v>
      </c>
      <c r="BL20" s="47">
        <f t="shared" ca="1" si="210"/>
        <v>0</v>
      </c>
      <c r="BM20" s="47">
        <f t="shared" ca="1" si="211"/>
        <v>0</v>
      </c>
      <c r="BN20" s="47">
        <f t="shared" ca="1" si="212"/>
        <v>0</v>
      </c>
      <c r="BO20" s="47">
        <f t="shared" ca="1" si="213"/>
        <v>0</v>
      </c>
      <c r="BP20" s="47">
        <f t="shared" ca="1" si="214"/>
        <v>0</v>
      </c>
      <c r="BQ20" s="47">
        <f t="shared" ca="1" si="215"/>
        <v>0</v>
      </c>
      <c r="BR20" s="47">
        <f t="shared" ca="1" si="216"/>
        <v>0</v>
      </c>
      <c r="BS20" s="47">
        <f t="shared" ca="1" si="217"/>
        <v>0</v>
      </c>
      <c r="BT20" s="47">
        <f t="shared" ca="1" si="218"/>
        <v>0</v>
      </c>
      <c r="BU20" s="47">
        <f t="shared" ca="1" si="219"/>
        <v>0</v>
      </c>
      <c r="BV20" s="47">
        <f t="shared" ca="1" si="220"/>
        <v>0</v>
      </c>
      <c r="BW20" s="47">
        <f t="shared" ca="1" si="221"/>
        <v>0</v>
      </c>
      <c r="BX20" s="47">
        <f t="shared" ca="1" si="222"/>
        <v>0</v>
      </c>
      <c r="BY20" s="47">
        <f t="shared" ca="1" si="223"/>
        <v>0</v>
      </c>
      <c r="BZ20" s="47">
        <f t="shared" ca="1" si="224"/>
        <v>0</v>
      </c>
      <c r="CA20" s="20">
        <f t="shared" ca="1" si="225"/>
        <v>0</v>
      </c>
      <c r="CB20" s="37" t="e">
        <f t="shared" ca="1" si="151"/>
        <v>#N/A</v>
      </c>
      <c r="CC20" s="37" t="e">
        <f t="shared" ca="1" si="152"/>
        <v>#N/A</v>
      </c>
      <c r="CD20" s="26" t="e">
        <f t="shared" ca="1" si="226"/>
        <v>#N/A</v>
      </c>
      <c r="CE20" s="38">
        <f t="shared" ca="1" si="227"/>
        <v>0</v>
      </c>
      <c r="CF20" s="38">
        <f t="shared" ca="1" si="228"/>
        <v>0</v>
      </c>
      <c r="CG20" s="23">
        <f t="shared" ca="1" si="229"/>
        <v>0</v>
      </c>
      <c r="CM20" s="5">
        <f t="shared" ca="1" si="246"/>
        <v>0</v>
      </c>
      <c r="CN20" s="5">
        <f t="shared" ca="1" si="246"/>
        <v>0</v>
      </c>
      <c r="CO20" s="5">
        <f t="shared" ca="1" si="246"/>
        <v>0</v>
      </c>
      <c r="CP20" s="5">
        <f t="shared" ca="1" si="246"/>
        <v>0</v>
      </c>
      <c r="CQ20" s="5">
        <f t="shared" ca="1" si="246"/>
        <v>0</v>
      </c>
      <c r="CR20" s="5">
        <f t="shared" ca="1" si="246"/>
        <v>0</v>
      </c>
      <c r="CS20" s="5">
        <f t="shared" ca="1" si="246"/>
        <v>0</v>
      </c>
      <c r="CT20" s="5">
        <f t="shared" ca="1" si="246"/>
        <v>0</v>
      </c>
      <c r="CU20" s="5">
        <f t="shared" ca="1" si="246"/>
        <v>0</v>
      </c>
      <c r="CV20" s="5">
        <f t="shared" ca="1" si="246"/>
        <v>0</v>
      </c>
      <c r="CW20" s="5">
        <f t="shared" ca="1" si="246"/>
        <v>0</v>
      </c>
      <c r="CX20" s="5"/>
      <c r="CY20" s="5">
        <f t="shared" ca="1" si="247"/>
        <v>0</v>
      </c>
      <c r="CZ20" s="5">
        <f t="shared" ca="1" si="247"/>
        <v>0</v>
      </c>
      <c r="DA20" s="5">
        <f t="shared" ca="1" si="247"/>
        <v>0</v>
      </c>
      <c r="DB20" s="5">
        <f t="shared" ca="1" si="247"/>
        <v>0</v>
      </c>
      <c r="DC20" s="5">
        <f t="shared" ca="1" si="247"/>
        <v>0</v>
      </c>
      <c r="DD20" s="5">
        <f t="shared" ca="1" si="247"/>
        <v>0</v>
      </c>
      <c r="DE20" s="5">
        <f t="shared" ca="1" si="247"/>
        <v>0</v>
      </c>
      <c r="DF20" s="5">
        <f t="shared" ca="1" si="247"/>
        <v>0</v>
      </c>
      <c r="DG20" s="5">
        <f t="shared" ca="1" si="247"/>
        <v>0</v>
      </c>
      <c r="DH20" s="5">
        <f t="shared" ca="1" si="247"/>
        <v>0</v>
      </c>
      <c r="DI20" s="5">
        <f t="shared" ca="1" si="247"/>
        <v>0</v>
      </c>
      <c r="DJ20" s="5"/>
      <c r="DK20" s="5">
        <f t="shared" ca="1" si="66"/>
        <v>0</v>
      </c>
      <c r="DL20" s="5">
        <f t="shared" ca="1" si="66"/>
        <v>0</v>
      </c>
      <c r="DM20" s="5">
        <f t="shared" ca="1" si="66"/>
        <v>0</v>
      </c>
      <c r="DN20" s="5">
        <f t="shared" ca="1" si="66"/>
        <v>0</v>
      </c>
      <c r="DO20" s="5">
        <f t="shared" ca="1" si="66"/>
        <v>0</v>
      </c>
      <c r="DP20" s="5">
        <f t="shared" ca="1" si="66"/>
        <v>0</v>
      </c>
      <c r="DQ20" s="5">
        <f t="shared" ca="1" si="66"/>
        <v>0</v>
      </c>
      <c r="DR20" s="5">
        <f t="shared" ca="1" si="66"/>
        <v>0</v>
      </c>
      <c r="DS20" s="5"/>
      <c r="DT20" s="20" t="e">
        <f t="shared" ca="1" si="230"/>
        <v>#N/A</v>
      </c>
      <c r="DU20" s="20" t="e">
        <f t="shared" ca="1" si="231"/>
        <v>#N/A</v>
      </c>
      <c r="DV20" s="20" t="e">
        <f t="shared" ca="1" si="232"/>
        <v>#N/A</v>
      </c>
      <c r="DW20" s="20" t="e">
        <f t="shared" ca="1" si="233"/>
        <v>#N/A</v>
      </c>
      <c r="DX20" s="20" t="e">
        <f t="shared" ca="1" si="234"/>
        <v>#N/A</v>
      </c>
      <c r="DY20" s="20" t="e">
        <f t="shared" ca="1" si="235"/>
        <v>#N/A</v>
      </c>
      <c r="DZ20" s="20" t="e">
        <f t="shared" ca="1" si="236"/>
        <v>#N/A</v>
      </c>
      <c r="EA20" s="20" t="e">
        <f t="shared" ca="1" si="237"/>
        <v>#N/A</v>
      </c>
      <c r="EB20" s="20" t="e">
        <f t="shared" ca="1" si="238"/>
        <v>#N/A</v>
      </c>
      <c r="EC20" s="20" t="e">
        <f t="shared" ca="1" si="239"/>
        <v>#N/A</v>
      </c>
      <c r="ED20" s="20" t="e">
        <f t="shared" ca="1" si="240"/>
        <v>#N/A</v>
      </c>
      <c r="EE20" s="5"/>
      <c r="EF20" s="5"/>
      <c r="EG20" s="5"/>
      <c r="EH20" s="5">
        <f t="shared" ca="1" si="248"/>
        <v>0</v>
      </c>
      <c r="EI20" s="5">
        <f t="shared" ca="1" si="248"/>
        <v>0</v>
      </c>
      <c r="EJ20" s="5">
        <f t="shared" ca="1" si="248"/>
        <v>0</v>
      </c>
      <c r="EK20" s="5">
        <f t="shared" ca="1" si="248"/>
        <v>0</v>
      </c>
      <c r="EL20" s="5">
        <f t="shared" ca="1" si="248"/>
        <v>0</v>
      </c>
      <c r="EM20" s="5">
        <f t="shared" ca="1" si="248"/>
        <v>0</v>
      </c>
      <c r="EN20" s="5">
        <f t="shared" ca="1" si="248"/>
        <v>0</v>
      </c>
      <c r="EO20" s="5">
        <f t="shared" ca="1" si="248"/>
        <v>0</v>
      </c>
      <c r="EP20" s="5">
        <f t="shared" ca="1" si="248"/>
        <v>0</v>
      </c>
      <c r="EQ20" s="5">
        <f t="shared" ca="1" si="248"/>
        <v>0</v>
      </c>
      <c r="ER20" s="5">
        <f t="shared" ca="1" si="248"/>
        <v>0</v>
      </c>
      <c r="ES20" s="5"/>
      <c r="ET20" s="5">
        <f t="shared" ca="1" si="249"/>
        <v>0</v>
      </c>
      <c r="EU20" s="5">
        <f t="shared" ca="1" si="249"/>
        <v>0</v>
      </c>
      <c r="EV20" s="5">
        <f t="shared" ca="1" si="249"/>
        <v>0</v>
      </c>
      <c r="EW20" s="5">
        <f t="shared" ca="1" si="249"/>
        <v>0</v>
      </c>
      <c r="EX20" s="5">
        <f t="shared" ca="1" si="249"/>
        <v>0</v>
      </c>
      <c r="EY20" s="5">
        <f t="shared" ca="1" si="249"/>
        <v>0</v>
      </c>
      <c r="EZ20" s="5">
        <f t="shared" ca="1" si="249"/>
        <v>0</v>
      </c>
      <c r="FA20" s="5">
        <f t="shared" ca="1" si="249"/>
        <v>0</v>
      </c>
      <c r="FB20" s="5">
        <f t="shared" ca="1" si="249"/>
        <v>0</v>
      </c>
      <c r="FC20" s="5">
        <f t="shared" ca="1" si="249"/>
        <v>0</v>
      </c>
      <c r="FD20" s="5">
        <f t="shared" ca="1" si="249"/>
        <v>0</v>
      </c>
      <c r="FE20" s="5"/>
      <c r="FF20" s="5">
        <f t="shared" ca="1" si="157"/>
        <v>0</v>
      </c>
      <c r="FG20" s="5">
        <f t="shared" ca="1" si="157"/>
        <v>0</v>
      </c>
      <c r="FH20" s="5">
        <f t="shared" ca="1" si="157"/>
        <v>0</v>
      </c>
      <c r="FI20" s="5">
        <f t="shared" ca="1" si="157"/>
        <v>0</v>
      </c>
      <c r="FJ20" s="5">
        <f t="shared" ca="1" si="157"/>
        <v>0</v>
      </c>
      <c r="FK20" s="5">
        <f t="shared" ca="1" si="157"/>
        <v>0</v>
      </c>
      <c r="FL20" s="5">
        <f t="shared" ca="1" si="157"/>
        <v>0</v>
      </c>
      <c r="FM20" s="5">
        <f t="shared" ca="1" si="157"/>
        <v>0</v>
      </c>
      <c r="FN20" s="5"/>
      <c r="FO20" s="20" t="e">
        <f t="shared" ca="1" si="241"/>
        <v>#N/A</v>
      </c>
      <c r="FP20" s="20" t="e">
        <f t="shared" ca="1" si="158"/>
        <v>#N/A</v>
      </c>
      <c r="FQ20" s="20" t="e">
        <f t="shared" ca="1" si="159"/>
        <v>#N/A</v>
      </c>
      <c r="FR20" s="20" t="e">
        <f t="shared" ca="1" si="160"/>
        <v>#N/A</v>
      </c>
      <c r="FS20" s="20" t="e">
        <f t="shared" ca="1" si="161"/>
        <v>#N/A</v>
      </c>
      <c r="FT20" s="20" t="e">
        <f t="shared" ca="1" si="162"/>
        <v>#N/A</v>
      </c>
      <c r="FU20" s="20" t="e">
        <f t="shared" ca="1" si="163"/>
        <v>#N/A</v>
      </c>
      <c r="FV20" s="20" t="e">
        <f t="shared" ca="1" si="164"/>
        <v>#N/A</v>
      </c>
      <c r="FW20" s="20" t="e">
        <f t="shared" ca="1" si="165"/>
        <v>#N/A</v>
      </c>
      <c r="FX20" s="20" t="e">
        <f t="shared" ca="1" si="166"/>
        <v>#N/A</v>
      </c>
      <c r="FY20" s="20" t="e">
        <f t="shared" ca="1" si="167"/>
        <v>#N/A</v>
      </c>
      <c r="FZ20" s="5"/>
      <c r="GA20" s="5"/>
      <c r="GB20" s="5"/>
      <c r="GC20" s="5">
        <f t="shared" ca="1" si="242"/>
        <v>0</v>
      </c>
      <c r="GD20" s="5">
        <f t="shared" ca="1" si="242"/>
        <v>0</v>
      </c>
      <c r="GE20" s="5">
        <f t="shared" ca="1" si="242"/>
        <v>0</v>
      </c>
      <c r="GF20" s="5">
        <f t="shared" ca="1" si="242"/>
        <v>0</v>
      </c>
      <c r="GG20" s="5">
        <f t="shared" ca="1" si="242"/>
        <v>0</v>
      </c>
      <c r="GH20" s="5">
        <f t="shared" ca="1" si="242"/>
        <v>0</v>
      </c>
      <c r="GI20" s="5">
        <f t="shared" ca="1" si="242"/>
        <v>0</v>
      </c>
      <c r="GJ20" s="5">
        <f t="shared" ca="1" si="242"/>
        <v>0</v>
      </c>
      <c r="GK20" s="5">
        <f t="shared" ca="1" si="242"/>
        <v>0</v>
      </c>
      <c r="GL20" s="5">
        <f t="shared" ca="1" si="242"/>
        <v>0</v>
      </c>
      <c r="GM20" s="5">
        <f t="shared" ca="1" si="242"/>
        <v>0</v>
      </c>
      <c r="GN20" s="5"/>
      <c r="GO20" s="5">
        <f t="shared" ca="1" si="250"/>
        <v>0</v>
      </c>
      <c r="GP20" s="5">
        <f t="shared" ca="1" si="250"/>
        <v>0</v>
      </c>
      <c r="GQ20" s="5">
        <f t="shared" ca="1" si="250"/>
        <v>0</v>
      </c>
      <c r="GR20" s="5">
        <f t="shared" ca="1" si="250"/>
        <v>0</v>
      </c>
      <c r="GS20" s="5">
        <f t="shared" ca="1" si="250"/>
        <v>0</v>
      </c>
      <c r="GT20" s="5">
        <f t="shared" ca="1" si="250"/>
        <v>0</v>
      </c>
      <c r="GU20" s="5">
        <f t="shared" ca="1" si="250"/>
        <v>0</v>
      </c>
      <c r="GV20" s="5">
        <f t="shared" ca="1" si="250"/>
        <v>0</v>
      </c>
      <c r="GW20" s="5">
        <f t="shared" ca="1" si="250"/>
        <v>0</v>
      </c>
      <c r="GX20" s="5">
        <f t="shared" ca="1" si="250"/>
        <v>0</v>
      </c>
      <c r="GY20" s="5">
        <f t="shared" ca="1" si="250"/>
        <v>0</v>
      </c>
      <c r="GZ20" s="5"/>
      <c r="HA20" s="5">
        <f t="shared" ca="1" si="83"/>
        <v>0</v>
      </c>
      <c r="HB20" s="5">
        <f t="shared" ca="1" si="83"/>
        <v>0</v>
      </c>
      <c r="HC20" s="5">
        <f t="shared" ca="1" si="83"/>
        <v>0</v>
      </c>
      <c r="HD20" s="5">
        <f t="shared" ca="1" si="83"/>
        <v>0</v>
      </c>
      <c r="HE20" s="5">
        <f t="shared" ca="1" si="83"/>
        <v>0</v>
      </c>
      <c r="HF20" s="5">
        <f t="shared" ca="1" si="83"/>
        <v>0</v>
      </c>
      <c r="HG20" s="5">
        <f t="shared" ca="1" si="83"/>
        <v>0</v>
      </c>
      <c r="HH20" s="5">
        <f t="shared" ca="1" si="83"/>
        <v>0</v>
      </c>
      <c r="HI20" s="5"/>
      <c r="HJ20" s="20" t="e">
        <f t="shared" ca="1" si="243"/>
        <v>#N/A</v>
      </c>
      <c r="HK20" s="20" t="e">
        <f t="shared" ca="1" si="168"/>
        <v>#N/A</v>
      </c>
      <c r="HL20" s="20" t="e">
        <f t="shared" ca="1" si="169"/>
        <v>#N/A</v>
      </c>
      <c r="HM20" s="20" t="e">
        <f t="shared" ca="1" si="170"/>
        <v>#N/A</v>
      </c>
      <c r="HN20" s="20" t="e">
        <f t="shared" ca="1" si="171"/>
        <v>#N/A</v>
      </c>
      <c r="HO20" s="20" t="e">
        <f t="shared" ca="1" si="172"/>
        <v>#N/A</v>
      </c>
      <c r="HP20" s="20" t="e">
        <f t="shared" ca="1" si="173"/>
        <v>#N/A</v>
      </c>
      <c r="HQ20" s="20" t="e">
        <f t="shared" ca="1" si="174"/>
        <v>#N/A</v>
      </c>
      <c r="HR20" s="20" t="e">
        <f t="shared" ca="1" si="175"/>
        <v>#N/A</v>
      </c>
      <c r="HS20" s="20" t="e">
        <f t="shared" ca="1" si="176"/>
        <v>#N/A</v>
      </c>
      <c r="HT20" s="20" t="e">
        <f t="shared" ca="1" si="177"/>
        <v>#N/A</v>
      </c>
      <c r="HU20" s="5"/>
      <c r="HV20" s="5"/>
      <c r="HW20" s="5"/>
      <c r="HX20" s="5">
        <f t="shared" ca="1" si="244"/>
        <v>0</v>
      </c>
      <c r="HY20" s="5">
        <f t="shared" ca="1" si="244"/>
        <v>0</v>
      </c>
      <c r="HZ20" s="5">
        <f t="shared" ca="1" si="244"/>
        <v>0</v>
      </c>
      <c r="IA20" s="5">
        <f t="shared" ca="1" si="244"/>
        <v>0</v>
      </c>
      <c r="IB20" s="5">
        <f t="shared" ca="1" si="244"/>
        <v>0</v>
      </c>
      <c r="IC20" s="5">
        <f t="shared" ca="1" si="244"/>
        <v>0</v>
      </c>
      <c r="ID20" s="5">
        <f t="shared" ca="1" si="244"/>
        <v>0</v>
      </c>
      <c r="IE20" s="5">
        <f t="shared" ca="1" si="244"/>
        <v>0</v>
      </c>
      <c r="IF20" s="5">
        <f t="shared" ca="1" si="244"/>
        <v>0</v>
      </c>
      <c r="IG20" s="5">
        <f t="shared" ca="1" si="244"/>
        <v>0</v>
      </c>
      <c r="IH20" s="5">
        <f t="shared" ca="1" si="244"/>
        <v>0</v>
      </c>
      <c r="II20" s="5"/>
      <c r="IJ20" s="5">
        <f t="shared" ca="1" si="251"/>
        <v>0</v>
      </c>
      <c r="IK20" s="5">
        <f t="shared" ca="1" si="251"/>
        <v>0</v>
      </c>
      <c r="IL20" s="5">
        <f t="shared" ca="1" si="251"/>
        <v>0</v>
      </c>
      <c r="IM20" s="5">
        <f t="shared" ca="1" si="251"/>
        <v>0</v>
      </c>
      <c r="IN20" s="5">
        <f t="shared" ca="1" si="251"/>
        <v>0</v>
      </c>
      <c r="IO20" s="5">
        <f t="shared" ca="1" si="251"/>
        <v>0</v>
      </c>
      <c r="IP20" s="5">
        <f t="shared" ca="1" si="251"/>
        <v>0</v>
      </c>
      <c r="IQ20" s="5">
        <f t="shared" ca="1" si="251"/>
        <v>0</v>
      </c>
      <c r="IR20" s="5">
        <f t="shared" ca="1" si="251"/>
        <v>0</v>
      </c>
      <c r="IS20" s="5">
        <f t="shared" ca="1" si="251"/>
        <v>0</v>
      </c>
      <c r="IT20" s="5">
        <f t="shared" ca="1" si="251"/>
        <v>0</v>
      </c>
      <c r="IU20" s="5"/>
      <c r="IV20" s="5">
        <f t="shared" ca="1" si="180"/>
        <v>0</v>
      </c>
      <c r="IW20" s="5">
        <f t="shared" ca="1" si="180"/>
        <v>0</v>
      </c>
      <c r="IX20" s="5">
        <f t="shared" ca="1" si="180"/>
        <v>0</v>
      </c>
      <c r="IY20" s="5">
        <f t="shared" ca="1" si="180"/>
        <v>0</v>
      </c>
      <c r="IZ20" s="5">
        <f t="shared" ca="1" si="180"/>
        <v>0</v>
      </c>
      <c r="JA20" s="5">
        <f t="shared" ca="1" si="180"/>
        <v>0</v>
      </c>
      <c r="JB20" s="5">
        <f t="shared" ca="1" si="180"/>
        <v>0</v>
      </c>
      <c r="JC20" s="5">
        <f t="shared" ca="1" si="180"/>
        <v>0</v>
      </c>
      <c r="JD20" s="5"/>
      <c r="JE20" s="20" t="e">
        <f t="shared" ca="1" si="245"/>
        <v>#N/A</v>
      </c>
      <c r="JF20" s="20" t="e">
        <f t="shared" ca="1" si="181"/>
        <v>#N/A</v>
      </c>
      <c r="JG20" s="20" t="e">
        <f t="shared" ca="1" si="182"/>
        <v>#N/A</v>
      </c>
      <c r="JH20" s="20" t="e">
        <f t="shared" ca="1" si="183"/>
        <v>#N/A</v>
      </c>
      <c r="JI20" s="20" t="e">
        <f t="shared" ca="1" si="184"/>
        <v>#N/A</v>
      </c>
      <c r="JJ20" s="20" t="e">
        <f t="shared" ca="1" si="185"/>
        <v>#N/A</v>
      </c>
      <c r="JK20" s="20" t="e">
        <f t="shared" ca="1" si="186"/>
        <v>#N/A</v>
      </c>
      <c r="JL20" s="20" t="e">
        <f t="shared" ca="1" si="187"/>
        <v>#N/A</v>
      </c>
      <c r="JM20" s="20" t="e">
        <f t="shared" ca="1" si="188"/>
        <v>#N/A</v>
      </c>
      <c r="JN20" s="20" t="e">
        <f t="shared" ca="1" si="189"/>
        <v>#N/A</v>
      </c>
      <c r="JO20" s="20" t="e">
        <f t="shared" ca="1" si="190"/>
        <v>#N/A</v>
      </c>
    </row>
    <row r="21" spans="1:275" x14ac:dyDescent="0.25">
      <c r="A21" s="5" t="e">
        <f ca="1">OFFSET('Model Parameters'!$C$3,MATCH(LEFT(C21,3),'Model Parameters'!$B$4:$B$24,0),0)</f>
        <v>#N/A</v>
      </c>
      <c r="B21" s="29">
        <v>16</v>
      </c>
      <c r="C21" s="56">
        <f>'Old Results'!C17</f>
        <v>0</v>
      </c>
      <c r="D21" s="56">
        <f>'New Results'!C17</f>
        <v>0</v>
      </c>
      <c r="E21" s="5">
        <f t="shared" ca="1" si="107"/>
        <v>0</v>
      </c>
      <c r="F21" s="5">
        <f t="shared" ca="1" si="108"/>
        <v>0</v>
      </c>
      <c r="G21" s="5">
        <f t="shared" ca="1" si="109"/>
        <v>0</v>
      </c>
      <c r="H21" s="5">
        <f t="shared" ca="1" si="110"/>
        <v>0</v>
      </c>
      <c r="I21" s="5">
        <f t="shared" ca="1" si="111"/>
        <v>0</v>
      </c>
      <c r="J21" s="5">
        <f t="shared" ca="1" si="112"/>
        <v>0</v>
      </c>
      <c r="K21" s="5">
        <f t="shared" ca="1" si="113"/>
        <v>0</v>
      </c>
      <c r="L21" s="5">
        <f t="shared" ca="1" si="114"/>
        <v>0</v>
      </c>
      <c r="M21" s="5">
        <f t="shared" ca="1" si="115"/>
        <v>0</v>
      </c>
      <c r="N21" s="5">
        <f t="shared" ca="1" si="116"/>
        <v>0</v>
      </c>
      <c r="O21" s="5">
        <f t="shared" ca="1" si="117"/>
        <v>0</v>
      </c>
      <c r="P21" s="5">
        <f t="shared" ca="1" si="118"/>
        <v>0</v>
      </c>
      <c r="Q21" s="5">
        <f t="shared" ca="1" si="119"/>
        <v>0</v>
      </c>
      <c r="R21" s="5">
        <f t="shared" ca="1" si="120"/>
        <v>0</v>
      </c>
      <c r="S21" s="5">
        <f t="shared" ca="1" si="121"/>
        <v>0</v>
      </c>
      <c r="T21" s="5">
        <f t="shared" ca="1" si="122"/>
        <v>0</v>
      </c>
      <c r="U21" s="5">
        <f t="shared" ca="1" si="123"/>
        <v>0</v>
      </c>
      <c r="V21" s="5">
        <f t="shared" ca="1" si="124"/>
        <v>0</v>
      </c>
      <c r="W21" s="5">
        <f t="shared" ca="1" si="125"/>
        <v>0</v>
      </c>
      <c r="X21" s="5">
        <f t="shared" ca="1" si="126"/>
        <v>0</v>
      </c>
      <c r="Y21" s="5">
        <f t="shared" ca="1" si="127"/>
        <v>0</v>
      </c>
      <c r="Z21" s="5">
        <f t="shared" ca="1" si="128"/>
        <v>0</v>
      </c>
      <c r="AA21" s="5"/>
      <c r="AB21" s="47">
        <f t="shared" ca="1" si="129"/>
        <v>0</v>
      </c>
      <c r="AC21" s="47">
        <f t="shared" ca="1" si="130"/>
        <v>0</v>
      </c>
      <c r="AD21" s="47">
        <f t="shared" ca="1" si="131"/>
        <v>0</v>
      </c>
      <c r="AE21" s="47">
        <f t="shared" ca="1" si="132"/>
        <v>0</v>
      </c>
      <c r="AF21" s="47">
        <f t="shared" ca="1" si="133"/>
        <v>0</v>
      </c>
      <c r="AG21" s="47">
        <f t="shared" ca="1" si="134"/>
        <v>0</v>
      </c>
      <c r="AH21" s="47">
        <f t="shared" ca="1" si="135"/>
        <v>0</v>
      </c>
      <c r="AI21" s="47">
        <f t="shared" ca="1" si="136"/>
        <v>0</v>
      </c>
      <c r="AJ21" s="37" t="e">
        <f t="shared" ca="1" si="191"/>
        <v>#N/A</v>
      </c>
      <c r="AK21" s="37" t="e">
        <f t="shared" ca="1" si="137"/>
        <v>#N/A</v>
      </c>
      <c r="AL21" s="26" t="e">
        <f t="shared" ca="1" si="192"/>
        <v>#N/A</v>
      </c>
      <c r="AM21" s="38">
        <f t="shared" ca="1" si="193"/>
        <v>0</v>
      </c>
      <c r="AN21" s="38">
        <f t="shared" ca="1" si="194"/>
        <v>0</v>
      </c>
      <c r="AO21" s="23">
        <f t="shared" ca="1" si="195"/>
        <v>0</v>
      </c>
      <c r="AP21" s="44">
        <f t="shared" ca="1" si="140"/>
        <v>0</v>
      </c>
      <c r="AQ21" s="45">
        <f t="shared" ca="1" si="141"/>
        <v>0</v>
      </c>
      <c r="AR21" s="45">
        <f t="shared" ca="1" si="142"/>
        <v>0</v>
      </c>
      <c r="AS21" s="45">
        <f t="shared" ca="1" si="143"/>
        <v>0</v>
      </c>
      <c r="AT21" s="45">
        <f t="shared" ca="1" si="144"/>
        <v>0</v>
      </c>
      <c r="AU21" s="45">
        <f t="shared" ca="1" si="145"/>
        <v>0</v>
      </c>
      <c r="AV21" s="45">
        <f t="shared" ca="1" si="146"/>
        <v>0</v>
      </c>
      <c r="AW21" s="45">
        <f t="shared" ca="1" si="147"/>
        <v>0</v>
      </c>
      <c r="AX21" s="5">
        <f t="shared" ca="1" si="196"/>
        <v>0</v>
      </c>
      <c r="AY21" s="5">
        <f t="shared" ca="1" si="197"/>
        <v>0</v>
      </c>
      <c r="AZ21" s="5">
        <f t="shared" ca="1" si="198"/>
        <v>0</v>
      </c>
      <c r="BA21" s="5">
        <f t="shared" ca="1" si="199"/>
        <v>0</v>
      </c>
      <c r="BB21" s="5">
        <f t="shared" ca="1" si="200"/>
        <v>0</v>
      </c>
      <c r="BC21" s="5">
        <f t="shared" ca="1" si="201"/>
        <v>0</v>
      </c>
      <c r="BD21" s="5">
        <f t="shared" ca="1" si="202"/>
        <v>0</v>
      </c>
      <c r="BE21" s="5">
        <f t="shared" ca="1" si="203"/>
        <v>0</v>
      </c>
      <c r="BF21" s="5">
        <f t="shared" ca="1" si="204"/>
        <v>0</v>
      </c>
      <c r="BG21" s="5">
        <f t="shared" ca="1" si="205"/>
        <v>0</v>
      </c>
      <c r="BH21" s="5">
        <f t="shared" ca="1" si="206"/>
        <v>0</v>
      </c>
      <c r="BI21" s="5">
        <f t="shared" ca="1" si="207"/>
        <v>0</v>
      </c>
      <c r="BJ21" s="47">
        <f t="shared" ca="1" si="208"/>
        <v>0</v>
      </c>
      <c r="BK21" s="47">
        <f t="shared" ca="1" si="209"/>
        <v>0</v>
      </c>
      <c r="BL21" s="47">
        <f t="shared" ca="1" si="210"/>
        <v>0</v>
      </c>
      <c r="BM21" s="47">
        <f t="shared" ca="1" si="211"/>
        <v>0</v>
      </c>
      <c r="BN21" s="47">
        <f t="shared" ca="1" si="212"/>
        <v>0</v>
      </c>
      <c r="BO21" s="47">
        <f t="shared" ca="1" si="213"/>
        <v>0</v>
      </c>
      <c r="BP21" s="47">
        <f t="shared" ca="1" si="214"/>
        <v>0</v>
      </c>
      <c r="BQ21" s="47">
        <f t="shared" ca="1" si="215"/>
        <v>0</v>
      </c>
      <c r="BR21" s="47">
        <f t="shared" ca="1" si="216"/>
        <v>0</v>
      </c>
      <c r="BS21" s="47">
        <f t="shared" ca="1" si="217"/>
        <v>0</v>
      </c>
      <c r="BT21" s="47">
        <f t="shared" ca="1" si="218"/>
        <v>0</v>
      </c>
      <c r="BU21" s="47">
        <f t="shared" ca="1" si="219"/>
        <v>0</v>
      </c>
      <c r="BV21" s="47">
        <f t="shared" ca="1" si="220"/>
        <v>0</v>
      </c>
      <c r="BW21" s="47">
        <f t="shared" ca="1" si="221"/>
        <v>0</v>
      </c>
      <c r="BX21" s="47">
        <f t="shared" ca="1" si="222"/>
        <v>0</v>
      </c>
      <c r="BY21" s="47">
        <f t="shared" ca="1" si="223"/>
        <v>0</v>
      </c>
      <c r="BZ21" s="47">
        <f t="shared" ca="1" si="224"/>
        <v>0</v>
      </c>
      <c r="CA21" s="20">
        <f t="shared" ca="1" si="225"/>
        <v>0</v>
      </c>
      <c r="CB21" s="37" t="e">
        <f t="shared" ca="1" si="151"/>
        <v>#N/A</v>
      </c>
      <c r="CC21" s="37" t="e">
        <f t="shared" ca="1" si="152"/>
        <v>#N/A</v>
      </c>
      <c r="CD21" s="26" t="e">
        <f t="shared" ca="1" si="226"/>
        <v>#N/A</v>
      </c>
      <c r="CE21" s="38">
        <f t="shared" ca="1" si="227"/>
        <v>0</v>
      </c>
      <c r="CF21" s="38">
        <f t="shared" ca="1" si="228"/>
        <v>0</v>
      </c>
      <c r="CG21" s="23">
        <f t="shared" ca="1" si="229"/>
        <v>0</v>
      </c>
      <c r="CM21" s="5">
        <f t="shared" ca="1" si="246"/>
        <v>0</v>
      </c>
      <c r="CN21" s="5">
        <f t="shared" ca="1" si="246"/>
        <v>0</v>
      </c>
      <c r="CO21" s="5">
        <f t="shared" ca="1" si="246"/>
        <v>0</v>
      </c>
      <c r="CP21" s="5">
        <f t="shared" ca="1" si="246"/>
        <v>0</v>
      </c>
      <c r="CQ21" s="5">
        <f t="shared" ca="1" si="246"/>
        <v>0</v>
      </c>
      <c r="CR21" s="5">
        <f t="shared" ca="1" si="246"/>
        <v>0</v>
      </c>
      <c r="CS21" s="5">
        <f t="shared" ca="1" si="246"/>
        <v>0</v>
      </c>
      <c r="CT21" s="5">
        <f t="shared" ca="1" si="246"/>
        <v>0</v>
      </c>
      <c r="CU21" s="5">
        <f t="shared" ca="1" si="246"/>
        <v>0</v>
      </c>
      <c r="CV21" s="5">
        <f t="shared" ca="1" si="246"/>
        <v>0</v>
      </c>
      <c r="CW21" s="5">
        <f t="shared" ca="1" si="246"/>
        <v>0</v>
      </c>
      <c r="CX21" s="5"/>
      <c r="CY21" s="5">
        <f t="shared" ca="1" si="247"/>
        <v>0</v>
      </c>
      <c r="CZ21" s="5">
        <f t="shared" ca="1" si="247"/>
        <v>0</v>
      </c>
      <c r="DA21" s="5">
        <f t="shared" ca="1" si="247"/>
        <v>0</v>
      </c>
      <c r="DB21" s="5">
        <f t="shared" ca="1" si="247"/>
        <v>0</v>
      </c>
      <c r="DC21" s="5">
        <f t="shared" ca="1" si="247"/>
        <v>0</v>
      </c>
      <c r="DD21" s="5">
        <f t="shared" ca="1" si="247"/>
        <v>0</v>
      </c>
      <c r="DE21" s="5">
        <f t="shared" ca="1" si="247"/>
        <v>0</v>
      </c>
      <c r="DF21" s="5">
        <f t="shared" ca="1" si="247"/>
        <v>0</v>
      </c>
      <c r="DG21" s="5">
        <f t="shared" ca="1" si="247"/>
        <v>0</v>
      </c>
      <c r="DH21" s="5">
        <f t="shared" ca="1" si="247"/>
        <v>0</v>
      </c>
      <c r="DI21" s="5">
        <f t="shared" ca="1" si="247"/>
        <v>0</v>
      </c>
      <c r="DJ21" s="5"/>
      <c r="DK21" s="5">
        <f t="shared" ca="1" si="66"/>
        <v>0</v>
      </c>
      <c r="DL21" s="5">
        <f t="shared" ca="1" si="66"/>
        <v>0</v>
      </c>
      <c r="DM21" s="5">
        <f t="shared" ca="1" si="66"/>
        <v>0</v>
      </c>
      <c r="DN21" s="5">
        <f t="shared" ca="1" si="66"/>
        <v>0</v>
      </c>
      <c r="DO21" s="5">
        <f t="shared" ca="1" si="66"/>
        <v>0</v>
      </c>
      <c r="DP21" s="5">
        <f t="shared" ca="1" si="66"/>
        <v>0</v>
      </c>
      <c r="DQ21" s="5">
        <f t="shared" ca="1" si="66"/>
        <v>0</v>
      </c>
      <c r="DR21" s="5">
        <f t="shared" ca="1" si="66"/>
        <v>0</v>
      </c>
      <c r="DS21" s="5"/>
      <c r="DT21" s="20" t="e">
        <f t="shared" ca="1" si="230"/>
        <v>#N/A</v>
      </c>
      <c r="DU21" s="20" t="e">
        <f t="shared" ca="1" si="231"/>
        <v>#N/A</v>
      </c>
      <c r="DV21" s="20" t="e">
        <f t="shared" ca="1" si="232"/>
        <v>#N/A</v>
      </c>
      <c r="DW21" s="20" t="e">
        <f t="shared" ca="1" si="233"/>
        <v>#N/A</v>
      </c>
      <c r="DX21" s="20" t="e">
        <f t="shared" ca="1" si="234"/>
        <v>#N/A</v>
      </c>
      <c r="DY21" s="20" t="e">
        <f t="shared" ca="1" si="235"/>
        <v>#N/A</v>
      </c>
      <c r="DZ21" s="20" t="e">
        <f t="shared" ca="1" si="236"/>
        <v>#N/A</v>
      </c>
      <c r="EA21" s="20" t="e">
        <f t="shared" ca="1" si="237"/>
        <v>#N/A</v>
      </c>
      <c r="EB21" s="20" t="e">
        <f t="shared" ca="1" si="238"/>
        <v>#N/A</v>
      </c>
      <c r="EC21" s="20" t="e">
        <f t="shared" ca="1" si="239"/>
        <v>#N/A</v>
      </c>
      <c r="ED21" s="20" t="e">
        <f t="shared" ca="1" si="240"/>
        <v>#N/A</v>
      </c>
      <c r="EE21" s="5"/>
      <c r="EF21" s="5"/>
      <c r="EG21" s="5"/>
      <c r="EH21" s="5">
        <f t="shared" ca="1" si="248"/>
        <v>0</v>
      </c>
      <c r="EI21" s="5">
        <f t="shared" ca="1" si="248"/>
        <v>0</v>
      </c>
      <c r="EJ21" s="5">
        <f t="shared" ca="1" si="248"/>
        <v>0</v>
      </c>
      <c r="EK21" s="5">
        <f t="shared" ca="1" si="248"/>
        <v>0</v>
      </c>
      <c r="EL21" s="5">
        <f t="shared" ca="1" si="248"/>
        <v>0</v>
      </c>
      <c r="EM21" s="5">
        <f t="shared" ca="1" si="248"/>
        <v>0</v>
      </c>
      <c r="EN21" s="5">
        <f t="shared" ca="1" si="248"/>
        <v>0</v>
      </c>
      <c r="EO21" s="5">
        <f t="shared" ca="1" si="248"/>
        <v>0</v>
      </c>
      <c r="EP21" s="5">
        <f t="shared" ca="1" si="248"/>
        <v>0</v>
      </c>
      <c r="EQ21" s="5">
        <f t="shared" ca="1" si="248"/>
        <v>0</v>
      </c>
      <c r="ER21" s="5">
        <f t="shared" ca="1" si="248"/>
        <v>0</v>
      </c>
      <c r="ES21" s="5"/>
      <c r="ET21" s="5">
        <f t="shared" ca="1" si="249"/>
        <v>0</v>
      </c>
      <c r="EU21" s="5">
        <f t="shared" ca="1" si="249"/>
        <v>0</v>
      </c>
      <c r="EV21" s="5">
        <f t="shared" ca="1" si="249"/>
        <v>0</v>
      </c>
      <c r="EW21" s="5">
        <f t="shared" ca="1" si="249"/>
        <v>0</v>
      </c>
      <c r="EX21" s="5">
        <f t="shared" ca="1" si="249"/>
        <v>0</v>
      </c>
      <c r="EY21" s="5">
        <f t="shared" ca="1" si="249"/>
        <v>0</v>
      </c>
      <c r="EZ21" s="5">
        <f t="shared" ca="1" si="249"/>
        <v>0</v>
      </c>
      <c r="FA21" s="5">
        <f t="shared" ca="1" si="249"/>
        <v>0</v>
      </c>
      <c r="FB21" s="5">
        <f t="shared" ca="1" si="249"/>
        <v>0</v>
      </c>
      <c r="FC21" s="5">
        <f t="shared" ca="1" si="249"/>
        <v>0</v>
      </c>
      <c r="FD21" s="5">
        <f t="shared" ca="1" si="249"/>
        <v>0</v>
      </c>
      <c r="FE21" s="5"/>
      <c r="FF21" s="5">
        <f t="shared" ca="1" si="157"/>
        <v>0</v>
      </c>
      <c r="FG21" s="5">
        <f t="shared" ca="1" si="157"/>
        <v>0</v>
      </c>
      <c r="FH21" s="5">
        <f t="shared" ca="1" si="157"/>
        <v>0</v>
      </c>
      <c r="FI21" s="5">
        <f t="shared" ca="1" si="157"/>
        <v>0</v>
      </c>
      <c r="FJ21" s="5">
        <f t="shared" ca="1" si="157"/>
        <v>0</v>
      </c>
      <c r="FK21" s="5">
        <f t="shared" ca="1" si="157"/>
        <v>0</v>
      </c>
      <c r="FL21" s="5">
        <f t="shared" ca="1" si="157"/>
        <v>0</v>
      </c>
      <c r="FM21" s="5">
        <f t="shared" ca="1" si="157"/>
        <v>0</v>
      </c>
      <c r="FN21" s="5"/>
      <c r="FO21" s="20" t="e">
        <f t="shared" ca="1" si="241"/>
        <v>#N/A</v>
      </c>
      <c r="FP21" s="20" t="e">
        <f t="shared" ca="1" si="158"/>
        <v>#N/A</v>
      </c>
      <c r="FQ21" s="20" t="e">
        <f t="shared" ca="1" si="159"/>
        <v>#N/A</v>
      </c>
      <c r="FR21" s="20" t="e">
        <f t="shared" ca="1" si="160"/>
        <v>#N/A</v>
      </c>
      <c r="FS21" s="20" t="e">
        <f t="shared" ca="1" si="161"/>
        <v>#N/A</v>
      </c>
      <c r="FT21" s="20" t="e">
        <f t="shared" ca="1" si="162"/>
        <v>#N/A</v>
      </c>
      <c r="FU21" s="20" t="e">
        <f t="shared" ca="1" si="163"/>
        <v>#N/A</v>
      </c>
      <c r="FV21" s="20" t="e">
        <f t="shared" ca="1" si="164"/>
        <v>#N/A</v>
      </c>
      <c r="FW21" s="20" t="e">
        <f t="shared" ca="1" si="165"/>
        <v>#N/A</v>
      </c>
      <c r="FX21" s="20" t="e">
        <f t="shared" ca="1" si="166"/>
        <v>#N/A</v>
      </c>
      <c r="FY21" s="20" t="e">
        <f t="shared" ca="1" si="167"/>
        <v>#N/A</v>
      </c>
      <c r="FZ21" s="5"/>
      <c r="GA21" s="5"/>
      <c r="GB21" s="5"/>
      <c r="GC21" s="5">
        <f t="shared" ca="1" si="242"/>
        <v>0</v>
      </c>
      <c r="GD21" s="5">
        <f t="shared" ca="1" si="242"/>
        <v>0</v>
      </c>
      <c r="GE21" s="5">
        <f t="shared" ca="1" si="242"/>
        <v>0</v>
      </c>
      <c r="GF21" s="5">
        <f t="shared" ca="1" si="242"/>
        <v>0</v>
      </c>
      <c r="GG21" s="5">
        <f t="shared" ca="1" si="242"/>
        <v>0</v>
      </c>
      <c r="GH21" s="5">
        <f t="shared" ca="1" si="242"/>
        <v>0</v>
      </c>
      <c r="GI21" s="5">
        <f t="shared" ca="1" si="242"/>
        <v>0</v>
      </c>
      <c r="GJ21" s="5">
        <f t="shared" ca="1" si="242"/>
        <v>0</v>
      </c>
      <c r="GK21" s="5">
        <f t="shared" ca="1" si="242"/>
        <v>0</v>
      </c>
      <c r="GL21" s="5">
        <f t="shared" ca="1" si="242"/>
        <v>0</v>
      </c>
      <c r="GM21" s="5">
        <f t="shared" ca="1" si="242"/>
        <v>0</v>
      </c>
      <c r="GN21" s="5"/>
      <c r="GO21" s="5">
        <f t="shared" ca="1" si="250"/>
        <v>0</v>
      </c>
      <c r="GP21" s="5">
        <f t="shared" ca="1" si="250"/>
        <v>0</v>
      </c>
      <c r="GQ21" s="5">
        <f t="shared" ca="1" si="250"/>
        <v>0</v>
      </c>
      <c r="GR21" s="5">
        <f t="shared" ca="1" si="250"/>
        <v>0</v>
      </c>
      <c r="GS21" s="5">
        <f t="shared" ca="1" si="250"/>
        <v>0</v>
      </c>
      <c r="GT21" s="5">
        <f t="shared" ca="1" si="250"/>
        <v>0</v>
      </c>
      <c r="GU21" s="5">
        <f t="shared" ca="1" si="250"/>
        <v>0</v>
      </c>
      <c r="GV21" s="5">
        <f t="shared" ca="1" si="250"/>
        <v>0</v>
      </c>
      <c r="GW21" s="5">
        <f t="shared" ca="1" si="250"/>
        <v>0</v>
      </c>
      <c r="GX21" s="5">
        <f t="shared" ca="1" si="250"/>
        <v>0</v>
      </c>
      <c r="GY21" s="5">
        <f t="shared" ca="1" si="250"/>
        <v>0</v>
      </c>
      <c r="GZ21" s="5"/>
      <c r="HA21" s="5">
        <f t="shared" ca="1" si="83"/>
        <v>0</v>
      </c>
      <c r="HB21" s="5">
        <f t="shared" ca="1" si="83"/>
        <v>0</v>
      </c>
      <c r="HC21" s="5">
        <f t="shared" ca="1" si="83"/>
        <v>0</v>
      </c>
      <c r="HD21" s="5">
        <f t="shared" ca="1" si="83"/>
        <v>0</v>
      </c>
      <c r="HE21" s="5">
        <f t="shared" ca="1" si="83"/>
        <v>0</v>
      </c>
      <c r="HF21" s="5">
        <f t="shared" ca="1" si="83"/>
        <v>0</v>
      </c>
      <c r="HG21" s="5">
        <f t="shared" ca="1" si="83"/>
        <v>0</v>
      </c>
      <c r="HH21" s="5">
        <f t="shared" ca="1" si="83"/>
        <v>0</v>
      </c>
      <c r="HI21" s="5"/>
      <c r="HJ21" s="20" t="e">
        <f t="shared" ca="1" si="243"/>
        <v>#N/A</v>
      </c>
      <c r="HK21" s="20" t="e">
        <f t="shared" ca="1" si="168"/>
        <v>#N/A</v>
      </c>
      <c r="HL21" s="20" t="e">
        <f t="shared" ca="1" si="169"/>
        <v>#N/A</v>
      </c>
      <c r="HM21" s="20" t="e">
        <f t="shared" ca="1" si="170"/>
        <v>#N/A</v>
      </c>
      <c r="HN21" s="20" t="e">
        <f t="shared" ca="1" si="171"/>
        <v>#N/A</v>
      </c>
      <c r="HO21" s="20" t="e">
        <f t="shared" ca="1" si="172"/>
        <v>#N/A</v>
      </c>
      <c r="HP21" s="20" t="e">
        <f t="shared" ca="1" si="173"/>
        <v>#N/A</v>
      </c>
      <c r="HQ21" s="20" t="e">
        <f t="shared" ca="1" si="174"/>
        <v>#N/A</v>
      </c>
      <c r="HR21" s="20" t="e">
        <f t="shared" ca="1" si="175"/>
        <v>#N/A</v>
      </c>
      <c r="HS21" s="20" t="e">
        <f t="shared" ca="1" si="176"/>
        <v>#N/A</v>
      </c>
      <c r="HT21" s="20" t="e">
        <f t="shared" ca="1" si="177"/>
        <v>#N/A</v>
      </c>
      <c r="HU21" s="5"/>
      <c r="HV21" s="5"/>
      <c r="HW21" s="5"/>
      <c r="HX21" s="5">
        <f t="shared" ca="1" si="244"/>
        <v>0</v>
      </c>
      <c r="HY21" s="5">
        <f t="shared" ca="1" si="244"/>
        <v>0</v>
      </c>
      <c r="HZ21" s="5">
        <f t="shared" ca="1" si="244"/>
        <v>0</v>
      </c>
      <c r="IA21" s="5">
        <f t="shared" ca="1" si="244"/>
        <v>0</v>
      </c>
      <c r="IB21" s="5">
        <f t="shared" ca="1" si="244"/>
        <v>0</v>
      </c>
      <c r="IC21" s="5">
        <f t="shared" ca="1" si="244"/>
        <v>0</v>
      </c>
      <c r="ID21" s="5">
        <f t="shared" ca="1" si="244"/>
        <v>0</v>
      </c>
      <c r="IE21" s="5">
        <f t="shared" ca="1" si="244"/>
        <v>0</v>
      </c>
      <c r="IF21" s="5">
        <f t="shared" ca="1" si="244"/>
        <v>0</v>
      </c>
      <c r="IG21" s="5">
        <f t="shared" ca="1" si="244"/>
        <v>0</v>
      </c>
      <c r="IH21" s="5">
        <f t="shared" ca="1" si="244"/>
        <v>0</v>
      </c>
      <c r="II21" s="5"/>
      <c r="IJ21" s="5">
        <f t="shared" ca="1" si="251"/>
        <v>0</v>
      </c>
      <c r="IK21" s="5">
        <f t="shared" ca="1" si="251"/>
        <v>0</v>
      </c>
      <c r="IL21" s="5">
        <f t="shared" ca="1" si="251"/>
        <v>0</v>
      </c>
      <c r="IM21" s="5">
        <f t="shared" ca="1" si="251"/>
        <v>0</v>
      </c>
      <c r="IN21" s="5">
        <f t="shared" ca="1" si="251"/>
        <v>0</v>
      </c>
      <c r="IO21" s="5">
        <f t="shared" ca="1" si="251"/>
        <v>0</v>
      </c>
      <c r="IP21" s="5">
        <f t="shared" ca="1" si="251"/>
        <v>0</v>
      </c>
      <c r="IQ21" s="5">
        <f t="shared" ca="1" si="251"/>
        <v>0</v>
      </c>
      <c r="IR21" s="5">
        <f t="shared" ca="1" si="251"/>
        <v>0</v>
      </c>
      <c r="IS21" s="5">
        <f t="shared" ca="1" si="251"/>
        <v>0</v>
      </c>
      <c r="IT21" s="5">
        <f t="shared" ca="1" si="251"/>
        <v>0</v>
      </c>
      <c r="IU21" s="5"/>
      <c r="IV21" s="5">
        <f t="shared" ca="1" si="180"/>
        <v>0</v>
      </c>
      <c r="IW21" s="5">
        <f t="shared" ca="1" si="180"/>
        <v>0</v>
      </c>
      <c r="IX21" s="5">
        <f t="shared" ca="1" si="180"/>
        <v>0</v>
      </c>
      <c r="IY21" s="5">
        <f t="shared" ca="1" si="180"/>
        <v>0</v>
      </c>
      <c r="IZ21" s="5">
        <f t="shared" ca="1" si="180"/>
        <v>0</v>
      </c>
      <c r="JA21" s="5">
        <f t="shared" ca="1" si="180"/>
        <v>0</v>
      </c>
      <c r="JB21" s="5">
        <f t="shared" ca="1" si="180"/>
        <v>0</v>
      </c>
      <c r="JC21" s="5">
        <f t="shared" ca="1" si="180"/>
        <v>0</v>
      </c>
      <c r="JD21" s="5"/>
      <c r="JE21" s="20" t="e">
        <f t="shared" ca="1" si="245"/>
        <v>#N/A</v>
      </c>
      <c r="JF21" s="20" t="e">
        <f t="shared" ca="1" si="181"/>
        <v>#N/A</v>
      </c>
      <c r="JG21" s="20" t="e">
        <f t="shared" ca="1" si="182"/>
        <v>#N/A</v>
      </c>
      <c r="JH21" s="20" t="e">
        <f t="shared" ca="1" si="183"/>
        <v>#N/A</v>
      </c>
      <c r="JI21" s="20" t="e">
        <f t="shared" ca="1" si="184"/>
        <v>#N/A</v>
      </c>
      <c r="JJ21" s="20" t="e">
        <f t="shared" ca="1" si="185"/>
        <v>#N/A</v>
      </c>
      <c r="JK21" s="20" t="e">
        <f t="shared" ca="1" si="186"/>
        <v>#N/A</v>
      </c>
      <c r="JL21" s="20" t="e">
        <f t="shared" ca="1" si="187"/>
        <v>#N/A</v>
      </c>
      <c r="JM21" s="20" t="e">
        <f t="shared" ca="1" si="188"/>
        <v>#N/A</v>
      </c>
      <c r="JN21" s="20" t="e">
        <f t="shared" ca="1" si="189"/>
        <v>#N/A</v>
      </c>
      <c r="JO21" s="20" t="e">
        <f t="shared" ca="1" si="190"/>
        <v>#N/A</v>
      </c>
    </row>
    <row r="22" spans="1:275" x14ac:dyDescent="0.25">
      <c r="A22" s="5" t="e">
        <f ca="1">OFFSET('Model Parameters'!$C$3,MATCH(LEFT(C22,3),'Model Parameters'!$B$4:$B$24,0),0)</f>
        <v>#N/A</v>
      </c>
      <c r="B22" s="29">
        <v>17</v>
      </c>
      <c r="C22" s="56">
        <f>'Old Results'!C19</f>
        <v>0</v>
      </c>
      <c r="D22" s="56">
        <f>'New Results'!C18</f>
        <v>0</v>
      </c>
      <c r="E22" s="5">
        <f t="shared" ca="1" si="107"/>
        <v>0</v>
      </c>
      <c r="F22" s="5">
        <f t="shared" ca="1" si="108"/>
        <v>0</v>
      </c>
      <c r="G22" s="5">
        <f t="shared" ca="1" si="109"/>
        <v>0</v>
      </c>
      <c r="H22" s="5">
        <f t="shared" ca="1" si="110"/>
        <v>0</v>
      </c>
      <c r="I22" s="5">
        <f t="shared" ca="1" si="111"/>
        <v>0</v>
      </c>
      <c r="J22" s="5">
        <f t="shared" ca="1" si="112"/>
        <v>0</v>
      </c>
      <c r="K22" s="5">
        <f t="shared" ca="1" si="113"/>
        <v>0</v>
      </c>
      <c r="L22" s="5">
        <f t="shared" ca="1" si="114"/>
        <v>0</v>
      </c>
      <c r="M22" s="5">
        <f t="shared" ca="1" si="115"/>
        <v>0</v>
      </c>
      <c r="N22" s="5">
        <f t="shared" ca="1" si="116"/>
        <v>0</v>
      </c>
      <c r="O22" s="5">
        <f t="shared" ca="1" si="117"/>
        <v>0</v>
      </c>
      <c r="P22" s="5">
        <f t="shared" ca="1" si="118"/>
        <v>0</v>
      </c>
      <c r="Q22" s="5">
        <f t="shared" ca="1" si="119"/>
        <v>0</v>
      </c>
      <c r="R22" s="5">
        <f t="shared" ca="1" si="120"/>
        <v>0</v>
      </c>
      <c r="S22" s="5">
        <f t="shared" ca="1" si="121"/>
        <v>0</v>
      </c>
      <c r="T22" s="5">
        <f t="shared" ca="1" si="122"/>
        <v>0</v>
      </c>
      <c r="U22" s="5">
        <f t="shared" ca="1" si="123"/>
        <v>0</v>
      </c>
      <c r="V22" s="5">
        <f t="shared" ca="1" si="124"/>
        <v>0</v>
      </c>
      <c r="W22" s="5">
        <f t="shared" ca="1" si="125"/>
        <v>0</v>
      </c>
      <c r="X22" s="5">
        <f t="shared" ca="1" si="126"/>
        <v>0</v>
      </c>
      <c r="Y22" s="5">
        <f t="shared" ca="1" si="127"/>
        <v>0</v>
      </c>
      <c r="Z22" s="5">
        <f t="shared" ca="1" si="128"/>
        <v>0</v>
      </c>
      <c r="AA22" s="5"/>
      <c r="AB22" s="47">
        <f t="shared" ca="1" si="129"/>
        <v>0</v>
      </c>
      <c r="AC22" s="47">
        <f t="shared" ca="1" si="130"/>
        <v>0</v>
      </c>
      <c r="AD22" s="47">
        <f t="shared" ca="1" si="131"/>
        <v>0</v>
      </c>
      <c r="AE22" s="47">
        <f t="shared" ca="1" si="132"/>
        <v>0</v>
      </c>
      <c r="AF22" s="47">
        <f t="shared" ca="1" si="133"/>
        <v>0</v>
      </c>
      <c r="AG22" s="47">
        <f t="shared" ca="1" si="134"/>
        <v>0</v>
      </c>
      <c r="AH22" s="47">
        <f t="shared" ca="1" si="135"/>
        <v>0</v>
      </c>
      <c r="AI22" s="47">
        <f t="shared" ca="1" si="136"/>
        <v>0</v>
      </c>
      <c r="AJ22" s="37" t="e">
        <f t="shared" ca="1" si="191"/>
        <v>#N/A</v>
      </c>
      <c r="AK22" s="37" t="e">
        <f t="shared" ca="1" si="137"/>
        <v>#N/A</v>
      </c>
      <c r="AL22" s="26" t="e">
        <f t="shared" ca="1" si="192"/>
        <v>#N/A</v>
      </c>
      <c r="AM22" s="38">
        <f t="shared" ca="1" si="193"/>
        <v>0</v>
      </c>
      <c r="AN22" s="38">
        <f t="shared" ca="1" si="194"/>
        <v>0</v>
      </c>
      <c r="AO22" s="23">
        <f t="shared" ca="1" si="195"/>
        <v>0</v>
      </c>
      <c r="AP22" s="44">
        <f t="shared" ca="1" si="140"/>
        <v>0</v>
      </c>
      <c r="AQ22" s="45">
        <f t="shared" ca="1" si="141"/>
        <v>0</v>
      </c>
      <c r="AR22" s="45">
        <f t="shared" ca="1" si="142"/>
        <v>0</v>
      </c>
      <c r="AS22" s="45">
        <f t="shared" ca="1" si="143"/>
        <v>0</v>
      </c>
      <c r="AT22" s="45">
        <f t="shared" ca="1" si="144"/>
        <v>0</v>
      </c>
      <c r="AU22" s="45">
        <f t="shared" ca="1" si="145"/>
        <v>0</v>
      </c>
      <c r="AV22" s="45">
        <f t="shared" ca="1" si="146"/>
        <v>0</v>
      </c>
      <c r="AW22" s="45">
        <f t="shared" ca="1" si="147"/>
        <v>0</v>
      </c>
      <c r="AX22" s="5">
        <f t="shared" ca="1" si="196"/>
        <v>0</v>
      </c>
      <c r="AY22" s="5">
        <f t="shared" ca="1" si="197"/>
        <v>0</v>
      </c>
      <c r="AZ22" s="5">
        <f t="shared" ca="1" si="198"/>
        <v>0</v>
      </c>
      <c r="BA22" s="5">
        <f t="shared" ca="1" si="199"/>
        <v>0</v>
      </c>
      <c r="BB22" s="5">
        <f t="shared" ca="1" si="200"/>
        <v>0</v>
      </c>
      <c r="BC22" s="5">
        <f t="shared" ca="1" si="201"/>
        <v>0</v>
      </c>
      <c r="BD22" s="5">
        <f t="shared" ca="1" si="202"/>
        <v>0</v>
      </c>
      <c r="BE22" s="5">
        <f t="shared" ca="1" si="203"/>
        <v>0</v>
      </c>
      <c r="BF22" s="5">
        <f t="shared" ca="1" si="204"/>
        <v>0</v>
      </c>
      <c r="BG22" s="5">
        <f t="shared" ca="1" si="205"/>
        <v>0</v>
      </c>
      <c r="BH22" s="5">
        <f t="shared" ca="1" si="206"/>
        <v>0</v>
      </c>
      <c r="BI22" s="5">
        <f t="shared" ca="1" si="207"/>
        <v>0</v>
      </c>
      <c r="BJ22" s="47">
        <f t="shared" ca="1" si="208"/>
        <v>0</v>
      </c>
      <c r="BK22" s="47">
        <f t="shared" ca="1" si="209"/>
        <v>0</v>
      </c>
      <c r="BL22" s="47">
        <f t="shared" ca="1" si="210"/>
        <v>0</v>
      </c>
      <c r="BM22" s="47">
        <f t="shared" ca="1" si="211"/>
        <v>0</v>
      </c>
      <c r="BN22" s="47">
        <f t="shared" ca="1" si="212"/>
        <v>0</v>
      </c>
      <c r="BO22" s="47">
        <f t="shared" ca="1" si="213"/>
        <v>0</v>
      </c>
      <c r="BP22" s="47">
        <f t="shared" ca="1" si="214"/>
        <v>0</v>
      </c>
      <c r="BQ22" s="47">
        <f t="shared" ca="1" si="215"/>
        <v>0</v>
      </c>
      <c r="BR22" s="47">
        <f t="shared" ca="1" si="216"/>
        <v>0</v>
      </c>
      <c r="BS22" s="47">
        <f t="shared" ca="1" si="217"/>
        <v>0</v>
      </c>
      <c r="BT22" s="47">
        <f t="shared" ca="1" si="218"/>
        <v>0</v>
      </c>
      <c r="BU22" s="47">
        <f t="shared" ca="1" si="219"/>
        <v>0</v>
      </c>
      <c r="BV22" s="47">
        <f t="shared" ca="1" si="220"/>
        <v>0</v>
      </c>
      <c r="BW22" s="47">
        <f t="shared" ca="1" si="221"/>
        <v>0</v>
      </c>
      <c r="BX22" s="47">
        <f t="shared" ca="1" si="222"/>
        <v>0</v>
      </c>
      <c r="BY22" s="47">
        <f t="shared" ca="1" si="223"/>
        <v>0</v>
      </c>
      <c r="BZ22" s="47">
        <f t="shared" ca="1" si="224"/>
        <v>0</v>
      </c>
      <c r="CA22" s="20">
        <f t="shared" ca="1" si="225"/>
        <v>0</v>
      </c>
      <c r="CB22" s="37" t="e">
        <f t="shared" ca="1" si="151"/>
        <v>#N/A</v>
      </c>
      <c r="CC22" s="37" t="e">
        <f t="shared" ca="1" si="152"/>
        <v>#N/A</v>
      </c>
      <c r="CD22" s="26" t="e">
        <f t="shared" ca="1" si="226"/>
        <v>#N/A</v>
      </c>
      <c r="CE22" s="38">
        <f t="shared" ca="1" si="227"/>
        <v>0</v>
      </c>
      <c r="CF22" s="38">
        <f t="shared" ca="1" si="228"/>
        <v>0</v>
      </c>
      <c r="CG22" s="23">
        <f t="shared" ca="1" si="229"/>
        <v>0</v>
      </c>
      <c r="CM22" s="5">
        <f t="shared" ca="1" si="246"/>
        <v>0</v>
      </c>
      <c r="CN22" s="5">
        <f t="shared" ca="1" si="246"/>
        <v>0</v>
      </c>
      <c r="CO22" s="5">
        <f t="shared" ca="1" si="246"/>
        <v>0</v>
      </c>
      <c r="CP22" s="5">
        <f t="shared" ca="1" si="246"/>
        <v>0</v>
      </c>
      <c r="CQ22" s="5">
        <f t="shared" ca="1" si="246"/>
        <v>0</v>
      </c>
      <c r="CR22" s="5">
        <f t="shared" ca="1" si="246"/>
        <v>0</v>
      </c>
      <c r="CS22" s="5">
        <f t="shared" ca="1" si="246"/>
        <v>0</v>
      </c>
      <c r="CT22" s="5">
        <f t="shared" ca="1" si="246"/>
        <v>0</v>
      </c>
      <c r="CU22" s="5">
        <f t="shared" ca="1" si="246"/>
        <v>0</v>
      </c>
      <c r="CV22" s="5">
        <f t="shared" ca="1" si="246"/>
        <v>0</v>
      </c>
      <c r="CW22" s="5">
        <f t="shared" ca="1" si="246"/>
        <v>0</v>
      </c>
      <c r="CX22" s="5"/>
      <c r="CY22" s="5">
        <f t="shared" ca="1" si="247"/>
        <v>0</v>
      </c>
      <c r="CZ22" s="5">
        <f t="shared" ca="1" si="247"/>
        <v>0</v>
      </c>
      <c r="DA22" s="5">
        <f t="shared" ca="1" si="247"/>
        <v>0</v>
      </c>
      <c r="DB22" s="5">
        <f t="shared" ca="1" si="247"/>
        <v>0</v>
      </c>
      <c r="DC22" s="5">
        <f t="shared" ca="1" si="247"/>
        <v>0</v>
      </c>
      <c r="DD22" s="5">
        <f t="shared" ca="1" si="247"/>
        <v>0</v>
      </c>
      <c r="DE22" s="5">
        <f t="shared" ca="1" si="247"/>
        <v>0</v>
      </c>
      <c r="DF22" s="5">
        <f t="shared" ca="1" si="247"/>
        <v>0</v>
      </c>
      <c r="DG22" s="5">
        <f t="shared" ca="1" si="247"/>
        <v>0</v>
      </c>
      <c r="DH22" s="5">
        <f t="shared" ca="1" si="247"/>
        <v>0</v>
      </c>
      <c r="DI22" s="5">
        <f t="shared" ca="1" si="247"/>
        <v>0</v>
      </c>
      <c r="DJ22" s="5"/>
      <c r="DK22" s="5">
        <f t="shared" ca="1" si="66"/>
        <v>0</v>
      </c>
      <c r="DL22" s="5">
        <f t="shared" ca="1" si="66"/>
        <v>0</v>
      </c>
      <c r="DM22" s="5">
        <f t="shared" ca="1" si="66"/>
        <v>0</v>
      </c>
      <c r="DN22" s="5">
        <f t="shared" ca="1" si="66"/>
        <v>0</v>
      </c>
      <c r="DO22" s="5">
        <f t="shared" ca="1" si="66"/>
        <v>0</v>
      </c>
      <c r="DP22" s="5">
        <f t="shared" ca="1" si="66"/>
        <v>0</v>
      </c>
      <c r="DQ22" s="5">
        <f t="shared" ca="1" si="66"/>
        <v>0</v>
      </c>
      <c r="DR22" s="5">
        <f t="shared" ca="1" si="66"/>
        <v>0</v>
      </c>
      <c r="DS22" s="5"/>
      <c r="DT22" s="20" t="e">
        <f t="shared" ca="1" si="230"/>
        <v>#N/A</v>
      </c>
      <c r="DU22" s="20" t="e">
        <f t="shared" ca="1" si="231"/>
        <v>#N/A</v>
      </c>
      <c r="DV22" s="20" t="e">
        <f t="shared" ca="1" si="232"/>
        <v>#N/A</v>
      </c>
      <c r="DW22" s="20" t="e">
        <f t="shared" ca="1" si="233"/>
        <v>#N/A</v>
      </c>
      <c r="DX22" s="20" t="e">
        <f t="shared" ca="1" si="234"/>
        <v>#N/A</v>
      </c>
      <c r="DY22" s="20" t="e">
        <f t="shared" ca="1" si="235"/>
        <v>#N/A</v>
      </c>
      <c r="DZ22" s="20" t="e">
        <f t="shared" ca="1" si="236"/>
        <v>#N/A</v>
      </c>
      <c r="EA22" s="20" t="e">
        <f t="shared" ca="1" si="237"/>
        <v>#N/A</v>
      </c>
      <c r="EB22" s="20" t="e">
        <f t="shared" ca="1" si="238"/>
        <v>#N/A</v>
      </c>
      <c r="EC22" s="20" t="e">
        <f t="shared" ca="1" si="239"/>
        <v>#N/A</v>
      </c>
      <c r="ED22" s="20" t="e">
        <f t="shared" ca="1" si="240"/>
        <v>#N/A</v>
      </c>
      <c r="EE22" s="5"/>
      <c r="EF22" s="5"/>
      <c r="EG22" s="5"/>
      <c r="EH22" s="5">
        <f t="shared" ca="1" si="248"/>
        <v>0</v>
      </c>
      <c r="EI22" s="5">
        <f t="shared" ca="1" si="248"/>
        <v>0</v>
      </c>
      <c r="EJ22" s="5">
        <f t="shared" ca="1" si="248"/>
        <v>0</v>
      </c>
      <c r="EK22" s="5">
        <f t="shared" ca="1" si="248"/>
        <v>0</v>
      </c>
      <c r="EL22" s="5">
        <f t="shared" ca="1" si="248"/>
        <v>0</v>
      </c>
      <c r="EM22" s="5">
        <f t="shared" ca="1" si="248"/>
        <v>0</v>
      </c>
      <c r="EN22" s="5">
        <f t="shared" ca="1" si="248"/>
        <v>0</v>
      </c>
      <c r="EO22" s="5">
        <f t="shared" ca="1" si="248"/>
        <v>0</v>
      </c>
      <c r="EP22" s="5">
        <f t="shared" ca="1" si="248"/>
        <v>0</v>
      </c>
      <c r="EQ22" s="5">
        <f t="shared" ca="1" si="248"/>
        <v>0</v>
      </c>
      <c r="ER22" s="5">
        <f t="shared" ca="1" si="248"/>
        <v>0</v>
      </c>
      <c r="ES22" s="5"/>
      <c r="ET22" s="5">
        <f t="shared" ca="1" si="249"/>
        <v>0</v>
      </c>
      <c r="EU22" s="5">
        <f t="shared" ca="1" si="249"/>
        <v>0</v>
      </c>
      <c r="EV22" s="5">
        <f t="shared" ca="1" si="249"/>
        <v>0</v>
      </c>
      <c r="EW22" s="5">
        <f t="shared" ca="1" si="249"/>
        <v>0</v>
      </c>
      <c r="EX22" s="5">
        <f t="shared" ca="1" si="249"/>
        <v>0</v>
      </c>
      <c r="EY22" s="5">
        <f t="shared" ca="1" si="249"/>
        <v>0</v>
      </c>
      <c r="EZ22" s="5">
        <f t="shared" ca="1" si="249"/>
        <v>0</v>
      </c>
      <c r="FA22" s="5">
        <f t="shared" ca="1" si="249"/>
        <v>0</v>
      </c>
      <c r="FB22" s="5">
        <f t="shared" ca="1" si="249"/>
        <v>0</v>
      </c>
      <c r="FC22" s="5">
        <f t="shared" ca="1" si="249"/>
        <v>0</v>
      </c>
      <c r="FD22" s="5">
        <f t="shared" ca="1" si="249"/>
        <v>0</v>
      </c>
      <c r="FE22" s="5"/>
      <c r="FF22" s="5">
        <f t="shared" ca="1" si="157"/>
        <v>0</v>
      </c>
      <c r="FG22" s="5">
        <f t="shared" ca="1" si="157"/>
        <v>0</v>
      </c>
      <c r="FH22" s="5">
        <f t="shared" ca="1" si="157"/>
        <v>0</v>
      </c>
      <c r="FI22" s="5">
        <f t="shared" ca="1" si="157"/>
        <v>0</v>
      </c>
      <c r="FJ22" s="5">
        <f t="shared" ca="1" si="157"/>
        <v>0</v>
      </c>
      <c r="FK22" s="5">
        <f t="shared" ca="1" si="157"/>
        <v>0</v>
      </c>
      <c r="FL22" s="5">
        <f t="shared" ca="1" si="157"/>
        <v>0</v>
      </c>
      <c r="FM22" s="5">
        <f t="shared" ca="1" si="157"/>
        <v>0</v>
      </c>
      <c r="FN22" s="5"/>
      <c r="FO22" s="20" t="e">
        <f t="shared" ca="1" si="241"/>
        <v>#N/A</v>
      </c>
      <c r="FP22" s="20" t="e">
        <f t="shared" ca="1" si="158"/>
        <v>#N/A</v>
      </c>
      <c r="FQ22" s="20" t="e">
        <f t="shared" ca="1" si="159"/>
        <v>#N/A</v>
      </c>
      <c r="FR22" s="20" t="e">
        <f t="shared" ca="1" si="160"/>
        <v>#N/A</v>
      </c>
      <c r="FS22" s="20" t="e">
        <f t="shared" ca="1" si="161"/>
        <v>#N/A</v>
      </c>
      <c r="FT22" s="20" t="e">
        <f t="shared" ca="1" si="162"/>
        <v>#N/A</v>
      </c>
      <c r="FU22" s="20" t="e">
        <f t="shared" ca="1" si="163"/>
        <v>#N/A</v>
      </c>
      <c r="FV22" s="20" t="e">
        <f t="shared" ca="1" si="164"/>
        <v>#N/A</v>
      </c>
      <c r="FW22" s="20" t="e">
        <f t="shared" ca="1" si="165"/>
        <v>#N/A</v>
      </c>
      <c r="FX22" s="20" t="e">
        <f t="shared" ca="1" si="166"/>
        <v>#N/A</v>
      </c>
      <c r="FY22" s="20" t="e">
        <f t="shared" ca="1" si="167"/>
        <v>#N/A</v>
      </c>
      <c r="FZ22" s="5"/>
      <c r="GA22" s="5"/>
      <c r="GB22" s="5"/>
      <c r="GC22" s="5">
        <f t="shared" ca="1" si="242"/>
        <v>0</v>
      </c>
      <c r="GD22" s="5">
        <f t="shared" ca="1" si="242"/>
        <v>0</v>
      </c>
      <c r="GE22" s="5">
        <f t="shared" ca="1" si="242"/>
        <v>0</v>
      </c>
      <c r="GF22" s="5">
        <f t="shared" ca="1" si="242"/>
        <v>0</v>
      </c>
      <c r="GG22" s="5">
        <f t="shared" ca="1" si="242"/>
        <v>0</v>
      </c>
      <c r="GH22" s="5">
        <f t="shared" ca="1" si="242"/>
        <v>0</v>
      </c>
      <c r="GI22" s="5">
        <f t="shared" ca="1" si="242"/>
        <v>0</v>
      </c>
      <c r="GJ22" s="5">
        <f t="shared" ca="1" si="242"/>
        <v>0</v>
      </c>
      <c r="GK22" s="5">
        <f t="shared" ca="1" si="242"/>
        <v>0</v>
      </c>
      <c r="GL22" s="5">
        <f t="shared" ca="1" si="242"/>
        <v>0</v>
      </c>
      <c r="GM22" s="5">
        <f t="shared" ca="1" si="242"/>
        <v>0</v>
      </c>
      <c r="GN22" s="5"/>
      <c r="GO22" s="5">
        <f t="shared" ca="1" si="250"/>
        <v>0</v>
      </c>
      <c r="GP22" s="5">
        <f t="shared" ca="1" si="250"/>
        <v>0</v>
      </c>
      <c r="GQ22" s="5">
        <f t="shared" ca="1" si="250"/>
        <v>0</v>
      </c>
      <c r="GR22" s="5">
        <f t="shared" ca="1" si="250"/>
        <v>0</v>
      </c>
      <c r="GS22" s="5">
        <f t="shared" ca="1" si="250"/>
        <v>0</v>
      </c>
      <c r="GT22" s="5">
        <f t="shared" ca="1" si="250"/>
        <v>0</v>
      </c>
      <c r="GU22" s="5">
        <f t="shared" ca="1" si="250"/>
        <v>0</v>
      </c>
      <c r="GV22" s="5">
        <f t="shared" ca="1" si="250"/>
        <v>0</v>
      </c>
      <c r="GW22" s="5">
        <f t="shared" ca="1" si="250"/>
        <v>0</v>
      </c>
      <c r="GX22" s="5">
        <f t="shared" ca="1" si="250"/>
        <v>0</v>
      </c>
      <c r="GY22" s="5">
        <f t="shared" ca="1" si="250"/>
        <v>0</v>
      </c>
      <c r="GZ22" s="5"/>
      <c r="HA22" s="5">
        <f t="shared" ca="1" si="83"/>
        <v>0</v>
      </c>
      <c r="HB22" s="5">
        <f t="shared" ca="1" si="83"/>
        <v>0</v>
      </c>
      <c r="HC22" s="5">
        <f t="shared" ca="1" si="83"/>
        <v>0</v>
      </c>
      <c r="HD22" s="5">
        <f t="shared" ca="1" si="83"/>
        <v>0</v>
      </c>
      <c r="HE22" s="5">
        <f t="shared" ca="1" si="83"/>
        <v>0</v>
      </c>
      <c r="HF22" s="5">
        <f t="shared" ca="1" si="83"/>
        <v>0</v>
      </c>
      <c r="HG22" s="5">
        <f t="shared" ca="1" si="83"/>
        <v>0</v>
      </c>
      <c r="HH22" s="5">
        <f t="shared" ca="1" si="83"/>
        <v>0</v>
      </c>
      <c r="HI22" s="5"/>
      <c r="HJ22" s="20" t="e">
        <f t="shared" ca="1" si="243"/>
        <v>#N/A</v>
      </c>
      <c r="HK22" s="20" t="e">
        <f t="shared" ca="1" si="168"/>
        <v>#N/A</v>
      </c>
      <c r="HL22" s="20" t="e">
        <f t="shared" ca="1" si="169"/>
        <v>#N/A</v>
      </c>
      <c r="HM22" s="20" t="e">
        <f t="shared" ca="1" si="170"/>
        <v>#N/A</v>
      </c>
      <c r="HN22" s="20" t="e">
        <f t="shared" ca="1" si="171"/>
        <v>#N/A</v>
      </c>
      <c r="HO22" s="20" t="e">
        <f t="shared" ca="1" si="172"/>
        <v>#N/A</v>
      </c>
      <c r="HP22" s="20" t="e">
        <f t="shared" ca="1" si="173"/>
        <v>#N/A</v>
      </c>
      <c r="HQ22" s="20" t="e">
        <f t="shared" ca="1" si="174"/>
        <v>#N/A</v>
      </c>
      <c r="HR22" s="20" t="e">
        <f t="shared" ca="1" si="175"/>
        <v>#N/A</v>
      </c>
      <c r="HS22" s="20" t="e">
        <f t="shared" ca="1" si="176"/>
        <v>#N/A</v>
      </c>
      <c r="HT22" s="20" t="e">
        <f t="shared" ca="1" si="177"/>
        <v>#N/A</v>
      </c>
      <c r="HU22" s="5"/>
      <c r="HV22" s="5"/>
      <c r="HW22" s="5"/>
      <c r="HX22" s="5">
        <f t="shared" ca="1" si="244"/>
        <v>0</v>
      </c>
      <c r="HY22" s="5">
        <f t="shared" ca="1" si="244"/>
        <v>0</v>
      </c>
      <c r="HZ22" s="5">
        <f t="shared" ca="1" si="244"/>
        <v>0</v>
      </c>
      <c r="IA22" s="5">
        <f t="shared" ca="1" si="244"/>
        <v>0</v>
      </c>
      <c r="IB22" s="5">
        <f t="shared" ca="1" si="244"/>
        <v>0</v>
      </c>
      <c r="IC22" s="5">
        <f t="shared" ca="1" si="244"/>
        <v>0</v>
      </c>
      <c r="ID22" s="5">
        <f t="shared" ca="1" si="244"/>
        <v>0</v>
      </c>
      <c r="IE22" s="5">
        <f t="shared" ca="1" si="244"/>
        <v>0</v>
      </c>
      <c r="IF22" s="5">
        <f t="shared" ca="1" si="244"/>
        <v>0</v>
      </c>
      <c r="IG22" s="5">
        <f t="shared" ca="1" si="244"/>
        <v>0</v>
      </c>
      <c r="IH22" s="5">
        <f t="shared" ca="1" si="244"/>
        <v>0</v>
      </c>
      <c r="II22" s="5"/>
      <c r="IJ22" s="5">
        <f t="shared" ca="1" si="251"/>
        <v>0</v>
      </c>
      <c r="IK22" s="5">
        <f t="shared" ca="1" si="251"/>
        <v>0</v>
      </c>
      <c r="IL22" s="5">
        <f t="shared" ca="1" si="251"/>
        <v>0</v>
      </c>
      <c r="IM22" s="5">
        <f t="shared" ca="1" si="251"/>
        <v>0</v>
      </c>
      <c r="IN22" s="5">
        <f t="shared" ca="1" si="251"/>
        <v>0</v>
      </c>
      <c r="IO22" s="5">
        <f t="shared" ca="1" si="251"/>
        <v>0</v>
      </c>
      <c r="IP22" s="5">
        <f t="shared" ca="1" si="251"/>
        <v>0</v>
      </c>
      <c r="IQ22" s="5">
        <f t="shared" ca="1" si="251"/>
        <v>0</v>
      </c>
      <c r="IR22" s="5">
        <f t="shared" ca="1" si="251"/>
        <v>0</v>
      </c>
      <c r="IS22" s="5">
        <f t="shared" ca="1" si="251"/>
        <v>0</v>
      </c>
      <c r="IT22" s="5">
        <f t="shared" ca="1" si="251"/>
        <v>0</v>
      </c>
      <c r="IU22" s="5"/>
      <c r="IV22" s="5">
        <f t="shared" ca="1" si="180"/>
        <v>0</v>
      </c>
      <c r="IW22" s="5">
        <f t="shared" ca="1" si="180"/>
        <v>0</v>
      </c>
      <c r="IX22" s="5">
        <f t="shared" ca="1" si="180"/>
        <v>0</v>
      </c>
      <c r="IY22" s="5">
        <f t="shared" ca="1" si="180"/>
        <v>0</v>
      </c>
      <c r="IZ22" s="5">
        <f t="shared" ca="1" si="180"/>
        <v>0</v>
      </c>
      <c r="JA22" s="5">
        <f t="shared" ca="1" si="180"/>
        <v>0</v>
      </c>
      <c r="JB22" s="5">
        <f t="shared" ca="1" si="180"/>
        <v>0</v>
      </c>
      <c r="JC22" s="5">
        <f t="shared" ca="1" si="180"/>
        <v>0</v>
      </c>
      <c r="JD22" s="5"/>
      <c r="JE22" s="20" t="e">
        <f t="shared" ca="1" si="245"/>
        <v>#N/A</v>
      </c>
      <c r="JF22" s="20" t="e">
        <f t="shared" ca="1" si="181"/>
        <v>#N/A</v>
      </c>
      <c r="JG22" s="20" t="e">
        <f t="shared" ca="1" si="182"/>
        <v>#N/A</v>
      </c>
      <c r="JH22" s="20" t="e">
        <f t="shared" ca="1" si="183"/>
        <v>#N/A</v>
      </c>
      <c r="JI22" s="20" t="e">
        <f t="shared" ca="1" si="184"/>
        <v>#N/A</v>
      </c>
      <c r="JJ22" s="20" t="e">
        <f t="shared" ca="1" si="185"/>
        <v>#N/A</v>
      </c>
      <c r="JK22" s="20" t="e">
        <f t="shared" ca="1" si="186"/>
        <v>#N/A</v>
      </c>
      <c r="JL22" s="20" t="e">
        <f t="shared" ca="1" si="187"/>
        <v>#N/A</v>
      </c>
      <c r="JM22" s="20" t="e">
        <f t="shared" ca="1" si="188"/>
        <v>#N/A</v>
      </c>
      <c r="JN22" s="20" t="e">
        <f t="shared" ca="1" si="189"/>
        <v>#N/A</v>
      </c>
      <c r="JO22" s="20" t="e">
        <f t="shared" ca="1" si="190"/>
        <v>#N/A</v>
      </c>
    </row>
    <row r="23" spans="1:275" x14ac:dyDescent="0.25">
      <c r="A23" s="5" t="e">
        <f ca="1">OFFSET('Model Parameters'!$C$3,MATCH(LEFT(C23,3),'Model Parameters'!$B$4:$B$24,0),0)</f>
        <v>#N/A</v>
      </c>
      <c r="B23" s="29">
        <v>18</v>
      </c>
      <c r="C23" s="56">
        <f>'Old Results'!C20</f>
        <v>0</v>
      </c>
      <c r="D23" s="56">
        <f>'New Results'!C19</f>
        <v>0</v>
      </c>
      <c r="E23" s="5">
        <f t="shared" ca="1" si="107"/>
        <v>0</v>
      </c>
      <c r="F23" s="5">
        <f t="shared" ca="1" si="108"/>
        <v>0</v>
      </c>
      <c r="G23" s="5">
        <f t="shared" ca="1" si="109"/>
        <v>0</v>
      </c>
      <c r="H23" s="5">
        <f t="shared" ca="1" si="110"/>
        <v>0</v>
      </c>
      <c r="I23" s="5">
        <f t="shared" ca="1" si="111"/>
        <v>0</v>
      </c>
      <c r="J23" s="5">
        <f t="shared" ca="1" si="112"/>
        <v>0</v>
      </c>
      <c r="K23" s="5">
        <f t="shared" ca="1" si="113"/>
        <v>0</v>
      </c>
      <c r="L23" s="5">
        <f t="shared" ca="1" si="114"/>
        <v>0</v>
      </c>
      <c r="M23" s="5">
        <f t="shared" ca="1" si="115"/>
        <v>0</v>
      </c>
      <c r="N23" s="5">
        <f t="shared" ca="1" si="116"/>
        <v>0</v>
      </c>
      <c r="O23" s="5">
        <f t="shared" ca="1" si="117"/>
        <v>0</v>
      </c>
      <c r="P23" s="5">
        <f t="shared" ca="1" si="118"/>
        <v>0</v>
      </c>
      <c r="Q23" s="5">
        <f t="shared" ca="1" si="119"/>
        <v>0</v>
      </c>
      <c r="R23" s="5">
        <f t="shared" ca="1" si="120"/>
        <v>0</v>
      </c>
      <c r="S23" s="5">
        <f t="shared" ca="1" si="121"/>
        <v>0</v>
      </c>
      <c r="T23" s="5">
        <f t="shared" ca="1" si="122"/>
        <v>0</v>
      </c>
      <c r="U23" s="5">
        <f t="shared" ca="1" si="123"/>
        <v>0</v>
      </c>
      <c r="V23" s="5">
        <f t="shared" ca="1" si="124"/>
        <v>0</v>
      </c>
      <c r="W23" s="5">
        <f t="shared" ca="1" si="125"/>
        <v>0</v>
      </c>
      <c r="X23" s="5">
        <f t="shared" ca="1" si="126"/>
        <v>0</v>
      </c>
      <c r="Y23" s="5">
        <f t="shared" ca="1" si="127"/>
        <v>0</v>
      </c>
      <c r="Z23" s="5">
        <f t="shared" ca="1" si="128"/>
        <v>0</v>
      </c>
      <c r="AA23" s="5"/>
      <c r="AB23" s="47">
        <f t="shared" ca="1" si="129"/>
        <v>0</v>
      </c>
      <c r="AC23" s="47">
        <f t="shared" ca="1" si="130"/>
        <v>0</v>
      </c>
      <c r="AD23" s="47">
        <f t="shared" ca="1" si="131"/>
        <v>0</v>
      </c>
      <c r="AE23" s="47">
        <f t="shared" ca="1" si="132"/>
        <v>0</v>
      </c>
      <c r="AF23" s="47">
        <f t="shared" ca="1" si="133"/>
        <v>0</v>
      </c>
      <c r="AG23" s="47">
        <f t="shared" ca="1" si="134"/>
        <v>0</v>
      </c>
      <c r="AH23" s="47">
        <f t="shared" ca="1" si="135"/>
        <v>0</v>
      </c>
      <c r="AI23" s="47">
        <f t="shared" ca="1" si="136"/>
        <v>0</v>
      </c>
      <c r="AJ23" s="37" t="e">
        <f t="shared" ca="1" si="191"/>
        <v>#N/A</v>
      </c>
      <c r="AK23" s="37" t="e">
        <f t="shared" ca="1" si="137"/>
        <v>#N/A</v>
      </c>
      <c r="AL23" s="26" t="e">
        <f t="shared" ca="1" si="192"/>
        <v>#N/A</v>
      </c>
      <c r="AM23" s="38">
        <f t="shared" ca="1" si="193"/>
        <v>0</v>
      </c>
      <c r="AN23" s="38">
        <f t="shared" ca="1" si="194"/>
        <v>0</v>
      </c>
      <c r="AO23" s="23">
        <f t="shared" ca="1" si="195"/>
        <v>0</v>
      </c>
      <c r="AP23" s="44">
        <f t="shared" ca="1" si="140"/>
        <v>0</v>
      </c>
      <c r="AQ23" s="45">
        <f t="shared" ca="1" si="141"/>
        <v>0</v>
      </c>
      <c r="AR23" s="45">
        <f t="shared" ca="1" si="142"/>
        <v>0</v>
      </c>
      <c r="AS23" s="45">
        <f t="shared" ca="1" si="143"/>
        <v>0</v>
      </c>
      <c r="AT23" s="45">
        <f t="shared" ca="1" si="144"/>
        <v>0</v>
      </c>
      <c r="AU23" s="45">
        <f t="shared" ca="1" si="145"/>
        <v>0</v>
      </c>
      <c r="AV23" s="45">
        <f t="shared" ca="1" si="146"/>
        <v>0</v>
      </c>
      <c r="AW23" s="45">
        <f t="shared" ca="1" si="147"/>
        <v>0</v>
      </c>
      <c r="AX23" s="5">
        <f t="shared" ca="1" si="196"/>
        <v>0</v>
      </c>
      <c r="AY23" s="5">
        <f t="shared" ca="1" si="197"/>
        <v>0</v>
      </c>
      <c r="AZ23" s="5">
        <f t="shared" ca="1" si="198"/>
        <v>0</v>
      </c>
      <c r="BA23" s="5">
        <f t="shared" ca="1" si="199"/>
        <v>0</v>
      </c>
      <c r="BB23" s="5">
        <f t="shared" ca="1" si="200"/>
        <v>0</v>
      </c>
      <c r="BC23" s="5">
        <f t="shared" ca="1" si="201"/>
        <v>0</v>
      </c>
      <c r="BD23" s="5">
        <f t="shared" ca="1" si="202"/>
        <v>0</v>
      </c>
      <c r="BE23" s="5">
        <f t="shared" ca="1" si="203"/>
        <v>0</v>
      </c>
      <c r="BF23" s="5">
        <f t="shared" ca="1" si="204"/>
        <v>0</v>
      </c>
      <c r="BG23" s="5">
        <f t="shared" ca="1" si="205"/>
        <v>0</v>
      </c>
      <c r="BH23" s="5">
        <f t="shared" ca="1" si="206"/>
        <v>0</v>
      </c>
      <c r="BI23" s="5">
        <f t="shared" ca="1" si="207"/>
        <v>0</v>
      </c>
      <c r="BJ23" s="47">
        <f t="shared" ca="1" si="208"/>
        <v>0</v>
      </c>
      <c r="BK23" s="47">
        <f t="shared" ca="1" si="209"/>
        <v>0</v>
      </c>
      <c r="BL23" s="47">
        <f t="shared" ca="1" si="210"/>
        <v>0</v>
      </c>
      <c r="BM23" s="47">
        <f t="shared" ca="1" si="211"/>
        <v>0</v>
      </c>
      <c r="BN23" s="47">
        <f t="shared" ca="1" si="212"/>
        <v>0</v>
      </c>
      <c r="BO23" s="47">
        <f t="shared" ca="1" si="213"/>
        <v>0</v>
      </c>
      <c r="BP23" s="47">
        <f t="shared" ca="1" si="214"/>
        <v>0</v>
      </c>
      <c r="BQ23" s="47">
        <f t="shared" ca="1" si="215"/>
        <v>0</v>
      </c>
      <c r="BR23" s="47">
        <f t="shared" ca="1" si="216"/>
        <v>0</v>
      </c>
      <c r="BS23" s="47">
        <f t="shared" ca="1" si="217"/>
        <v>0</v>
      </c>
      <c r="BT23" s="47">
        <f t="shared" ca="1" si="218"/>
        <v>0</v>
      </c>
      <c r="BU23" s="47">
        <f t="shared" ca="1" si="219"/>
        <v>0</v>
      </c>
      <c r="BV23" s="47">
        <f t="shared" ca="1" si="220"/>
        <v>0</v>
      </c>
      <c r="BW23" s="47">
        <f t="shared" ca="1" si="221"/>
        <v>0</v>
      </c>
      <c r="BX23" s="47">
        <f t="shared" ca="1" si="222"/>
        <v>0</v>
      </c>
      <c r="BY23" s="47">
        <f t="shared" ca="1" si="223"/>
        <v>0</v>
      </c>
      <c r="BZ23" s="47">
        <f t="shared" ca="1" si="224"/>
        <v>0</v>
      </c>
      <c r="CA23" s="20">
        <f t="shared" ca="1" si="225"/>
        <v>0</v>
      </c>
      <c r="CB23" s="37" t="e">
        <f t="shared" ca="1" si="151"/>
        <v>#N/A</v>
      </c>
      <c r="CC23" s="37" t="e">
        <f t="shared" ca="1" si="152"/>
        <v>#N/A</v>
      </c>
      <c r="CD23" s="26" t="e">
        <f t="shared" ca="1" si="226"/>
        <v>#N/A</v>
      </c>
      <c r="CE23" s="38">
        <f t="shared" ca="1" si="227"/>
        <v>0</v>
      </c>
      <c r="CF23" s="38">
        <f t="shared" ca="1" si="228"/>
        <v>0</v>
      </c>
      <c r="CG23" s="23">
        <f t="shared" ca="1" si="229"/>
        <v>0</v>
      </c>
      <c r="CM23" s="5">
        <f t="shared" ca="1" si="246"/>
        <v>0</v>
      </c>
      <c r="CN23" s="5">
        <f t="shared" ca="1" si="246"/>
        <v>0</v>
      </c>
      <c r="CO23" s="5">
        <f t="shared" ca="1" si="246"/>
        <v>0</v>
      </c>
      <c r="CP23" s="5">
        <f t="shared" ca="1" si="246"/>
        <v>0</v>
      </c>
      <c r="CQ23" s="5">
        <f t="shared" ca="1" si="246"/>
        <v>0</v>
      </c>
      <c r="CR23" s="5">
        <f t="shared" ca="1" si="246"/>
        <v>0</v>
      </c>
      <c r="CS23" s="5">
        <f t="shared" ca="1" si="246"/>
        <v>0</v>
      </c>
      <c r="CT23" s="5">
        <f t="shared" ca="1" si="246"/>
        <v>0</v>
      </c>
      <c r="CU23" s="5">
        <f t="shared" ca="1" si="246"/>
        <v>0</v>
      </c>
      <c r="CV23" s="5">
        <f t="shared" ca="1" si="246"/>
        <v>0</v>
      </c>
      <c r="CW23" s="5">
        <f t="shared" ca="1" si="246"/>
        <v>0</v>
      </c>
      <c r="CX23" s="5"/>
      <c r="CY23" s="5">
        <f t="shared" ca="1" si="247"/>
        <v>0</v>
      </c>
      <c r="CZ23" s="5">
        <f t="shared" ca="1" si="247"/>
        <v>0</v>
      </c>
      <c r="DA23" s="5">
        <f t="shared" ca="1" si="247"/>
        <v>0</v>
      </c>
      <c r="DB23" s="5">
        <f t="shared" ca="1" si="247"/>
        <v>0</v>
      </c>
      <c r="DC23" s="5">
        <f t="shared" ca="1" si="247"/>
        <v>0</v>
      </c>
      <c r="DD23" s="5">
        <f t="shared" ca="1" si="247"/>
        <v>0</v>
      </c>
      <c r="DE23" s="5">
        <f t="shared" ca="1" si="247"/>
        <v>0</v>
      </c>
      <c r="DF23" s="5">
        <f t="shared" ca="1" si="247"/>
        <v>0</v>
      </c>
      <c r="DG23" s="5">
        <f t="shared" ca="1" si="247"/>
        <v>0</v>
      </c>
      <c r="DH23" s="5">
        <f t="shared" ca="1" si="247"/>
        <v>0</v>
      </c>
      <c r="DI23" s="5">
        <f t="shared" ca="1" si="247"/>
        <v>0</v>
      </c>
      <c r="DJ23" s="5"/>
      <c r="DK23" s="5">
        <f t="shared" ca="1" si="66"/>
        <v>0</v>
      </c>
      <c r="DL23" s="5">
        <f t="shared" ca="1" si="66"/>
        <v>0</v>
      </c>
      <c r="DM23" s="5">
        <f t="shared" ca="1" si="66"/>
        <v>0</v>
      </c>
      <c r="DN23" s="5">
        <f t="shared" ca="1" si="66"/>
        <v>0</v>
      </c>
      <c r="DO23" s="5">
        <f t="shared" ca="1" si="66"/>
        <v>0</v>
      </c>
      <c r="DP23" s="5">
        <f t="shared" ca="1" si="66"/>
        <v>0</v>
      </c>
      <c r="DQ23" s="5">
        <f t="shared" ca="1" si="66"/>
        <v>0</v>
      </c>
      <c r="DR23" s="5">
        <f t="shared" ca="1" si="66"/>
        <v>0</v>
      </c>
      <c r="DS23" s="5"/>
      <c r="DT23" s="20" t="e">
        <f t="shared" ca="1" si="230"/>
        <v>#N/A</v>
      </c>
      <c r="DU23" s="20" t="e">
        <f t="shared" ca="1" si="231"/>
        <v>#N/A</v>
      </c>
      <c r="DV23" s="20" t="e">
        <f t="shared" ca="1" si="232"/>
        <v>#N/A</v>
      </c>
      <c r="DW23" s="20" t="e">
        <f t="shared" ca="1" si="233"/>
        <v>#N/A</v>
      </c>
      <c r="DX23" s="20" t="e">
        <f t="shared" ca="1" si="234"/>
        <v>#N/A</v>
      </c>
      <c r="DY23" s="20" t="e">
        <f t="shared" ca="1" si="235"/>
        <v>#N/A</v>
      </c>
      <c r="DZ23" s="20" t="e">
        <f t="shared" ca="1" si="236"/>
        <v>#N/A</v>
      </c>
      <c r="EA23" s="20" t="e">
        <f t="shared" ca="1" si="237"/>
        <v>#N/A</v>
      </c>
      <c r="EB23" s="20" t="e">
        <f t="shared" ca="1" si="238"/>
        <v>#N/A</v>
      </c>
      <c r="EC23" s="20" t="e">
        <f t="shared" ca="1" si="239"/>
        <v>#N/A</v>
      </c>
      <c r="ED23" s="20" t="e">
        <f t="shared" ca="1" si="240"/>
        <v>#N/A</v>
      </c>
      <c r="EE23" s="5"/>
      <c r="EF23" s="5"/>
      <c r="EG23" s="5"/>
      <c r="EH23" s="5">
        <f t="shared" ca="1" si="248"/>
        <v>0</v>
      </c>
      <c r="EI23" s="5">
        <f t="shared" ca="1" si="248"/>
        <v>0</v>
      </c>
      <c r="EJ23" s="5">
        <f t="shared" ca="1" si="248"/>
        <v>0</v>
      </c>
      <c r="EK23" s="5">
        <f t="shared" ca="1" si="248"/>
        <v>0</v>
      </c>
      <c r="EL23" s="5">
        <f t="shared" ca="1" si="248"/>
        <v>0</v>
      </c>
      <c r="EM23" s="5">
        <f t="shared" ca="1" si="248"/>
        <v>0</v>
      </c>
      <c r="EN23" s="5">
        <f t="shared" ca="1" si="248"/>
        <v>0</v>
      </c>
      <c r="EO23" s="5">
        <f t="shared" ca="1" si="248"/>
        <v>0</v>
      </c>
      <c r="EP23" s="5">
        <f t="shared" ca="1" si="248"/>
        <v>0</v>
      </c>
      <c r="EQ23" s="5">
        <f t="shared" ca="1" si="248"/>
        <v>0</v>
      </c>
      <c r="ER23" s="5">
        <f t="shared" ca="1" si="248"/>
        <v>0</v>
      </c>
      <c r="ES23" s="5"/>
      <c r="ET23" s="5">
        <f t="shared" ca="1" si="249"/>
        <v>0</v>
      </c>
      <c r="EU23" s="5">
        <f t="shared" ca="1" si="249"/>
        <v>0</v>
      </c>
      <c r="EV23" s="5">
        <f t="shared" ca="1" si="249"/>
        <v>0</v>
      </c>
      <c r="EW23" s="5">
        <f t="shared" ca="1" si="249"/>
        <v>0</v>
      </c>
      <c r="EX23" s="5">
        <f t="shared" ca="1" si="249"/>
        <v>0</v>
      </c>
      <c r="EY23" s="5">
        <f t="shared" ca="1" si="249"/>
        <v>0</v>
      </c>
      <c r="EZ23" s="5">
        <f t="shared" ca="1" si="249"/>
        <v>0</v>
      </c>
      <c r="FA23" s="5">
        <f t="shared" ca="1" si="249"/>
        <v>0</v>
      </c>
      <c r="FB23" s="5">
        <f t="shared" ca="1" si="249"/>
        <v>0</v>
      </c>
      <c r="FC23" s="5">
        <f t="shared" ca="1" si="249"/>
        <v>0</v>
      </c>
      <c r="FD23" s="5">
        <f t="shared" ca="1" si="249"/>
        <v>0</v>
      </c>
      <c r="FE23" s="5"/>
      <c r="FF23" s="5">
        <f t="shared" ca="1" si="157"/>
        <v>0</v>
      </c>
      <c r="FG23" s="5">
        <f t="shared" ca="1" si="157"/>
        <v>0</v>
      </c>
      <c r="FH23" s="5">
        <f t="shared" ca="1" si="157"/>
        <v>0</v>
      </c>
      <c r="FI23" s="5">
        <f t="shared" ca="1" si="157"/>
        <v>0</v>
      </c>
      <c r="FJ23" s="5">
        <f t="shared" ca="1" si="157"/>
        <v>0</v>
      </c>
      <c r="FK23" s="5">
        <f t="shared" ca="1" si="157"/>
        <v>0</v>
      </c>
      <c r="FL23" s="5">
        <f t="shared" ca="1" si="157"/>
        <v>0</v>
      </c>
      <c r="FM23" s="5">
        <f t="shared" ca="1" si="157"/>
        <v>0</v>
      </c>
      <c r="FN23" s="5"/>
      <c r="FO23" s="20" t="e">
        <f t="shared" ca="1" si="241"/>
        <v>#N/A</v>
      </c>
      <c r="FP23" s="20" t="e">
        <f t="shared" ca="1" si="158"/>
        <v>#N/A</v>
      </c>
      <c r="FQ23" s="20" t="e">
        <f t="shared" ca="1" si="159"/>
        <v>#N/A</v>
      </c>
      <c r="FR23" s="20" t="e">
        <f t="shared" ca="1" si="160"/>
        <v>#N/A</v>
      </c>
      <c r="FS23" s="20" t="e">
        <f t="shared" ca="1" si="161"/>
        <v>#N/A</v>
      </c>
      <c r="FT23" s="20" t="e">
        <f t="shared" ca="1" si="162"/>
        <v>#N/A</v>
      </c>
      <c r="FU23" s="20" t="e">
        <f t="shared" ca="1" si="163"/>
        <v>#N/A</v>
      </c>
      <c r="FV23" s="20" t="e">
        <f t="shared" ca="1" si="164"/>
        <v>#N/A</v>
      </c>
      <c r="FW23" s="20" t="e">
        <f t="shared" ca="1" si="165"/>
        <v>#N/A</v>
      </c>
      <c r="FX23" s="20" t="e">
        <f t="shared" ca="1" si="166"/>
        <v>#N/A</v>
      </c>
      <c r="FY23" s="20" t="e">
        <f t="shared" ca="1" si="167"/>
        <v>#N/A</v>
      </c>
      <c r="FZ23" s="5"/>
      <c r="GA23" s="5"/>
      <c r="GB23" s="5"/>
      <c r="GC23" s="5">
        <f t="shared" ca="1" si="242"/>
        <v>0</v>
      </c>
      <c r="GD23" s="5">
        <f t="shared" ca="1" si="242"/>
        <v>0</v>
      </c>
      <c r="GE23" s="5">
        <f t="shared" ca="1" si="242"/>
        <v>0</v>
      </c>
      <c r="GF23" s="5">
        <f t="shared" ca="1" si="242"/>
        <v>0</v>
      </c>
      <c r="GG23" s="5">
        <f t="shared" ca="1" si="242"/>
        <v>0</v>
      </c>
      <c r="GH23" s="5">
        <f t="shared" ca="1" si="242"/>
        <v>0</v>
      </c>
      <c r="GI23" s="5">
        <f t="shared" ca="1" si="242"/>
        <v>0</v>
      </c>
      <c r="GJ23" s="5">
        <f t="shared" ca="1" si="242"/>
        <v>0</v>
      </c>
      <c r="GK23" s="5">
        <f t="shared" ca="1" si="242"/>
        <v>0</v>
      </c>
      <c r="GL23" s="5">
        <f t="shared" ca="1" si="242"/>
        <v>0</v>
      </c>
      <c r="GM23" s="5">
        <f t="shared" ca="1" si="242"/>
        <v>0</v>
      </c>
      <c r="GN23" s="5"/>
      <c r="GO23" s="5">
        <f t="shared" ca="1" si="250"/>
        <v>0</v>
      </c>
      <c r="GP23" s="5">
        <f t="shared" ca="1" si="250"/>
        <v>0</v>
      </c>
      <c r="GQ23" s="5">
        <f t="shared" ca="1" si="250"/>
        <v>0</v>
      </c>
      <c r="GR23" s="5">
        <f t="shared" ca="1" si="250"/>
        <v>0</v>
      </c>
      <c r="GS23" s="5">
        <f t="shared" ca="1" si="250"/>
        <v>0</v>
      </c>
      <c r="GT23" s="5">
        <f t="shared" ca="1" si="250"/>
        <v>0</v>
      </c>
      <c r="GU23" s="5">
        <f t="shared" ca="1" si="250"/>
        <v>0</v>
      </c>
      <c r="GV23" s="5">
        <f t="shared" ca="1" si="250"/>
        <v>0</v>
      </c>
      <c r="GW23" s="5">
        <f t="shared" ca="1" si="250"/>
        <v>0</v>
      </c>
      <c r="GX23" s="5">
        <f t="shared" ca="1" si="250"/>
        <v>0</v>
      </c>
      <c r="GY23" s="5">
        <f t="shared" ca="1" si="250"/>
        <v>0</v>
      </c>
      <c r="GZ23" s="5"/>
      <c r="HA23" s="5">
        <f t="shared" ca="1" si="83"/>
        <v>0</v>
      </c>
      <c r="HB23" s="5">
        <f t="shared" ca="1" si="83"/>
        <v>0</v>
      </c>
      <c r="HC23" s="5">
        <f t="shared" ca="1" si="83"/>
        <v>0</v>
      </c>
      <c r="HD23" s="5">
        <f t="shared" ca="1" si="83"/>
        <v>0</v>
      </c>
      <c r="HE23" s="5">
        <f t="shared" ca="1" si="83"/>
        <v>0</v>
      </c>
      <c r="HF23" s="5">
        <f t="shared" ca="1" si="83"/>
        <v>0</v>
      </c>
      <c r="HG23" s="5">
        <f t="shared" ca="1" si="83"/>
        <v>0</v>
      </c>
      <c r="HH23" s="5">
        <f t="shared" ca="1" si="83"/>
        <v>0</v>
      </c>
      <c r="HI23" s="5"/>
      <c r="HJ23" s="20" t="e">
        <f t="shared" ca="1" si="243"/>
        <v>#N/A</v>
      </c>
      <c r="HK23" s="20" t="e">
        <f t="shared" ca="1" si="168"/>
        <v>#N/A</v>
      </c>
      <c r="HL23" s="20" t="e">
        <f t="shared" ca="1" si="169"/>
        <v>#N/A</v>
      </c>
      <c r="HM23" s="20" t="e">
        <f t="shared" ca="1" si="170"/>
        <v>#N/A</v>
      </c>
      <c r="HN23" s="20" t="e">
        <f t="shared" ca="1" si="171"/>
        <v>#N/A</v>
      </c>
      <c r="HO23" s="20" t="e">
        <f t="shared" ca="1" si="172"/>
        <v>#N/A</v>
      </c>
      <c r="HP23" s="20" t="e">
        <f t="shared" ca="1" si="173"/>
        <v>#N/A</v>
      </c>
      <c r="HQ23" s="20" t="e">
        <f t="shared" ca="1" si="174"/>
        <v>#N/A</v>
      </c>
      <c r="HR23" s="20" t="e">
        <f t="shared" ca="1" si="175"/>
        <v>#N/A</v>
      </c>
      <c r="HS23" s="20" t="e">
        <f t="shared" ca="1" si="176"/>
        <v>#N/A</v>
      </c>
      <c r="HT23" s="20" t="e">
        <f t="shared" ca="1" si="177"/>
        <v>#N/A</v>
      </c>
      <c r="HU23" s="5"/>
      <c r="HV23" s="5"/>
      <c r="HW23" s="5"/>
      <c r="HX23" s="5">
        <f t="shared" ca="1" si="244"/>
        <v>0</v>
      </c>
      <c r="HY23" s="5">
        <f t="shared" ca="1" si="244"/>
        <v>0</v>
      </c>
      <c r="HZ23" s="5">
        <f t="shared" ca="1" si="244"/>
        <v>0</v>
      </c>
      <c r="IA23" s="5">
        <f t="shared" ca="1" si="244"/>
        <v>0</v>
      </c>
      <c r="IB23" s="5">
        <f t="shared" ca="1" si="244"/>
        <v>0</v>
      </c>
      <c r="IC23" s="5">
        <f t="shared" ca="1" si="244"/>
        <v>0</v>
      </c>
      <c r="ID23" s="5">
        <f t="shared" ca="1" si="244"/>
        <v>0</v>
      </c>
      <c r="IE23" s="5">
        <f t="shared" ca="1" si="244"/>
        <v>0</v>
      </c>
      <c r="IF23" s="5">
        <f t="shared" ca="1" si="244"/>
        <v>0</v>
      </c>
      <c r="IG23" s="5">
        <f t="shared" ca="1" si="244"/>
        <v>0</v>
      </c>
      <c r="IH23" s="5">
        <f t="shared" ca="1" si="244"/>
        <v>0</v>
      </c>
      <c r="II23" s="5"/>
      <c r="IJ23" s="5">
        <f t="shared" ca="1" si="251"/>
        <v>0</v>
      </c>
      <c r="IK23" s="5">
        <f t="shared" ca="1" si="251"/>
        <v>0</v>
      </c>
      <c r="IL23" s="5">
        <f t="shared" ca="1" si="251"/>
        <v>0</v>
      </c>
      <c r="IM23" s="5">
        <f t="shared" ca="1" si="251"/>
        <v>0</v>
      </c>
      <c r="IN23" s="5">
        <f t="shared" ca="1" si="251"/>
        <v>0</v>
      </c>
      <c r="IO23" s="5">
        <f t="shared" ca="1" si="251"/>
        <v>0</v>
      </c>
      <c r="IP23" s="5">
        <f t="shared" ca="1" si="251"/>
        <v>0</v>
      </c>
      <c r="IQ23" s="5">
        <f t="shared" ca="1" si="251"/>
        <v>0</v>
      </c>
      <c r="IR23" s="5">
        <f t="shared" ca="1" si="251"/>
        <v>0</v>
      </c>
      <c r="IS23" s="5">
        <f t="shared" ca="1" si="251"/>
        <v>0</v>
      </c>
      <c r="IT23" s="5">
        <f t="shared" ca="1" si="251"/>
        <v>0</v>
      </c>
      <c r="IU23" s="5"/>
      <c r="IV23" s="5">
        <f t="shared" ca="1" si="180"/>
        <v>0</v>
      </c>
      <c r="IW23" s="5">
        <f t="shared" ca="1" si="180"/>
        <v>0</v>
      </c>
      <c r="IX23" s="5">
        <f t="shared" ca="1" si="180"/>
        <v>0</v>
      </c>
      <c r="IY23" s="5">
        <f t="shared" ca="1" si="180"/>
        <v>0</v>
      </c>
      <c r="IZ23" s="5">
        <f t="shared" ca="1" si="180"/>
        <v>0</v>
      </c>
      <c r="JA23" s="5">
        <f t="shared" ca="1" si="180"/>
        <v>0</v>
      </c>
      <c r="JB23" s="5">
        <f t="shared" ca="1" si="180"/>
        <v>0</v>
      </c>
      <c r="JC23" s="5">
        <f t="shared" ca="1" si="180"/>
        <v>0</v>
      </c>
      <c r="JD23" s="5"/>
      <c r="JE23" s="20" t="e">
        <f t="shared" ca="1" si="245"/>
        <v>#N/A</v>
      </c>
      <c r="JF23" s="20" t="e">
        <f t="shared" ca="1" si="181"/>
        <v>#N/A</v>
      </c>
      <c r="JG23" s="20" t="e">
        <f t="shared" ca="1" si="182"/>
        <v>#N/A</v>
      </c>
      <c r="JH23" s="20" t="e">
        <f t="shared" ca="1" si="183"/>
        <v>#N/A</v>
      </c>
      <c r="JI23" s="20" t="e">
        <f t="shared" ca="1" si="184"/>
        <v>#N/A</v>
      </c>
      <c r="JJ23" s="20" t="e">
        <f t="shared" ca="1" si="185"/>
        <v>#N/A</v>
      </c>
      <c r="JK23" s="20" t="e">
        <f t="shared" ca="1" si="186"/>
        <v>#N/A</v>
      </c>
      <c r="JL23" s="20" t="e">
        <f t="shared" ca="1" si="187"/>
        <v>#N/A</v>
      </c>
      <c r="JM23" s="20" t="e">
        <f t="shared" ca="1" si="188"/>
        <v>#N/A</v>
      </c>
      <c r="JN23" s="20" t="e">
        <f t="shared" ca="1" si="189"/>
        <v>#N/A</v>
      </c>
      <c r="JO23" s="20" t="e">
        <f t="shared" ca="1" si="190"/>
        <v>#N/A</v>
      </c>
    </row>
    <row r="24" spans="1:275" x14ac:dyDescent="0.25">
      <c r="A24" s="5" t="e">
        <f ca="1">OFFSET('Model Parameters'!$C$3,MATCH(LEFT(C24,3),'Model Parameters'!$B$4:$B$24,0),0)</f>
        <v>#N/A</v>
      </c>
      <c r="B24" s="29">
        <v>19</v>
      </c>
      <c r="E24" s="5">
        <f t="shared" ca="1" si="107"/>
        <v>0</v>
      </c>
      <c r="F24" s="5">
        <f t="shared" ca="1" si="108"/>
        <v>0</v>
      </c>
      <c r="G24" s="5">
        <f t="shared" ca="1" si="109"/>
        <v>0</v>
      </c>
      <c r="H24" s="5">
        <f t="shared" ca="1" si="110"/>
        <v>0</v>
      </c>
      <c r="I24" s="5">
        <f t="shared" ca="1" si="111"/>
        <v>0</v>
      </c>
      <c r="J24" s="5">
        <f t="shared" ca="1" si="112"/>
        <v>0</v>
      </c>
      <c r="K24" s="5">
        <f t="shared" ca="1" si="113"/>
        <v>0</v>
      </c>
      <c r="L24" s="5">
        <f t="shared" ca="1" si="114"/>
        <v>0</v>
      </c>
      <c r="M24" s="5">
        <f t="shared" ca="1" si="115"/>
        <v>0</v>
      </c>
      <c r="N24" s="5">
        <f t="shared" ca="1" si="116"/>
        <v>0</v>
      </c>
      <c r="O24" s="5">
        <f t="shared" ca="1" si="117"/>
        <v>0</v>
      </c>
      <c r="P24" s="5">
        <f t="shared" ca="1" si="118"/>
        <v>0</v>
      </c>
      <c r="Q24" s="5">
        <f t="shared" ca="1" si="119"/>
        <v>0</v>
      </c>
      <c r="R24" s="5">
        <f t="shared" ca="1" si="120"/>
        <v>0</v>
      </c>
      <c r="S24" s="5">
        <f t="shared" ca="1" si="121"/>
        <v>0</v>
      </c>
      <c r="T24" s="5">
        <f t="shared" ca="1" si="122"/>
        <v>0</v>
      </c>
      <c r="U24" s="5">
        <f t="shared" ca="1" si="123"/>
        <v>0</v>
      </c>
      <c r="V24" s="5">
        <f t="shared" ca="1" si="124"/>
        <v>0</v>
      </c>
      <c r="W24" s="5">
        <f t="shared" ca="1" si="125"/>
        <v>0</v>
      </c>
      <c r="X24" s="5">
        <f t="shared" ca="1" si="126"/>
        <v>0</v>
      </c>
      <c r="Y24" s="5">
        <f t="shared" ca="1" si="127"/>
        <v>0</v>
      </c>
      <c r="Z24" s="5">
        <f t="shared" ca="1" si="128"/>
        <v>0</v>
      </c>
      <c r="AA24" s="5"/>
      <c r="AB24" s="47">
        <f t="shared" ca="1" si="129"/>
        <v>0</v>
      </c>
      <c r="AC24" s="47">
        <f t="shared" ca="1" si="130"/>
        <v>0</v>
      </c>
      <c r="AD24" s="47">
        <f t="shared" ca="1" si="131"/>
        <v>0</v>
      </c>
      <c r="AE24" s="47">
        <f t="shared" ca="1" si="132"/>
        <v>0</v>
      </c>
      <c r="AF24" s="47">
        <f t="shared" ca="1" si="133"/>
        <v>0</v>
      </c>
      <c r="AG24" s="47">
        <f t="shared" ca="1" si="134"/>
        <v>0</v>
      </c>
      <c r="AH24" s="47">
        <f t="shared" ca="1" si="135"/>
        <v>0</v>
      </c>
      <c r="AI24" s="47">
        <f t="shared" ca="1" si="136"/>
        <v>0</v>
      </c>
      <c r="AJ24" s="37" t="e">
        <f t="shared" ca="1" si="191"/>
        <v>#N/A</v>
      </c>
      <c r="AK24" s="37" t="e">
        <f t="shared" ca="1" si="137"/>
        <v>#N/A</v>
      </c>
      <c r="AL24" s="26" t="e">
        <f t="shared" ca="1" si="192"/>
        <v>#N/A</v>
      </c>
      <c r="AM24" s="38">
        <f t="shared" ca="1" si="193"/>
        <v>0</v>
      </c>
      <c r="AN24" s="38">
        <f t="shared" ca="1" si="194"/>
        <v>0</v>
      </c>
      <c r="AO24" s="23">
        <f t="shared" ca="1" si="195"/>
        <v>0</v>
      </c>
      <c r="AP24" s="44">
        <f t="shared" ca="1" si="140"/>
        <v>0</v>
      </c>
      <c r="AQ24" s="45">
        <f t="shared" ca="1" si="141"/>
        <v>0</v>
      </c>
      <c r="AR24" s="45">
        <f t="shared" ca="1" si="142"/>
        <v>0</v>
      </c>
      <c r="AS24" s="45">
        <f t="shared" ca="1" si="143"/>
        <v>0</v>
      </c>
      <c r="AT24" s="45">
        <f t="shared" ca="1" si="144"/>
        <v>0</v>
      </c>
      <c r="AU24" s="45">
        <f t="shared" ca="1" si="145"/>
        <v>0</v>
      </c>
      <c r="AV24" s="45">
        <f t="shared" ca="1" si="146"/>
        <v>0</v>
      </c>
      <c r="AW24" s="45">
        <f t="shared" ca="1" si="147"/>
        <v>0</v>
      </c>
      <c r="AX24" s="5">
        <f t="shared" ca="1" si="196"/>
        <v>0</v>
      </c>
      <c r="AY24" s="5">
        <f t="shared" ca="1" si="197"/>
        <v>0</v>
      </c>
      <c r="AZ24" s="5">
        <f t="shared" ca="1" si="198"/>
        <v>0</v>
      </c>
      <c r="BA24" s="5">
        <f t="shared" ca="1" si="199"/>
        <v>0</v>
      </c>
      <c r="BB24" s="5">
        <f t="shared" ca="1" si="200"/>
        <v>0</v>
      </c>
      <c r="BC24" s="5">
        <f t="shared" ca="1" si="201"/>
        <v>0</v>
      </c>
      <c r="BD24" s="5">
        <f t="shared" ca="1" si="202"/>
        <v>0</v>
      </c>
      <c r="BE24" s="5">
        <f t="shared" ca="1" si="203"/>
        <v>0</v>
      </c>
      <c r="BF24" s="5">
        <f t="shared" ca="1" si="204"/>
        <v>0</v>
      </c>
      <c r="BG24" s="5">
        <f t="shared" ca="1" si="205"/>
        <v>0</v>
      </c>
      <c r="BH24" s="5">
        <f t="shared" ca="1" si="206"/>
        <v>0</v>
      </c>
      <c r="BI24" s="5">
        <f t="shared" ca="1" si="207"/>
        <v>0</v>
      </c>
      <c r="BJ24" s="47">
        <f t="shared" ca="1" si="208"/>
        <v>0</v>
      </c>
      <c r="BK24" s="47">
        <f t="shared" ca="1" si="209"/>
        <v>0</v>
      </c>
      <c r="BL24" s="47">
        <f t="shared" ca="1" si="210"/>
        <v>0</v>
      </c>
      <c r="BM24" s="47">
        <f t="shared" ca="1" si="211"/>
        <v>0</v>
      </c>
      <c r="BN24" s="47">
        <f t="shared" ca="1" si="212"/>
        <v>0</v>
      </c>
      <c r="BO24" s="47">
        <f t="shared" ca="1" si="213"/>
        <v>0</v>
      </c>
      <c r="BP24" s="47">
        <f t="shared" ca="1" si="214"/>
        <v>0</v>
      </c>
      <c r="BQ24" s="47">
        <f t="shared" ca="1" si="215"/>
        <v>0</v>
      </c>
      <c r="BR24" s="47">
        <f t="shared" ca="1" si="216"/>
        <v>0</v>
      </c>
      <c r="BS24" s="47">
        <f t="shared" ca="1" si="217"/>
        <v>0</v>
      </c>
      <c r="BT24" s="47">
        <f t="shared" ca="1" si="218"/>
        <v>0</v>
      </c>
      <c r="BU24" s="47">
        <f t="shared" ca="1" si="219"/>
        <v>0</v>
      </c>
      <c r="BV24" s="47">
        <f t="shared" ca="1" si="220"/>
        <v>0</v>
      </c>
      <c r="BW24" s="47">
        <f t="shared" ca="1" si="221"/>
        <v>0</v>
      </c>
      <c r="BX24" s="47">
        <f t="shared" ca="1" si="222"/>
        <v>0</v>
      </c>
      <c r="BY24" s="47">
        <f t="shared" ca="1" si="223"/>
        <v>0</v>
      </c>
      <c r="BZ24" s="47">
        <f t="shared" ca="1" si="224"/>
        <v>0</v>
      </c>
      <c r="CA24" s="20">
        <f t="shared" ca="1" si="225"/>
        <v>0</v>
      </c>
      <c r="CB24" s="37" t="e">
        <f t="shared" ca="1" si="151"/>
        <v>#N/A</v>
      </c>
      <c r="CC24" s="37" t="e">
        <f t="shared" ca="1" si="152"/>
        <v>#N/A</v>
      </c>
      <c r="CD24" s="26" t="e">
        <f t="shared" ca="1" si="226"/>
        <v>#N/A</v>
      </c>
      <c r="CE24" s="38">
        <f t="shared" ca="1" si="227"/>
        <v>0</v>
      </c>
      <c r="CF24" s="38">
        <f t="shared" ca="1" si="228"/>
        <v>0</v>
      </c>
      <c r="CG24" s="23">
        <f t="shared" ca="1" si="229"/>
        <v>0</v>
      </c>
      <c r="CM24" s="5">
        <f t="shared" ca="1" si="246"/>
        <v>0</v>
      </c>
      <c r="CN24" s="5">
        <f t="shared" ca="1" si="246"/>
        <v>0</v>
      </c>
      <c r="CO24" s="5">
        <f t="shared" ca="1" si="246"/>
        <v>0</v>
      </c>
      <c r="CP24" s="5">
        <f t="shared" ca="1" si="246"/>
        <v>0</v>
      </c>
      <c r="CQ24" s="5">
        <f t="shared" ca="1" si="246"/>
        <v>0</v>
      </c>
      <c r="CR24" s="5">
        <f t="shared" ca="1" si="246"/>
        <v>0</v>
      </c>
      <c r="CS24" s="5">
        <f t="shared" ca="1" si="246"/>
        <v>0</v>
      </c>
      <c r="CT24" s="5">
        <f t="shared" ca="1" si="246"/>
        <v>0</v>
      </c>
      <c r="CU24" s="5">
        <f t="shared" ca="1" si="246"/>
        <v>0</v>
      </c>
      <c r="CV24" s="5">
        <f t="shared" ca="1" si="246"/>
        <v>0</v>
      </c>
      <c r="CW24" s="5">
        <f t="shared" ca="1" si="246"/>
        <v>0</v>
      </c>
      <c r="CX24" s="5"/>
      <c r="CY24" s="5">
        <f t="shared" ca="1" si="247"/>
        <v>0</v>
      </c>
      <c r="CZ24" s="5">
        <f t="shared" ca="1" si="247"/>
        <v>0</v>
      </c>
      <c r="DA24" s="5">
        <f t="shared" ca="1" si="247"/>
        <v>0</v>
      </c>
      <c r="DB24" s="5">
        <f t="shared" ca="1" si="247"/>
        <v>0</v>
      </c>
      <c r="DC24" s="5">
        <f t="shared" ca="1" si="247"/>
        <v>0</v>
      </c>
      <c r="DD24" s="5">
        <f t="shared" ca="1" si="247"/>
        <v>0</v>
      </c>
      <c r="DE24" s="5">
        <f t="shared" ca="1" si="247"/>
        <v>0</v>
      </c>
      <c r="DF24" s="5">
        <f t="shared" ca="1" si="247"/>
        <v>0</v>
      </c>
      <c r="DG24" s="5">
        <f t="shared" ca="1" si="247"/>
        <v>0</v>
      </c>
      <c r="DH24" s="5">
        <f t="shared" ca="1" si="247"/>
        <v>0</v>
      </c>
      <c r="DI24" s="5">
        <f t="shared" ca="1" si="247"/>
        <v>0</v>
      </c>
      <c r="DJ24" s="5"/>
      <c r="DK24" s="5">
        <f t="shared" ca="1" si="66"/>
        <v>0</v>
      </c>
      <c r="DL24" s="5">
        <f t="shared" ca="1" si="66"/>
        <v>0</v>
      </c>
      <c r="DM24" s="5">
        <f t="shared" ca="1" si="66"/>
        <v>0</v>
      </c>
      <c r="DN24" s="5">
        <f t="shared" ca="1" si="66"/>
        <v>0</v>
      </c>
      <c r="DO24" s="5">
        <f t="shared" ca="1" si="66"/>
        <v>0</v>
      </c>
      <c r="DP24" s="5">
        <f t="shared" ca="1" si="66"/>
        <v>0</v>
      </c>
      <c r="DQ24" s="5">
        <f t="shared" ca="1" si="66"/>
        <v>0</v>
      </c>
      <c r="DR24" s="5">
        <f t="shared" ca="1" si="66"/>
        <v>0</v>
      </c>
      <c r="DS24" s="5"/>
      <c r="DT24" s="20" t="e">
        <f t="shared" ca="1" si="230"/>
        <v>#N/A</v>
      </c>
      <c r="DU24" s="20" t="e">
        <f t="shared" ca="1" si="231"/>
        <v>#N/A</v>
      </c>
      <c r="DV24" s="20" t="e">
        <f t="shared" ca="1" si="232"/>
        <v>#N/A</v>
      </c>
      <c r="DW24" s="20" t="e">
        <f t="shared" ca="1" si="233"/>
        <v>#N/A</v>
      </c>
      <c r="DX24" s="20" t="e">
        <f t="shared" ca="1" si="234"/>
        <v>#N/A</v>
      </c>
      <c r="DY24" s="20" t="e">
        <f t="shared" ca="1" si="235"/>
        <v>#N/A</v>
      </c>
      <c r="DZ24" s="20" t="e">
        <f t="shared" ca="1" si="236"/>
        <v>#N/A</v>
      </c>
      <c r="EA24" s="20" t="e">
        <f t="shared" ca="1" si="237"/>
        <v>#N/A</v>
      </c>
      <c r="EB24" s="20" t="e">
        <f t="shared" ca="1" si="238"/>
        <v>#N/A</v>
      </c>
      <c r="EC24" s="20" t="e">
        <f t="shared" ca="1" si="239"/>
        <v>#N/A</v>
      </c>
      <c r="ED24" s="20" t="e">
        <f t="shared" ca="1" si="240"/>
        <v>#N/A</v>
      </c>
      <c r="EE24" s="5"/>
      <c r="EF24" s="5"/>
      <c r="EG24" s="5"/>
      <c r="EH24" s="5">
        <f t="shared" ca="1" si="248"/>
        <v>0</v>
      </c>
      <c r="EI24" s="5">
        <f t="shared" ca="1" si="248"/>
        <v>0</v>
      </c>
      <c r="EJ24" s="5">
        <f t="shared" ca="1" si="248"/>
        <v>0</v>
      </c>
      <c r="EK24" s="5">
        <f t="shared" ca="1" si="248"/>
        <v>0</v>
      </c>
      <c r="EL24" s="5">
        <f t="shared" ca="1" si="248"/>
        <v>0</v>
      </c>
      <c r="EM24" s="5">
        <f t="shared" ca="1" si="248"/>
        <v>0</v>
      </c>
      <c r="EN24" s="5">
        <f t="shared" ca="1" si="248"/>
        <v>0</v>
      </c>
      <c r="EO24" s="5">
        <f t="shared" ca="1" si="248"/>
        <v>0</v>
      </c>
      <c r="EP24" s="5">
        <f t="shared" ca="1" si="248"/>
        <v>0</v>
      </c>
      <c r="EQ24" s="5">
        <f t="shared" ca="1" si="248"/>
        <v>0</v>
      </c>
      <c r="ER24" s="5">
        <f t="shared" ca="1" si="248"/>
        <v>0</v>
      </c>
      <c r="ES24" s="5"/>
      <c r="ET24" s="5">
        <f t="shared" ca="1" si="249"/>
        <v>0</v>
      </c>
      <c r="EU24" s="5">
        <f t="shared" ca="1" si="249"/>
        <v>0</v>
      </c>
      <c r="EV24" s="5">
        <f t="shared" ca="1" si="249"/>
        <v>0</v>
      </c>
      <c r="EW24" s="5">
        <f t="shared" ca="1" si="249"/>
        <v>0</v>
      </c>
      <c r="EX24" s="5">
        <f t="shared" ca="1" si="249"/>
        <v>0</v>
      </c>
      <c r="EY24" s="5">
        <f t="shared" ca="1" si="249"/>
        <v>0</v>
      </c>
      <c r="EZ24" s="5">
        <f t="shared" ca="1" si="249"/>
        <v>0</v>
      </c>
      <c r="FA24" s="5">
        <f t="shared" ca="1" si="249"/>
        <v>0</v>
      </c>
      <c r="FB24" s="5">
        <f t="shared" ca="1" si="249"/>
        <v>0</v>
      </c>
      <c r="FC24" s="5">
        <f t="shared" ca="1" si="249"/>
        <v>0</v>
      </c>
      <c r="FD24" s="5">
        <f t="shared" ca="1" si="249"/>
        <v>0</v>
      </c>
      <c r="FE24" s="5"/>
      <c r="FF24" s="5">
        <f t="shared" ca="1" si="157"/>
        <v>0</v>
      </c>
      <c r="FG24" s="5">
        <f t="shared" ca="1" si="157"/>
        <v>0</v>
      </c>
      <c r="FH24" s="5">
        <f t="shared" ca="1" si="157"/>
        <v>0</v>
      </c>
      <c r="FI24" s="5">
        <f t="shared" ca="1" si="157"/>
        <v>0</v>
      </c>
      <c r="FJ24" s="5">
        <f t="shared" ca="1" si="157"/>
        <v>0</v>
      </c>
      <c r="FK24" s="5">
        <f t="shared" ca="1" si="157"/>
        <v>0</v>
      </c>
      <c r="FL24" s="5">
        <f t="shared" ca="1" si="157"/>
        <v>0</v>
      </c>
      <c r="FM24" s="5">
        <f t="shared" ca="1" si="157"/>
        <v>0</v>
      </c>
      <c r="FN24" s="5"/>
      <c r="FO24" s="20" t="e">
        <f t="shared" ca="1" si="241"/>
        <v>#N/A</v>
      </c>
      <c r="FP24" s="20" t="e">
        <f t="shared" ca="1" si="158"/>
        <v>#N/A</v>
      </c>
      <c r="FQ24" s="20" t="e">
        <f t="shared" ca="1" si="159"/>
        <v>#N/A</v>
      </c>
      <c r="FR24" s="20" t="e">
        <f t="shared" ca="1" si="160"/>
        <v>#N/A</v>
      </c>
      <c r="FS24" s="20" t="e">
        <f t="shared" ca="1" si="161"/>
        <v>#N/A</v>
      </c>
      <c r="FT24" s="20" t="e">
        <f t="shared" ca="1" si="162"/>
        <v>#N/A</v>
      </c>
      <c r="FU24" s="20" t="e">
        <f t="shared" ca="1" si="163"/>
        <v>#N/A</v>
      </c>
      <c r="FV24" s="20" t="e">
        <f t="shared" ca="1" si="164"/>
        <v>#N/A</v>
      </c>
      <c r="FW24" s="20" t="e">
        <f t="shared" ca="1" si="165"/>
        <v>#N/A</v>
      </c>
      <c r="FX24" s="20" t="e">
        <f t="shared" ca="1" si="166"/>
        <v>#N/A</v>
      </c>
      <c r="FY24" s="20" t="e">
        <f t="shared" ca="1" si="167"/>
        <v>#N/A</v>
      </c>
      <c r="FZ24" s="5"/>
      <c r="GA24" s="5"/>
      <c r="GB24" s="5"/>
      <c r="GC24" s="5">
        <f t="shared" ca="1" si="242"/>
        <v>0</v>
      </c>
      <c r="GD24" s="5">
        <f t="shared" ca="1" si="242"/>
        <v>0</v>
      </c>
      <c r="GE24" s="5">
        <f t="shared" ca="1" si="242"/>
        <v>0</v>
      </c>
      <c r="GF24" s="5">
        <f t="shared" ca="1" si="242"/>
        <v>0</v>
      </c>
      <c r="GG24" s="5">
        <f t="shared" ca="1" si="242"/>
        <v>0</v>
      </c>
      <c r="GH24" s="5">
        <f t="shared" ca="1" si="242"/>
        <v>0</v>
      </c>
      <c r="GI24" s="5">
        <f t="shared" ca="1" si="242"/>
        <v>0</v>
      </c>
      <c r="GJ24" s="5">
        <f t="shared" ca="1" si="242"/>
        <v>0</v>
      </c>
      <c r="GK24" s="5">
        <f t="shared" ca="1" si="242"/>
        <v>0</v>
      </c>
      <c r="GL24" s="5">
        <f t="shared" ca="1" si="242"/>
        <v>0</v>
      </c>
      <c r="GM24" s="5">
        <f t="shared" ca="1" si="242"/>
        <v>0</v>
      </c>
      <c r="GN24" s="5"/>
      <c r="GO24" s="5">
        <f t="shared" ca="1" si="250"/>
        <v>0</v>
      </c>
      <c r="GP24" s="5">
        <f t="shared" ca="1" si="250"/>
        <v>0</v>
      </c>
      <c r="GQ24" s="5">
        <f t="shared" ca="1" si="250"/>
        <v>0</v>
      </c>
      <c r="GR24" s="5">
        <f t="shared" ca="1" si="250"/>
        <v>0</v>
      </c>
      <c r="GS24" s="5">
        <f t="shared" ca="1" si="250"/>
        <v>0</v>
      </c>
      <c r="GT24" s="5">
        <f t="shared" ca="1" si="250"/>
        <v>0</v>
      </c>
      <c r="GU24" s="5">
        <f t="shared" ca="1" si="250"/>
        <v>0</v>
      </c>
      <c r="GV24" s="5">
        <f t="shared" ca="1" si="250"/>
        <v>0</v>
      </c>
      <c r="GW24" s="5">
        <f t="shared" ca="1" si="250"/>
        <v>0</v>
      </c>
      <c r="GX24" s="5">
        <f t="shared" ca="1" si="250"/>
        <v>0</v>
      </c>
      <c r="GY24" s="5">
        <f t="shared" ca="1" si="250"/>
        <v>0</v>
      </c>
      <c r="GZ24" s="5"/>
      <c r="HA24" s="5">
        <f t="shared" ca="1" si="83"/>
        <v>0</v>
      </c>
      <c r="HB24" s="5">
        <f t="shared" ca="1" si="83"/>
        <v>0</v>
      </c>
      <c r="HC24" s="5">
        <f t="shared" ca="1" si="83"/>
        <v>0</v>
      </c>
      <c r="HD24" s="5">
        <f t="shared" ca="1" si="83"/>
        <v>0</v>
      </c>
      <c r="HE24" s="5">
        <f t="shared" ca="1" si="83"/>
        <v>0</v>
      </c>
      <c r="HF24" s="5">
        <f t="shared" ca="1" si="83"/>
        <v>0</v>
      </c>
      <c r="HG24" s="5">
        <f t="shared" ca="1" si="83"/>
        <v>0</v>
      </c>
      <c r="HH24" s="5">
        <f t="shared" ca="1" si="83"/>
        <v>0</v>
      </c>
      <c r="HI24" s="5"/>
      <c r="HJ24" s="20" t="e">
        <f t="shared" ca="1" si="243"/>
        <v>#N/A</v>
      </c>
      <c r="HK24" s="20" t="e">
        <f t="shared" ca="1" si="168"/>
        <v>#N/A</v>
      </c>
      <c r="HL24" s="20" t="e">
        <f t="shared" ca="1" si="169"/>
        <v>#N/A</v>
      </c>
      <c r="HM24" s="20" t="e">
        <f t="shared" ca="1" si="170"/>
        <v>#N/A</v>
      </c>
      <c r="HN24" s="20" t="e">
        <f t="shared" ca="1" si="171"/>
        <v>#N/A</v>
      </c>
      <c r="HO24" s="20" t="e">
        <f t="shared" ca="1" si="172"/>
        <v>#N/A</v>
      </c>
      <c r="HP24" s="20" t="e">
        <f t="shared" ca="1" si="173"/>
        <v>#N/A</v>
      </c>
      <c r="HQ24" s="20" t="e">
        <f t="shared" ca="1" si="174"/>
        <v>#N/A</v>
      </c>
      <c r="HR24" s="20" t="e">
        <f t="shared" ca="1" si="175"/>
        <v>#N/A</v>
      </c>
      <c r="HS24" s="20" t="e">
        <f t="shared" ca="1" si="176"/>
        <v>#N/A</v>
      </c>
      <c r="HT24" s="20" t="e">
        <f t="shared" ca="1" si="177"/>
        <v>#N/A</v>
      </c>
      <c r="HU24" s="5"/>
      <c r="HV24" s="5"/>
      <c r="HW24" s="5"/>
      <c r="HX24" s="5">
        <f t="shared" ca="1" si="244"/>
        <v>0</v>
      </c>
      <c r="HY24" s="5">
        <f t="shared" ca="1" si="244"/>
        <v>0</v>
      </c>
      <c r="HZ24" s="5">
        <f t="shared" ca="1" si="244"/>
        <v>0</v>
      </c>
      <c r="IA24" s="5">
        <f t="shared" ca="1" si="244"/>
        <v>0</v>
      </c>
      <c r="IB24" s="5">
        <f t="shared" ca="1" si="244"/>
        <v>0</v>
      </c>
      <c r="IC24" s="5">
        <f t="shared" ca="1" si="244"/>
        <v>0</v>
      </c>
      <c r="ID24" s="5">
        <f t="shared" ca="1" si="244"/>
        <v>0</v>
      </c>
      <c r="IE24" s="5">
        <f t="shared" ca="1" si="244"/>
        <v>0</v>
      </c>
      <c r="IF24" s="5">
        <f t="shared" ca="1" si="244"/>
        <v>0</v>
      </c>
      <c r="IG24" s="5">
        <f t="shared" ca="1" si="244"/>
        <v>0</v>
      </c>
      <c r="IH24" s="5">
        <f t="shared" ca="1" si="244"/>
        <v>0</v>
      </c>
      <c r="II24" s="5"/>
      <c r="IJ24" s="5">
        <f t="shared" ca="1" si="251"/>
        <v>0</v>
      </c>
      <c r="IK24" s="5">
        <f t="shared" ca="1" si="251"/>
        <v>0</v>
      </c>
      <c r="IL24" s="5">
        <f t="shared" ca="1" si="251"/>
        <v>0</v>
      </c>
      <c r="IM24" s="5">
        <f t="shared" ca="1" si="251"/>
        <v>0</v>
      </c>
      <c r="IN24" s="5">
        <f t="shared" ca="1" si="251"/>
        <v>0</v>
      </c>
      <c r="IO24" s="5">
        <f t="shared" ca="1" si="251"/>
        <v>0</v>
      </c>
      <c r="IP24" s="5">
        <f t="shared" ca="1" si="251"/>
        <v>0</v>
      </c>
      <c r="IQ24" s="5">
        <f t="shared" ca="1" si="251"/>
        <v>0</v>
      </c>
      <c r="IR24" s="5">
        <f t="shared" ca="1" si="251"/>
        <v>0</v>
      </c>
      <c r="IS24" s="5">
        <f t="shared" ca="1" si="251"/>
        <v>0</v>
      </c>
      <c r="IT24" s="5">
        <f t="shared" ca="1" si="251"/>
        <v>0</v>
      </c>
      <c r="IU24" s="5"/>
      <c r="IV24" s="5">
        <f t="shared" ca="1" si="180"/>
        <v>0</v>
      </c>
      <c r="IW24" s="5">
        <f t="shared" ca="1" si="180"/>
        <v>0</v>
      </c>
      <c r="IX24" s="5">
        <f t="shared" ca="1" si="180"/>
        <v>0</v>
      </c>
      <c r="IY24" s="5">
        <f t="shared" ca="1" si="180"/>
        <v>0</v>
      </c>
      <c r="IZ24" s="5">
        <f t="shared" ca="1" si="180"/>
        <v>0</v>
      </c>
      <c r="JA24" s="5">
        <f t="shared" ca="1" si="180"/>
        <v>0</v>
      </c>
      <c r="JB24" s="5">
        <f t="shared" ca="1" si="180"/>
        <v>0</v>
      </c>
      <c r="JC24" s="5">
        <f t="shared" ca="1" si="180"/>
        <v>0</v>
      </c>
      <c r="JD24" s="5"/>
      <c r="JE24" s="20" t="e">
        <f t="shared" ca="1" si="245"/>
        <v>#N/A</v>
      </c>
      <c r="JF24" s="20" t="e">
        <f t="shared" ca="1" si="181"/>
        <v>#N/A</v>
      </c>
      <c r="JG24" s="20" t="e">
        <f t="shared" ca="1" si="182"/>
        <v>#N/A</v>
      </c>
      <c r="JH24" s="20" t="e">
        <f t="shared" ca="1" si="183"/>
        <v>#N/A</v>
      </c>
      <c r="JI24" s="20" t="e">
        <f t="shared" ca="1" si="184"/>
        <v>#N/A</v>
      </c>
      <c r="JJ24" s="20" t="e">
        <f t="shared" ca="1" si="185"/>
        <v>#N/A</v>
      </c>
      <c r="JK24" s="20" t="e">
        <f t="shared" ca="1" si="186"/>
        <v>#N/A</v>
      </c>
      <c r="JL24" s="20" t="e">
        <f t="shared" ca="1" si="187"/>
        <v>#N/A</v>
      </c>
      <c r="JM24" s="20" t="e">
        <f t="shared" ca="1" si="188"/>
        <v>#N/A</v>
      </c>
      <c r="JN24" s="20" t="e">
        <f t="shared" ca="1" si="189"/>
        <v>#N/A</v>
      </c>
      <c r="JO24" s="20" t="e">
        <f t="shared" ca="1" si="190"/>
        <v>#N/A</v>
      </c>
    </row>
    <row r="25" spans="1:275" x14ac:dyDescent="0.25">
      <c r="A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47"/>
      <c r="AC25" s="47"/>
      <c r="AD25" s="47"/>
      <c r="AE25" s="47"/>
      <c r="AF25" s="47"/>
      <c r="AG25" s="47"/>
      <c r="AH25" s="47"/>
      <c r="AI25" s="47"/>
      <c r="AJ25" s="37"/>
      <c r="AK25" s="37"/>
      <c r="AL25" s="26"/>
      <c r="AM25" s="38"/>
      <c r="AN25" s="38"/>
      <c r="AO25" s="23"/>
      <c r="AP25" s="44"/>
      <c r="AQ25" s="45"/>
      <c r="AR25" s="45"/>
      <c r="AS25" s="45"/>
      <c r="AT25" s="45"/>
      <c r="AU25" s="45"/>
      <c r="AV25" s="45"/>
      <c r="AW25" s="4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20"/>
      <c r="CB25" s="37"/>
      <c r="CC25" s="37"/>
      <c r="CD25" s="26"/>
      <c r="CE25" s="38"/>
      <c r="CF25" s="38"/>
      <c r="CG25" s="23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</row>
    <row r="26" spans="1:275" x14ac:dyDescent="0.25">
      <c r="A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47"/>
      <c r="AC26" s="47"/>
      <c r="AD26" s="47"/>
      <c r="AE26" s="47"/>
      <c r="AF26" s="47"/>
      <c r="AG26" s="47"/>
      <c r="AH26" s="47"/>
      <c r="AI26" s="47"/>
      <c r="AJ26" s="37"/>
      <c r="AK26" s="37"/>
      <c r="AL26" s="26"/>
      <c r="AM26" s="38"/>
      <c r="AN26" s="38"/>
      <c r="AO26" s="23"/>
      <c r="AP26" s="44"/>
      <c r="AQ26" s="45"/>
      <c r="AR26" s="45"/>
      <c r="AS26" s="45"/>
      <c r="AT26" s="45"/>
      <c r="AU26" s="45"/>
      <c r="AV26" s="45"/>
      <c r="AW26" s="4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20"/>
      <c r="CB26" s="37"/>
      <c r="CC26" s="37"/>
      <c r="CD26" s="26"/>
      <c r="CE26" s="38"/>
      <c r="CF26" s="38"/>
      <c r="CG26" s="23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</row>
    <row r="27" spans="1:275" x14ac:dyDescent="0.25">
      <c r="A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47"/>
      <c r="AC27" s="47"/>
      <c r="AD27" s="47"/>
      <c r="AE27" s="47"/>
      <c r="AF27" s="47"/>
      <c r="AG27" s="47"/>
      <c r="AH27" s="47"/>
      <c r="AI27" s="47"/>
      <c r="AJ27" s="37"/>
      <c r="AK27" s="37"/>
      <c r="AL27" s="26"/>
      <c r="AM27" s="38"/>
      <c r="AN27" s="38"/>
      <c r="AO27" s="23"/>
      <c r="AP27" s="44"/>
      <c r="AQ27" s="45"/>
      <c r="AR27" s="45"/>
      <c r="AS27" s="45"/>
      <c r="AT27" s="45"/>
      <c r="AU27" s="45"/>
      <c r="AV27" s="45"/>
      <c r="AW27" s="4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20"/>
      <c r="CB27" s="37"/>
      <c r="CC27" s="37"/>
      <c r="CD27" s="26"/>
      <c r="CE27" s="38"/>
      <c r="CF27" s="38"/>
      <c r="CG27" s="23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</row>
    <row r="28" spans="1:275" x14ac:dyDescent="0.25">
      <c r="A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47"/>
      <c r="AC28" s="47"/>
      <c r="AD28" s="47"/>
      <c r="AE28" s="47"/>
      <c r="AF28" s="47"/>
      <c r="AG28" s="47"/>
      <c r="AH28" s="47"/>
      <c r="AI28" s="47"/>
      <c r="AJ28" s="37"/>
      <c r="AK28" s="37"/>
      <c r="AL28" s="26"/>
      <c r="AM28" s="38"/>
      <c r="AN28" s="38"/>
      <c r="AO28" s="23"/>
      <c r="AP28" s="44"/>
      <c r="AQ28" s="45"/>
      <c r="AR28" s="45"/>
      <c r="AS28" s="45"/>
      <c r="AT28" s="45"/>
      <c r="AU28" s="45"/>
      <c r="AV28" s="45"/>
      <c r="AW28" s="4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20"/>
      <c r="CB28" s="37"/>
      <c r="CC28" s="37"/>
      <c r="CD28" s="26"/>
      <c r="CE28" s="38"/>
      <c r="CF28" s="38"/>
      <c r="CG28" s="23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</row>
    <row r="29" spans="1:275" x14ac:dyDescent="0.25">
      <c r="A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47"/>
      <c r="AC29" s="47"/>
      <c r="AD29" s="47"/>
      <c r="AE29" s="47"/>
      <c r="AF29" s="47"/>
      <c r="AG29" s="47"/>
      <c r="AH29" s="47"/>
      <c r="AI29" s="47"/>
      <c r="AJ29" s="37"/>
      <c r="AK29" s="37"/>
      <c r="AL29" s="26"/>
      <c r="AM29" s="38"/>
      <c r="AN29" s="38"/>
      <c r="AO29" s="23"/>
      <c r="AP29" s="44"/>
      <c r="AQ29" s="45"/>
      <c r="AR29" s="45"/>
      <c r="AS29" s="45"/>
      <c r="AT29" s="45"/>
      <c r="AU29" s="45"/>
      <c r="AV29" s="45"/>
      <c r="AW29" s="4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20"/>
      <c r="CB29" s="37"/>
      <c r="CC29" s="37"/>
      <c r="CD29" s="26"/>
      <c r="CE29" s="38"/>
      <c r="CF29" s="38"/>
      <c r="CG29" s="23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</row>
    <row r="30" spans="1:275" x14ac:dyDescent="0.25">
      <c r="A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47"/>
      <c r="AC30" s="47"/>
      <c r="AD30" s="47"/>
      <c r="AE30" s="47"/>
      <c r="AF30" s="47"/>
      <c r="AG30" s="47"/>
      <c r="AH30" s="47"/>
      <c r="AI30" s="47"/>
      <c r="AJ30" s="37"/>
      <c r="AK30" s="37"/>
      <c r="AL30" s="26"/>
      <c r="AM30" s="38"/>
      <c r="AN30" s="38"/>
      <c r="AO30" s="23"/>
      <c r="AP30" s="44"/>
      <c r="AQ30" s="45"/>
      <c r="AR30" s="45"/>
      <c r="AS30" s="45"/>
      <c r="AT30" s="45"/>
      <c r="AU30" s="45"/>
      <c r="AV30" s="45"/>
      <c r="AW30" s="4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20"/>
      <c r="CB30" s="37"/>
      <c r="CC30" s="37"/>
      <c r="CD30" s="26"/>
      <c r="CE30" s="38"/>
      <c r="CF30" s="38"/>
      <c r="CG30" s="23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</row>
    <row r="31" spans="1:275" x14ac:dyDescent="0.25">
      <c r="A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47"/>
      <c r="AC31" s="47"/>
      <c r="AD31" s="47"/>
      <c r="AE31" s="47"/>
      <c r="AF31" s="47"/>
      <c r="AG31" s="47"/>
      <c r="AH31" s="47"/>
      <c r="AI31" s="47"/>
      <c r="AJ31" s="37"/>
      <c r="AK31" s="37"/>
      <c r="AL31" s="26"/>
      <c r="AM31" s="38"/>
      <c r="AN31" s="38"/>
      <c r="AO31" s="23"/>
      <c r="AP31" s="44"/>
      <c r="AQ31" s="45"/>
      <c r="AR31" s="45"/>
      <c r="AS31" s="45"/>
      <c r="AT31" s="45"/>
      <c r="AU31" s="45"/>
      <c r="AV31" s="45"/>
      <c r="AW31" s="4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20"/>
      <c r="CB31" s="37"/>
      <c r="CC31" s="37"/>
      <c r="CD31" s="26"/>
      <c r="CE31" s="38"/>
      <c r="CF31" s="38"/>
      <c r="CG31" s="23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</row>
    <row r="32" spans="1:275" x14ac:dyDescent="0.25">
      <c r="A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47"/>
      <c r="AC32" s="47"/>
      <c r="AD32" s="47"/>
      <c r="AE32" s="47"/>
      <c r="AF32" s="47"/>
      <c r="AG32" s="47"/>
      <c r="AH32" s="47"/>
      <c r="AI32" s="47"/>
      <c r="AJ32" s="37"/>
      <c r="AK32" s="37"/>
      <c r="AL32" s="26"/>
      <c r="AM32" s="38"/>
      <c r="AN32" s="38"/>
      <c r="AO32" s="23"/>
      <c r="AP32" s="44"/>
      <c r="AQ32" s="45"/>
      <c r="AR32" s="45"/>
      <c r="AS32" s="45"/>
      <c r="AT32" s="45"/>
      <c r="AU32" s="45"/>
      <c r="AV32" s="45"/>
      <c r="AW32" s="4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20"/>
      <c r="CB32" s="37"/>
      <c r="CC32" s="37"/>
      <c r="CD32" s="26"/>
      <c r="CE32" s="38"/>
      <c r="CF32" s="38"/>
      <c r="CG32" s="23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</row>
    <row r="33" spans="1:275" x14ac:dyDescent="0.25">
      <c r="A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47"/>
      <c r="AC33" s="47"/>
      <c r="AD33" s="47"/>
      <c r="AE33" s="47"/>
      <c r="AF33" s="47"/>
      <c r="AG33" s="47"/>
      <c r="AH33" s="47"/>
      <c r="AI33" s="47"/>
      <c r="AJ33" s="37"/>
      <c r="AK33" s="37"/>
      <c r="AL33" s="26"/>
      <c r="AM33" s="38"/>
      <c r="AN33" s="38"/>
      <c r="AO33" s="23"/>
      <c r="AP33" s="44"/>
      <c r="AQ33" s="45"/>
      <c r="AR33" s="45"/>
      <c r="AS33" s="45"/>
      <c r="AT33" s="45"/>
      <c r="AU33" s="45"/>
      <c r="AV33" s="45"/>
      <c r="AW33" s="4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20"/>
      <c r="CB33" s="37"/>
      <c r="CC33" s="37"/>
      <c r="CD33" s="26"/>
      <c r="CE33" s="38"/>
      <c r="CF33" s="38"/>
      <c r="CG33" s="23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</row>
    <row r="34" spans="1:275" x14ac:dyDescent="0.25">
      <c r="A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47"/>
      <c r="AC34" s="47"/>
      <c r="AD34" s="47"/>
      <c r="AE34" s="47"/>
      <c r="AF34" s="47"/>
      <c r="AG34" s="47"/>
      <c r="AH34" s="47"/>
      <c r="AI34" s="47"/>
      <c r="AJ34" s="37"/>
      <c r="AK34" s="37"/>
      <c r="AL34" s="26"/>
      <c r="AM34" s="38"/>
      <c r="AN34" s="38"/>
      <c r="AO34" s="23"/>
      <c r="AP34" s="44"/>
      <c r="AQ34" s="45"/>
      <c r="AR34" s="45"/>
      <c r="AS34" s="45"/>
      <c r="AT34" s="45"/>
      <c r="AU34" s="45"/>
      <c r="AV34" s="45"/>
      <c r="AW34" s="4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20"/>
      <c r="CB34" s="37"/>
      <c r="CC34" s="37"/>
      <c r="CD34" s="26"/>
      <c r="CE34" s="38"/>
      <c r="CF34" s="38"/>
      <c r="CG34" s="23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</row>
    <row r="35" spans="1:275" x14ac:dyDescent="0.25">
      <c r="A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47"/>
      <c r="AC35" s="47"/>
      <c r="AD35" s="47"/>
      <c r="AE35" s="47"/>
      <c r="AF35" s="47"/>
      <c r="AG35" s="47"/>
      <c r="AH35" s="47"/>
      <c r="AI35" s="47"/>
      <c r="AJ35" s="37"/>
      <c r="AK35" s="37"/>
      <c r="AL35" s="26"/>
      <c r="AM35" s="38"/>
      <c r="AN35" s="38"/>
      <c r="AO35" s="23"/>
      <c r="AP35" s="44"/>
      <c r="AQ35" s="45"/>
      <c r="AR35" s="45"/>
      <c r="AS35" s="45"/>
      <c r="AT35" s="45"/>
      <c r="AU35" s="45"/>
      <c r="AV35" s="45"/>
      <c r="AW35" s="4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20"/>
      <c r="CB35" s="37"/>
      <c r="CC35" s="37"/>
      <c r="CD35" s="26"/>
      <c r="CE35" s="38"/>
      <c r="CF35" s="38"/>
      <c r="CG35" s="23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</row>
    <row r="36" spans="1:275" x14ac:dyDescent="0.25">
      <c r="A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47"/>
      <c r="AC36" s="47"/>
      <c r="AD36" s="47"/>
      <c r="AE36" s="47"/>
      <c r="AF36" s="47"/>
      <c r="AG36" s="47"/>
      <c r="AH36" s="47"/>
      <c r="AI36" s="47"/>
      <c r="AJ36" s="37"/>
      <c r="AK36" s="37"/>
      <c r="AL36" s="26"/>
      <c r="AM36" s="38"/>
      <c r="AN36" s="38"/>
      <c r="AO36" s="23"/>
      <c r="AP36" s="44"/>
      <c r="AQ36" s="45"/>
      <c r="AR36" s="45"/>
      <c r="AS36" s="45"/>
      <c r="AT36" s="45"/>
      <c r="AU36" s="45"/>
      <c r="AV36" s="45"/>
      <c r="AW36" s="4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20"/>
      <c r="CB36" s="37"/>
      <c r="CC36" s="37"/>
      <c r="CD36" s="26"/>
      <c r="CE36" s="38"/>
      <c r="CF36" s="38"/>
      <c r="CG36" s="23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</row>
    <row r="37" spans="1:275" x14ac:dyDescent="0.25">
      <c r="A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47"/>
      <c r="AC37" s="47"/>
      <c r="AD37" s="47"/>
      <c r="AE37" s="47"/>
      <c r="AF37" s="47"/>
      <c r="AG37" s="47"/>
      <c r="AH37" s="47"/>
      <c r="AI37" s="47"/>
      <c r="AJ37" s="37"/>
      <c r="AK37" s="37"/>
      <c r="AL37" s="26"/>
      <c r="AM37" s="38"/>
      <c r="AN37" s="38"/>
      <c r="AO37" s="23"/>
      <c r="AP37" s="44"/>
      <c r="AQ37" s="45"/>
      <c r="AR37" s="45"/>
      <c r="AS37" s="45"/>
      <c r="AT37" s="45"/>
      <c r="AU37" s="45"/>
      <c r="AV37" s="45"/>
      <c r="AW37" s="4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20"/>
      <c r="CB37" s="37"/>
      <c r="CC37" s="37"/>
      <c r="CD37" s="26"/>
      <c r="CE37" s="38"/>
      <c r="CF37" s="38"/>
      <c r="CG37" s="23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</row>
    <row r="38" spans="1:275" x14ac:dyDescent="0.25">
      <c r="A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47"/>
      <c r="AC38" s="47"/>
      <c r="AD38" s="47"/>
      <c r="AE38" s="47"/>
      <c r="AF38" s="47"/>
      <c r="AG38" s="47"/>
      <c r="AH38" s="47"/>
      <c r="AI38" s="47"/>
      <c r="AJ38" s="37"/>
      <c r="AK38" s="37"/>
      <c r="AL38" s="26"/>
      <c r="AM38" s="38"/>
      <c r="AN38" s="38"/>
      <c r="AO38" s="23"/>
      <c r="AP38" s="44"/>
      <c r="AQ38" s="45"/>
      <c r="AR38" s="45"/>
      <c r="AS38" s="45"/>
      <c r="AT38" s="45"/>
      <c r="AU38" s="45"/>
      <c r="AV38" s="45"/>
      <c r="AW38" s="4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20"/>
      <c r="CB38" s="37"/>
      <c r="CC38" s="37"/>
      <c r="CD38" s="26"/>
      <c r="CE38" s="38"/>
      <c r="CF38" s="38"/>
      <c r="CG38" s="23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</row>
    <row r="39" spans="1:275" x14ac:dyDescent="0.25">
      <c r="A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47"/>
      <c r="AC39" s="47"/>
      <c r="AD39" s="47"/>
      <c r="AE39" s="47"/>
      <c r="AF39" s="47"/>
      <c r="AG39" s="47"/>
      <c r="AH39" s="47"/>
      <c r="AI39" s="47"/>
      <c r="AJ39" s="37"/>
      <c r="AK39" s="37"/>
      <c r="AL39" s="26"/>
      <c r="AM39" s="38"/>
      <c r="AN39" s="38"/>
      <c r="AO39" s="23"/>
      <c r="AP39" s="44"/>
      <c r="AQ39" s="45"/>
      <c r="AR39" s="45"/>
      <c r="AS39" s="45"/>
      <c r="AT39" s="45"/>
      <c r="AU39" s="45"/>
      <c r="AV39" s="45"/>
      <c r="AW39" s="4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20"/>
      <c r="CB39" s="37"/>
      <c r="CC39" s="37"/>
      <c r="CD39" s="26"/>
      <c r="CE39" s="38"/>
      <c r="CF39" s="38"/>
      <c r="CG39" s="23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</row>
    <row r="40" spans="1:275" x14ac:dyDescent="0.25">
      <c r="A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47"/>
      <c r="AC40" s="47"/>
      <c r="AD40" s="47"/>
      <c r="AE40" s="47"/>
      <c r="AF40" s="47"/>
      <c r="AG40" s="47"/>
      <c r="AH40" s="47"/>
      <c r="AI40" s="47"/>
      <c r="AJ40" s="37"/>
      <c r="AK40" s="37"/>
      <c r="AL40" s="26"/>
      <c r="AM40" s="38"/>
      <c r="AN40" s="38"/>
      <c r="AO40" s="23"/>
      <c r="AP40" s="44"/>
      <c r="AQ40" s="45"/>
      <c r="AR40" s="45"/>
      <c r="AS40" s="45"/>
      <c r="AT40" s="45"/>
      <c r="AU40" s="45"/>
      <c r="AV40" s="45"/>
      <c r="AW40" s="4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20"/>
      <c r="CB40" s="37"/>
      <c r="CC40" s="37"/>
      <c r="CD40" s="26"/>
      <c r="CE40" s="38"/>
      <c r="CF40" s="38"/>
      <c r="CG40" s="23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</row>
    <row r="41" spans="1:275" x14ac:dyDescent="0.25">
      <c r="A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47"/>
      <c r="AC41" s="47"/>
      <c r="AD41" s="47"/>
      <c r="AE41" s="47"/>
      <c r="AF41" s="47"/>
      <c r="AG41" s="47"/>
      <c r="AH41" s="47"/>
      <c r="AI41" s="47"/>
      <c r="AJ41" s="37"/>
      <c r="AK41" s="37"/>
      <c r="AL41" s="26"/>
      <c r="AM41" s="38"/>
      <c r="AN41" s="38"/>
      <c r="AO41" s="23"/>
      <c r="AP41" s="44"/>
      <c r="AQ41" s="45"/>
      <c r="AR41" s="45"/>
      <c r="AS41" s="45"/>
      <c r="AT41" s="45"/>
      <c r="AU41" s="45"/>
      <c r="AV41" s="45"/>
      <c r="AW41" s="4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20"/>
      <c r="CB41" s="37"/>
      <c r="CC41" s="37"/>
      <c r="CD41" s="26"/>
      <c r="CE41" s="38"/>
      <c r="CF41" s="38"/>
      <c r="CG41" s="23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</row>
    <row r="42" spans="1:275" x14ac:dyDescent="0.25">
      <c r="A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47"/>
      <c r="AC42" s="47"/>
      <c r="AD42" s="47"/>
      <c r="AE42" s="47"/>
      <c r="AF42" s="47"/>
      <c r="AG42" s="47"/>
      <c r="AH42" s="47"/>
      <c r="AI42" s="47"/>
      <c r="AJ42" s="37"/>
      <c r="AK42" s="37"/>
      <c r="AL42" s="26"/>
      <c r="AM42" s="38"/>
      <c r="AN42" s="38"/>
      <c r="AO42" s="23"/>
      <c r="AP42" s="44"/>
      <c r="AQ42" s="45"/>
      <c r="AR42" s="45"/>
      <c r="AS42" s="45"/>
      <c r="AT42" s="45"/>
      <c r="AU42" s="45"/>
      <c r="AV42" s="45"/>
      <c r="AW42" s="4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20"/>
      <c r="CB42" s="37"/>
      <c r="CC42" s="37"/>
      <c r="CD42" s="26"/>
      <c r="CE42" s="38"/>
      <c r="CF42" s="38"/>
      <c r="CG42" s="23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</row>
    <row r="43" spans="1:275" x14ac:dyDescent="0.25">
      <c r="A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47"/>
      <c r="AC43" s="47"/>
      <c r="AD43" s="47"/>
      <c r="AE43" s="47"/>
      <c r="AF43" s="47"/>
      <c r="AG43" s="47"/>
      <c r="AH43" s="47"/>
      <c r="AI43" s="47"/>
      <c r="AJ43" s="37"/>
      <c r="AK43" s="37"/>
      <c r="AL43" s="26"/>
      <c r="AM43" s="38"/>
      <c r="AN43" s="38"/>
      <c r="AO43" s="23"/>
      <c r="AP43" s="44"/>
      <c r="AQ43" s="45"/>
      <c r="AR43" s="45"/>
      <c r="AS43" s="45"/>
      <c r="AT43" s="45"/>
      <c r="AU43" s="45"/>
      <c r="AV43" s="45"/>
      <c r="AW43" s="4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20"/>
      <c r="CB43" s="37"/>
      <c r="CC43" s="37"/>
      <c r="CD43" s="26"/>
      <c r="CE43" s="38"/>
      <c r="CF43" s="38"/>
      <c r="CG43" s="23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</row>
    <row r="44" spans="1:275" x14ac:dyDescent="0.25">
      <c r="A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47"/>
      <c r="AC44" s="47"/>
      <c r="AD44" s="47"/>
      <c r="AE44" s="47"/>
      <c r="AF44" s="47"/>
      <c r="AG44" s="47"/>
      <c r="AH44" s="47"/>
      <c r="AI44" s="47"/>
      <c r="AJ44" s="37"/>
      <c r="AK44" s="37"/>
      <c r="AL44" s="26"/>
      <c r="AM44" s="38"/>
      <c r="AN44" s="38"/>
      <c r="AO44" s="23"/>
      <c r="AP44" s="44"/>
      <c r="AQ44" s="45"/>
      <c r="AR44" s="45"/>
      <c r="AS44" s="45"/>
      <c r="AT44" s="45"/>
      <c r="AU44" s="45"/>
      <c r="AV44" s="45"/>
      <c r="AW44" s="4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20"/>
      <c r="CB44" s="37"/>
      <c r="CC44" s="37"/>
      <c r="CD44" s="26"/>
      <c r="CE44" s="38"/>
      <c r="CF44" s="38"/>
      <c r="CG44" s="23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</row>
    <row r="45" spans="1:275" x14ac:dyDescent="0.25">
      <c r="A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47"/>
      <c r="AC45" s="47"/>
      <c r="AD45" s="47"/>
      <c r="AE45" s="47"/>
      <c r="AF45" s="47"/>
      <c r="AG45" s="47"/>
      <c r="AH45" s="47"/>
      <c r="AI45" s="47"/>
      <c r="AJ45" s="37"/>
      <c r="AK45" s="37"/>
      <c r="AL45" s="26"/>
      <c r="AM45" s="38"/>
      <c r="AN45" s="38"/>
      <c r="AO45" s="23"/>
      <c r="AP45" s="44"/>
      <c r="AQ45" s="45"/>
      <c r="AR45" s="45"/>
      <c r="AS45" s="45"/>
      <c r="AT45" s="45"/>
      <c r="AU45" s="45"/>
      <c r="AV45" s="45"/>
      <c r="AW45" s="4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20"/>
      <c r="CB45" s="37"/>
      <c r="CC45" s="37"/>
      <c r="CD45" s="26"/>
      <c r="CE45" s="38"/>
      <c r="CF45" s="38"/>
      <c r="CG45" s="23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</row>
    <row r="46" spans="1:275" x14ac:dyDescent="0.25">
      <c r="A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47"/>
      <c r="AC46" s="47"/>
      <c r="AD46" s="47"/>
      <c r="AE46" s="47"/>
      <c r="AF46" s="47"/>
      <c r="AG46" s="47"/>
      <c r="AH46" s="47"/>
      <c r="AI46" s="47"/>
      <c r="AJ46" s="37"/>
      <c r="AK46" s="37"/>
      <c r="AL46" s="26"/>
      <c r="AM46" s="38"/>
      <c r="AN46" s="38"/>
      <c r="AO46" s="23"/>
      <c r="AP46" s="44"/>
      <c r="AQ46" s="45"/>
      <c r="AR46" s="45"/>
      <c r="AS46" s="45"/>
      <c r="AT46" s="45"/>
      <c r="AU46" s="45"/>
      <c r="AV46" s="45"/>
      <c r="AW46" s="4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20"/>
      <c r="CB46" s="37"/>
      <c r="CC46" s="37"/>
      <c r="CD46" s="26"/>
      <c r="CE46" s="38"/>
      <c r="CF46" s="38"/>
      <c r="CG46" s="23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</row>
    <row r="47" spans="1:275" x14ac:dyDescent="0.25">
      <c r="A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47"/>
      <c r="AC47" s="47"/>
      <c r="AD47" s="47"/>
      <c r="AE47" s="47"/>
      <c r="AF47" s="47"/>
      <c r="AG47" s="47"/>
      <c r="AH47" s="47"/>
      <c r="AI47" s="47"/>
      <c r="AJ47" s="37"/>
      <c r="AK47" s="37"/>
      <c r="AL47" s="26"/>
      <c r="AM47" s="38"/>
      <c r="AN47" s="38"/>
      <c r="AO47" s="23"/>
      <c r="AP47" s="44"/>
      <c r="AQ47" s="45"/>
      <c r="AR47" s="45"/>
      <c r="AS47" s="45"/>
      <c r="AT47" s="45"/>
      <c r="AU47" s="45"/>
      <c r="AV47" s="45"/>
      <c r="AW47" s="4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20"/>
      <c r="CB47" s="37"/>
      <c r="CC47" s="37"/>
      <c r="CD47" s="26"/>
      <c r="CE47" s="38"/>
      <c r="CF47" s="38"/>
      <c r="CG47" s="23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</row>
    <row r="48" spans="1:275" x14ac:dyDescent="0.25">
      <c r="A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47"/>
      <c r="AC48" s="47"/>
      <c r="AD48" s="47"/>
      <c r="AE48" s="47"/>
      <c r="AF48" s="47"/>
      <c r="AG48" s="47"/>
      <c r="AH48" s="47"/>
      <c r="AI48" s="47"/>
      <c r="AJ48" s="37"/>
      <c r="AK48" s="37"/>
      <c r="AL48" s="26"/>
      <c r="AM48" s="38"/>
      <c r="AN48" s="38"/>
      <c r="AO48" s="23"/>
      <c r="AP48" s="44"/>
      <c r="AQ48" s="45"/>
      <c r="AR48" s="45"/>
      <c r="AS48" s="45"/>
      <c r="AT48" s="45"/>
      <c r="AU48" s="45"/>
      <c r="AV48" s="45"/>
      <c r="AW48" s="4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20"/>
      <c r="CB48" s="37"/>
      <c r="CC48" s="37"/>
      <c r="CD48" s="26"/>
      <c r="CE48" s="38"/>
      <c r="CF48" s="38"/>
      <c r="CG48" s="23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</row>
    <row r="49" spans="1:275" x14ac:dyDescent="0.25">
      <c r="A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47"/>
      <c r="AC49" s="47"/>
      <c r="AD49" s="47"/>
      <c r="AE49" s="47"/>
      <c r="AF49" s="47"/>
      <c r="AG49" s="47"/>
      <c r="AH49" s="47"/>
      <c r="AI49" s="47"/>
      <c r="AJ49" s="37"/>
      <c r="AK49" s="37"/>
      <c r="AL49" s="26"/>
      <c r="AM49" s="38"/>
      <c r="AN49" s="38"/>
      <c r="AO49" s="23"/>
      <c r="AP49" s="44"/>
      <c r="AQ49" s="45"/>
      <c r="AR49" s="45"/>
      <c r="AS49" s="45"/>
      <c r="AT49" s="45"/>
      <c r="AU49" s="45"/>
      <c r="AV49" s="45"/>
      <c r="AW49" s="4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20"/>
      <c r="CB49" s="37"/>
      <c r="CC49" s="37"/>
      <c r="CD49" s="26"/>
      <c r="CE49" s="38"/>
      <c r="CF49" s="38"/>
      <c r="CG49" s="23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</row>
    <row r="50" spans="1:275" x14ac:dyDescent="0.25">
      <c r="A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47"/>
      <c r="AC50" s="47"/>
      <c r="AD50" s="47"/>
      <c r="AE50" s="47"/>
      <c r="AF50" s="47"/>
      <c r="AG50" s="47"/>
      <c r="AH50" s="47"/>
      <c r="AI50" s="47"/>
      <c r="AJ50" s="37"/>
      <c r="AK50" s="37"/>
      <c r="AL50" s="26"/>
      <c r="AM50" s="38"/>
      <c r="AN50" s="38"/>
      <c r="AO50" s="23"/>
      <c r="AP50" s="44"/>
      <c r="AQ50" s="45"/>
      <c r="AR50" s="45"/>
      <c r="AS50" s="45"/>
      <c r="AT50" s="45"/>
      <c r="AU50" s="45"/>
      <c r="AV50" s="45"/>
      <c r="AW50" s="4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20"/>
      <c r="CB50" s="37"/>
      <c r="CC50" s="37"/>
      <c r="CD50" s="26"/>
      <c r="CE50" s="38"/>
      <c r="CF50" s="38"/>
      <c r="CG50" s="23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</row>
    <row r="51" spans="1:275" x14ac:dyDescent="0.25">
      <c r="A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47"/>
      <c r="AC51" s="47"/>
      <c r="AD51" s="47"/>
      <c r="AE51" s="47"/>
      <c r="AF51" s="47"/>
      <c r="AG51" s="47"/>
      <c r="AH51" s="47"/>
      <c r="AI51" s="47"/>
      <c r="AJ51" s="37"/>
      <c r="AK51" s="37"/>
      <c r="AL51" s="26"/>
      <c r="AM51" s="38"/>
      <c r="AN51" s="38"/>
      <c r="AO51" s="23"/>
      <c r="AP51" s="44"/>
      <c r="AQ51" s="45"/>
      <c r="AR51" s="45"/>
      <c r="AS51" s="45"/>
      <c r="AT51" s="45"/>
      <c r="AU51" s="45"/>
      <c r="AV51" s="45"/>
      <c r="AW51" s="4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20"/>
      <c r="CB51" s="37"/>
      <c r="CC51" s="37"/>
      <c r="CD51" s="26"/>
      <c r="CE51" s="38"/>
      <c r="CF51" s="38"/>
      <c r="CG51" s="23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</row>
    <row r="52" spans="1:275" x14ac:dyDescent="0.25">
      <c r="A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47"/>
      <c r="AC52" s="47"/>
      <c r="AD52" s="47"/>
      <c r="AE52" s="47"/>
      <c r="AF52" s="47"/>
      <c r="AG52" s="47"/>
      <c r="AH52" s="47"/>
      <c r="AI52" s="47"/>
      <c r="AJ52" s="37"/>
      <c r="AK52" s="37"/>
      <c r="AL52" s="26"/>
      <c r="AM52" s="38"/>
      <c r="AN52" s="38"/>
      <c r="AO52" s="23"/>
      <c r="AP52" s="44"/>
      <c r="AQ52" s="45"/>
      <c r="AR52" s="45"/>
      <c r="AS52" s="45"/>
      <c r="AT52" s="45"/>
      <c r="AU52" s="45"/>
      <c r="AV52" s="45"/>
      <c r="AW52" s="4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20"/>
      <c r="CB52" s="37"/>
      <c r="CC52" s="37"/>
      <c r="CD52" s="26"/>
      <c r="CE52" s="38"/>
      <c r="CF52" s="38"/>
      <c r="CG52" s="23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</row>
    <row r="53" spans="1:275" x14ac:dyDescent="0.25">
      <c r="A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47"/>
      <c r="AC53" s="47"/>
      <c r="AD53" s="47"/>
      <c r="AE53" s="47"/>
      <c r="AF53" s="47"/>
      <c r="AG53" s="47"/>
      <c r="AH53" s="47"/>
      <c r="AI53" s="47"/>
      <c r="AJ53" s="37"/>
      <c r="AK53" s="37"/>
      <c r="AL53" s="26"/>
      <c r="AM53" s="38"/>
      <c r="AN53" s="38"/>
      <c r="AO53" s="23"/>
      <c r="AP53" s="44"/>
      <c r="AQ53" s="45"/>
      <c r="AR53" s="45"/>
      <c r="AS53" s="45"/>
      <c r="AT53" s="45"/>
      <c r="AU53" s="45"/>
      <c r="AV53" s="45"/>
      <c r="AW53" s="4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20"/>
      <c r="CB53" s="37"/>
      <c r="CC53" s="37"/>
      <c r="CD53" s="26"/>
      <c r="CE53" s="38"/>
      <c r="CF53" s="38"/>
      <c r="CG53" s="23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</row>
    <row r="54" spans="1:275" x14ac:dyDescent="0.25">
      <c r="A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47"/>
      <c r="AC54" s="47"/>
      <c r="AD54" s="47"/>
      <c r="AE54" s="47"/>
      <c r="AF54" s="47"/>
      <c r="AG54" s="47"/>
      <c r="AH54" s="47"/>
      <c r="AI54" s="47"/>
      <c r="AJ54" s="37"/>
      <c r="AK54" s="37"/>
      <c r="AL54" s="26"/>
      <c r="AM54" s="38"/>
      <c r="AN54" s="38"/>
      <c r="AO54" s="23"/>
      <c r="AP54" s="44"/>
      <c r="AQ54" s="45"/>
      <c r="AR54" s="45"/>
      <c r="AS54" s="45"/>
      <c r="AT54" s="45"/>
      <c r="AU54" s="45"/>
      <c r="AV54" s="45"/>
      <c r="AW54" s="4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20"/>
      <c r="CB54" s="37"/>
      <c r="CC54" s="37"/>
      <c r="CD54" s="26"/>
      <c r="CE54" s="38"/>
      <c r="CF54" s="38"/>
      <c r="CG54" s="23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</row>
    <row r="55" spans="1:275" x14ac:dyDescent="0.25">
      <c r="A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47"/>
      <c r="AC55" s="47"/>
      <c r="AD55" s="47"/>
      <c r="AE55" s="47"/>
      <c r="AF55" s="47"/>
      <c r="AG55" s="47"/>
      <c r="AH55" s="47"/>
      <c r="AI55" s="47"/>
      <c r="AJ55" s="37"/>
      <c r="AK55" s="37"/>
      <c r="AL55" s="26"/>
      <c r="AM55" s="38"/>
      <c r="AN55" s="38"/>
      <c r="AO55" s="23"/>
      <c r="AP55" s="44"/>
      <c r="AQ55" s="45"/>
      <c r="AR55" s="45"/>
      <c r="AS55" s="45"/>
      <c r="AT55" s="45"/>
      <c r="AU55" s="45"/>
      <c r="AV55" s="45"/>
      <c r="AW55" s="4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20"/>
      <c r="CB55" s="37"/>
      <c r="CC55" s="37"/>
      <c r="CD55" s="26"/>
      <c r="CE55" s="38"/>
      <c r="CF55" s="38"/>
      <c r="CG55" s="23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</row>
    <row r="56" spans="1:275" x14ac:dyDescent="0.25">
      <c r="A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47"/>
      <c r="AC56" s="47"/>
      <c r="AD56" s="47"/>
      <c r="AE56" s="47"/>
      <c r="AF56" s="47"/>
      <c r="AG56" s="47"/>
      <c r="AH56" s="47"/>
      <c r="AI56" s="47"/>
      <c r="AJ56" s="37"/>
      <c r="AK56" s="37"/>
      <c r="AL56" s="26"/>
      <c r="AM56" s="38"/>
      <c r="AN56" s="38"/>
      <c r="AO56" s="23"/>
      <c r="AP56" s="44"/>
      <c r="AQ56" s="45"/>
      <c r="AR56" s="45"/>
      <c r="AS56" s="45"/>
      <c r="AT56" s="45"/>
      <c r="AU56" s="45"/>
      <c r="AV56" s="45"/>
      <c r="AW56" s="4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20"/>
      <c r="CB56" s="37"/>
      <c r="CC56" s="37"/>
      <c r="CD56" s="26"/>
      <c r="CE56" s="38"/>
      <c r="CF56" s="38"/>
      <c r="CG56" s="23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</row>
    <row r="57" spans="1:275" x14ac:dyDescent="0.25">
      <c r="A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47"/>
      <c r="AC57" s="47"/>
      <c r="AD57" s="47"/>
      <c r="AE57" s="47"/>
      <c r="AF57" s="47"/>
      <c r="AG57" s="47"/>
      <c r="AH57" s="47"/>
      <c r="AI57" s="47"/>
      <c r="AJ57" s="37"/>
      <c r="AK57" s="37"/>
      <c r="AL57" s="26"/>
      <c r="AM57" s="38"/>
      <c r="AN57" s="38"/>
      <c r="AO57" s="23"/>
      <c r="AP57" s="44"/>
      <c r="AQ57" s="45"/>
      <c r="AR57" s="45"/>
      <c r="AS57" s="45"/>
      <c r="AT57" s="45"/>
      <c r="AU57" s="45"/>
      <c r="AV57" s="45"/>
      <c r="AW57" s="4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20"/>
      <c r="CB57" s="37"/>
      <c r="CC57" s="37"/>
      <c r="CD57" s="26"/>
      <c r="CE57" s="38"/>
      <c r="CF57" s="38"/>
      <c r="CG57" s="23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</row>
    <row r="58" spans="1:275" x14ac:dyDescent="0.25">
      <c r="A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47"/>
      <c r="AC58" s="47"/>
      <c r="AD58" s="47"/>
      <c r="AE58" s="47"/>
      <c r="AF58" s="47"/>
      <c r="AG58" s="47"/>
      <c r="AH58" s="47"/>
      <c r="AI58" s="47"/>
      <c r="AJ58" s="37"/>
      <c r="AK58" s="37"/>
      <c r="AL58" s="26"/>
      <c r="AM58" s="38"/>
      <c r="AN58" s="38"/>
      <c r="AO58" s="23"/>
      <c r="AP58" s="44"/>
      <c r="AQ58" s="45"/>
      <c r="AR58" s="45"/>
      <c r="AS58" s="45"/>
      <c r="AT58" s="45"/>
      <c r="AU58" s="45"/>
      <c r="AV58" s="45"/>
      <c r="AW58" s="4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20"/>
      <c r="CB58" s="37"/>
      <c r="CC58" s="37"/>
      <c r="CD58" s="26"/>
      <c r="CE58" s="38"/>
      <c r="CF58" s="38"/>
      <c r="CG58" s="23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</row>
    <row r="59" spans="1:275" x14ac:dyDescent="0.25">
      <c r="A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47"/>
      <c r="AC59" s="47"/>
      <c r="AD59" s="47"/>
      <c r="AE59" s="47"/>
      <c r="AF59" s="47"/>
      <c r="AG59" s="47"/>
      <c r="AH59" s="47"/>
      <c r="AI59" s="47"/>
      <c r="AJ59" s="37"/>
      <c r="AK59" s="37"/>
      <c r="AL59" s="26"/>
      <c r="AM59" s="38"/>
      <c r="AN59" s="38"/>
      <c r="AO59" s="23"/>
      <c r="AP59" s="44"/>
      <c r="AQ59" s="45"/>
      <c r="AR59" s="45"/>
      <c r="AS59" s="45"/>
      <c r="AT59" s="45"/>
      <c r="AU59" s="45"/>
      <c r="AV59" s="45"/>
      <c r="AW59" s="4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20"/>
      <c r="CB59" s="37"/>
      <c r="CC59" s="37"/>
      <c r="CD59" s="26"/>
      <c r="CE59" s="38"/>
      <c r="CF59" s="38"/>
      <c r="CG59" s="23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</row>
    <row r="60" spans="1:275" x14ac:dyDescent="0.25">
      <c r="A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47"/>
      <c r="AC60" s="47"/>
      <c r="AD60" s="47"/>
      <c r="AE60" s="47"/>
      <c r="AF60" s="47"/>
      <c r="AG60" s="47"/>
      <c r="AH60" s="47"/>
      <c r="AI60" s="47"/>
      <c r="AJ60" s="37"/>
      <c r="AK60" s="37"/>
      <c r="AL60" s="26"/>
      <c r="AM60" s="38"/>
      <c r="AN60" s="38"/>
      <c r="AO60" s="23"/>
      <c r="AP60" s="44"/>
      <c r="AQ60" s="45"/>
      <c r="AR60" s="45"/>
      <c r="AS60" s="45"/>
      <c r="AT60" s="45"/>
      <c r="AU60" s="45"/>
      <c r="AV60" s="45"/>
      <c r="AW60" s="4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20"/>
      <c r="CB60" s="37"/>
      <c r="CC60" s="37"/>
      <c r="CD60" s="26"/>
      <c r="CE60" s="38"/>
      <c r="CF60" s="38"/>
      <c r="CG60" s="23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</row>
    <row r="61" spans="1:275" x14ac:dyDescent="0.25">
      <c r="A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47"/>
      <c r="AC61" s="47"/>
      <c r="AD61" s="47"/>
      <c r="AE61" s="47"/>
      <c r="AF61" s="47"/>
      <c r="AG61" s="47"/>
      <c r="AH61" s="47"/>
      <c r="AI61" s="47"/>
      <c r="AJ61" s="37"/>
      <c r="AK61" s="37"/>
      <c r="AL61" s="26"/>
      <c r="AM61" s="38"/>
      <c r="AN61" s="38"/>
      <c r="AO61" s="23"/>
      <c r="AP61" s="44"/>
      <c r="AQ61" s="45"/>
      <c r="AR61" s="45"/>
      <c r="AS61" s="45"/>
      <c r="AT61" s="45"/>
      <c r="AU61" s="45"/>
      <c r="AV61" s="45"/>
      <c r="AW61" s="4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20"/>
      <c r="CB61" s="37"/>
      <c r="CC61" s="37"/>
      <c r="CD61" s="26"/>
      <c r="CE61" s="38"/>
      <c r="CF61" s="38"/>
      <c r="CG61" s="23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</row>
    <row r="62" spans="1:275" x14ac:dyDescent="0.25">
      <c r="A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47"/>
      <c r="AC62" s="47"/>
      <c r="AD62" s="47"/>
      <c r="AE62" s="47"/>
      <c r="AF62" s="47"/>
      <c r="AG62" s="47"/>
      <c r="AH62" s="47"/>
      <c r="AI62" s="47"/>
      <c r="AJ62" s="37"/>
      <c r="AK62" s="37"/>
      <c r="AL62" s="26"/>
      <c r="AM62" s="38"/>
      <c r="AN62" s="38"/>
      <c r="AO62" s="23"/>
      <c r="AP62" s="44"/>
      <c r="AQ62" s="45"/>
      <c r="AR62" s="45"/>
      <c r="AS62" s="45"/>
      <c r="AT62" s="45"/>
      <c r="AU62" s="45"/>
      <c r="AV62" s="45"/>
      <c r="AW62" s="4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20"/>
      <c r="CB62" s="37"/>
      <c r="CC62" s="37"/>
      <c r="CD62" s="26"/>
      <c r="CE62" s="38"/>
      <c r="CF62" s="38"/>
      <c r="CG62" s="23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</row>
    <row r="63" spans="1:275" x14ac:dyDescent="0.25">
      <c r="A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47"/>
      <c r="AC63" s="47"/>
      <c r="AD63" s="47"/>
      <c r="AE63" s="47"/>
      <c r="AF63" s="47"/>
      <c r="AG63" s="47"/>
      <c r="AH63" s="47"/>
      <c r="AI63" s="47"/>
      <c r="AJ63" s="37"/>
      <c r="AK63" s="37"/>
      <c r="AL63" s="26"/>
      <c r="AM63" s="38"/>
      <c r="AN63" s="38"/>
      <c r="AO63" s="23"/>
      <c r="AP63" s="44"/>
      <c r="AQ63" s="45"/>
      <c r="AR63" s="45"/>
      <c r="AS63" s="45"/>
      <c r="AT63" s="45"/>
      <c r="AU63" s="45"/>
      <c r="AV63" s="45"/>
      <c r="AW63" s="4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20"/>
      <c r="CB63" s="37"/>
      <c r="CC63" s="37"/>
      <c r="CD63" s="26"/>
      <c r="CE63" s="38"/>
      <c r="CF63" s="38"/>
      <c r="CG63" s="23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</row>
    <row r="64" spans="1:275" x14ac:dyDescent="0.25">
      <c r="A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47"/>
      <c r="AC64" s="47"/>
      <c r="AD64" s="47"/>
      <c r="AE64" s="47"/>
      <c r="AF64" s="47"/>
      <c r="AG64" s="47"/>
      <c r="AH64" s="47"/>
      <c r="AI64" s="47"/>
      <c r="AJ64" s="37"/>
      <c r="AK64" s="37"/>
      <c r="AL64" s="26"/>
      <c r="AM64" s="38"/>
      <c r="AN64" s="38"/>
      <c r="AO64" s="23"/>
      <c r="AP64" s="44"/>
      <c r="AQ64" s="45"/>
      <c r="AR64" s="45"/>
      <c r="AS64" s="45"/>
      <c r="AT64" s="45"/>
      <c r="AU64" s="45"/>
      <c r="AV64" s="45"/>
      <c r="AW64" s="4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20"/>
      <c r="CB64" s="37"/>
      <c r="CC64" s="37"/>
      <c r="CD64" s="26"/>
      <c r="CE64" s="38"/>
      <c r="CF64" s="38"/>
      <c r="CG64" s="23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</row>
    <row r="65" spans="5:275" x14ac:dyDescent="0.25"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</row>
    <row r="66" spans="5:275" x14ac:dyDescent="0.25"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K66" s="12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</row>
    <row r="67" spans="5:275" x14ac:dyDescent="0.25"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</row>
    <row r="68" spans="5:275" x14ac:dyDescent="0.25"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  <c r="IY68" s="5"/>
      <c r="IZ68" s="5"/>
      <c r="JA68" s="5"/>
      <c r="JB68" s="5"/>
      <c r="JC68" s="5"/>
      <c r="JD68" s="5"/>
      <c r="JE68" s="5"/>
      <c r="JF68" s="5"/>
      <c r="JG68" s="5"/>
      <c r="JH68" s="5"/>
      <c r="JI68" s="5"/>
      <c r="JJ68" s="5"/>
      <c r="JK68" s="5"/>
      <c r="JL68" s="5"/>
      <c r="JM68" s="5"/>
      <c r="JN68" s="5"/>
      <c r="JO68" s="5"/>
    </row>
    <row r="69" spans="5:275" x14ac:dyDescent="0.25"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  <c r="IY69" s="5"/>
      <c r="IZ69" s="5"/>
      <c r="JA69" s="5"/>
      <c r="JB69" s="5"/>
      <c r="JC69" s="5"/>
      <c r="JD69" s="5"/>
      <c r="JE69" s="5"/>
      <c r="JF69" s="5"/>
      <c r="JG69" s="5"/>
      <c r="JH69" s="5"/>
      <c r="JI69" s="5"/>
      <c r="JJ69" s="5"/>
      <c r="JK69" s="5"/>
      <c r="JL69" s="5"/>
      <c r="JM69" s="5"/>
      <c r="JN69" s="5"/>
      <c r="JO69" s="5"/>
    </row>
    <row r="70" spans="5:275" x14ac:dyDescent="0.25"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  <c r="JF70" s="5"/>
      <c r="JG70" s="5"/>
      <c r="JH70" s="5"/>
      <c r="JI70" s="5"/>
      <c r="JJ70" s="5"/>
      <c r="JK70" s="5"/>
      <c r="JL70" s="5"/>
      <c r="JM70" s="5"/>
      <c r="JN70" s="5"/>
      <c r="JO70" s="5"/>
    </row>
    <row r="71" spans="5:275" x14ac:dyDescent="0.25"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  <c r="JF71" s="5"/>
      <c r="JG71" s="5"/>
      <c r="JH71" s="5"/>
      <c r="JI71" s="5"/>
      <c r="JJ71" s="5"/>
      <c r="JK71" s="5"/>
      <c r="JL71" s="5"/>
      <c r="JM71" s="5"/>
      <c r="JN71" s="5"/>
      <c r="JO71" s="5"/>
    </row>
    <row r="72" spans="5:275" x14ac:dyDescent="0.25"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</row>
    <row r="73" spans="5:275" x14ac:dyDescent="0.25"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</row>
    <row r="74" spans="5:275" x14ac:dyDescent="0.25"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  <c r="IY74" s="5"/>
      <c r="IZ74" s="5"/>
      <c r="JA74" s="5"/>
      <c r="JB74" s="5"/>
      <c r="JC74" s="5"/>
      <c r="JD74" s="5"/>
      <c r="JE74" s="5"/>
      <c r="JF74" s="5"/>
      <c r="JG74" s="5"/>
      <c r="JH74" s="5"/>
      <c r="JI74" s="5"/>
      <c r="JJ74" s="5"/>
      <c r="JK74" s="5"/>
      <c r="JL74" s="5"/>
      <c r="JM74" s="5"/>
      <c r="JN74" s="5"/>
      <c r="JO74" s="5"/>
    </row>
    <row r="75" spans="5:275" x14ac:dyDescent="0.25"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  <c r="JF75" s="5"/>
      <c r="JG75" s="5"/>
      <c r="JH75" s="5"/>
      <c r="JI75" s="5"/>
      <c r="JJ75" s="5"/>
      <c r="JK75" s="5"/>
      <c r="JL75" s="5"/>
      <c r="JM75" s="5"/>
      <c r="JN75" s="5"/>
      <c r="JO75" s="5"/>
    </row>
    <row r="76" spans="5:275" x14ac:dyDescent="0.25"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</row>
    <row r="77" spans="5:275" x14ac:dyDescent="0.25"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</row>
    <row r="78" spans="5:275" x14ac:dyDescent="0.25"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</row>
    <row r="79" spans="5:275" x14ac:dyDescent="0.25"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</row>
    <row r="80" spans="5:275" x14ac:dyDescent="0.25"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</row>
    <row r="81" spans="185:195" x14ac:dyDescent="0.25"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</row>
    <row r="82" spans="185:195" x14ac:dyDescent="0.25"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</row>
  </sheetData>
  <conditionalFormatting sqref="AQ10:AW27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1"/>
  <sheetViews>
    <sheetView workbookViewId="0">
      <selection activeCell="B26" sqref="B26"/>
    </sheetView>
  </sheetViews>
  <sheetFormatPr defaultRowHeight="15" x14ac:dyDescent="0.25"/>
  <cols>
    <col min="2" max="2" width="15.5703125" style="15" customWidth="1"/>
    <col min="3" max="3" width="11.5703125" bestFit="1" customWidth="1"/>
  </cols>
  <sheetData>
    <row r="2" spans="2:3" x14ac:dyDescent="0.25">
      <c r="C2" t="s">
        <v>77</v>
      </c>
    </row>
    <row r="3" spans="2:3" x14ac:dyDescent="0.25">
      <c r="B3" s="15" t="s">
        <v>81</v>
      </c>
      <c r="C3" t="s">
        <v>78</v>
      </c>
    </row>
    <row r="4" spans="2:3" x14ac:dyDescent="0.25">
      <c r="B4" s="49" t="s">
        <v>113</v>
      </c>
      <c r="C4" s="16">
        <v>24412.7</v>
      </c>
    </row>
    <row r="5" spans="2:3" x14ac:dyDescent="0.25">
      <c r="B5" s="49" t="s">
        <v>114</v>
      </c>
      <c r="C5" s="16">
        <v>24412.7</v>
      </c>
    </row>
    <row r="6" spans="2:3" x14ac:dyDescent="0.25">
      <c r="B6" s="49" t="s">
        <v>115</v>
      </c>
      <c r="C6" s="16">
        <v>24412.7</v>
      </c>
    </row>
    <row r="7" spans="2:3" x14ac:dyDescent="0.25">
      <c r="B7" s="49" t="s">
        <v>116</v>
      </c>
      <c r="C7" s="16">
        <v>24412.7</v>
      </c>
    </row>
    <row r="8" spans="2:3" x14ac:dyDescent="0.25">
      <c r="B8" s="49" t="s">
        <v>117</v>
      </c>
      <c r="C8" s="16">
        <v>5502.1</v>
      </c>
    </row>
    <row r="9" spans="2:3" x14ac:dyDescent="0.25">
      <c r="B9" s="49" t="s">
        <v>112</v>
      </c>
      <c r="C9" s="16">
        <v>5502.1</v>
      </c>
    </row>
    <row r="10" spans="2:3" x14ac:dyDescent="0.25">
      <c r="B10" s="49" t="s">
        <v>118</v>
      </c>
      <c r="C10" s="16">
        <v>5502.1</v>
      </c>
    </row>
    <row r="11" spans="2:3" x14ac:dyDescent="0.25">
      <c r="B11" s="49" t="s">
        <v>119</v>
      </c>
      <c r="C11" s="16">
        <v>53627.8</v>
      </c>
    </row>
    <row r="12" spans="2:3" x14ac:dyDescent="0.25">
      <c r="B12" s="49" t="s">
        <v>111</v>
      </c>
      <c r="C12" s="16">
        <v>53627.8</v>
      </c>
    </row>
    <row r="13" spans="2:3" x14ac:dyDescent="0.25">
      <c r="B13" s="49" t="s">
        <v>120</v>
      </c>
      <c r="C13" s="16">
        <v>53627.8</v>
      </c>
    </row>
    <row r="14" spans="2:3" x14ac:dyDescent="0.25">
      <c r="B14" s="49" t="s">
        <v>121</v>
      </c>
      <c r="C14" s="16">
        <v>498589</v>
      </c>
    </row>
    <row r="15" spans="2:3" x14ac:dyDescent="0.25">
      <c r="B15" s="49" t="s">
        <v>122</v>
      </c>
      <c r="C15" s="16">
        <v>498589</v>
      </c>
    </row>
    <row r="16" spans="2:3" x14ac:dyDescent="0.25">
      <c r="B16" s="49" t="s">
        <v>123</v>
      </c>
      <c r="C16" s="16">
        <v>24692.3</v>
      </c>
    </row>
    <row r="17" spans="2:3" x14ac:dyDescent="0.25">
      <c r="B17" s="49" t="s">
        <v>124</v>
      </c>
      <c r="C17" s="16">
        <v>2500.92</v>
      </c>
    </row>
    <row r="18" spans="2:3" x14ac:dyDescent="0.25">
      <c r="B18" s="49" t="s">
        <v>125</v>
      </c>
      <c r="C18" s="16">
        <v>43201.9</v>
      </c>
    </row>
    <row r="19" spans="2:3" x14ac:dyDescent="0.25">
      <c r="B19" s="49" t="s">
        <v>126</v>
      </c>
      <c r="C19" s="16">
        <v>49495.25</v>
      </c>
    </row>
    <row r="20" spans="2:3" x14ac:dyDescent="0.25">
      <c r="B20" s="49" t="s">
        <v>127</v>
      </c>
      <c r="C20" s="16">
        <v>240000</v>
      </c>
    </row>
    <row r="21" spans="2:3" x14ac:dyDescent="0.25">
      <c r="B21" s="49" t="s">
        <v>79</v>
      </c>
      <c r="C21" s="16">
        <v>26909.8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 Results</vt:lpstr>
      <vt:lpstr>New Results</vt:lpstr>
      <vt:lpstr>Summary</vt:lpstr>
      <vt:lpstr>Model Parameters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Daver_User</dc:creator>
  <cp:lastModifiedBy>David Reddy</cp:lastModifiedBy>
  <dcterms:created xsi:type="dcterms:W3CDTF">2013-05-31T15:34:18Z</dcterms:created>
  <dcterms:modified xsi:type="dcterms:W3CDTF">2014-11-05T18:29:29Z</dcterms:modified>
</cp:coreProperties>
</file>