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6A9023E4-151B-4908-AB96-EDFEF1F8CFED}" xr6:coauthVersionLast="47" xr6:coauthVersionMax="47" xr10:uidLastSave="{00000000-0000-0000-0000-000000000000}"/>
  <bookViews>
    <workbookView xWindow="345" yWindow="3240" windowWidth="27885" windowHeight="12015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15'!$M$63:$Z$418</definedName>
    <definedName name="_xlnm.Print_Titles" localSheetId="0">'2017 03 15'!$63:$63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1" i="1" l="1"/>
  <c r="AB420" i="1"/>
  <c r="AB421" i="1" s="1"/>
  <c r="AD424" i="1"/>
  <c r="V424" i="1"/>
  <c r="G424" i="1" s="1"/>
  <c r="P424" i="1"/>
  <c r="D424" i="1" s="1"/>
  <c r="AE424" i="1" s="1"/>
  <c r="L424" i="1"/>
  <c r="I424" i="1"/>
  <c r="H424" i="1"/>
  <c r="F424" i="1"/>
  <c r="C424" i="1"/>
  <c r="AD423" i="1"/>
  <c r="V423" i="1"/>
  <c r="G423" i="1" s="1"/>
  <c r="P423" i="1"/>
  <c r="D423" i="1" s="1"/>
  <c r="AE423" i="1" s="1"/>
  <c r="N423" i="1"/>
  <c r="N424" i="1" s="1"/>
  <c r="L423" i="1"/>
  <c r="O423" i="1" s="1"/>
  <c r="E423" i="1" s="1"/>
  <c r="I423" i="1"/>
  <c r="H423" i="1"/>
  <c r="F423" i="1"/>
  <c r="C423" i="1"/>
  <c r="AD422" i="1"/>
  <c r="V422" i="1"/>
  <c r="G422" i="1" s="1"/>
  <c r="P422" i="1"/>
  <c r="D422" i="1" s="1"/>
  <c r="AE422" i="1" s="1"/>
  <c r="N422" i="1"/>
  <c r="O422" i="1" s="1"/>
  <c r="E422" i="1" s="1"/>
  <c r="L422" i="1"/>
  <c r="I422" i="1"/>
  <c r="H422" i="1"/>
  <c r="F422" i="1"/>
  <c r="C422" i="1"/>
  <c r="AD421" i="1"/>
  <c r="V421" i="1"/>
  <c r="G421" i="1" s="1"/>
  <c r="P421" i="1"/>
  <c r="D421" i="1" s="1"/>
  <c r="AE421" i="1" s="1"/>
  <c r="L421" i="1"/>
  <c r="O421" i="1" s="1"/>
  <c r="E421" i="1" s="1"/>
  <c r="I421" i="1"/>
  <c r="H421" i="1"/>
  <c r="F421" i="1"/>
  <c r="AD419" i="1"/>
  <c r="AB419" i="1"/>
  <c r="V419" i="1"/>
  <c r="G419" i="1" s="1"/>
  <c r="P419" i="1"/>
  <c r="L419" i="1"/>
  <c r="O419" i="1" s="1"/>
  <c r="E419" i="1" s="1"/>
  <c r="I419" i="1"/>
  <c r="H419" i="1"/>
  <c r="F419" i="1"/>
  <c r="C419" i="1"/>
  <c r="AD111" i="1"/>
  <c r="V111" i="1"/>
  <c r="G111" i="1" s="1"/>
  <c r="P111" i="1"/>
  <c r="I111" i="1"/>
  <c r="H111" i="1"/>
  <c r="F111" i="1"/>
  <c r="C111" i="1"/>
  <c r="A79" i="3" s="1"/>
  <c r="AD110" i="1"/>
  <c r="V110" i="1"/>
  <c r="G110" i="1" s="1"/>
  <c r="P110" i="1"/>
  <c r="D110" i="1" s="1"/>
  <c r="AE110" i="1" s="1"/>
  <c r="I110" i="1"/>
  <c r="H110" i="1"/>
  <c r="F110" i="1"/>
  <c r="C110" i="1"/>
  <c r="AD109" i="1"/>
  <c r="V109" i="1"/>
  <c r="G109" i="1" s="1"/>
  <c r="P109" i="1"/>
  <c r="D109" i="1" s="1"/>
  <c r="AE109" i="1" s="1"/>
  <c r="I109" i="1"/>
  <c r="H109" i="1"/>
  <c r="F109" i="1"/>
  <c r="C109" i="1"/>
  <c r="AD108" i="1"/>
  <c r="V108" i="1"/>
  <c r="G108" i="1" s="1"/>
  <c r="P108" i="1"/>
  <c r="I108" i="1"/>
  <c r="H108" i="1"/>
  <c r="F108" i="1"/>
  <c r="C108" i="1"/>
  <c r="AB113" i="1"/>
  <c r="AB114" i="1" s="1"/>
  <c r="AB115" i="1" s="1"/>
  <c r="I114" i="1"/>
  <c r="AD114" i="1"/>
  <c r="I113" i="1"/>
  <c r="AD113" i="1"/>
  <c r="I112" i="1"/>
  <c r="AD112" i="1"/>
  <c r="V114" i="1"/>
  <c r="G114" i="1" s="1"/>
  <c r="V113" i="1"/>
  <c r="G113" i="1" s="1"/>
  <c r="V112" i="1"/>
  <c r="G112" i="1" s="1"/>
  <c r="AA422" i="1" l="1"/>
  <c r="AA423" i="1"/>
  <c r="AA421" i="1"/>
  <c r="O424" i="1"/>
  <c r="E424" i="1" s="1"/>
  <c r="AA424" i="1" s="1"/>
  <c r="A77" i="3"/>
  <c r="AA419" i="1"/>
  <c r="A78" i="3"/>
  <c r="A76" i="3"/>
  <c r="D419" i="1"/>
  <c r="AE419" i="1" s="1"/>
  <c r="D111" i="1"/>
  <c r="AE111" i="1" s="1"/>
  <c r="D108" i="1"/>
  <c r="AE108" i="1" s="1"/>
  <c r="H114" i="1"/>
  <c r="P114" i="1"/>
  <c r="D114" i="1" s="1"/>
  <c r="AE114" i="1" s="1"/>
  <c r="F114" i="1"/>
  <c r="H113" i="1"/>
  <c r="P113" i="1"/>
  <c r="D113" i="1" s="1"/>
  <c r="AE113" i="1" s="1"/>
  <c r="F113" i="1"/>
  <c r="H112" i="1"/>
  <c r="P112" i="1"/>
  <c r="D112" i="1" s="1"/>
  <c r="AE112" i="1" s="1"/>
  <c r="F112" i="1"/>
  <c r="C114" i="1"/>
  <c r="C113" i="1"/>
  <c r="C112" i="1"/>
  <c r="AD379" i="1"/>
  <c r="V379" i="1"/>
  <c r="G379" i="1" s="1"/>
  <c r="P379" i="1"/>
  <c r="D379" i="1" s="1"/>
  <c r="AE379" i="1" s="1"/>
  <c r="I379" i="1"/>
  <c r="H379" i="1"/>
  <c r="F379" i="1"/>
  <c r="C379" i="1"/>
  <c r="AD378" i="1"/>
  <c r="V378" i="1"/>
  <c r="G378" i="1" s="1"/>
  <c r="P378" i="1"/>
  <c r="D378" i="1" s="1"/>
  <c r="AE378" i="1" s="1"/>
  <c r="N378" i="1"/>
  <c r="N379" i="1" s="1"/>
  <c r="I378" i="1"/>
  <c r="H378" i="1"/>
  <c r="F378" i="1"/>
  <c r="C378" i="1"/>
  <c r="AD377" i="1"/>
  <c r="AB377" i="1"/>
  <c r="AB378" i="1" s="1"/>
  <c r="AB379" i="1" s="1"/>
  <c r="V377" i="1"/>
  <c r="G377" i="1" s="1"/>
  <c r="P377" i="1"/>
  <c r="D377" i="1" s="1"/>
  <c r="AE377" i="1" s="1"/>
  <c r="I377" i="1"/>
  <c r="H377" i="1"/>
  <c r="F377" i="1"/>
  <c r="C377" i="1"/>
  <c r="AD166" i="1"/>
  <c r="V166" i="1"/>
  <c r="G166" i="1" s="1"/>
  <c r="P166" i="1"/>
  <c r="D166" i="1" s="1"/>
  <c r="AE166" i="1" s="1"/>
  <c r="I166" i="1"/>
  <c r="H166" i="1"/>
  <c r="F166" i="1"/>
  <c r="C166" i="1"/>
  <c r="AD165" i="1"/>
  <c r="V165" i="1"/>
  <c r="G165" i="1" s="1"/>
  <c r="P165" i="1"/>
  <c r="D165" i="1" s="1"/>
  <c r="AE165" i="1" s="1"/>
  <c r="N165" i="1"/>
  <c r="N167" i="1" s="1"/>
  <c r="I165" i="1"/>
  <c r="H165" i="1"/>
  <c r="F165" i="1"/>
  <c r="C165" i="1"/>
  <c r="AD164" i="1"/>
  <c r="AB164" i="1"/>
  <c r="AB165" i="1" s="1"/>
  <c r="AB166" i="1" s="1"/>
  <c r="V164" i="1"/>
  <c r="G164" i="1" s="1"/>
  <c r="P164" i="1"/>
  <c r="D164" i="1" s="1"/>
  <c r="AE164" i="1" s="1"/>
  <c r="I164" i="1"/>
  <c r="H164" i="1"/>
  <c r="F164" i="1"/>
  <c r="C164" i="1"/>
  <c r="AD154" i="1"/>
  <c r="V154" i="1"/>
  <c r="G154" i="1" s="1"/>
  <c r="P154" i="1"/>
  <c r="D154" i="1" s="1"/>
  <c r="AE154" i="1" s="1"/>
  <c r="I154" i="1"/>
  <c r="H154" i="1"/>
  <c r="F154" i="1"/>
  <c r="C154" i="1"/>
  <c r="AD153" i="1"/>
  <c r="V153" i="1"/>
  <c r="G153" i="1" s="1"/>
  <c r="P153" i="1"/>
  <c r="D153" i="1" s="1"/>
  <c r="AE153" i="1" s="1"/>
  <c r="N153" i="1"/>
  <c r="N154" i="1" s="1"/>
  <c r="I153" i="1"/>
  <c r="H153" i="1"/>
  <c r="F153" i="1"/>
  <c r="C153" i="1"/>
  <c r="AD152" i="1"/>
  <c r="AB152" i="1"/>
  <c r="AB153" i="1" s="1"/>
  <c r="AB154" i="1" s="1"/>
  <c r="V152" i="1"/>
  <c r="G152" i="1" s="1"/>
  <c r="P152" i="1"/>
  <c r="D152" i="1" s="1"/>
  <c r="AE152" i="1" s="1"/>
  <c r="I152" i="1"/>
  <c r="H152" i="1"/>
  <c r="F152" i="1"/>
  <c r="C152" i="1"/>
  <c r="AD428" i="1"/>
  <c r="AD427" i="1"/>
  <c r="AD426" i="1"/>
  <c r="AD425" i="1"/>
  <c r="AD420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3" i="1"/>
  <c r="AD162" i="1"/>
  <c r="AD161" i="1"/>
  <c r="AD160" i="1"/>
  <c r="AD159" i="1"/>
  <c r="AD158" i="1"/>
  <c r="AD157" i="1"/>
  <c r="AD156" i="1"/>
  <c r="AD155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132" i="3" l="1"/>
  <c r="A134" i="3"/>
  <c r="A82" i="3"/>
  <c r="A80" i="3"/>
  <c r="A346" i="3"/>
  <c r="A81" i="3"/>
  <c r="A121" i="3"/>
  <c r="A345" i="3"/>
  <c r="A347" i="3"/>
  <c r="A133" i="3"/>
  <c r="A120" i="3"/>
  <c r="A122" i="3"/>
  <c r="V91" i="1"/>
  <c r="G91" i="1" s="1"/>
  <c r="P91" i="1"/>
  <c r="I91" i="1"/>
  <c r="H91" i="1"/>
  <c r="F91" i="1"/>
  <c r="C91" i="1"/>
  <c r="AB90" i="1"/>
  <c r="AB91" i="1" s="1"/>
  <c r="V90" i="1"/>
  <c r="G90" i="1" s="1"/>
  <c r="P90" i="1"/>
  <c r="N90" i="1"/>
  <c r="N91" i="1" s="1"/>
  <c r="I90" i="1"/>
  <c r="H90" i="1"/>
  <c r="F90" i="1"/>
  <c r="C90" i="1"/>
  <c r="V89" i="1"/>
  <c r="G89" i="1" s="1"/>
  <c r="P89" i="1"/>
  <c r="I89" i="1"/>
  <c r="H89" i="1"/>
  <c r="F89" i="1"/>
  <c r="C89" i="1"/>
  <c r="V69" i="1"/>
  <c r="G69" i="1" s="1"/>
  <c r="P69" i="1"/>
  <c r="L69" i="1"/>
  <c r="I69" i="1"/>
  <c r="H69" i="1"/>
  <c r="F69" i="1"/>
  <c r="C69" i="1"/>
  <c r="V68" i="1"/>
  <c r="G68" i="1" s="1"/>
  <c r="P68" i="1"/>
  <c r="L68" i="1"/>
  <c r="I68" i="1"/>
  <c r="H68" i="1"/>
  <c r="F68" i="1"/>
  <c r="C68" i="1"/>
  <c r="A36" i="3" s="1"/>
  <c r="V67" i="1"/>
  <c r="G67" i="1" s="1"/>
  <c r="P67" i="1"/>
  <c r="L67" i="1"/>
  <c r="I67" i="1"/>
  <c r="H67" i="1"/>
  <c r="F67" i="1"/>
  <c r="C67" i="1"/>
  <c r="V66" i="1"/>
  <c r="G66" i="1" s="1"/>
  <c r="P66" i="1"/>
  <c r="L66" i="1"/>
  <c r="I66" i="1"/>
  <c r="H66" i="1"/>
  <c r="F66" i="1"/>
  <c r="C66" i="1"/>
  <c r="A34" i="3" s="1"/>
  <c r="AB65" i="1"/>
  <c r="AB66" i="1" s="1"/>
  <c r="AB67" i="1" s="1"/>
  <c r="AB68" i="1" s="1"/>
  <c r="AB69" i="1" s="1"/>
  <c r="V65" i="1"/>
  <c r="G65" i="1" s="1"/>
  <c r="P65" i="1"/>
  <c r="N65" i="1"/>
  <c r="N66" i="1" s="1"/>
  <c r="N67" i="1" s="1"/>
  <c r="N68" i="1" s="1"/>
  <c r="N69" i="1" s="1"/>
  <c r="L65" i="1"/>
  <c r="I65" i="1"/>
  <c r="H65" i="1"/>
  <c r="F65" i="1"/>
  <c r="C65" i="1"/>
  <c r="V64" i="1"/>
  <c r="P64" i="1"/>
  <c r="L64" i="1"/>
  <c r="O64" i="1" s="1"/>
  <c r="E64" i="1" s="1"/>
  <c r="I64" i="1"/>
  <c r="H64" i="1"/>
  <c r="F64" i="1"/>
  <c r="C64" i="1"/>
  <c r="A32" i="3" s="1"/>
  <c r="A59" i="3" l="1"/>
  <c r="A33" i="3"/>
  <c r="A57" i="3"/>
  <c r="A35" i="3"/>
  <c r="A58" i="3"/>
  <c r="A37" i="3"/>
  <c r="G64" i="1"/>
  <c r="AA64" i="1"/>
  <c r="D68" i="1"/>
  <c r="AE68" i="1" s="1"/>
  <c r="D65" i="1"/>
  <c r="AE65" i="1" s="1"/>
  <c r="D89" i="1"/>
  <c r="AE89" i="1" s="1"/>
  <c r="D91" i="1"/>
  <c r="AE91" i="1" s="1"/>
  <c r="D67" i="1"/>
  <c r="AE67" i="1" s="1"/>
  <c r="D90" i="1"/>
  <c r="AE90" i="1" s="1"/>
  <c r="D69" i="1"/>
  <c r="AE69" i="1" s="1"/>
  <c r="O66" i="1"/>
  <c r="E66" i="1" s="1"/>
  <c r="AA66" i="1" s="1"/>
  <c r="O68" i="1"/>
  <c r="E68" i="1" s="1"/>
  <c r="AA68" i="1" s="1"/>
  <c r="O67" i="1"/>
  <c r="E67" i="1" s="1"/>
  <c r="AA67" i="1" s="1"/>
  <c r="O69" i="1"/>
  <c r="E69" i="1" s="1"/>
  <c r="AA69" i="1" s="1"/>
  <c r="D64" i="1"/>
  <c r="AE64" i="1" s="1"/>
  <c r="D66" i="1"/>
  <c r="AE66" i="1" s="1"/>
  <c r="O65" i="1"/>
  <c r="E65" i="1" s="1"/>
  <c r="AA65" i="1" s="1"/>
  <c r="I428" i="1"/>
  <c r="I427" i="1"/>
  <c r="I426" i="1"/>
  <c r="I425" i="1"/>
  <c r="I420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V358" i="1" l="1"/>
  <c r="G358" i="1" s="1"/>
  <c r="P358" i="1"/>
  <c r="H358" i="1"/>
  <c r="F358" i="1"/>
  <c r="C358" i="1"/>
  <c r="V357" i="1"/>
  <c r="G357" i="1" s="1"/>
  <c r="P357" i="1"/>
  <c r="H357" i="1"/>
  <c r="F357" i="1"/>
  <c r="C357" i="1"/>
  <c r="V356" i="1"/>
  <c r="G356" i="1" s="1"/>
  <c r="P356" i="1"/>
  <c r="H356" i="1"/>
  <c r="F356" i="1"/>
  <c r="C356" i="1"/>
  <c r="V355" i="1"/>
  <c r="G355" i="1" s="1"/>
  <c r="P355" i="1"/>
  <c r="H355" i="1"/>
  <c r="F355" i="1"/>
  <c r="C355" i="1"/>
  <c r="V354" i="1"/>
  <c r="G354" i="1" s="1"/>
  <c r="P354" i="1"/>
  <c r="H354" i="1"/>
  <c r="F354" i="1"/>
  <c r="C354" i="1"/>
  <c r="V353" i="1"/>
  <c r="G353" i="1" s="1"/>
  <c r="P353" i="1"/>
  <c r="H353" i="1"/>
  <c r="F353" i="1"/>
  <c r="C353" i="1"/>
  <c r="A321" i="3" s="1"/>
  <c r="V352" i="1"/>
  <c r="G352" i="1" s="1"/>
  <c r="P352" i="1"/>
  <c r="H352" i="1"/>
  <c r="F352" i="1"/>
  <c r="C352" i="1"/>
  <c r="V351" i="1"/>
  <c r="G351" i="1" s="1"/>
  <c r="P351" i="1"/>
  <c r="H351" i="1"/>
  <c r="F351" i="1"/>
  <c r="C351" i="1"/>
  <c r="V350" i="1"/>
  <c r="G350" i="1" s="1"/>
  <c r="P350" i="1"/>
  <c r="N350" i="1"/>
  <c r="N351" i="1" s="1"/>
  <c r="N352" i="1" s="1"/>
  <c r="N353" i="1" s="1"/>
  <c r="N354" i="1" s="1"/>
  <c r="N355" i="1" s="1"/>
  <c r="N356" i="1" s="1"/>
  <c r="N357" i="1" s="1"/>
  <c r="N358" i="1" s="1"/>
  <c r="H350" i="1"/>
  <c r="F350" i="1"/>
  <c r="C350" i="1"/>
  <c r="A318" i="3" s="1"/>
  <c r="V349" i="1"/>
  <c r="G349" i="1" s="1"/>
  <c r="P349" i="1"/>
  <c r="H349" i="1"/>
  <c r="F349" i="1"/>
  <c r="C349" i="1"/>
  <c r="V303" i="1"/>
  <c r="G303" i="1" s="1"/>
  <c r="P303" i="1"/>
  <c r="H303" i="1"/>
  <c r="F303" i="1"/>
  <c r="C303" i="1"/>
  <c r="V302" i="1"/>
  <c r="G302" i="1" s="1"/>
  <c r="P302" i="1"/>
  <c r="H302" i="1"/>
  <c r="F302" i="1"/>
  <c r="C302" i="1"/>
  <c r="V301" i="1"/>
  <c r="G301" i="1" s="1"/>
  <c r="P301" i="1"/>
  <c r="H301" i="1"/>
  <c r="F301" i="1"/>
  <c r="C301" i="1"/>
  <c r="V300" i="1"/>
  <c r="G300" i="1" s="1"/>
  <c r="P300" i="1"/>
  <c r="H300" i="1"/>
  <c r="F300" i="1"/>
  <c r="C300" i="1"/>
  <c r="V299" i="1"/>
  <c r="G299" i="1" s="1"/>
  <c r="P299" i="1"/>
  <c r="H299" i="1"/>
  <c r="F299" i="1"/>
  <c r="C299" i="1"/>
  <c r="V298" i="1"/>
  <c r="G298" i="1" s="1"/>
  <c r="P298" i="1"/>
  <c r="H298" i="1"/>
  <c r="F298" i="1"/>
  <c r="C298" i="1"/>
  <c r="V297" i="1"/>
  <c r="G297" i="1" s="1"/>
  <c r="P297" i="1"/>
  <c r="H297" i="1"/>
  <c r="F297" i="1"/>
  <c r="C297" i="1"/>
  <c r="V296" i="1"/>
  <c r="G296" i="1" s="1"/>
  <c r="P296" i="1"/>
  <c r="H296" i="1"/>
  <c r="F296" i="1"/>
  <c r="C296" i="1"/>
  <c r="V295" i="1"/>
  <c r="G295" i="1" s="1"/>
  <c r="P295" i="1"/>
  <c r="N295" i="1"/>
  <c r="N296" i="1" s="1"/>
  <c r="N297" i="1" s="1"/>
  <c r="N298" i="1" s="1"/>
  <c r="N299" i="1" s="1"/>
  <c r="N300" i="1" s="1"/>
  <c r="N301" i="1" s="1"/>
  <c r="N302" i="1" s="1"/>
  <c r="N303" i="1" s="1"/>
  <c r="H295" i="1"/>
  <c r="F295" i="1"/>
  <c r="C295" i="1"/>
  <c r="AB294" i="1"/>
  <c r="AB295" i="1" s="1"/>
  <c r="AB296" i="1" s="1"/>
  <c r="AB297" i="1" s="1"/>
  <c r="AB298" i="1" s="1"/>
  <c r="AB299" i="1" s="1"/>
  <c r="AB300" i="1" s="1"/>
  <c r="AB301" i="1" s="1"/>
  <c r="AB302" i="1" s="1"/>
  <c r="AB303" i="1" s="1"/>
  <c r="V294" i="1"/>
  <c r="G294" i="1" s="1"/>
  <c r="P294" i="1"/>
  <c r="H294" i="1"/>
  <c r="F294" i="1"/>
  <c r="C294" i="1"/>
  <c r="V265" i="1"/>
  <c r="G265" i="1" s="1"/>
  <c r="P265" i="1"/>
  <c r="H265" i="1"/>
  <c r="F265" i="1"/>
  <c r="C265" i="1"/>
  <c r="A233" i="3" s="1"/>
  <c r="V264" i="1"/>
  <c r="G264" i="1" s="1"/>
  <c r="P264" i="1"/>
  <c r="H264" i="1"/>
  <c r="F264" i="1"/>
  <c r="C264" i="1"/>
  <c r="V263" i="1"/>
  <c r="G263" i="1" s="1"/>
  <c r="P263" i="1"/>
  <c r="H263" i="1"/>
  <c r="F263" i="1"/>
  <c r="C263" i="1"/>
  <c r="V262" i="1"/>
  <c r="G262" i="1" s="1"/>
  <c r="P262" i="1"/>
  <c r="H262" i="1"/>
  <c r="F262" i="1"/>
  <c r="C262" i="1"/>
  <c r="V261" i="1"/>
  <c r="G261" i="1" s="1"/>
  <c r="P261" i="1"/>
  <c r="H261" i="1"/>
  <c r="F261" i="1"/>
  <c r="C261" i="1"/>
  <c r="A229" i="3" s="1"/>
  <c r="V260" i="1"/>
  <c r="G260" i="1" s="1"/>
  <c r="P260" i="1"/>
  <c r="H260" i="1"/>
  <c r="F260" i="1"/>
  <c r="C260" i="1"/>
  <c r="V259" i="1"/>
  <c r="G259" i="1" s="1"/>
  <c r="P259" i="1"/>
  <c r="H259" i="1"/>
  <c r="F259" i="1"/>
  <c r="C259" i="1"/>
  <c r="V258" i="1"/>
  <c r="G258" i="1" s="1"/>
  <c r="P258" i="1"/>
  <c r="H258" i="1"/>
  <c r="F258" i="1"/>
  <c r="C258" i="1"/>
  <c r="V257" i="1"/>
  <c r="G257" i="1" s="1"/>
  <c r="P257" i="1"/>
  <c r="H257" i="1"/>
  <c r="F257" i="1"/>
  <c r="C257" i="1"/>
  <c r="V256" i="1"/>
  <c r="G256" i="1" s="1"/>
  <c r="P256" i="1"/>
  <c r="H256" i="1"/>
  <c r="F256" i="1"/>
  <c r="C256" i="1"/>
  <c r="V255" i="1"/>
  <c r="G255" i="1" s="1"/>
  <c r="P255" i="1"/>
  <c r="H255" i="1"/>
  <c r="F255" i="1"/>
  <c r="C255" i="1"/>
  <c r="A223" i="3" s="1"/>
  <c r="V254" i="1"/>
  <c r="G254" i="1" s="1"/>
  <c r="P254" i="1"/>
  <c r="H254" i="1"/>
  <c r="F254" i="1"/>
  <c r="C254" i="1"/>
  <c r="V253" i="1"/>
  <c r="G253" i="1" s="1"/>
  <c r="P253" i="1"/>
  <c r="H253" i="1"/>
  <c r="F253" i="1"/>
  <c r="C253" i="1"/>
  <c r="V252" i="1"/>
  <c r="G252" i="1" s="1"/>
  <c r="P252" i="1"/>
  <c r="H252" i="1"/>
  <c r="F252" i="1"/>
  <c r="C252" i="1"/>
  <c r="V251" i="1"/>
  <c r="G251" i="1" s="1"/>
  <c r="P251" i="1"/>
  <c r="H251" i="1"/>
  <c r="F251" i="1"/>
  <c r="C251" i="1"/>
  <c r="V250" i="1"/>
  <c r="G250" i="1" s="1"/>
  <c r="P250" i="1"/>
  <c r="H250" i="1"/>
  <c r="F250" i="1"/>
  <c r="C250" i="1"/>
  <c r="V249" i="1"/>
  <c r="G249" i="1" s="1"/>
  <c r="P249" i="1"/>
  <c r="H249" i="1"/>
  <c r="F249" i="1"/>
  <c r="C249" i="1"/>
  <c r="A217" i="3" s="1"/>
  <c r="V248" i="1"/>
  <c r="G248" i="1" s="1"/>
  <c r="P248" i="1"/>
  <c r="H248" i="1"/>
  <c r="F248" i="1"/>
  <c r="C248" i="1"/>
  <c r="V247" i="1"/>
  <c r="G247" i="1" s="1"/>
  <c r="P247" i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H247" i="1"/>
  <c r="F247" i="1"/>
  <c r="C247" i="1"/>
  <c r="V246" i="1"/>
  <c r="G246" i="1" s="1"/>
  <c r="P246" i="1"/>
  <c r="H246" i="1"/>
  <c r="F246" i="1"/>
  <c r="C246" i="1"/>
  <c r="A214" i="3" s="1"/>
  <c r="A227" i="3" l="1"/>
  <c r="A325" i="3"/>
  <c r="A267" i="3"/>
  <c r="A322" i="3"/>
  <c r="A271" i="3"/>
  <c r="A319" i="3"/>
  <c r="A221" i="3"/>
  <c r="A326" i="3"/>
  <c r="A222" i="3"/>
  <c r="A263" i="3"/>
  <c r="A266" i="3"/>
  <c r="A232" i="3"/>
  <c r="A216" i="3"/>
  <c r="A226" i="3"/>
  <c r="A324" i="3"/>
  <c r="A220" i="3"/>
  <c r="A270" i="3"/>
  <c r="A230" i="3"/>
  <c r="A264" i="3"/>
  <c r="A224" i="3"/>
  <c r="A215" i="3"/>
  <c r="A218" i="3"/>
  <c r="A262" i="3"/>
  <c r="A268" i="3"/>
  <c r="A231" i="3"/>
  <c r="A265" i="3"/>
  <c r="A228" i="3"/>
  <c r="A225" i="3"/>
  <c r="A323" i="3"/>
  <c r="A317" i="3"/>
  <c r="A320" i="3"/>
  <c r="A219" i="3"/>
  <c r="A269" i="3"/>
  <c r="D356" i="1"/>
  <c r="AE356" i="1" s="1"/>
  <c r="D263" i="1"/>
  <c r="AE263" i="1" s="1"/>
  <c r="D247" i="1"/>
  <c r="AE247" i="1" s="1"/>
  <c r="D259" i="1"/>
  <c r="AE259" i="1" s="1"/>
  <c r="D300" i="1"/>
  <c r="AE300" i="1" s="1"/>
  <c r="D250" i="1"/>
  <c r="AE250" i="1" s="1"/>
  <c r="D257" i="1"/>
  <c r="AE257" i="1" s="1"/>
  <c r="D294" i="1"/>
  <c r="AE294" i="1" s="1"/>
  <c r="D296" i="1"/>
  <c r="AE296" i="1" s="1"/>
  <c r="D350" i="1"/>
  <c r="AE350" i="1" s="1"/>
  <c r="D254" i="1"/>
  <c r="AE254" i="1" s="1"/>
  <c r="D357" i="1"/>
  <c r="AE357" i="1" s="1"/>
  <c r="D354" i="1"/>
  <c r="AE354" i="1" s="1"/>
  <c r="D248" i="1"/>
  <c r="AE248" i="1" s="1"/>
  <c r="D264" i="1"/>
  <c r="AE264" i="1" s="1"/>
  <c r="D352" i="1"/>
  <c r="AE352" i="1" s="1"/>
  <c r="D255" i="1"/>
  <c r="AE255" i="1" s="1"/>
  <c r="D301" i="1"/>
  <c r="AE301" i="1" s="1"/>
  <c r="D355" i="1"/>
  <c r="AE355" i="1" s="1"/>
  <c r="D246" i="1"/>
  <c r="AE246" i="1" s="1"/>
  <c r="D262" i="1"/>
  <c r="AE262" i="1" s="1"/>
  <c r="D299" i="1"/>
  <c r="AE299" i="1" s="1"/>
  <c r="D353" i="1"/>
  <c r="AE353" i="1" s="1"/>
  <c r="D252" i="1"/>
  <c r="AE252" i="1" s="1"/>
  <c r="D251" i="1"/>
  <c r="AE251" i="1" s="1"/>
  <c r="D260" i="1"/>
  <c r="AE260" i="1" s="1"/>
  <c r="D258" i="1"/>
  <c r="AE258" i="1" s="1"/>
  <c r="D297" i="1"/>
  <c r="AE297" i="1" s="1"/>
  <c r="D351" i="1"/>
  <c r="AE351" i="1" s="1"/>
  <c r="D253" i="1"/>
  <c r="AE253" i="1" s="1"/>
  <c r="D349" i="1"/>
  <c r="AE349" i="1" s="1"/>
  <c r="D358" i="1"/>
  <c r="AE358" i="1" s="1"/>
  <c r="D298" i="1"/>
  <c r="AE298" i="1" s="1"/>
  <c r="D249" i="1"/>
  <c r="AE249" i="1" s="1"/>
  <c r="D256" i="1"/>
  <c r="AE256" i="1" s="1"/>
  <c r="D295" i="1"/>
  <c r="AE295" i="1" s="1"/>
  <c r="D303" i="1"/>
  <c r="AE303" i="1" s="1"/>
  <c r="D302" i="1"/>
  <c r="AE302" i="1" s="1"/>
  <c r="D261" i="1"/>
  <c r="AE261" i="1" s="1"/>
  <c r="D265" i="1"/>
  <c r="AE265" i="1" s="1"/>
  <c r="G429" i="1" l="1"/>
  <c r="C428" i="1"/>
  <c r="C427" i="1"/>
  <c r="C426" i="1"/>
  <c r="C425" i="1"/>
  <c r="C420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A169" i="3" s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A153" i="3" s="1"/>
  <c r="C184" i="1"/>
  <c r="C183" i="1"/>
  <c r="C182" i="1"/>
  <c r="C181" i="1"/>
  <c r="A149" i="3" s="1"/>
  <c r="C180" i="1"/>
  <c r="A148" i="3" s="1"/>
  <c r="C179" i="1"/>
  <c r="C178" i="1"/>
  <c r="C177" i="1"/>
  <c r="C176" i="1"/>
  <c r="C175" i="1"/>
  <c r="C174" i="1"/>
  <c r="C173" i="1"/>
  <c r="C172" i="1"/>
  <c r="C171" i="1"/>
  <c r="C170" i="1"/>
  <c r="C169" i="1"/>
  <c r="A137" i="3" s="1"/>
  <c r="C168" i="1"/>
  <c r="C167" i="1"/>
  <c r="C163" i="1"/>
  <c r="C162" i="1"/>
  <c r="A130" i="3" s="1"/>
  <c r="C161" i="1"/>
  <c r="A129" i="3" s="1"/>
  <c r="C160" i="1"/>
  <c r="C159" i="1"/>
  <c r="C158" i="1"/>
  <c r="C157" i="1"/>
  <c r="C156" i="1"/>
  <c r="C155" i="1"/>
  <c r="C151" i="1"/>
  <c r="C150" i="1"/>
  <c r="C149" i="1"/>
  <c r="C148" i="1"/>
  <c r="C147" i="1"/>
  <c r="A115" i="3" s="1"/>
  <c r="C146" i="1"/>
  <c r="C145" i="1"/>
  <c r="C144" i="1"/>
  <c r="C143" i="1"/>
  <c r="A111" i="3" s="1"/>
  <c r="C142" i="1"/>
  <c r="A110" i="3" s="1"/>
  <c r="C141" i="1"/>
  <c r="C140" i="1"/>
  <c r="C139" i="1"/>
  <c r="C138" i="1"/>
  <c r="C137" i="1"/>
  <c r="C136" i="1"/>
  <c r="C135" i="1"/>
  <c r="C134" i="1"/>
  <c r="C133" i="1"/>
  <c r="C132" i="1"/>
  <c r="C131" i="1"/>
  <c r="A99" i="3" s="1"/>
  <c r="C130" i="1"/>
  <c r="C129" i="1"/>
  <c r="C128" i="1"/>
  <c r="C127" i="1"/>
  <c r="A95" i="3" s="1"/>
  <c r="C126" i="1"/>
  <c r="A94" i="3" s="1"/>
  <c r="C125" i="1"/>
  <c r="C124" i="1"/>
  <c r="C123" i="1"/>
  <c r="C122" i="1"/>
  <c r="C121" i="1"/>
  <c r="C120" i="1"/>
  <c r="C119" i="1"/>
  <c r="C118" i="1"/>
  <c r="C117" i="1"/>
  <c r="C116" i="1"/>
  <c r="C115" i="1"/>
  <c r="A83" i="3" s="1"/>
  <c r="C107" i="1"/>
  <c r="C106" i="1"/>
  <c r="C105" i="1"/>
  <c r="C104" i="1"/>
  <c r="A72" i="3" s="1"/>
  <c r="C103" i="1"/>
  <c r="A71" i="3" s="1"/>
  <c r="C102" i="1"/>
  <c r="C101" i="1"/>
  <c r="C100" i="1"/>
  <c r="C99" i="1"/>
  <c r="C98" i="1"/>
  <c r="C97" i="1"/>
  <c r="C96" i="1"/>
  <c r="C95" i="1"/>
  <c r="C94" i="1"/>
  <c r="C93" i="1"/>
  <c r="C92" i="1"/>
  <c r="A60" i="3" s="1"/>
  <c r="C88" i="1"/>
  <c r="C87" i="1"/>
  <c r="C86" i="1"/>
  <c r="C85" i="1"/>
  <c r="A53" i="3" s="1"/>
  <c r="C84" i="1"/>
  <c r="A52" i="3" s="1"/>
  <c r="C83" i="1"/>
  <c r="C82" i="1"/>
  <c r="C81" i="1"/>
  <c r="C80" i="1"/>
  <c r="C79" i="1"/>
  <c r="C78" i="1"/>
  <c r="C77" i="1"/>
  <c r="C76" i="1"/>
  <c r="C75" i="1"/>
  <c r="C74" i="1"/>
  <c r="A42" i="3" s="1"/>
  <c r="C73" i="1"/>
  <c r="C72" i="1"/>
  <c r="C71" i="1"/>
  <c r="C70" i="1"/>
  <c r="F427" i="1"/>
  <c r="F426" i="1"/>
  <c r="F425" i="1"/>
  <c r="H427" i="1"/>
  <c r="H426" i="1"/>
  <c r="H425" i="1"/>
  <c r="P427" i="1"/>
  <c r="P426" i="1"/>
  <c r="P425" i="1"/>
  <c r="P428" i="1"/>
  <c r="V428" i="1"/>
  <c r="G428" i="1" s="1"/>
  <c r="V427" i="1"/>
  <c r="G427" i="1" s="1"/>
  <c r="V426" i="1"/>
  <c r="G426" i="1" s="1"/>
  <c r="V425" i="1"/>
  <c r="G425" i="1" s="1"/>
  <c r="V420" i="1"/>
  <c r="G420" i="1" s="1"/>
  <c r="N426" i="1"/>
  <c r="N427" i="1" s="1"/>
  <c r="N428" i="1" s="1"/>
  <c r="L427" i="1"/>
  <c r="L426" i="1"/>
  <c r="L425" i="1"/>
  <c r="H420" i="1"/>
  <c r="F420" i="1"/>
  <c r="L420" i="1"/>
  <c r="P420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3" i="1"/>
  <c r="P162" i="1"/>
  <c r="P161" i="1"/>
  <c r="P160" i="1"/>
  <c r="P159" i="1"/>
  <c r="P158" i="1"/>
  <c r="P157" i="1"/>
  <c r="P156" i="1"/>
  <c r="P155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8" i="1"/>
  <c r="P87" i="1"/>
  <c r="P86" i="1"/>
  <c r="P85" i="1"/>
  <c r="P84" i="1"/>
  <c r="P83" i="1"/>
  <c r="P82" i="1"/>
  <c r="P81" i="1"/>
  <c r="P80" i="1"/>
  <c r="P79" i="1"/>
  <c r="P78" i="1"/>
  <c r="P77" i="1"/>
  <c r="P75" i="1"/>
  <c r="P74" i="1"/>
  <c r="P73" i="1"/>
  <c r="P72" i="1"/>
  <c r="P71" i="1"/>
  <c r="P70" i="1"/>
  <c r="P76" i="1"/>
  <c r="AB138" i="1"/>
  <c r="AB147" i="1"/>
  <c r="AB155" i="1"/>
  <c r="AB161" i="1"/>
  <c r="AB179" i="1"/>
  <c r="AB304" i="1"/>
  <c r="AB325" i="1"/>
  <c r="AB371" i="1"/>
  <c r="AB380" i="1"/>
  <c r="AB406" i="1"/>
  <c r="AB116" i="1"/>
  <c r="AB117" i="1" s="1"/>
  <c r="AB118" i="1" s="1"/>
  <c r="AB119" i="1" s="1"/>
  <c r="AB120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93" i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9" i="1" s="1"/>
  <c r="AB110" i="1" s="1"/>
  <c r="AB111" i="1" s="1"/>
  <c r="AB71" i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48" i="3" l="1"/>
  <c r="A50" i="3"/>
  <c r="A69" i="3"/>
  <c r="A92" i="3"/>
  <c r="A108" i="3"/>
  <c r="A127" i="3"/>
  <c r="A146" i="3"/>
  <c r="A162" i="3"/>
  <c r="A51" i="3"/>
  <c r="A70" i="3"/>
  <c r="A93" i="3"/>
  <c r="A109" i="3"/>
  <c r="A128" i="3"/>
  <c r="A164" i="3"/>
  <c r="A165" i="3"/>
  <c r="A40" i="3"/>
  <c r="A56" i="3"/>
  <c r="A75" i="3"/>
  <c r="A98" i="3"/>
  <c r="A185" i="3"/>
  <c r="A201" i="3"/>
  <c r="A41" i="3"/>
  <c r="A84" i="3"/>
  <c r="Q424" i="1"/>
  <c r="Q422" i="1"/>
  <c r="Q421" i="1"/>
  <c r="Q423" i="1"/>
  <c r="A178" i="3"/>
  <c r="A194" i="3"/>
  <c r="A210" i="3"/>
  <c r="A246" i="3"/>
  <c r="A272" i="3"/>
  <c r="A288" i="3"/>
  <c r="A304" i="3"/>
  <c r="A330" i="3"/>
  <c r="A349" i="3"/>
  <c r="A365" i="3"/>
  <c r="A381" i="3"/>
  <c r="A147" i="3"/>
  <c r="A163" i="3"/>
  <c r="A179" i="3"/>
  <c r="A195" i="3"/>
  <c r="A180" i="3"/>
  <c r="A196" i="3"/>
  <c r="A212" i="3"/>
  <c r="A248" i="3"/>
  <c r="A274" i="3"/>
  <c r="A181" i="3"/>
  <c r="A197" i="3"/>
  <c r="A114" i="3"/>
  <c r="A136" i="3"/>
  <c r="A152" i="3"/>
  <c r="A168" i="3"/>
  <c r="A184" i="3"/>
  <c r="A200" i="3"/>
  <c r="A236" i="3"/>
  <c r="A252" i="3"/>
  <c r="A278" i="3"/>
  <c r="A294" i="3"/>
  <c r="A237" i="3"/>
  <c r="A253" i="3"/>
  <c r="A279" i="3"/>
  <c r="A100" i="3"/>
  <c r="A116" i="3"/>
  <c r="A138" i="3"/>
  <c r="A154" i="3"/>
  <c r="A186" i="3"/>
  <c r="A312" i="3"/>
  <c r="A61" i="3"/>
  <c r="Q419" i="1"/>
  <c r="A64" i="3"/>
  <c r="A119" i="3"/>
  <c r="A157" i="3"/>
  <c r="A241" i="3"/>
  <c r="A257" i="3"/>
  <c r="A283" i="3"/>
  <c r="A299" i="3"/>
  <c r="A46" i="3"/>
  <c r="A65" i="3"/>
  <c r="A88" i="3"/>
  <c r="A104" i="3"/>
  <c r="A123" i="3"/>
  <c r="A142" i="3"/>
  <c r="A158" i="3"/>
  <c r="A174" i="3"/>
  <c r="A190" i="3"/>
  <c r="A206" i="3"/>
  <c r="A242" i="3"/>
  <c r="A258" i="3"/>
  <c r="A284" i="3"/>
  <c r="A300" i="3"/>
  <c r="A316" i="3"/>
  <c r="A342" i="3"/>
  <c r="A361" i="3"/>
  <c r="A377" i="3"/>
  <c r="A103" i="3"/>
  <c r="A141" i="3"/>
  <c r="A47" i="3"/>
  <c r="A66" i="3"/>
  <c r="A89" i="3"/>
  <c r="A105" i="3"/>
  <c r="A124" i="3"/>
  <c r="A143" i="3"/>
  <c r="A159" i="3"/>
  <c r="A175" i="3"/>
  <c r="A191" i="3"/>
  <c r="A207" i="3"/>
  <c r="A243" i="3"/>
  <c r="A259" i="3"/>
  <c r="A285" i="3"/>
  <c r="A301" i="3"/>
  <c r="A327" i="3"/>
  <c r="A343" i="3"/>
  <c r="A362" i="3"/>
  <c r="A378" i="3"/>
  <c r="A67" i="3"/>
  <c r="A106" i="3"/>
  <c r="A125" i="3"/>
  <c r="A144" i="3"/>
  <c r="A160" i="3"/>
  <c r="A176" i="3"/>
  <c r="A192" i="3"/>
  <c r="A208" i="3"/>
  <c r="A244" i="3"/>
  <c r="A260" i="3"/>
  <c r="A286" i="3"/>
  <c r="A302" i="3"/>
  <c r="A328" i="3"/>
  <c r="A344" i="3"/>
  <c r="A363" i="3"/>
  <c r="A379" i="3"/>
  <c r="A90" i="3"/>
  <c r="A49" i="3"/>
  <c r="A68" i="3"/>
  <c r="A91" i="3"/>
  <c r="A107" i="3"/>
  <c r="A126" i="3"/>
  <c r="A145" i="3"/>
  <c r="A161" i="3"/>
  <c r="A177" i="3"/>
  <c r="A193" i="3"/>
  <c r="A209" i="3"/>
  <c r="A245" i="3"/>
  <c r="A261" i="3"/>
  <c r="A287" i="3"/>
  <c r="A303" i="3"/>
  <c r="A329" i="3"/>
  <c r="A348" i="3"/>
  <c r="A364" i="3"/>
  <c r="A380" i="3"/>
  <c r="A211" i="3"/>
  <c r="A247" i="3"/>
  <c r="A273" i="3"/>
  <c r="A289" i="3"/>
  <c r="A305" i="3"/>
  <c r="A331" i="3"/>
  <c r="A350" i="3"/>
  <c r="A366" i="3"/>
  <c r="A382" i="3"/>
  <c r="A290" i="3"/>
  <c r="A306" i="3"/>
  <c r="A332" i="3"/>
  <c r="A351" i="3"/>
  <c r="A367" i="3"/>
  <c r="A383" i="3"/>
  <c r="A213" i="3"/>
  <c r="A249" i="3"/>
  <c r="A275" i="3"/>
  <c r="A291" i="3"/>
  <c r="A307" i="3"/>
  <c r="A333" i="3"/>
  <c r="A352" i="3"/>
  <c r="A368" i="3"/>
  <c r="A384" i="3"/>
  <c r="A38" i="3"/>
  <c r="A112" i="3"/>
  <c r="A131" i="3"/>
  <c r="A150" i="3"/>
  <c r="A166" i="3"/>
  <c r="A182" i="3"/>
  <c r="A198" i="3"/>
  <c r="A234" i="3"/>
  <c r="A250" i="3"/>
  <c r="A276" i="3"/>
  <c r="A292" i="3"/>
  <c r="A308" i="3"/>
  <c r="A334" i="3"/>
  <c r="A353" i="3"/>
  <c r="A369" i="3"/>
  <c r="A385" i="3"/>
  <c r="A54" i="3"/>
  <c r="A73" i="3"/>
  <c r="A96" i="3"/>
  <c r="A39" i="3"/>
  <c r="A55" i="3"/>
  <c r="A74" i="3"/>
  <c r="A97" i="3"/>
  <c r="A113" i="3"/>
  <c r="A135" i="3"/>
  <c r="A151" i="3"/>
  <c r="A167" i="3"/>
  <c r="A183" i="3"/>
  <c r="A199" i="3"/>
  <c r="A235" i="3"/>
  <c r="A251" i="3"/>
  <c r="A277" i="3"/>
  <c r="A293" i="3"/>
  <c r="A309" i="3"/>
  <c r="A335" i="3"/>
  <c r="A354" i="3"/>
  <c r="A370" i="3"/>
  <c r="A386" i="3"/>
  <c r="A310" i="3"/>
  <c r="A336" i="3"/>
  <c r="A355" i="3"/>
  <c r="A371" i="3"/>
  <c r="A387" i="3"/>
  <c r="A295" i="3"/>
  <c r="A311" i="3"/>
  <c r="A337" i="3"/>
  <c r="A356" i="3"/>
  <c r="A372" i="3"/>
  <c r="A388" i="3"/>
  <c r="A338" i="3"/>
  <c r="A357" i="3"/>
  <c r="A373" i="3"/>
  <c r="A389" i="3"/>
  <c r="A238" i="3"/>
  <c r="A254" i="3"/>
  <c r="A280" i="3"/>
  <c r="A296" i="3"/>
  <c r="A43" i="3"/>
  <c r="A62" i="3"/>
  <c r="A85" i="3"/>
  <c r="A101" i="3"/>
  <c r="A117" i="3"/>
  <c r="A139" i="3"/>
  <c r="A155" i="3"/>
  <c r="A171" i="3"/>
  <c r="A187" i="3"/>
  <c r="A203" i="3"/>
  <c r="A239" i="3"/>
  <c r="A255" i="3"/>
  <c r="A281" i="3"/>
  <c r="A297" i="3"/>
  <c r="A313" i="3"/>
  <c r="A339" i="3"/>
  <c r="A358" i="3"/>
  <c r="A374" i="3"/>
  <c r="A390" i="3"/>
  <c r="A170" i="3"/>
  <c r="A202" i="3"/>
  <c r="A44" i="3"/>
  <c r="A63" i="3"/>
  <c r="A86" i="3"/>
  <c r="A102" i="3"/>
  <c r="A118" i="3"/>
  <c r="A140" i="3"/>
  <c r="A156" i="3"/>
  <c r="A172" i="3"/>
  <c r="A188" i="3"/>
  <c r="A204" i="3"/>
  <c r="A240" i="3"/>
  <c r="A256" i="3"/>
  <c r="A282" i="3"/>
  <c r="A298" i="3"/>
  <c r="A314" i="3"/>
  <c r="A340" i="3"/>
  <c r="A359" i="3"/>
  <c r="A375" i="3"/>
  <c r="A391" i="3"/>
  <c r="A45" i="3"/>
  <c r="A87" i="3"/>
  <c r="A173" i="3"/>
  <c r="A189" i="3"/>
  <c r="A205" i="3"/>
  <c r="A315" i="3"/>
  <c r="A341" i="3"/>
  <c r="A360" i="3"/>
  <c r="A376" i="3"/>
  <c r="Q109" i="1"/>
  <c r="Q110" i="1"/>
  <c r="Q108" i="1"/>
  <c r="Q111" i="1"/>
  <c r="Q114" i="1"/>
  <c r="Q112" i="1"/>
  <c r="Q113" i="1"/>
  <c r="Q378" i="1"/>
  <c r="Q379" i="1"/>
  <c r="Q377" i="1"/>
  <c r="Q165" i="1"/>
  <c r="Q166" i="1"/>
  <c r="Q164" i="1"/>
  <c r="D77" i="1"/>
  <c r="AE77" i="1" s="1"/>
  <c r="Q77" i="1"/>
  <c r="D96" i="1"/>
  <c r="AE96" i="1" s="1"/>
  <c r="Q96" i="1"/>
  <c r="D119" i="1"/>
  <c r="AE119" i="1" s="1"/>
  <c r="Q119" i="1"/>
  <c r="D135" i="1"/>
  <c r="AE135" i="1" s="1"/>
  <c r="Q135" i="1"/>
  <c r="D151" i="1"/>
  <c r="AE151" i="1" s="1"/>
  <c r="Q151" i="1"/>
  <c r="D173" i="1"/>
  <c r="AE173" i="1" s="1"/>
  <c r="Q173" i="1"/>
  <c r="D189" i="1"/>
  <c r="AE189" i="1" s="1"/>
  <c r="Q189" i="1"/>
  <c r="D205" i="1"/>
  <c r="AE205" i="1" s="1"/>
  <c r="Q205" i="1"/>
  <c r="D221" i="1"/>
  <c r="AE221" i="1" s="1"/>
  <c r="Q221" i="1"/>
  <c r="D237" i="1"/>
  <c r="AE237" i="1" s="1"/>
  <c r="Q237" i="1"/>
  <c r="D273" i="1"/>
  <c r="AE273" i="1" s="1"/>
  <c r="Q273" i="1"/>
  <c r="D289" i="1"/>
  <c r="AE289" i="1" s="1"/>
  <c r="Q289" i="1"/>
  <c r="D315" i="1"/>
  <c r="AE315" i="1" s="1"/>
  <c r="Q315" i="1"/>
  <c r="D331" i="1"/>
  <c r="AE331" i="1" s="1"/>
  <c r="Q331" i="1"/>
  <c r="D347" i="1"/>
  <c r="AE347" i="1" s="1"/>
  <c r="Q347" i="1"/>
  <c r="D373" i="1"/>
  <c r="AE373" i="1" s="1"/>
  <c r="Q373" i="1"/>
  <c r="D392" i="1"/>
  <c r="AE392" i="1" s="1"/>
  <c r="Q392" i="1"/>
  <c r="D408" i="1"/>
  <c r="AE408" i="1" s="1"/>
  <c r="Q408" i="1"/>
  <c r="D170" i="1"/>
  <c r="AE170" i="1" s="1"/>
  <c r="Q170" i="1"/>
  <c r="D95" i="1"/>
  <c r="AE95" i="1" s="1"/>
  <c r="Q95" i="1"/>
  <c r="D346" i="1"/>
  <c r="AE346" i="1" s="1"/>
  <c r="Q346" i="1"/>
  <c r="D190" i="1"/>
  <c r="AE190" i="1" s="1"/>
  <c r="Q190" i="1"/>
  <c r="D348" i="1"/>
  <c r="AE348" i="1" s="1"/>
  <c r="Q348" i="1"/>
  <c r="D175" i="1"/>
  <c r="AE175" i="1" s="1"/>
  <c r="Q175" i="1"/>
  <c r="D191" i="1"/>
  <c r="AE191" i="1" s="1"/>
  <c r="Q191" i="1"/>
  <c r="D207" i="1"/>
  <c r="AE207" i="1" s="1"/>
  <c r="Q207" i="1"/>
  <c r="D223" i="1"/>
  <c r="AE223" i="1" s="1"/>
  <c r="Q223" i="1"/>
  <c r="D239" i="1"/>
  <c r="AE239" i="1" s="1"/>
  <c r="Q239" i="1"/>
  <c r="D275" i="1"/>
  <c r="AE275" i="1" s="1"/>
  <c r="Q275" i="1"/>
  <c r="D291" i="1"/>
  <c r="AE291" i="1" s="1"/>
  <c r="Q291" i="1"/>
  <c r="D317" i="1"/>
  <c r="AE317" i="1" s="1"/>
  <c r="Q317" i="1"/>
  <c r="D333" i="1"/>
  <c r="AE333" i="1" s="1"/>
  <c r="Q333" i="1"/>
  <c r="D359" i="1"/>
  <c r="AE359" i="1" s="1"/>
  <c r="Q359" i="1"/>
  <c r="D375" i="1"/>
  <c r="AE375" i="1" s="1"/>
  <c r="Q375" i="1"/>
  <c r="D394" i="1"/>
  <c r="AE394" i="1" s="1"/>
  <c r="Q394" i="1"/>
  <c r="D410" i="1"/>
  <c r="AE410" i="1" s="1"/>
  <c r="Q410" i="1"/>
  <c r="D148" i="1"/>
  <c r="AE148" i="1" s="1"/>
  <c r="Q148" i="1"/>
  <c r="D150" i="1"/>
  <c r="AE150" i="1" s="1"/>
  <c r="Q150" i="1"/>
  <c r="D391" i="1"/>
  <c r="AE391" i="1" s="1"/>
  <c r="Q391" i="1"/>
  <c r="D206" i="1"/>
  <c r="AE206" i="1" s="1"/>
  <c r="Q206" i="1"/>
  <c r="D393" i="1"/>
  <c r="AE393" i="1" s="1"/>
  <c r="Q393" i="1"/>
  <c r="D156" i="1"/>
  <c r="AE156" i="1" s="1"/>
  <c r="Q156" i="1"/>
  <c r="D80" i="1"/>
  <c r="AE80" i="1" s="1"/>
  <c r="Q80" i="1"/>
  <c r="D122" i="1"/>
  <c r="AE122" i="1" s="1"/>
  <c r="Q122" i="1"/>
  <c r="D157" i="1"/>
  <c r="AE157" i="1" s="1"/>
  <c r="Q157" i="1"/>
  <c r="D192" i="1"/>
  <c r="AE192" i="1" s="1"/>
  <c r="Q192" i="1"/>
  <c r="D208" i="1"/>
  <c r="AE208" i="1" s="1"/>
  <c r="Q208" i="1"/>
  <c r="D224" i="1"/>
  <c r="AE224" i="1" s="1"/>
  <c r="Q224" i="1"/>
  <c r="D240" i="1"/>
  <c r="AE240" i="1" s="1"/>
  <c r="Q240" i="1"/>
  <c r="D276" i="1"/>
  <c r="AE276" i="1" s="1"/>
  <c r="Q276" i="1"/>
  <c r="D292" i="1"/>
  <c r="AE292" i="1" s="1"/>
  <c r="Q292" i="1"/>
  <c r="D318" i="1"/>
  <c r="AE318" i="1" s="1"/>
  <c r="Q318" i="1"/>
  <c r="D334" i="1"/>
  <c r="AE334" i="1" s="1"/>
  <c r="Q334" i="1"/>
  <c r="D360" i="1"/>
  <c r="AE360" i="1" s="1"/>
  <c r="Q360" i="1"/>
  <c r="D376" i="1"/>
  <c r="AE376" i="1" s="1"/>
  <c r="Q376" i="1"/>
  <c r="D395" i="1"/>
  <c r="AE395" i="1" s="1"/>
  <c r="Q395" i="1"/>
  <c r="D411" i="1"/>
  <c r="AE411" i="1" s="1"/>
  <c r="Q411" i="1"/>
  <c r="D186" i="1"/>
  <c r="AE186" i="1" s="1"/>
  <c r="Q186" i="1"/>
  <c r="D118" i="1"/>
  <c r="AE118" i="1" s="1"/>
  <c r="Q118" i="1"/>
  <c r="D372" i="1"/>
  <c r="AE372" i="1" s="1"/>
  <c r="Q372" i="1"/>
  <c r="D174" i="1"/>
  <c r="AE174" i="1" s="1"/>
  <c r="Q174" i="1"/>
  <c r="D374" i="1"/>
  <c r="AE374" i="1" s="1"/>
  <c r="Q374" i="1"/>
  <c r="D79" i="1"/>
  <c r="AE79" i="1" s="1"/>
  <c r="Q79" i="1"/>
  <c r="D99" i="1"/>
  <c r="AE99" i="1" s="1"/>
  <c r="Q99" i="1"/>
  <c r="D138" i="1"/>
  <c r="AE138" i="1" s="1"/>
  <c r="Q138" i="1"/>
  <c r="D176" i="1"/>
  <c r="AE176" i="1" s="1"/>
  <c r="Q176" i="1"/>
  <c r="D81" i="1"/>
  <c r="AE81" i="1" s="1"/>
  <c r="Q81" i="1"/>
  <c r="D100" i="1"/>
  <c r="AE100" i="1" s="1"/>
  <c r="Q100" i="1"/>
  <c r="D123" i="1"/>
  <c r="AE123" i="1" s="1"/>
  <c r="Q123" i="1"/>
  <c r="D139" i="1"/>
  <c r="AE139" i="1" s="1"/>
  <c r="Q139" i="1"/>
  <c r="D158" i="1"/>
  <c r="AE158" i="1" s="1"/>
  <c r="Q158" i="1"/>
  <c r="D177" i="1"/>
  <c r="AE177" i="1" s="1"/>
  <c r="Q177" i="1"/>
  <c r="D193" i="1"/>
  <c r="AE193" i="1" s="1"/>
  <c r="Q193" i="1"/>
  <c r="D209" i="1"/>
  <c r="AE209" i="1" s="1"/>
  <c r="Q209" i="1"/>
  <c r="D225" i="1"/>
  <c r="AE225" i="1" s="1"/>
  <c r="Q225" i="1"/>
  <c r="D241" i="1"/>
  <c r="AE241" i="1" s="1"/>
  <c r="Q241" i="1"/>
  <c r="D277" i="1"/>
  <c r="AE277" i="1" s="1"/>
  <c r="Q277" i="1"/>
  <c r="D293" i="1"/>
  <c r="AE293" i="1" s="1"/>
  <c r="Q293" i="1"/>
  <c r="D319" i="1"/>
  <c r="AE319" i="1" s="1"/>
  <c r="Q319" i="1"/>
  <c r="D335" i="1"/>
  <c r="AE335" i="1" s="1"/>
  <c r="Q335" i="1"/>
  <c r="D361" i="1"/>
  <c r="AE361" i="1" s="1"/>
  <c r="Q361" i="1"/>
  <c r="D380" i="1"/>
  <c r="AE380" i="1" s="1"/>
  <c r="Q380" i="1"/>
  <c r="D396" i="1"/>
  <c r="AE396" i="1" s="1"/>
  <c r="Q396" i="1"/>
  <c r="D412" i="1"/>
  <c r="AE412" i="1" s="1"/>
  <c r="Q412" i="1"/>
  <c r="D218" i="1"/>
  <c r="AE218" i="1" s="1"/>
  <c r="Q218" i="1"/>
  <c r="D75" i="1"/>
  <c r="AE75" i="1" s="1"/>
  <c r="Q75" i="1"/>
  <c r="D288" i="1"/>
  <c r="AE288" i="1" s="1"/>
  <c r="Q288" i="1"/>
  <c r="D97" i="1"/>
  <c r="AE97" i="1" s="1"/>
  <c r="Q97" i="1"/>
  <c r="D290" i="1"/>
  <c r="AE290" i="1" s="1"/>
  <c r="Q290" i="1"/>
  <c r="D140" i="1"/>
  <c r="AE140" i="1" s="1"/>
  <c r="Q140" i="1"/>
  <c r="D159" i="1"/>
  <c r="AE159" i="1" s="1"/>
  <c r="Q159" i="1"/>
  <c r="D178" i="1"/>
  <c r="AE178" i="1" s="1"/>
  <c r="Q178" i="1"/>
  <c r="D194" i="1"/>
  <c r="AE194" i="1" s="1"/>
  <c r="Q194" i="1"/>
  <c r="D210" i="1"/>
  <c r="AE210" i="1" s="1"/>
  <c r="Q210" i="1"/>
  <c r="D226" i="1"/>
  <c r="AE226" i="1" s="1"/>
  <c r="Q226" i="1"/>
  <c r="D242" i="1"/>
  <c r="AE242" i="1" s="1"/>
  <c r="Q242" i="1"/>
  <c r="D278" i="1"/>
  <c r="AE278" i="1" s="1"/>
  <c r="Q278" i="1"/>
  <c r="D304" i="1"/>
  <c r="AE304" i="1" s="1"/>
  <c r="Q304" i="1"/>
  <c r="D320" i="1"/>
  <c r="AE320" i="1" s="1"/>
  <c r="Q320" i="1"/>
  <c r="D336" i="1"/>
  <c r="AE336" i="1" s="1"/>
  <c r="Q336" i="1"/>
  <c r="D362" i="1"/>
  <c r="AE362" i="1" s="1"/>
  <c r="Q362" i="1"/>
  <c r="D381" i="1"/>
  <c r="AE381" i="1" s="1"/>
  <c r="Q381" i="1"/>
  <c r="D397" i="1"/>
  <c r="AE397" i="1" s="1"/>
  <c r="Q397" i="1"/>
  <c r="D413" i="1"/>
  <c r="AE413" i="1" s="1"/>
  <c r="Q413" i="1"/>
  <c r="D93" i="1"/>
  <c r="AE93" i="1" s="1"/>
  <c r="Q93" i="1"/>
  <c r="D328" i="1"/>
  <c r="AE328" i="1" s="1"/>
  <c r="Q328" i="1"/>
  <c r="D172" i="1"/>
  <c r="AE172" i="1" s="1"/>
  <c r="Q172" i="1"/>
  <c r="D314" i="1"/>
  <c r="AE314" i="1" s="1"/>
  <c r="Q314" i="1"/>
  <c r="D125" i="1"/>
  <c r="AE125" i="1" s="1"/>
  <c r="Q125" i="1"/>
  <c r="D141" i="1"/>
  <c r="AE141" i="1" s="1"/>
  <c r="Q141" i="1"/>
  <c r="D160" i="1"/>
  <c r="AE160" i="1" s="1"/>
  <c r="Q160" i="1"/>
  <c r="D179" i="1"/>
  <c r="AE179" i="1" s="1"/>
  <c r="Q179" i="1"/>
  <c r="D195" i="1"/>
  <c r="AE195" i="1" s="1"/>
  <c r="Q195" i="1"/>
  <c r="D211" i="1"/>
  <c r="AE211" i="1" s="1"/>
  <c r="Q211" i="1"/>
  <c r="D227" i="1"/>
  <c r="AE227" i="1" s="1"/>
  <c r="Q227" i="1"/>
  <c r="D243" i="1"/>
  <c r="AE243" i="1" s="1"/>
  <c r="Q243" i="1"/>
  <c r="D279" i="1"/>
  <c r="AE279" i="1" s="1"/>
  <c r="Q279" i="1"/>
  <c r="D305" i="1"/>
  <c r="AE305" i="1" s="1"/>
  <c r="Q305" i="1"/>
  <c r="D321" i="1"/>
  <c r="AE321" i="1" s="1"/>
  <c r="Q321" i="1"/>
  <c r="D337" i="1"/>
  <c r="AE337" i="1" s="1"/>
  <c r="Q337" i="1"/>
  <c r="D363" i="1"/>
  <c r="AE363" i="1" s="1"/>
  <c r="Q363" i="1"/>
  <c r="D382" i="1"/>
  <c r="AE382" i="1" s="1"/>
  <c r="Q382" i="1"/>
  <c r="D398" i="1"/>
  <c r="AE398" i="1" s="1"/>
  <c r="Q398" i="1"/>
  <c r="D414" i="1"/>
  <c r="AE414" i="1" s="1"/>
  <c r="Q414" i="1"/>
  <c r="D370" i="1"/>
  <c r="AE370" i="1" s="1"/>
  <c r="Q370" i="1"/>
  <c r="D272" i="1"/>
  <c r="AE272" i="1" s="1"/>
  <c r="Q272" i="1"/>
  <c r="D155" i="1"/>
  <c r="AE155" i="1" s="1"/>
  <c r="Q155" i="1"/>
  <c r="D409" i="1"/>
  <c r="AE409" i="1" s="1"/>
  <c r="Q409" i="1"/>
  <c r="D101" i="1"/>
  <c r="AE101" i="1" s="1"/>
  <c r="Q101" i="1"/>
  <c r="D126" i="1"/>
  <c r="AE126" i="1" s="1"/>
  <c r="Q126" i="1"/>
  <c r="D142" i="1"/>
  <c r="AE142" i="1" s="1"/>
  <c r="Q142" i="1"/>
  <c r="D161" i="1"/>
  <c r="AE161" i="1" s="1"/>
  <c r="Q161" i="1"/>
  <c r="D180" i="1"/>
  <c r="AE180" i="1" s="1"/>
  <c r="Q180" i="1"/>
  <c r="D196" i="1"/>
  <c r="AE196" i="1" s="1"/>
  <c r="Q196" i="1"/>
  <c r="D212" i="1"/>
  <c r="AE212" i="1" s="1"/>
  <c r="Q212" i="1"/>
  <c r="D228" i="1"/>
  <c r="AE228" i="1" s="1"/>
  <c r="Q228" i="1"/>
  <c r="D244" i="1"/>
  <c r="AE244" i="1" s="1"/>
  <c r="Q244" i="1"/>
  <c r="D280" i="1"/>
  <c r="AE280" i="1" s="1"/>
  <c r="Q280" i="1"/>
  <c r="D306" i="1"/>
  <c r="AE306" i="1" s="1"/>
  <c r="Q306" i="1"/>
  <c r="D322" i="1"/>
  <c r="AE322" i="1" s="1"/>
  <c r="Q322" i="1"/>
  <c r="D338" i="1"/>
  <c r="AE338" i="1" s="1"/>
  <c r="Q338" i="1"/>
  <c r="D364" i="1"/>
  <c r="AE364" i="1" s="1"/>
  <c r="Q364" i="1"/>
  <c r="D383" i="1"/>
  <c r="AE383" i="1" s="1"/>
  <c r="Q383" i="1"/>
  <c r="D399" i="1"/>
  <c r="AE399" i="1" s="1"/>
  <c r="Q399" i="1"/>
  <c r="D415" i="1"/>
  <c r="AE415" i="1" s="1"/>
  <c r="Q415" i="1"/>
  <c r="D270" i="1"/>
  <c r="AE270" i="1" s="1"/>
  <c r="Q270" i="1"/>
  <c r="D134" i="1"/>
  <c r="AE134" i="1" s="1"/>
  <c r="Q134" i="1"/>
  <c r="D330" i="1"/>
  <c r="AE330" i="1" s="1"/>
  <c r="Q330" i="1"/>
  <c r="D136" i="1"/>
  <c r="AE136" i="1" s="1"/>
  <c r="Q136" i="1"/>
  <c r="D332" i="1"/>
  <c r="AE332" i="1" s="1"/>
  <c r="Q332" i="1"/>
  <c r="D121" i="1"/>
  <c r="AE121" i="1" s="1"/>
  <c r="Q121" i="1"/>
  <c r="D127" i="1"/>
  <c r="AE127" i="1" s="1"/>
  <c r="Q127" i="1"/>
  <c r="D181" i="1"/>
  <c r="AE181" i="1" s="1"/>
  <c r="Q181" i="1"/>
  <c r="D213" i="1"/>
  <c r="AE213" i="1" s="1"/>
  <c r="Q213" i="1"/>
  <c r="D229" i="1"/>
  <c r="AE229" i="1" s="1"/>
  <c r="Q229" i="1"/>
  <c r="D245" i="1"/>
  <c r="AE245" i="1" s="1"/>
  <c r="Q245" i="1"/>
  <c r="D281" i="1"/>
  <c r="AE281" i="1" s="1"/>
  <c r="Q281" i="1"/>
  <c r="D307" i="1"/>
  <c r="AE307" i="1" s="1"/>
  <c r="Q307" i="1"/>
  <c r="D323" i="1"/>
  <c r="AE323" i="1" s="1"/>
  <c r="Q323" i="1"/>
  <c r="D339" i="1"/>
  <c r="AE339" i="1" s="1"/>
  <c r="Q339" i="1"/>
  <c r="D365" i="1"/>
  <c r="AE365" i="1" s="1"/>
  <c r="Q365" i="1"/>
  <c r="D384" i="1"/>
  <c r="AE384" i="1" s="1"/>
  <c r="Q384" i="1"/>
  <c r="D400" i="1"/>
  <c r="AE400" i="1" s="1"/>
  <c r="Q400" i="1"/>
  <c r="D416" i="1"/>
  <c r="AE416" i="1" s="1"/>
  <c r="Q416" i="1"/>
  <c r="D344" i="1"/>
  <c r="AE344" i="1" s="1"/>
  <c r="Q344" i="1"/>
  <c r="D204" i="1"/>
  <c r="AE204" i="1" s="1"/>
  <c r="Q204" i="1"/>
  <c r="D120" i="1"/>
  <c r="AE120" i="1" s="1"/>
  <c r="Q120" i="1"/>
  <c r="D316" i="1"/>
  <c r="AE316" i="1" s="1"/>
  <c r="Q316" i="1"/>
  <c r="D124" i="1"/>
  <c r="AE124" i="1" s="1"/>
  <c r="Q124" i="1"/>
  <c r="D84" i="1"/>
  <c r="AE84" i="1" s="1"/>
  <c r="Q84" i="1"/>
  <c r="D143" i="1"/>
  <c r="AE143" i="1" s="1"/>
  <c r="Q143" i="1"/>
  <c r="D162" i="1"/>
  <c r="AE162" i="1" s="1"/>
  <c r="Q162" i="1"/>
  <c r="D197" i="1"/>
  <c r="AE197" i="1" s="1"/>
  <c r="Q197" i="1"/>
  <c r="D76" i="1"/>
  <c r="AE76" i="1" s="1"/>
  <c r="Q76" i="1"/>
  <c r="D86" i="1"/>
  <c r="AE86" i="1" s="1"/>
  <c r="Q86" i="1"/>
  <c r="D105" i="1"/>
  <c r="AE105" i="1" s="1"/>
  <c r="Q105" i="1"/>
  <c r="D128" i="1"/>
  <c r="AE128" i="1" s="1"/>
  <c r="Q128" i="1"/>
  <c r="D144" i="1"/>
  <c r="AE144" i="1" s="1"/>
  <c r="Q144" i="1"/>
  <c r="D163" i="1"/>
  <c r="AE163" i="1" s="1"/>
  <c r="Q163" i="1"/>
  <c r="D182" i="1"/>
  <c r="AE182" i="1" s="1"/>
  <c r="Q182" i="1"/>
  <c r="D198" i="1"/>
  <c r="AE198" i="1" s="1"/>
  <c r="Q198" i="1"/>
  <c r="D214" i="1"/>
  <c r="AE214" i="1" s="1"/>
  <c r="Q214" i="1"/>
  <c r="D230" i="1"/>
  <c r="AE230" i="1" s="1"/>
  <c r="Q230" i="1"/>
  <c r="D266" i="1"/>
  <c r="AE266" i="1" s="1"/>
  <c r="Q266" i="1"/>
  <c r="D282" i="1"/>
  <c r="AE282" i="1" s="1"/>
  <c r="Q282" i="1"/>
  <c r="D308" i="1"/>
  <c r="AE308" i="1" s="1"/>
  <c r="Q308" i="1"/>
  <c r="D324" i="1"/>
  <c r="AE324" i="1" s="1"/>
  <c r="Q324" i="1"/>
  <c r="D340" i="1"/>
  <c r="AE340" i="1" s="1"/>
  <c r="Q340" i="1"/>
  <c r="D366" i="1"/>
  <c r="AE366" i="1" s="1"/>
  <c r="Q366" i="1"/>
  <c r="D385" i="1"/>
  <c r="AE385" i="1" s="1"/>
  <c r="Q385" i="1"/>
  <c r="D401" i="1"/>
  <c r="AE401" i="1" s="1"/>
  <c r="Q401" i="1"/>
  <c r="D417" i="1"/>
  <c r="AE417" i="1" s="1"/>
  <c r="Q417" i="1"/>
  <c r="D132" i="1"/>
  <c r="AE132" i="1" s="1"/>
  <c r="Q132" i="1"/>
  <c r="D389" i="1"/>
  <c r="AE389" i="1" s="1"/>
  <c r="Q389" i="1"/>
  <c r="D236" i="1"/>
  <c r="AE236" i="1" s="1"/>
  <c r="Q236" i="1"/>
  <c r="D78" i="1"/>
  <c r="AE78" i="1" s="1"/>
  <c r="Q78" i="1"/>
  <c r="D274" i="1"/>
  <c r="AE274" i="1" s="1"/>
  <c r="Q274" i="1"/>
  <c r="D137" i="1"/>
  <c r="AE137" i="1" s="1"/>
  <c r="Q137" i="1"/>
  <c r="D103" i="1"/>
  <c r="AE103" i="1" s="1"/>
  <c r="Q103" i="1"/>
  <c r="D85" i="1"/>
  <c r="AE85" i="1" s="1"/>
  <c r="Q85" i="1"/>
  <c r="D70" i="1"/>
  <c r="AE70" i="1" s="1"/>
  <c r="Q70" i="1"/>
  <c r="Q154" i="1"/>
  <c r="Q152" i="1"/>
  <c r="Q66" i="1"/>
  <c r="Q64" i="1"/>
  <c r="Q153" i="1"/>
  <c r="Q68" i="1"/>
  <c r="Q90" i="1"/>
  <c r="Q65" i="1"/>
  <c r="Q89" i="1"/>
  <c r="Q69" i="1"/>
  <c r="Q91" i="1"/>
  <c r="Q67" i="1"/>
  <c r="Q302" i="1"/>
  <c r="Q264" i="1"/>
  <c r="Q353" i="1"/>
  <c r="Q349" i="1"/>
  <c r="Q351" i="1"/>
  <c r="Q294" i="1"/>
  <c r="Q265" i="1"/>
  <c r="Q356" i="1"/>
  <c r="Q352" i="1"/>
  <c r="Q252" i="1"/>
  <c r="Q358" i="1"/>
  <c r="Q249" i="1"/>
  <c r="Q253" i="1"/>
  <c r="Q296" i="1"/>
  <c r="Q355" i="1"/>
  <c r="Q263" i="1"/>
  <c r="Q255" i="1"/>
  <c r="Q251" i="1"/>
  <c r="Q298" i="1"/>
  <c r="Q256" i="1"/>
  <c r="Q250" i="1"/>
  <c r="Q350" i="1"/>
  <c r="Q257" i="1"/>
  <c r="Q247" i="1"/>
  <c r="Q301" i="1"/>
  <c r="Q260" i="1"/>
  <c r="Q261" i="1"/>
  <c r="Q254" i="1"/>
  <c r="Q295" i="1"/>
  <c r="Q303" i="1"/>
  <c r="Q258" i="1"/>
  <c r="Q299" i="1"/>
  <c r="Q259" i="1"/>
  <c r="Q297" i="1"/>
  <c r="Q357" i="1"/>
  <c r="Q246" i="1"/>
  <c r="Q248" i="1"/>
  <c r="Q300" i="1"/>
  <c r="Q354" i="1"/>
  <c r="Q262" i="1"/>
  <c r="D87" i="1"/>
  <c r="AE87" i="1" s="1"/>
  <c r="Q87" i="1"/>
  <c r="D106" i="1"/>
  <c r="AE106" i="1" s="1"/>
  <c r="Q106" i="1"/>
  <c r="D129" i="1"/>
  <c r="AE129" i="1" s="1"/>
  <c r="Q129" i="1"/>
  <c r="D145" i="1"/>
  <c r="AE145" i="1" s="1"/>
  <c r="Q145" i="1"/>
  <c r="D167" i="1"/>
  <c r="AE167" i="1" s="1"/>
  <c r="Q167" i="1"/>
  <c r="D183" i="1"/>
  <c r="AE183" i="1" s="1"/>
  <c r="Q183" i="1"/>
  <c r="D199" i="1"/>
  <c r="AE199" i="1" s="1"/>
  <c r="Q199" i="1"/>
  <c r="D215" i="1"/>
  <c r="AE215" i="1" s="1"/>
  <c r="Q215" i="1"/>
  <c r="D231" i="1"/>
  <c r="AE231" i="1" s="1"/>
  <c r="Q231" i="1"/>
  <c r="D267" i="1"/>
  <c r="AE267" i="1" s="1"/>
  <c r="Q267" i="1"/>
  <c r="D283" i="1"/>
  <c r="AE283" i="1" s="1"/>
  <c r="Q283" i="1"/>
  <c r="D309" i="1"/>
  <c r="AE309" i="1" s="1"/>
  <c r="Q309" i="1"/>
  <c r="D325" i="1"/>
  <c r="AE325" i="1" s="1"/>
  <c r="Q325" i="1"/>
  <c r="D341" i="1"/>
  <c r="AE341" i="1" s="1"/>
  <c r="Q341" i="1"/>
  <c r="D367" i="1"/>
  <c r="AE367" i="1" s="1"/>
  <c r="Q367" i="1"/>
  <c r="D386" i="1"/>
  <c r="AE386" i="1" s="1"/>
  <c r="Q386" i="1"/>
  <c r="D402" i="1"/>
  <c r="AE402" i="1" s="1"/>
  <c r="Q402" i="1"/>
  <c r="D418" i="1"/>
  <c r="AE418" i="1" s="1"/>
  <c r="Q418" i="1"/>
  <c r="D428" i="1"/>
  <c r="AE428" i="1" s="1"/>
  <c r="Q428" i="1"/>
  <c r="D116" i="1"/>
  <c r="AE116" i="1" s="1"/>
  <c r="Q116" i="1"/>
  <c r="D312" i="1"/>
  <c r="AE312" i="1" s="1"/>
  <c r="Q312" i="1"/>
  <c r="D188" i="1"/>
  <c r="AE188" i="1" s="1"/>
  <c r="Q188" i="1"/>
  <c r="D407" i="1"/>
  <c r="AE407" i="1" s="1"/>
  <c r="Q407" i="1"/>
  <c r="D238" i="1"/>
  <c r="AE238" i="1" s="1"/>
  <c r="Q238" i="1"/>
  <c r="D98" i="1"/>
  <c r="AE98" i="1" s="1"/>
  <c r="Q98" i="1"/>
  <c r="D83" i="1"/>
  <c r="AE83" i="1" s="1"/>
  <c r="Q83" i="1"/>
  <c r="D104" i="1"/>
  <c r="AE104" i="1" s="1"/>
  <c r="Q104" i="1"/>
  <c r="D71" i="1"/>
  <c r="AE71" i="1" s="1"/>
  <c r="Q71" i="1"/>
  <c r="D88" i="1"/>
  <c r="AE88" i="1" s="1"/>
  <c r="Q88" i="1"/>
  <c r="D107" i="1"/>
  <c r="AE107" i="1" s="1"/>
  <c r="Q107" i="1"/>
  <c r="D130" i="1"/>
  <c r="AE130" i="1" s="1"/>
  <c r="Q130" i="1"/>
  <c r="D146" i="1"/>
  <c r="AE146" i="1" s="1"/>
  <c r="Q146" i="1"/>
  <c r="D168" i="1"/>
  <c r="AE168" i="1" s="1"/>
  <c r="Q168" i="1"/>
  <c r="D184" i="1"/>
  <c r="AE184" i="1" s="1"/>
  <c r="Q184" i="1"/>
  <c r="D200" i="1"/>
  <c r="AE200" i="1" s="1"/>
  <c r="Q200" i="1"/>
  <c r="D216" i="1"/>
  <c r="AE216" i="1" s="1"/>
  <c r="Q216" i="1"/>
  <c r="D232" i="1"/>
  <c r="AE232" i="1" s="1"/>
  <c r="Q232" i="1"/>
  <c r="D268" i="1"/>
  <c r="AE268" i="1" s="1"/>
  <c r="Q268" i="1"/>
  <c r="D284" i="1"/>
  <c r="AE284" i="1" s="1"/>
  <c r="Q284" i="1"/>
  <c r="D310" i="1"/>
  <c r="AE310" i="1" s="1"/>
  <c r="Q310" i="1"/>
  <c r="D326" i="1"/>
  <c r="AE326" i="1" s="1"/>
  <c r="Q326" i="1"/>
  <c r="D342" i="1"/>
  <c r="AE342" i="1" s="1"/>
  <c r="Q342" i="1"/>
  <c r="D368" i="1"/>
  <c r="AE368" i="1" s="1"/>
  <c r="Q368" i="1"/>
  <c r="D387" i="1"/>
  <c r="AE387" i="1" s="1"/>
  <c r="Q387" i="1"/>
  <c r="D403" i="1"/>
  <c r="AE403" i="1" s="1"/>
  <c r="Q403" i="1"/>
  <c r="D425" i="1"/>
  <c r="AE425" i="1" s="1"/>
  <c r="Q425" i="1"/>
  <c r="D73" i="1"/>
  <c r="AE73" i="1" s="1"/>
  <c r="Q73" i="1"/>
  <c r="D286" i="1"/>
  <c r="AE286" i="1" s="1"/>
  <c r="Q286" i="1"/>
  <c r="D220" i="1"/>
  <c r="AE220" i="1" s="1"/>
  <c r="Q220" i="1"/>
  <c r="D222" i="1"/>
  <c r="AE222" i="1" s="1"/>
  <c r="Q222" i="1"/>
  <c r="D82" i="1"/>
  <c r="AE82" i="1" s="1"/>
  <c r="Q82" i="1"/>
  <c r="D102" i="1"/>
  <c r="AE102" i="1" s="1"/>
  <c r="Q102" i="1"/>
  <c r="D72" i="1"/>
  <c r="AE72" i="1" s="1"/>
  <c r="Q72" i="1"/>
  <c r="D92" i="1"/>
  <c r="AE92" i="1" s="1"/>
  <c r="Q92" i="1"/>
  <c r="D115" i="1"/>
  <c r="AE115" i="1" s="1"/>
  <c r="Q115" i="1"/>
  <c r="D131" i="1"/>
  <c r="AE131" i="1" s="1"/>
  <c r="Q131" i="1"/>
  <c r="D147" i="1"/>
  <c r="AE147" i="1" s="1"/>
  <c r="Q147" i="1"/>
  <c r="D169" i="1"/>
  <c r="AE169" i="1" s="1"/>
  <c r="Q169" i="1"/>
  <c r="D185" i="1"/>
  <c r="AE185" i="1" s="1"/>
  <c r="Q185" i="1"/>
  <c r="D201" i="1"/>
  <c r="AE201" i="1" s="1"/>
  <c r="Q201" i="1"/>
  <c r="D217" i="1"/>
  <c r="AE217" i="1" s="1"/>
  <c r="Q217" i="1"/>
  <c r="D233" i="1"/>
  <c r="AE233" i="1" s="1"/>
  <c r="Q233" i="1"/>
  <c r="D269" i="1"/>
  <c r="AE269" i="1" s="1"/>
  <c r="Q269" i="1"/>
  <c r="D285" i="1"/>
  <c r="AE285" i="1" s="1"/>
  <c r="Q285" i="1"/>
  <c r="D311" i="1"/>
  <c r="AE311" i="1" s="1"/>
  <c r="Q311" i="1"/>
  <c r="D327" i="1"/>
  <c r="AE327" i="1" s="1"/>
  <c r="Q327" i="1"/>
  <c r="D343" i="1"/>
  <c r="AE343" i="1" s="1"/>
  <c r="Q343" i="1"/>
  <c r="D369" i="1"/>
  <c r="AE369" i="1" s="1"/>
  <c r="Q369" i="1"/>
  <c r="D388" i="1"/>
  <c r="AE388" i="1" s="1"/>
  <c r="Q388" i="1"/>
  <c r="D404" i="1"/>
  <c r="AE404" i="1" s="1"/>
  <c r="Q404" i="1"/>
  <c r="D420" i="1"/>
  <c r="AE420" i="1" s="1"/>
  <c r="Q420" i="1"/>
  <c r="D426" i="1"/>
  <c r="AE426" i="1" s="1"/>
  <c r="Q426" i="1"/>
  <c r="D234" i="1"/>
  <c r="AE234" i="1" s="1"/>
  <c r="Q234" i="1"/>
  <c r="D405" i="1"/>
  <c r="AE405" i="1" s="1"/>
  <c r="Q405" i="1"/>
  <c r="D427" i="1"/>
  <c r="AE427" i="1" s="1"/>
  <c r="Q427" i="1"/>
  <c r="D202" i="1"/>
  <c r="AE202" i="1" s="1"/>
  <c r="Q202" i="1"/>
  <c r="D74" i="1"/>
  <c r="AE74" i="1" s="1"/>
  <c r="Q74" i="1"/>
  <c r="D94" i="1"/>
  <c r="AE94" i="1" s="1"/>
  <c r="Q94" i="1"/>
  <c r="D117" i="1"/>
  <c r="AE117" i="1" s="1"/>
  <c r="Q117" i="1"/>
  <c r="D133" i="1"/>
  <c r="AE133" i="1" s="1"/>
  <c r="Q133" i="1"/>
  <c r="D149" i="1"/>
  <c r="AE149" i="1" s="1"/>
  <c r="Q149" i="1"/>
  <c r="D171" i="1"/>
  <c r="AE171" i="1" s="1"/>
  <c r="Q171" i="1"/>
  <c r="D187" i="1"/>
  <c r="AE187" i="1" s="1"/>
  <c r="Q187" i="1"/>
  <c r="D203" i="1"/>
  <c r="AE203" i="1" s="1"/>
  <c r="Q203" i="1"/>
  <c r="D219" i="1"/>
  <c r="AE219" i="1" s="1"/>
  <c r="Q219" i="1"/>
  <c r="D235" i="1"/>
  <c r="AE235" i="1" s="1"/>
  <c r="Q235" i="1"/>
  <c r="D271" i="1"/>
  <c r="AE271" i="1" s="1"/>
  <c r="Q271" i="1"/>
  <c r="D287" i="1"/>
  <c r="AE287" i="1" s="1"/>
  <c r="Q287" i="1"/>
  <c r="D313" i="1"/>
  <c r="AE313" i="1" s="1"/>
  <c r="Q313" i="1"/>
  <c r="D329" i="1"/>
  <c r="AE329" i="1" s="1"/>
  <c r="Q329" i="1"/>
  <c r="D345" i="1"/>
  <c r="AE345" i="1" s="1"/>
  <c r="Q345" i="1"/>
  <c r="D371" i="1"/>
  <c r="AE371" i="1" s="1"/>
  <c r="Q371" i="1"/>
  <c r="D390" i="1"/>
  <c r="AE390" i="1" s="1"/>
  <c r="Q390" i="1"/>
  <c r="D406" i="1"/>
  <c r="AE406" i="1" s="1"/>
  <c r="Q406" i="1"/>
  <c r="O425" i="1"/>
  <c r="E425" i="1" s="1"/>
  <c r="AA425" i="1" s="1"/>
  <c r="O426" i="1"/>
  <c r="E426" i="1" s="1"/>
  <c r="AA426" i="1" s="1"/>
  <c r="O427" i="1"/>
  <c r="E427" i="1" s="1"/>
  <c r="AA427" i="1" s="1"/>
  <c r="O420" i="1"/>
  <c r="AB139" i="1"/>
  <c r="AB140" i="1" s="1"/>
  <c r="AB141" i="1" s="1"/>
  <c r="AB142" i="1" s="1"/>
  <c r="AB143" i="1" s="1"/>
  <c r="AB144" i="1" s="1"/>
  <c r="AB145" i="1" s="1"/>
  <c r="AB146" i="1" s="1"/>
  <c r="AB148" i="1"/>
  <c r="AB149" i="1" s="1"/>
  <c r="AB150" i="1" s="1"/>
  <c r="AB151" i="1" s="1"/>
  <c r="AB156" i="1"/>
  <c r="AB157" i="1" s="1"/>
  <c r="AB158" i="1" s="1"/>
  <c r="AB159" i="1" s="1"/>
  <c r="AB160" i="1" s="1"/>
  <c r="AB162" i="1"/>
  <c r="AB163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80" i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305" i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6" i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81" i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6" i="1" s="1"/>
  <c r="AB398" i="1" s="1"/>
  <c r="AB399" i="1" s="1"/>
  <c r="AB400" i="1" s="1"/>
  <c r="AB401" i="1" s="1"/>
  <c r="AB402" i="1" s="1"/>
  <c r="AB403" i="1" s="1"/>
  <c r="AB404" i="1" s="1"/>
  <c r="AB405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V394" i="1"/>
  <c r="G394" i="1" s="1"/>
  <c r="H394" i="1"/>
  <c r="F394" i="1"/>
  <c r="V391" i="1"/>
  <c r="G391" i="1" s="1"/>
  <c r="H391" i="1"/>
  <c r="F391" i="1"/>
  <c r="V388" i="1"/>
  <c r="G388" i="1" s="1"/>
  <c r="H388" i="1"/>
  <c r="F388" i="1"/>
  <c r="V348" i="1"/>
  <c r="G348" i="1" s="1"/>
  <c r="H348" i="1"/>
  <c r="F348" i="1"/>
  <c r="V347" i="1"/>
  <c r="G347" i="1" s="1"/>
  <c r="H347" i="1"/>
  <c r="F347" i="1"/>
  <c r="V346" i="1"/>
  <c r="G346" i="1" s="1"/>
  <c r="H346" i="1"/>
  <c r="F346" i="1"/>
  <c r="V345" i="1"/>
  <c r="G345" i="1" s="1"/>
  <c r="H345" i="1"/>
  <c r="F345" i="1"/>
  <c r="V293" i="1"/>
  <c r="G293" i="1" s="1"/>
  <c r="H293" i="1"/>
  <c r="F293" i="1"/>
  <c r="V292" i="1"/>
  <c r="G292" i="1" s="1"/>
  <c r="H292" i="1"/>
  <c r="F292" i="1"/>
  <c r="V291" i="1"/>
  <c r="G291" i="1" s="1"/>
  <c r="H291" i="1"/>
  <c r="F291" i="1"/>
  <c r="V290" i="1"/>
  <c r="G290" i="1" s="1"/>
  <c r="H290" i="1"/>
  <c r="F290" i="1"/>
  <c r="V214" i="1"/>
  <c r="G214" i="1" s="1"/>
  <c r="H214" i="1"/>
  <c r="F214" i="1"/>
  <c r="V213" i="1"/>
  <c r="G213" i="1" s="1"/>
  <c r="H213" i="1"/>
  <c r="F213" i="1"/>
  <c r="V212" i="1"/>
  <c r="G212" i="1" s="1"/>
  <c r="H212" i="1"/>
  <c r="F212" i="1"/>
  <c r="V211" i="1"/>
  <c r="G211" i="1" s="1"/>
  <c r="H211" i="1"/>
  <c r="F211" i="1"/>
  <c r="V173" i="1"/>
  <c r="G173" i="1" s="1"/>
  <c r="H173" i="1"/>
  <c r="F173" i="1"/>
  <c r="V170" i="1"/>
  <c r="G170" i="1" s="1"/>
  <c r="H170" i="1"/>
  <c r="F170" i="1"/>
  <c r="V163" i="1"/>
  <c r="G163" i="1" s="1"/>
  <c r="H163" i="1"/>
  <c r="F163" i="1"/>
  <c r="V136" i="1"/>
  <c r="G136" i="1" s="1"/>
  <c r="H136" i="1"/>
  <c r="F136" i="1"/>
  <c r="V135" i="1"/>
  <c r="G135" i="1" s="1"/>
  <c r="H135" i="1"/>
  <c r="F135" i="1"/>
  <c r="V134" i="1"/>
  <c r="G134" i="1" s="1"/>
  <c r="H134" i="1"/>
  <c r="F134" i="1"/>
  <c r="V133" i="1"/>
  <c r="G133" i="1" s="1"/>
  <c r="H133" i="1"/>
  <c r="F133" i="1"/>
  <c r="V103" i="1"/>
  <c r="G103" i="1" s="1"/>
  <c r="H103" i="1"/>
  <c r="F103" i="1"/>
  <c r="V100" i="1"/>
  <c r="G100" i="1" s="1"/>
  <c r="H100" i="1"/>
  <c r="F100" i="1"/>
  <c r="V97" i="1"/>
  <c r="G97" i="1" s="1"/>
  <c r="H97" i="1"/>
  <c r="F97" i="1"/>
  <c r="V86" i="1"/>
  <c r="G86" i="1" s="1"/>
  <c r="L86" i="1"/>
  <c r="H86" i="1"/>
  <c r="F86" i="1"/>
  <c r="V83" i="1"/>
  <c r="G83" i="1" s="1"/>
  <c r="L83" i="1"/>
  <c r="H83" i="1"/>
  <c r="F83" i="1"/>
  <c r="V80" i="1"/>
  <c r="G80" i="1" s="1"/>
  <c r="L80" i="1"/>
  <c r="H80" i="1"/>
  <c r="F80" i="1"/>
  <c r="V77" i="1"/>
  <c r="G77" i="1" s="1"/>
  <c r="L77" i="1"/>
  <c r="H77" i="1"/>
  <c r="F77" i="1"/>
  <c r="V76" i="1"/>
  <c r="G76" i="1" s="1"/>
  <c r="L76" i="1"/>
  <c r="H76" i="1"/>
  <c r="F76" i="1"/>
  <c r="AB417" i="1" l="1"/>
  <c r="AB418" i="1" s="1"/>
  <c r="AB422" i="1"/>
  <c r="AB423" i="1" s="1"/>
  <c r="AB424" i="1" s="1"/>
  <c r="AB425" i="1" s="1"/>
  <c r="AB426" i="1" s="1"/>
  <c r="AB427" i="1" s="1"/>
  <c r="AB428" i="1" s="1"/>
  <c r="E420" i="1"/>
  <c r="AA420" i="1" s="1"/>
  <c r="AB359" i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2" i="1" s="1"/>
  <c r="AB373" i="1" s="1"/>
  <c r="AB374" i="1" s="1"/>
  <c r="AB375" i="1" s="1"/>
  <c r="AB376" i="1" s="1"/>
  <c r="AB349" i="1"/>
  <c r="AB350" i="1" s="1"/>
  <c r="AB351" i="1" s="1"/>
  <c r="AB352" i="1" s="1"/>
  <c r="AB353" i="1" s="1"/>
  <c r="AB354" i="1" s="1"/>
  <c r="AB355" i="1" s="1"/>
  <c r="AB356" i="1" s="1"/>
  <c r="AB357" i="1" s="1"/>
  <c r="AB358" i="1" s="1"/>
  <c r="AB267" i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46" i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V328" i="1"/>
  <c r="G328" i="1" s="1"/>
  <c r="H328" i="1"/>
  <c r="F328" i="1"/>
  <c r="V327" i="1"/>
  <c r="G327" i="1" s="1"/>
  <c r="H327" i="1"/>
  <c r="F327" i="1"/>
  <c r="V326" i="1"/>
  <c r="G326" i="1" s="1"/>
  <c r="N326" i="1"/>
  <c r="N327" i="1" s="1"/>
  <c r="N328" i="1" s="1"/>
  <c r="H326" i="1"/>
  <c r="F326" i="1"/>
  <c r="V325" i="1"/>
  <c r="G325" i="1" s="1"/>
  <c r="H325" i="1"/>
  <c r="F325" i="1"/>
  <c r="V289" i="1"/>
  <c r="G289" i="1" s="1"/>
  <c r="H289" i="1"/>
  <c r="F289" i="1"/>
  <c r="V288" i="1"/>
  <c r="G288" i="1" s="1"/>
  <c r="H288" i="1"/>
  <c r="F288" i="1"/>
  <c r="V287" i="1"/>
  <c r="G287" i="1" s="1"/>
  <c r="H287" i="1"/>
  <c r="F287" i="1"/>
  <c r="V286" i="1"/>
  <c r="G286" i="1" s="1"/>
  <c r="H286" i="1"/>
  <c r="F286" i="1"/>
  <c r="V285" i="1"/>
  <c r="G285" i="1" s="1"/>
  <c r="H285" i="1"/>
  <c r="F285" i="1"/>
  <c r="V284" i="1"/>
  <c r="G284" i="1" s="1"/>
  <c r="H284" i="1"/>
  <c r="F284" i="1"/>
  <c r="V283" i="1"/>
  <c r="G283" i="1" s="1"/>
  <c r="H283" i="1"/>
  <c r="F283" i="1"/>
  <c r="V282" i="1"/>
  <c r="G282" i="1" s="1"/>
  <c r="H282" i="1"/>
  <c r="F282" i="1"/>
  <c r="V281" i="1"/>
  <c r="G281" i="1" s="1"/>
  <c r="H281" i="1"/>
  <c r="F281" i="1"/>
  <c r="V280" i="1"/>
  <c r="G280" i="1" s="1"/>
  <c r="H280" i="1"/>
  <c r="F280" i="1"/>
  <c r="V279" i="1"/>
  <c r="G279" i="1" s="1"/>
  <c r="H279" i="1"/>
  <c r="F279" i="1"/>
  <c r="V278" i="1"/>
  <c r="G278" i="1" s="1"/>
  <c r="H278" i="1"/>
  <c r="F278" i="1"/>
  <c r="V277" i="1"/>
  <c r="G277" i="1" s="1"/>
  <c r="H277" i="1"/>
  <c r="F277" i="1"/>
  <c r="V276" i="1"/>
  <c r="G276" i="1" s="1"/>
  <c r="H276" i="1"/>
  <c r="F276" i="1"/>
  <c r="V275" i="1"/>
  <c r="G275" i="1" s="1"/>
  <c r="H275" i="1"/>
  <c r="F275" i="1"/>
  <c r="V274" i="1"/>
  <c r="G274" i="1" s="1"/>
  <c r="H274" i="1"/>
  <c r="F274" i="1"/>
  <c r="V273" i="1"/>
  <c r="G273" i="1" s="1"/>
  <c r="H273" i="1"/>
  <c r="F273" i="1"/>
  <c r="V272" i="1"/>
  <c r="G272" i="1" s="1"/>
  <c r="H272" i="1"/>
  <c r="F272" i="1"/>
  <c r="V271" i="1"/>
  <c r="G271" i="1" s="1"/>
  <c r="H271" i="1"/>
  <c r="F271" i="1"/>
  <c r="V270" i="1"/>
  <c r="G270" i="1" s="1"/>
  <c r="H270" i="1"/>
  <c r="F270" i="1"/>
  <c r="V269" i="1"/>
  <c r="G269" i="1" s="1"/>
  <c r="H269" i="1"/>
  <c r="F269" i="1"/>
  <c r="V268" i="1"/>
  <c r="G268" i="1" s="1"/>
  <c r="H268" i="1"/>
  <c r="F268" i="1"/>
  <c r="V267" i="1"/>
  <c r="G267" i="1" s="1"/>
  <c r="N267" i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H267" i="1"/>
  <c r="F267" i="1"/>
  <c r="V266" i="1"/>
  <c r="G266" i="1" s="1"/>
  <c r="H266" i="1"/>
  <c r="F266" i="1"/>
  <c r="V182" i="1"/>
  <c r="G182" i="1" s="1"/>
  <c r="H182" i="1"/>
  <c r="F182" i="1"/>
  <c r="V181" i="1"/>
  <c r="G181" i="1" s="1"/>
  <c r="H181" i="1"/>
  <c r="F181" i="1"/>
  <c r="V180" i="1"/>
  <c r="G180" i="1" s="1"/>
  <c r="N180" i="1"/>
  <c r="N181" i="1" s="1"/>
  <c r="N182" i="1" s="1"/>
  <c r="H180" i="1"/>
  <c r="F180" i="1"/>
  <c r="V179" i="1"/>
  <c r="G179" i="1" s="1"/>
  <c r="H179" i="1"/>
  <c r="F179" i="1"/>
  <c r="V132" i="1"/>
  <c r="G132" i="1" s="1"/>
  <c r="H132" i="1"/>
  <c r="F132" i="1"/>
  <c r="V131" i="1"/>
  <c r="G131" i="1" s="1"/>
  <c r="H131" i="1"/>
  <c r="F131" i="1"/>
  <c r="V130" i="1"/>
  <c r="G130" i="1" s="1"/>
  <c r="H130" i="1"/>
  <c r="F130" i="1"/>
  <c r="V129" i="1"/>
  <c r="G129" i="1" s="1"/>
  <c r="H129" i="1"/>
  <c r="F129" i="1"/>
  <c r="V128" i="1"/>
  <c r="G128" i="1" s="1"/>
  <c r="H128" i="1"/>
  <c r="F128" i="1"/>
  <c r="V127" i="1"/>
  <c r="G127" i="1" s="1"/>
  <c r="H127" i="1"/>
  <c r="F127" i="1"/>
  <c r="V126" i="1"/>
  <c r="G126" i="1" s="1"/>
  <c r="H126" i="1"/>
  <c r="F126" i="1"/>
  <c r="V125" i="1"/>
  <c r="G125" i="1" s="1"/>
  <c r="H125" i="1"/>
  <c r="F125" i="1"/>
  <c r="V124" i="1"/>
  <c r="G124" i="1" s="1"/>
  <c r="H124" i="1"/>
  <c r="F124" i="1"/>
  <c r="V123" i="1"/>
  <c r="G123" i="1" s="1"/>
  <c r="H123" i="1"/>
  <c r="F123" i="1"/>
  <c r="V122" i="1"/>
  <c r="G122" i="1" s="1"/>
  <c r="N122" i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H122" i="1"/>
  <c r="F122" i="1"/>
  <c r="V121" i="1"/>
  <c r="G121" i="1" s="1"/>
  <c r="H121" i="1"/>
  <c r="F121" i="1"/>
  <c r="L428" i="1"/>
  <c r="L88" i="1"/>
  <c r="L87" i="1"/>
  <c r="L85" i="1"/>
  <c r="L84" i="1"/>
  <c r="L82" i="1"/>
  <c r="L81" i="1"/>
  <c r="L79" i="1"/>
  <c r="L78" i="1"/>
  <c r="L75" i="1"/>
  <c r="L74" i="1"/>
  <c r="L73" i="1"/>
  <c r="L72" i="1"/>
  <c r="L71" i="1"/>
  <c r="L70" i="1"/>
  <c r="H428" i="1" l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3" i="1"/>
  <c r="H392" i="1"/>
  <c r="H390" i="1"/>
  <c r="H389" i="1"/>
  <c r="H387" i="1"/>
  <c r="H386" i="1"/>
  <c r="H385" i="1"/>
  <c r="H384" i="1"/>
  <c r="H383" i="1"/>
  <c r="H382" i="1"/>
  <c r="H381" i="1"/>
  <c r="H380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78" i="1"/>
  <c r="H177" i="1"/>
  <c r="H176" i="1"/>
  <c r="H175" i="1"/>
  <c r="H174" i="1"/>
  <c r="H172" i="1"/>
  <c r="H171" i="1"/>
  <c r="H169" i="1"/>
  <c r="H168" i="1"/>
  <c r="H167" i="1"/>
  <c r="H162" i="1"/>
  <c r="H161" i="1"/>
  <c r="H160" i="1"/>
  <c r="H159" i="1"/>
  <c r="H158" i="1"/>
  <c r="H157" i="1"/>
  <c r="H156" i="1"/>
  <c r="H155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20" i="1"/>
  <c r="H119" i="1"/>
  <c r="H118" i="1"/>
  <c r="H117" i="1"/>
  <c r="H116" i="1"/>
  <c r="H115" i="1"/>
  <c r="H107" i="1"/>
  <c r="H106" i="1"/>
  <c r="H105" i="1"/>
  <c r="H104" i="1"/>
  <c r="H102" i="1"/>
  <c r="H101" i="1"/>
  <c r="H99" i="1"/>
  <c r="H98" i="1"/>
  <c r="H96" i="1"/>
  <c r="H95" i="1"/>
  <c r="H94" i="1"/>
  <c r="H93" i="1"/>
  <c r="H92" i="1"/>
  <c r="H88" i="1"/>
  <c r="H87" i="1"/>
  <c r="H85" i="1"/>
  <c r="H84" i="1"/>
  <c r="H82" i="1"/>
  <c r="H81" i="1"/>
  <c r="H79" i="1"/>
  <c r="H78" i="1"/>
  <c r="H75" i="1"/>
  <c r="H74" i="1"/>
  <c r="H73" i="1"/>
  <c r="H72" i="1"/>
  <c r="H71" i="1"/>
  <c r="H70" i="1"/>
  <c r="F120" i="1" l="1"/>
  <c r="F116" i="1"/>
  <c r="F119" i="1"/>
  <c r="F118" i="1"/>
  <c r="V120" i="1"/>
  <c r="G120" i="1" s="1"/>
  <c r="V119" i="1"/>
  <c r="G119" i="1" s="1"/>
  <c r="V118" i="1"/>
  <c r="G118" i="1" s="1"/>
  <c r="N119" i="1"/>
  <c r="N120" i="1" s="1"/>
  <c r="V116" i="1"/>
  <c r="G116" i="1" s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V344" i="1"/>
  <c r="G344" i="1" s="1"/>
  <c r="V343" i="1"/>
  <c r="G343" i="1" s="1"/>
  <c r="V342" i="1"/>
  <c r="G342" i="1" s="1"/>
  <c r="V341" i="1"/>
  <c r="G341" i="1" s="1"/>
  <c r="V340" i="1"/>
  <c r="G340" i="1" s="1"/>
  <c r="V339" i="1"/>
  <c r="G339" i="1" s="1"/>
  <c r="V338" i="1"/>
  <c r="G338" i="1" s="1"/>
  <c r="V337" i="1"/>
  <c r="G337" i="1" s="1"/>
  <c r="V336" i="1"/>
  <c r="G336" i="1" s="1"/>
  <c r="V335" i="1"/>
  <c r="G335" i="1" s="1"/>
  <c r="V334" i="1"/>
  <c r="G334" i="1" s="1"/>
  <c r="V333" i="1"/>
  <c r="G333" i="1" s="1"/>
  <c r="V332" i="1"/>
  <c r="G332" i="1" s="1"/>
  <c r="V331" i="1"/>
  <c r="G331" i="1" s="1"/>
  <c r="V330" i="1"/>
  <c r="G330" i="1" s="1"/>
  <c r="V329" i="1"/>
  <c r="G329" i="1" s="1"/>
  <c r="N330" i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F315" i="1"/>
  <c r="F314" i="1"/>
  <c r="F313" i="1"/>
  <c r="F312" i="1"/>
  <c r="F311" i="1"/>
  <c r="F310" i="1"/>
  <c r="F309" i="1"/>
  <c r="F308" i="1"/>
  <c r="F307" i="1"/>
  <c r="F306" i="1"/>
  <c r="F305" i="1"/>
  <c r="F304" i="1"/>
  <c r="V315" i="1"/>
  <c r="G315" i="1" s="1"/>
  <c r="V314" i="1"/>
  <c r="G314" i="1" s="1"/>
  <c r="V313" i="1"/>
  <c r="G313" i="1" s="1"/>
  <c r="V312" i="1"/>
  <c r="G312" i="1" s="1"/>
  <c r="V311" i="1"/>
  <c r="G311" i="1" s="1"/>
  <c r="V310" i="1"/>
  <c r="G310" i="1" s="1"/>
  <c r="V309" i="1"/>
  <c r="G309" i="1" s="1"/>
  <c r="V308" i="1"/>
  <c r="G308" i="1" s="1"/>
  <c r="V307" i="1"/>
  <c r="G307" i="1" s="1"/>
  <c r="V306" i="1"/>
  <c r="G306" i="1" s="1"/>
  <c r="V305" i="1"/>
  <c r="G305" i="1" s="1"/>
  <c r="V304" i="1"/>
  <c r="G304" i="1" s="1"/>
  <c r="N305" i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V210" i="1"/>
  <c r="G210" i="1" s="1"/>
  <c r="V209" i="1"/>
  <c r="G209" i="1" s="1"/>
  <c r="V208" i="1"/>
  <c r="G208" i="1" s="1"/>
  <c r="V207" i="1"/>
  <c r="G207" i="1" s="1"/>
  <c r="V206" i="1"/>
  <c r="G206" i="1" s="1"/>
  <c r="V205" i="1"/>
  <c r="G205" i="1" s="1"/>
  <c r="V204" i="1"/>
  <c r="G204" i="1" s="1"/>
  <c r="V203" i="1"/>
  <c r="G203" i="1" s="1"/>
  <c r="V202" i="1"/>
  <c r="G202" i="1" s="1"/>
  <c r="V201" i="1"/>
  <c r="G201" i="1" s="1"/>
  <c r="V200" i="1"/>
  <c r="G200" i="1" s="1"/>
  <c r="V199" i="1"/>
  <c r="G199" i="1" s="1"/>
  <c r="V198" i="1"/>
  <c r="G198" i="1" s="1"/>
  <c r="V197" i="1"/>
  <c r="G197" i="1" s="1"/>
  <c r="V196" i="1"/>
  <c r="G196" i="1" s="1"/>
  <c r="V195" i="1"/>
  <c r="G195" i="1" s="1"/>
  <c r="V194" i="1"/>
  <c r="G194" i="1" s="1"/>
  <c r="V193" i="1"/>
  <c r="G193" i="1" s="1"/>
  <c r="V192" i="1"/>
  <c r="G192" i="1" s="1"/>
  <c r="V191" i="1"/>
  <c r="G191" i="1" s="1"/>
  <c r="V190" i="1"/>
  <c r="G190" i="1" s="1"/>
  <c r="V189" i="1"/>
  <c r="G189" i="1" s="1"/>
  <c r="V188" i="1"/>
  <c r="G188" i="1" s="1"/>
  <c r="V187" i="1"/>
  <c r="G187" i="1" s="1"/>
  <c r="V186" i="1"/>
  <c r="G186" i="1" s="1"/>
  <c r="V185" i="1"/>
  <c r="G185" i="1" s="1"/>
  <c r="V184" i="1"/>
  <c r="G184" i="1" s="1"/>
  <c r="V183" i="1"/>
  <c r="G183" i="1" s="1"/>
  <c r="N184" i="1"/>
  <c r="N185" i="1" s="1"/>
  <c r="N186" i="1" s="1"/>
  <c r="N187" i="1" s="1"/>
  <c r="N188" i="1" s="1"/>
  <c r="N189" i="1" l="1"/>
  <c r="N190" i="1" l="1"/>
  <c r="N191" i="1" l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324" i="1"/>
  <c r="F323" i="1"/>
  <c r="F322" i="1"/>
  <c r="F370" i="1"/>
  <c r="F369" i="1"/>
  <c r="F368" i="1"/>
  <c r="F367" i="1"/>
  <c r="F366" i="1"/>
  <c r="F365" i="1"/>
  <c r="V370" i="1"/>
  <c r="G370" i="1" s="1"/>
  <c r="V369" i="1"/>
  <c r="G369" i="1" s="1"/>
  <c r="V368" i="1"/>
  <c r="G368" i="1" s="1"/>
  <c r="V367" i="1"/>
  <c r="G367" i="1" s="1"/>
  <c r="V366" i="1"/>
  <c r="G366" i="1" s="1"/>
  <c r="V365" i="1"/>
  <c r="G365" i="1" s="1"/>
  <c r="V324" i="1"/>
  <c r="G324" i="1" s="1"/>
  <c r="V323" i="1"/>
  <c r="G323" i="1" s="1"/>
  <c r="V322" i="1"/>
  <c r="G322" i="1" s="1"/>
  <c r="V245" i="1"/>
  <c r="G245" i="1" s="1"/>
  <c r="V244" i="1"/>
  <c r="G244" i="1" s="1"/>
  <c r="V243" i="1"/>
  <c r="G243" i="1" s="1"/>
  <c r="V242" i="1"/>
  <c r="G242" i="1" s="1"/>
  <c r="V241" i="1"/>
  <c r="G241" i="1" s="1"/>
  <c r="V240" i="1"/>
  <c r="G240" i="1" s="1"/>
  <c r="V239" i="1"/>
  <c r="G239" i="1" s="1"/>
  <c r="V238" i="1"/>
  <c r="G238" i="1" s="1"/>
  <c r="V237" i="1"/>
  <c r="G237" i="1" s="1"/>
  <c r="V236" i="1"/>
  <c r="G236" i="1" s="1"/>
  <c r="V235" i="1"/>
  <c r="G235" i="1" s="1"/>
  <c r="V234" i="1"/>
  <c r="G234" i="1" s="1"/>
  <c r="V233" i="1"/>
  <c r="G233" i="1" s="1"/>
  <c r="V232" i="1"/>
  <c r="G232" i="1" s="1"/>
  <c r="V231" i="1"/>
  <c r="G231" i="1" s="1"/>
  <c r="V230" i="1"/>
  <c r="G230" i="1" s="1"/>
  <c r="V229" i="1"/>
  <c r="G229" i="1" s="1"/>
  <c r="V228" i="1"/>
  <c r="G228" i="1" s="1"/>
  <c r="N192" i="1" l="1"/>
  <c r="F428" i="1"/>
  <c r="N193" i="1" l="1"/>
  <c r="F376" i="1"/>
  <c r="F375" i="1"/>
  <c r="F374" i="1"/>
  <c r="F373" i="1"/>
  <c r="V376" i="1"/>
  <c r="G376" i="1" s="1"/>
  <c r="V375" i="1"/>
  <c r="G375" i="1" s="1"/>
  <c r="V374" i="1"/>
  <c r="G374" i="1" s="1"/>
  <c r="V373" i="1"/>
  <c r="G373" i="1" s="1"/>
  <c r="N194" i="1" l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3" i="1"/>
  <c r="F392" i="1"/>
  <c r="F390" i="1"/>
  <c r="F389" i="1"/>
  <c r="F387" i="1"/>
  <c r="F386" i="1"/>
  <c r="F385" i="1"/>
  <c r="F384" i="1"/>
  <c r="F383" i="1"/>
  <c r="F382" i="1"/>
  <c r="F381" i="1"/>
  <c r="F380" i="1"/>
  <c r="F372" i="1"/>
  <c r="F371" i="1"/>
  <c r="F364" i="1"/>
  <c r="F363" i="1"/>
  <c r="F362" i="1"/>
  <c r="F361" i="1"/>
  <c r="F360" i="1"/>
  <c r="F359" i="1"/>
  <c r="F321" i="1"/>
  <c r="F320" i="1"/>
  <c r="F319" i="1"/>
  <c r="F318" i="1"/>
  <c r="F317" i="1"/>
  <c r="F316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178" i="1"/>
  <c r="F177" i="1"/>
  <c r="F176" i="1"/>
  <c r="F175" i="1"/>
  <c r="F174" i="1"/>
  <c r="F172" i="1"/>
  <c r="F171" i="1"/>
  <c r="F169" i="1"/>
  <c r="F168" i="1"/>
  <c r="F167" i="1"/>
  <c r="F162" i="1"/>
  <c r="F161" i="1"/>
  <c r="F160" i="1"/>
  <c r="F159" i="1"/>
  <c r="F158" i="1"/>
  <c r="F157" i="1"/>
  <c r="F156" i="1"/>
  <c r="F155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17" i="1"/>
  <c r="F115" i="1"/>
  <c r="F107" i="1"/>
  <c r="F106" i="1"/>
  <c r="F105" i="1"/>
  <c r="F104" i="1"/>
  <c r="F102" i="1"/>
  <c r="F101" i="1"/>
  <c r="F99" i="1"/>
  <c r="F98" i="1"/>
  <c r="F96" i="1"/>
  <c r="F95" i="1"/>
  <c r="F94" i="1"/>
  <c r="F93" i="1"/>
  <c r="F92" i="1"/>
  <c r="F88" i="1"/>
  <c r="F87" i="1"/>
  <c r="F85" i="1"/>
  <c r="F84" i="1"/>
  <c r="F82" i="1"/>
  <c r="F81" i="1"/>
  <c r="F79" i="1"/>
  <c r="F78" i="1"/>
  <c r="F75" i="1"/>
  <c r="F74" i="1"/>
  <c r="F73" i="1"/>
  <c r="F72" i="1"/>
  <c r="F71" i="1"/>
  <c r="F70" i="1"/>
  <c r="N195" i="1" l="1"/>
  <c r="N372" i="1"/>
  <c r="N373" i="1" s="1"/>
  <c r="N374" i="1" s="1"/>
  <c r="N375" i="1" s="1"/>
  <c r="N376" i="1" s="1"/>
  <c r="V372" i="1"/>
  <c r="G372" i="1" s="1"/>
  <c r="X372" i="1"/>
  <c r="V380" i="1"/>
  <c r="G380" i="1" s="1"/>
  <c r="V418" i="1"/>
  <c r="G418" i="1" s="1"/>
  <c r="V417" i="1"/>
  <c r="G417" i="1" s="1"/>
  <c r="V416" i="1"/>
  <c r="G416" i="1" s="1"/>
  <c r="V415" i="1"/>
  <c r="G415" i="1" s="1"/>
  <c r="V414" i="1"/>
  <c r="G414" i="1" s="1"/>
  <c r="V413" i="1"/>
  <c r="G413" i="1" s="1"/>
  <c r="V412" i="1"/>
  <c r="G412" i="1" s="1"/>
  <c r="V411" i="1"/>
  <c r="G411" i="1" s="1"/>
  <c r="V410" i="1"/>
  <c r="G410" i="1" s="1"/>
  <c r="V409" i="1"/>
  <c r="G409" i="1" s="1"/>
  <c r="V408" i="1"/>
  <c r="G408" i="1" s="1"/>
  <c r="V407" i="1"/>
  <c r="G407" i="1" s="1"/>
  <c r="V406" i="1"/>
  <c r="G406" i="1" s="1"/>
  <c r="V405" i="1"/>
  <c r="G405" i="1" s="1"/>
  <c r="V404" i="1"/>
  <c r="G404" i="1" s="1"/>
  <c r="V403" i="1"/>
  <c r="G403" i="1" s="1"/>
  <c r="V402" i="1"/>
  <c r="G402" i="1" s="1"/>
  <c r="V401" i="1"/>
  <c r="G401" i="1" s="1"/>
  <c r="V400" i="1"/>
  <c r="G400" i="1" s="1"/>
  <c r="V399" i="1"/>
  <c r="G399" i="1" s="1"/>
  <c r="V398" i="1"/>
  <c r="G398" i="1" s="1"/>
  <c r="V397" i="1"/>
  <c r="G397" i="1" s="1"/>
  <c r="V396" i="1"/>
  <c r="G396" i="1" s="1"/>
  <c r="V395" i="1"/>
  <c r="G395" i="1" s="1"/>
  <c r="V393" i="1"/>
  <c r="G393" i="1" s="1"/>
  <c r="V392" i="1"/>
  <c r="G392" i="1" s="1"/>
  <c r="V390" i="1"/>
  <c r="G390" i="1" s="1"/>
  <c r="V389" i="1"/>
  <c r="G389" i="1" s="1"/>
  <c r="V387" i="1"/>
  <c r="G387" i="1" s="1"/>
  <c r="V386" i="1"/>
  <c r="G386" i="1" s="1"/>
  <c r="V385" i="1"/>
  <c r="G385" i="1" s="1"/>
  <c r="V384" i="1"/>
  <c r="G384" i="1" s="1"/>
  <c r="V383" i="1"/>
  <c r="G383" i="1" s="1"/>
  <c r="V382" i="1"/>
  <c r="G382" i="1" s="1"/>
  <c r="V381" i="1"/>
  <c r="G381" i="1" s="1"/>
  <c r="V371" i="1"/>
  <c r="G371" i="1" s="1"/>
  <c r="V364" i="1"/>
  <c r="G364" i="1" s="1"/>
  <c r="V363" i="1"/>
  <c r="G363" i="1" s="1"/>
  <c r="V362" i="1"/>
  <c r="G362" i="1" s="1"/>
  <c r="V361" i="1"/>
  <c r="G361" i="1" s="1"/>
  <c r="V360" i="1"/>
  <c r="G360" i="1" s="1"/>
  <c r="V359" i="1"/>
  <c r="G359" i="1" s="1"/>
  <c r="V321" i="1"/>
  <c r="G321" i="1" s="1"/>
  <c r="V320" i="1"/>
  <c r="G320" i="1" s="1"/>
  <c r="V319" i="1"/>
  <c r="G319" i="1" s="1"/>
  <c r="V318" i="1"/>
  <c r="G318" i="1" s="1"/>
  <c r="V317" i="1"/>
  <c r="G317" i="1" s="1"/>
  <c r="V316" i="1"/>
  <c r="G316" i="1" s="1"/>
  <c r="V227" i="1"/>
  <c r="G227" i="1" s="1"/>
  <c r="V226" i="1"/>
  <c r="G226" i="1" s="1"/>
  <c r="V225" i="1"/>
  <c r="G225" i="1" s="1"/>
  <c r="V224" i="1"/>
  <c r="G224" i="1" s="1"/>
  <c r="V223" i="1"/>
  <c r="G223" i="1" s="1"/>
  <c r="V222" i="1"/>
  <c r="G222" i="1" s="1"/>
  <c r="V221" i="1"/>
  <c r="G221" i="1" s="1"/>
  <c r="V220" i="1"/>
  <c r="G220" i="1" s="1"/>
  <c r="V219" i="1"/>
  <c r="G219" i="1" s="1"/>
  <c r="V218" i="1"/>
  <c r="G218" i="1" s="1"/>
  <c r="V217" i="1"/>
  <c r="G217" i="1" s="1"/>
  <c r="V216" i="1"/>
  <c r="G216" i="1" s="1"/>
  <c r="V215" i="1"/>
  <c r="G215" i="1" s="1"/>
  <c r="V178" i="1"/>
  <c r="G178" i="1" s="1"/>
  <c r="V177" i="1"/>
  <c r="G177" i="1" s="1"/>
  <c r="V176" i="1"/>
  <c r="G176" i="1" s="1"/>
  <c r="V175" i="1"/>
  <c r="G175" i="1" s="1"/>
  <c r="V174" i="1"/>
  <c r="G174" i="1" s="1"/>
  <c r="V172" i="1"/>
  <c r="G172" i="1" s="1"/>
  <c r="V171" i="1"/>
  <c r="G171" i="1" s="1"/>
  <c r="V169" i="1"/>
  <c r="G169" i="1" s="1"/>
  <c r="V168" i="1"/>
  <c r="G168" i="1" s="1"/>
  <c r="V167" i="1"/>
  <c r="G167" i="1" s="1"/>
  <c r="V162" i="1"/>
  <c r="G162" i="1" s="1"/>
  <c r="V161" i="1"/>
  <c r="G161" i="1" s="1"/>
  <c r="V160" i="1"/>
  <c r="G160" i="1" s="1"/>
  <c r="V159" i="1"/>
  <c r="G159" i="1" s="1"/>
  <c r="V158" i="1"/>
  <c r="G158" i="1" s="1"/>
  <c r="V157" i="1"/>
  <c r="G157" i="1" s="1"/>
  <c r="V156" i="1"/>
  <c r="G156" i="1" s="1"/>
  <c r="V155" i="1"/>
  <c r="G155" i="1" s="1"/>
  <c r="V151" i="1"/>
  <c r="G151" i="1" s="1"/>
  <c r="V150" i="1"/>
  <c r="G150" i="1" s="1"/>
  <c r="V149" i="1"/>
  <c r="G149" i="1" s="1"/>
  <c r="V148" i="1"/>
  <c r="G148" i="1" s="1"/>
  <c r="V147" i="1"/>
  <c r="G147" i="1" s="1"/>
  <c r="V146" i="1"/>
  <c r="G146" i="1" s="1"/>
  <c r="V145" i="1"/>
  <c r="G145" i="1" s="1"/>
  <c r="V144" i="1"/>
  <c r="G144" i="1" s="1"/>
  <c r="V143" i="1"/>
  <c r="G143" i="1" s="1"/>
  <c r="V142" i="1"/>
  <c r="G142" i="1" s="1"/>
  <c r="V141" i="1"/>
  <c r="G141" i="1" s="1"/>
  <c r="V140" i="1"/>
  <c r="G140" i="1" s="1"/>
  <c r="V139" i="1"/>
  <c r="G139" i="1" s="1"/>
  <c r="V138" i="1"/>
  <c r="G138" i="1" s="1"/>
  <c r="V137" i="1"/>
  <c r="G137" i="1" s="1"/>
  <c r="V117" i="1"/>
  <c r="G117" i="1" s="1"/>
  <c r="V115" i="1"/>
  <c r="G115" i="1" s="1"/>
  <c r="V107" i="1"/>
  <c r="G107" i="1" s="1"/>
  <c r="V106" i="1"/>
  <c r="G106" i="1" s="1"/>
  <c r="V105" i="1"/>
  <c r="G105" i="1" s="1"/>
  <c r="V104" i="1"/>
  <c r="G104" i="1" s="1"/>
  <c r="V102" i="1"/>
  <c r="G102" i="1" s="1"/>
  <c r="V101" i="1"/>
  <c r="G101" i="1" s="1"/>
  <c r="V99" i="1"/>
  <c r="G99" i="1" s="1"/>
  <c r="V98" i="1"/>
  <c r="G98" i="1" s="1"/>
  <c r="V96" i="1"/>
  <c r="G96" i="1" s="1"/>
  <c r="V95" i="1"/>
  <c r="G95" i="1" s="1"/>
  <c r="V94" i="1"/>
  <c r="G94" i="1" s="1"/>
  <c r="V93" i="1"/>
  <c r="G93" i="1" s="1"/>
  <c r="V92" i="1"/>
  <c r="G92" i="1" s="1"/>
  <c r="V88" i="1"/>
  <c r="G88" i="1" s="1"/>
  <c r="V87" i="1"/>
  <c r="G87" i="1" s="1"/>
  <c r="V85" i="1"/>
  <c r="G85" i="1" s="1"/>
  <c r="V84" i="1"/>
  <c r="G84" i="1" s="1"/>
  <c r="V82" i="1"/>
  <c r="G82" i="1" s="1"/>
  <c r="V81" i="1"/>
  <c r="G81" i="1" s="1"/>
  <c r="V79" i="1"/>
  <c r="G79" i="1" s="1"/>
  <c r="V78" i="1"/>
  <c r="G78" i="1" s="1"/>
  <c r="V75" i="1"/>
  <c r="G75" i="1" s="1"/>
  <c r="V74" i="1"/>
  <c r="G74" i="1" s="1"/>
  <c r="V73" i="1"/>
  <c r="G73" i="1" s="1"/>
  <c r="V72" i="1"/>
  <c r="G72" i="1" s="1"/>
  <c r="V71" i="1"/>
  <c r="G71" i="1" s="1"/>
  <c r="V70" i="1"/>
  <c r="O70" i="1"/>
  <c r="N3" i="1"/>
  <c r="N5" i="1" s="1"/>
  <c r="N7" i="1" s="1"/>
  <c r="N8" i="1" s="1"/>
  <c r="N9" i="1" s="1"/>
  <c r="N10" i="1" s="1"/>
  <c r="N11" i="1" s="1"/>
  <c r="N12" i="1" s="1"/>
  <c r="N14" i="1" s="1"/>
  <c r="N15" i="1" s="1"/>
  <c r="N16" i="1" s="1"/>
  <c r="N17" i="1" s="1"/>
  <c r="N18" i="1" s="1"/>
  <c r="N19" i="1" s="1"/>
  <c r="N20" i="1" s="1"/>
  <c r="N407" i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398" i="1"/>
  <c r="N399" i="1" s="1"/>
  <c r="N400" i="1" s="1"/>
  <c r="N401" i="1" s="1"/>
  <c r="N402" i="1" s="1"/>
  <c r="N403" i="1" s="1"/>
  <c r="N404" i="1" s="1"/>
  <c r="N405" i="1" s="1"/>
  <c r="N396" i="1"/>
  <c r="N381" i="1"/>
  <c r="N382" i="1" s="1"/>
  <c r="N383" i="1" s="1"/>
  <c r="N384" i="1" s="1"/>
  <c r="N385" i="1" s="1"/>
  <c r="N386" i="1" s="1"/>
  <c r="N387" i="1" s="1"/>
  <c r="N360" i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17" i="1"/>
  <c r="N318" i="1" s="1"/>
  <c r="N319" i="1" s="1"/>
  <c r="N320" i="1" s="1"/>
  <c r="N321" i="1" s="1"/>
  <c r="N322" i="1" s="1"/>
  <c r="N323" i="1" s="1"/>
  <c r="N324" i="1" s="1"/>
  <c r="N216" i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162" i="1"/>
  <c r="N163" i="1" s="1"/>
  <c r="N156" i="1"/>
  <c r="N157" i="1" s="1"/>
  <c r="N158" i="1" s="1"/>
  <c r="N159" i="1" s="1"/>
  <c r="N160" i="1" s="1"/>
  <c r="N148" i="1"/>
  <c r="N149" i="1" s="1"/>
  <c r="N150" i="1" s="1"/>
  <c r="N151" i="1" s="1"/>
  <c r="N139" i="1"/>
  <c r="N140" i="1" s="1"/>
  <c r="N141" i="1" s="1"/>
  <c r="N142" i="1" s="1"/>
  <c r="N143" i="1" s="1"/>
  <c r="N144" i="1" s="1"/>
  <c r="N145" i="1" s="1"/>
  <c r="N146" i="1" s="1"/>
  <c r="N117" i="1"/>
  <c r="N93" i="1"/>
  <c r="N94" i="1" s="1"/>
  <c r="N95" i="1" s="1"/>
  <c r="N96" i="1" s="1"/>
  <c r="N71" i="1"/>
  <c r="N72" i="1" s="1"/>
  <c r="N73" i="1" s="1"/>
  <c r="N74" i="1" s="1"/>
  <c r="N75" i="1" s="1"/>
  <c r="U59" i="1" l="1"/>
  <c r="U60" i="1"/>
  <c r="U57" i="1"/>
  <c r="U58" i="1"/>
  <c r="U55" i="1"/>
  <c r="U56" i="1"/>
  <c r="L111" i="1"/>
  <c r="L110" i="1"/>
  <c r="L109" i="1"/>
  <c r="L108" i="1"/>
  <c r="L91" i="1"/>
  <c r="O91" i="1" s="1"/>
  <c r="E91" i="1" s="1"/>
  <c r="AA91" i="1" s="1"/>
  <c r="L89" i="1"/>
  <c r="O89" i="1" s="1"/>
  <c r="E89" i="1" s="1"/>
  <c r="AA89" i="1" s="1"/>
  <c r="L90" i="1"/>
  <c r="O90" i="1" s="1"/>
  <c r="E90" i="1" s="1"/>
  <c r="AA90" i="1" s="1"/>
  <c r="U13" i="1"/>
  <c r="U45" i="1"/>
  <c r="U43" i="1"/>
  <c r="U27" i="1"/>
  <c r="U29" i="1"/>
  <c r="U11" i="1"/>
  <c r="U50" i="1"/>
  <c r="U22" i="1"/>
  <c r="U42" i="1"/>
  <c r="U49" i="1"/>
  <c r="U3" i="1"/>
  <c r="U38" i="1"/>
  <c r="U12" i="1"/>
  <c r="U19" i="1"/>
  <c r="U54" i="1"/>
  <c r="U28" i="1"/>
  <c r="U30" i="1"/>
  <c r="U35" i="1"/>
  <c r="U39" i="1"/>
  <c r="U44" i="1"/>
  <c r="U24" i="1"/>
  <c r="U51" i="1"/>
  <c r="U8" i="1"/>
  <c r="U14" i="1"/>
  <c r="U4" i="1"/>
  <c r="U36" i="1"/>
  <c r="U34" i="1"/>
  <c r="U15" i="1"/>
  <c r="U52" i="1"/>
  <c r="U23" i="1"/>
  <c r="U31" i="1"/>
  <c r="U9" i="1"/>
  <c r="U47" i="1"/>
  <c r="U46" i="1"/>
  <c r="U5" i="1"/>
  <c r="U25" i="1"/>
  <c r="U21" i="1"/>
  <c r="U41" i="1"/>
  <c r="U16" i="1"/>
  <c r="U6" i="1"/>
  <c r="U40" i="1"/>
  <c r="U37" i="1"/>
  <c r="U2" i="1"/>
  <c r="U32" i="1"/>
  <c r="U26" i="1"/>
  <c r="U53" i="1"/>
  <c r="U7" i="1"/>
  <c r="U48" i="1"/>
  <c r="U33" i="1"/>
  <c r="U18" i="1"/>
  <c r="U10" i="1"/>
  <c r="U17" i="1"/>
  <c r="U20" i="1"/>
  <c r="E70" i="1"/>
  <c r="AA70" i="1" s="1"/>
  <c r="G70" i="1"/>
  <c r="L103" i="1"/>
  <c r="L100" i="1"/>
  <c r="L97" i="1"/>
  <c r="O97" i="1" s="1"/>
  <c r="L98" i="1"/>
  <c r="L93" i="1"/>
  <c r="O93" i="1" s="1"/>
  <c r="L101" i="1"/>
  <c r="L99" i="1"/>
  <c r="L96" i="1"/>
  <c r="O96" i="1" s="1"/>
  <c r="E96" i="1" s="1"/>
  <c r="AA96" i="1" s="1"/>
  <c r="L94" i="1"/>
  <c r="O94" i="1" s="1"/>
  <c r="L95" i="1"/>
  <c r="O95" i="1" s="1"/>
  <c r="L92" i="1"/>
  <c r="O92" i="1" s="1"/>
  <c r="L107" i="1"/>
  <c r="L105" i="1"/>
  <c r="L106" i="1"/>
  <c r="L102" i="1"/>
  <c r="L104" i="1"/>
  <c r="N389" i="1"/>
  <c r="N390" i="1" s="1"/>
  <c r="N392" i="1" s="1"/>
  <c r="N168" i="1"/>
  <c r="N169" i="1" s="1"/>
  <c r="N171" i="1" s="1"/>
  <c r="N98" i="1"/>
  <c r="N99" i="1" s="1"/>
  <c r="N101" i="1" s="1"/>
  <c r="N78" i="1"/>
  <c r="N79" i="1" s="1"/>
  <c r="O79" i="1" s="1"/>
  <c r="E79" i="1" s="1"/>
  <c r="AA79" i="1" s="1"/>
  <c r="N196" i="1"/>
  <c r="N228" i="1"/>
  <c r="O71" i="1"/>
  <c r="O74" i="1"/>
  <c r="O75" i="1"/>
  <c r="O72" i="1"/>
  <c r="O73" i="1"/>
  <c r="X418" i="1"/>
  <c r="Y418" i="1"/>
  <c r="L113" i="1" l="1"/>
  <c r="O113" i="1" s="1"/>
  <c r="E113" i="1" s="1"/>
  <c r="AA113" i="1" s="1"/>
  <c r="L112" i="1"/>
  <c r="O112" i="1" s="1"/>
  <c r="E112" i="1" s="1"/>
  <c r="AA112" i="1" s="1"/>
  <c r="L114" i="1"/>
  <c r="O114" i="1" s="1"/>
  <c r="E114" i="1" s="1"/>
  <c r="AA114" i="1" s="1"/>
  <c r="E73" i="1"/>
  <c r="AA73" i="1" s="1"/>
  <c r="E75" i="1"/>
  <c r="AA75" i="1" s="1"/>
  <c r="E94" i="1"/>
  <c r="AA94" i="1" s="1"/>
  <c r="E74" i="1"/>
  <c r="AA74" i="1" s="1"/>
  <c r="E71" i="1"/>
  <c r="AA71" i="1" s="1"/>
  <c r="E93" i="1"/>
  <c r="AA93" i="1" s="1"/>
  <c r="E97" i="1"/>
  <c r="AA97" i="1" s="1"/>
  <c r="E92" i="1"/>
  <c r="AA92" i="1" s="1"/>
  <c r="E72" i="1"/>
  <c r="AA72" i="1" s="1"/>
  <c r="E95" i="1"/>
  <c r="AA95" i="1" s="1"/>
  <c r="N393" i="1"/>
  <c r="N172" i="1"/>
  <c r="N174" i="1" s="1"/>
  <c r="O98" i="1"/>
  <c r="N102" i="1"/>
  <c r="N104" i="1" s="1"/>
  <c r="O100" i="1"/>
  <c r="O99" i="1"/>
  <c r="O78" i="1"/>
  <c r="N81" i="1"/>
  <c r="O80" i="1"/>
  <c r="N77" i="1"/>
  <c r="O77" i="1" s="1"/>
  <c r="O76" i="1"/>
  <c r="L119" i="1"/>
  <c r="O119" i="1" s="1"/>
  <c r="L117" i="1"/>
  <c r="O117" i="1" s="1"/>
  <c r="L116" i="1"/>
  <c r="O116" i="1" s="1"/>
  <c r="L118" i="1"/>
  <c r="O118" i="1" s="1"/>
  <c r="L115" i="1"/>
  <c r="O115" i="1" s="1"/>
  <c r="L120" i="1"/>
  <c r="O120" i="1" s="1"/>
  <c r="N197" i="1"/>
  <c r="N229" i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Y417" i="1"/>
  <c r="X417" i="1"/>
  <c r="Y416" i="1"/>
  <c r="X416" i="1"/>
  <c r="Y415" i="1"/>
  <c r="X415" i="1"/>
  <c r="Y396" i="1"/>
  <c r="X396" i="1"/>
  <c r="Y395" i="1"/>
  <c r="X395" i="1"/>
  <c r="Y363" i="1"/>
  <c r="X363" i="1"/>
  <c r="Y360" i="1"/>
  <c r="X360" i="1"/>
  <c r="Y359" i="1"/>
  <c r="X359" i="1"/>
  <c r="Y321" i="1"/>
  <c r="X321" i="1"/>
  <c r="Y320" i="1"/>
  <c r="X320" i="1"/>
  <c r="Y319" i="1"/>
  <c r="X319" i="1"/>
  <c r="Y227" i="1"/>
  <c r="X227" i="1"/>
  <c r="Y226" i="1"/>
  <c r="X226" i="1"/>
  <c r="Y223" i="1"/>
  <c r="X223" i="1"/>
  <c r="Y222" i="1"/>
  <c r="X222" i="1"/>
  <c r="Y219" i="1"/>
  <c r="X219" i="1"/>
  <c r="Y216" i="1"/>
  <c r="X216" i="1"/>
  <c r="Y215" i="1"/>
  <c r="X215" i="1"/>
  <c r="Y137" i="1"/>
  <c r="X137" i="1"/>
  <c r="Y364" i="1"/>
  <c r="X364" i="1"/>
  <c r="Y362" i="1"/>
  <c r="X362" i="1"/>
  <c r="Y361" i="1"/>
  <c r="X361" i="1"/>
  <c r="Y318" i="1"/>
  <c r="X318" i="1"/>
  <c r="Y317" i="1"/>
  <c r="X317" i="1"/>
  <c r="Y316" i="1"/>
  <c r="X316" i="1"/>
  <c r="Y225" i="1"/>
  <c r="X225" i="1"/>
  <c r="Y224" i="1"/>
  <c r="X224" i="1"/>
  <c r="Y221" i="1"/>
  <c r="X221" i="1"/>
  <c r="Y220" i="1"/>
  <c r="X220" i="1"/>
  <c r="Y218" i="1"/>
  <c r="X218" i="1"/>
  <c r="Y217" i="1"/>
  <c r="X217" i="1"/>
  <c r="Y146" i="1"/>
  <c r="X146" i="1"/>
  <c r="Y145" i="1"/>
  <c r="X145" i="1"/>
  <c r="Y144" i="1"/>
  <c r="X144" i="1"/>
  <c r="Y143" i="1"/>
  <c r="X143" i="1"/>
  <c r="Y142" i="1"/>
  <c r="X142" i="1"/>
  <c r="Y140" i="1"/>
  <c r="X140" i="1"/>
  <c r="Y139" i="1"/>
  <c r="X139" i="1"/>
  <c r="Y138" i="1"/>
  <c r="X138" i="1"/>
  <c r="Y117" i="1"/>
  <c r="X117" i="1"/>
  <c r="Y115" i="1"/>
  <c r="X115" i="1"/>
  <c r="E120" i="1" l="1"/>
  <c r="AA120" i="1" s="1"/>
  <c r="E115" i="1"/>
  <c r="AA115" i="1" s="1"/>
  <c r="E118" i="1"/>
  <c r="AA118" i="1" s="1"/>
  <c r="E116" i="1"/>
  <c r="AA116" i="1" s="1"/>
  <c r="E117" i="1"/>
  <c r="AA117" i="1" s="1"/>
  <c r="E119" i="1"/>
  <c r="AA119" i="1" s="1"/>
  <c r="E76" i="1"/>
  <c r="AA76" i="1" s="1"/>
  <c r="E77" i="1"/>
  <c r="AA77" i="1" s="1"/>
  <c r="E80" i="1"/>
  <c r="AA80" i="1" s="1"/>
  <c r="E78" i="1"/>
  <c r="AA78" i="1" s="1"/>
  <c r="E99" i="1"/>
  <c r="AA99" i="1" s="1"/>
  <c r="E100" i="1"/>
  <c r="AA100" i="1" s="1"/>
  <c r="E98" i="1"/>
  <c r="AA98" i="1" s="1"/>
  <c r="N175" i="1"/>
  <c r="N176" i="1" s="1"/>
  <c r="N177" i="1" s="1"/>
  <c r="N178" i="1" s="1"/>
  <c r="N105" i="1"/>
  <c r="O103" i="1"/>
  <c r="O102" i="1"/>
  <c r="O101" i="1"/>
  <c r="N82" i="1"/>
  <c r="O83" i="1" s="1"/>
  <c r="O81" i="1"/>
  <c r="L137" i="1"/>
  <c r="O137" i="1" s="1"/>
  <c r="N198" i="1"/>
  <c r="E83" i="1" l="1"/>
  <c r="AA83" i="1" s="1"/>
  <c r="E81" i="1"/>
  <c r="AA81" i="1" s="1"/>
  <c r="E103" i="1"/>
  <c r="AA103" i="1" s="1"/>
  <c r="E101" i="1"/>
  <c r="AA101" i="1" s="1"/>
  <c r="E137" i="1"/>
  <c r="AA137" i="1" s="1"/>
  <c r="E102" i="1"/>
  <c r="AA102" i="1" s="1"/>
  <c r="O104" i="1"/>
  <c r="N106" i="1"/>
  <c r="O105" i="1"/>
  <c r="N84" i="1"/>
  <c r="O82" i="1"/>
  <c r="L146" i="1"/>
  <c r="O146" i="1" s="1"/>
  <c r="L145" i="1"/>
  <c r="O145" i="1" s="1"/>
  <c r="L144" i="1"/>
  <c r="O144" i="1" s="1"/>
  <c r="L140" i="1"/>
  <c r="O140" i="1" s="1"/>
  <c r="L143" i="1"/>
  <c r="O143" i="1" s="1"/>
  <c r="L142" i="1"/>
  <c r="O142" i="1" s="1"/>
  <c r="L141" i="1"/>
  <c r="O141" i="1" s="1"/>
  <c r="L139" i="1"/>
  <c r="O139" i="1" s="1"/>
  <c r="L138" i="1"/>
  <c r="O138" i="1" s="1"/>
  <c r="N199" i="1"/>
  <c r="N109" i="1" l="1"/>
  <c r="O108" i="1"/>
  <c r="E108" i="1" s="1"/>
  <c r="AA108" i="1" s="1"/>
  <c r="E104" i="1"/>
  <c r="AA104" i="1" s="1"/>
  <c r="E146" i="1"/>
  <c r="AA146" i="1" s="1"/>
  <c r="E105" i="1"/>
  <c r="AA105" i="1" s="1"/>
  <c r="E139" i="1"/>
  <c r="AA139" i="1" s="1"/>
  <c r="E141" i="1"/>
  <c r="AA141" i="1" s="1"/>
  <c r="E145" i="1"/>
  <c r="AA145" i="1" s="1"/>
  <c r="E142" i="1"/>
  <c r="AA142" i="1" s="1"/>
  <c r="E143" i="1"/>
  <c r="AA143" i="1" s="1"/>
  <c r="E138" i="1"/>
  <c r="AA138" i="1" s="1"/>
  <c r="E140" i="1"/>
  <c r="AA140" i="1" s="1"/>
  <c r="E82" i="1"/>
  <c r="AA82" i="1" s="1"/>
  <c r="E144" i="1"/>
  <c r="AA144" i="1" s="1"/>
  <c r="N107" i="1"/>
  <c r="O107" i="1" s="1"/>
  <c r="O106" i="1"/>
  <c r="N85" i="1"/>
  <c r="O86" i="1" s="1"/>
  <c r="O84" i="1"/>
  <c r="L151" i="1"/>
  <c r="O151" i="1" s="1"/>
  <c r="L149" i="1"/>
  <c r="O149" i="1" s="1"/>
  <c r="L148" i="1"/>
  <c r="O148" i="1" s="1"/>
  <c r="L147" i="1"/>
  <c r="O147" i="1" s="1"/>
  <c r="L150" i="1"/>
  <c r="O150" i="1" s="1"/>
  <c r="N200" i="1"/>
  <c r="N110" i="1" l="1"/>
  <c r="O109" i="1"/>
  <c r="E109" i="1" s="1"/>
  <c r="AA109" i="1" s="1"/>
  <c r="L154" i="1"/>
  <c r="O154" i="1" s="1"/>
  <c r="E154" i="1" s="1"/>
  <c r="AA154" i="1" s="1"/>
  <c r="L153" i="1"/>
  <c r="O153" i="1" s="1"/>
  <c r="E153" i="1" s="1"/>
  <c r="AA153" i="1" s="1"/>
  <c r="L152" i="1"/>
  <c r="O152" i="1" s="1"/>
  <c r="E152" i="1" s="1"/>
  <c r="AA152" i="1" s="1"/>
  <c r="E150" i="1"/>
  <c r="AA150" i="1" s="1"/>
  <c r="E147" i="1"/>
  <c r="AA147" i="1" s="1"/>
  <c r="E151" i="1"/>
  <c r="AA151" i="1" s="1"/>
  <c r="E148" i="1"/>
  <c r="AA148" i="1" s="1"/>
  <c r="E149" i="1"/>
  <c r="AA149" i="1" s="1"/>
  <c r="E84" i="1"/>
  <c r="AA84" i="1" s="1"/>
  <c r="E86" i="1"/>
  <c r="AA86" i="1" s="1"/>
  <c r="E106" i="1"/>
  <c r="AA106" i="1" s="1"/>
  <c r="E107" i="1"/>
  <c r="AA107" i="1" s="1"/>
  <c r="N87" i="1"/>
  <c r="O85" i="1"/>
  <c r="L159" i="1"/>
  <c r="O159" i="1" s="1"/>
  <c r="L155" i="1"/>
  <c r="O155" i="1" s="1"/>
  <c r="L160" i="1"/>
  <c r="O160" i="1" s="1"/>
  <c r="L158" i="1"/>
  <c r="O158" i="1" s="1"/>
  <c r="L157" i="1"/>
  <c r="O157" i="1" s="1"/>
  <c r="L156" i="1"/>
  <c r="O156" i="1" s="1"/>
  <c r="N201" i="1"/>
  <c r="N111" i="1" l="1"/>
  <c r="O111" i="1" s="1"/>
  <c r="E111" i="1" s="1"/>
  <c r="AA111" i="1" s="1"/>
  <c r="O110" i="1"/>
  <c r="E110" i="1" s="1"/>
  <c r="AA110" i="1" s="1"/>
  <c r="L173" i="1"/>
  <c r="O173" i="1" s="1"/>
  <c r="E173" i="1" s="1"/>
  <c r="AA173" i="1" s="1"/>
  <c r="L166" i="1"/>
  <c r="O166" i="1" s="1"/>
  <c r="E166" i="1" s="1"/>
  <c r="AA166" i="1" s="1"/>
  <c r="L165" i="1"/>
  <c r="O165" i="1" s="1"/>
  <c r="E165" i="1" s="1"/>
  <c r="AA165" i="1" s="1"/>
  <c r="L164" i="1"/>
  <c r="O164" i="1" s="1"/>
  <c r="E164" i="1" s="1"/>
  <c r="AA164" i="1" s="1"/>
  <c r="E157" i="1"/>
  <c r="AA157" i="1" s="1"/>
  <c r="E159" i="1"/>
  <c r="AA159" i="1" s="1"/>
  <c r="E158" i="1"/>
  <c r="AA158" i="1" s="1"/>
  <c r="E156" i="1"/>
  <c r="AA156" i="1" s="1"/>
  <c r="E155" i="1"/>
  <c r="AA155" i="1" s="1"/>
  <c r="E160" i="1"/>
  <c r="AA160" i="1" s="1"/>
  <c r="E85" i="1"/>
  <c r="AA85" i="1" s="1"/>
  <c r="L163" i="1"/>
  <c r="O163" i="1" s="1"/>
  <c r="L170" i="1"/>
  <c r="O170" i="1" s="1"/>
  <c r="N88" i="1"/>
  <c r="O88" i="1" s="1"/>
  <c r="O87" i="1"/>
  <c r="L176" i="1"/>
  <c r="O176" i="1" s="1"/>
  <c r="L174" i="1"/>
  <c r="O174" i="1" s="1"/>
  <c r="L172" i="1"/>
  <c r="O172" i="1" s="1"/>
  <c r="L169" i="1"/>
  <c r="O169" i="1" s="1"/>
  <c r="L171" i="1"/>
  <c r="O171" i="1" s="1"/>
  <c r="L168" i="1"/>
  <c r="O168" i="1" s="1"/>
  <c r="L167" i="1"/>
  <c r="O167" i="1" s="1"/>
  <c r="L162" i="1"/>
  <c r="O162" i="1" s="1"/>
  <c r="L161" i="1"/>
  <c r="O161" i="1" s="1"/>
  <c r="L177" i="1"/>
  <c r="O177" i="1" s="1"/>
  <c r="L175" i="1"/>
  <c r="O175" i="1" s="1"/>
  <c r="L178" i="1"/>
  <c r="O178" i="1" s="1"/>
  <c r="N202" i="1"/>
  <c r="E175" i="1" l="1"/>
  <c r="AA175" i="1" s="1"/>
  <c r="E161" i="1"/>
  <c r="AA161" i="1" s="1"/>
  <c r="E177" i="1"/>
  <c r="AA177" i="1" s="1"/>
  <c r="E171" i="1"/>
  <c r="AA171" i="1" s="1"/>
  <c r="E176" i="1"/>
  <c r="AA176" i="1" s="1"/>
  <c r="E169" i="1"/>
  <c r="AA169" i="1" s="1"/>
  <c r="E87" i="1"/>
  <c r="AA87" i="1" s="1"/>
  <c r="E162" i="1"/>
  <c r="AA162" i="1" s="1"/>
  <c r="E172" i="1"/>
  <c r="AA172" i="1" s="1"/>
  <c r="E88" i="1"/>
  <c r="AA88" i="1" s="1"/>
  <c r="E168" i="1"/>
  <c r="AA168" i="1" s="1"/>
  <c r="E174" i="1"/>
  <c r="AA174" i="1" s="1"/>
  <c r="E170" i="1"/>
  <c r="AA170" i="1" s="1"/>
  <c r="E167" i="1"/>
  <c r="AA167" i="1" s="1"/>
  <c r="E178" i="1"/>
  <c r="AA178" i="1" s="1"/>
  <c r="E163" i="1"/>
  <c r="AA163" i="1" s="1"/>
  <c r="L254" i="1"/>
  <c r="O254" i="1" s="1"/>
  <c r="E254" i="1" s="1"/>
  <c r="AA254" i="1" s="1"/>
  <c r="L259" i="1"/>
  <c r="O259" i="1" s="1"/>
  <c r="E259" i="1" s="1"/>
  <c r="AA259" i="1" s="1"/>
  <c r="L260" i="1"/>
  <c r="O260" i="1" s="1"/>
  <c r="E260" i="1" s="1"/>
  <c r="AA260" i="1" s="1"/>
  <c r="L261" i="1"/>
  <c r="O261" i="1" s="1"/>
  <c r="E261" i="1" s="1"/>
  <c r="AA261" i="1" s="1"/>
  <c r="L253" i="1"/>
  <c r="O253" i="1" s="1"/>
  <c r="E253" i="1" s="1"/>
  <c r="AA253" i="1" s="1"/>
  <c r="L262" i="1"/>
  <c r="O262" i="1" s="1"/>
  <c r="E262" i="1" s="1"/>
  <c r="AA262" i="1" s="1"/>
  <c r="L258" i="1"/>
  <c r="O258" i="1" s="1"/>
  <c r="E258" i="1" s="1"/>
  <c r="AA258" i="1" s="1"/>
  <c r="L263" i="1"/>
  <c r="O263" i="1" s="1"/>
  <c r="E263" i="1" s="1"/>
  <c r="AA263" i="1" s="1"/>
  <c r="L247" i="1"/>
  <c r="O247" i="1" s="1"/>
  <c r="E247" i="1" s="1"/>
  <c r="AA247" i="1" s="1"/>
  <c r="L251" i="1"/>
  <c r="O251" i="1" s="1"/>
  <c r="E251" i="1" s="1"/>
  <c r="AA251" i="1" s="1"/>
  <c r="L249" i="1"/>
  <c r="O249" i="1" s="1"/>
  <c r="E249" i="1" s="1"/>
  <c r="AA249" i="1" s="1"/>
  <c r="L264" i="1"/>
  <c r="O264" i="1" s="1"/>
  <c r="E264" i="1" s="1"/>
  <c r="AA264" i="1" s="1"/>
  <c r="L252" i="1"/>
  <c r="O252" i="1" s="1"/>
  <c r="E252" i="1" s="1"/>
  <c r="AA252" i="1" s="1"/>
  <c r="L265" i="1"/>
  <c r="O265" i="1" s="1"/>
  <c r="E265" i="1" s="1"/>
  <c r="AA265" i="1" s="1"/>
  <c r="L257" i="1"/>
  <c r="O257" i="1" s="1"/>
  <c r="E257" i="1" s="1"/>
  <c r="AA257" i="1" s="1"/>
  <c r="L246" i="1"/>
  <c r="O246" i="1" s="1"/>
  <c r="E246" i="1" s="1"/>
  <c r="AA246" i="1" s="1"/>
  <c r="L248" i="1"/>
  <c r="O248" i="1" s="1"/>
  <c r="E248" i="1" s="1"/>
  <c r="AA248" i="1" s="1"/>
  <c r="L256" i="1"/>
  <c r="O256" i="1" s="1"/>
  <c r="E256" i="1" s="1"/>
  <c r="AA256" i="1" s="1"/>
  <c r="L250" i="1"/>
  <c r="O250" i="1" s="1"/>
  <c r="E250" i="1" s="1"/>
  <c r="AA250" i="1" s="1"/>
  <c r="L255" i="1"/>
  <c r="O255" i="1" s="1"/>
  <c r="E255" i="1" s="1"/>
  <c r="AA255" i="1" s="1"/>
  <c r="L290" i="1"/>
  <c r="O290" i="1" s="1"/>
  <c r="L293" i="1"/>
  <c r="O293" i="1" s="1"/>
  <c r="L291" i="1"/>
  <c r="O291" i="1" s="1"/>
  <c r="L292" i="1"/>
  <c r="O292" i="1" s="1"/>
  <c r="L211" i="1"/>
  <c r="L214" i="1"/>
  <c r="L212" i="1"/>
  <c r="L213" i="1"/>
  <c r="L133" i="1"/>
  <c r="O133" i="1" s="1"/>
  <c r="L136" i="1"/>
  <c r="O136" i="1" s="1"/>
  <c r="L134" i="1"/>
  <c r="O134" i="1" s="1"/>
  <c r="L135" i="1"/>
  <c r="O135" i="1" s="1"/>
  <c r="L283" i="1"/>
  <c r="O283" i="1" s="1"/>
  <c r="L275" i="1"/>
  <c r="O275" i="1" s="1"/>
  <c r="L267" i="1"/>
  <c r="O267" i="1" s="1"/>
  <c r="L286" i="1"/>
  <c r="O286" i="1" s="1"/>
  <c r="L278" i="1"/>
  <c r="O278" i="1" s="1"/>
  <c r="L270" i="1"/>
  <c r="O270" i="1" s="1"/>
  <c r="L289" i="1"/>
  <c r="O289" i="1" s="1"/>
  <c r="L281" i="1"/>
  <c r="O281" i="1" s="1"/>
  <c r="L273" i="1"/>
  <c r="O273" i="1" s="1"/>
  <c r="L280" i="1"/>
  <c r="O280" i="1" s="1"/>
  <c r="L284" i="1"/>
  <c r="O284" i="1" s="1"/>
  <c r="L276" i="1"/>
  <c r="O276" i="1" s="1"/>
  <c r="L268" i="1"/>
  <c r="O268" i="1" s="1"/>
  <c r="L272" i="1"/>
  <c r="O272" i="1" s="1"/>
  <c r="L287" i="1"/>
  <c r="O287" i="1" s="1"/>
  <c r="L279" i="1"/>
  <c r="O279" i="1" s="1"/>
  <c r="L271" i="1"/>
  <c r="O271" i="1" s="1"/>
  <c r="L269" i="1"/>
  <c r="O269" i="1" s="1"/>
  <c r="L266" i="1"/>
  <c r="O266" i="1" s="1"/>
  <c r="L282" i="1"/>
  <c r="O282" i="1" s="1"/>
  <c r="L274" i="1"/>
  <c r="O274" i="1" s="1"/>
  <c r="L285" i="1"/>
  <c r="O285" i="1" s="1"/>
  <c r="L277" i="1"/>
  <c r="O277" i="1" s="1"/>
  <c r="L288" i="1"/>
  <c r="O288" i="1" s="1"/>
  <c r="L182" i="1"/>
  <c r="O182" i="1" s="1"/>
  <c r="L180" i="1"/>
  <c r="O180" i="1" s="1"/>
  <c r="L179" i="1"/>
  <c r="O179" i="1" s="1"/>
  <c r="L181" i="1"/>
  <c r="O181" i="1" s="1"/>
  <c r="L232" i="1"/>
  <c r="O232" i="1" s="1"/>
  <c r="L216" i="1"/>
  <c r="O216" i="1" s="1"/>
  <c r="L196" i="1"/>
  <c r="O196" i="1" s="1"/>
  <c r="L230" i="1"/>
  <c r="O230" i="1" s="1"/>
  <c r="L210" i="1"/>
  <c r="L194" i="1"/>
  <c r="O194" i="1" s="1"/>
  <c r="L245" i="1"/>
  <c r="O245" i="1" s="1"/>
  <c r="L229" i="1"/>
  <c r="O229" i="1" s="1"/>
  <c r="L209" i="1"/>
  <c r="L193" i="1"/>
  <c r="O193" i="1" s="1"/>
  <c r="L243" i="1"/>
  <c r="O243" i="1" s="1"/>
  <c r="L227" i="1"/>
  <c r="O227" i="1" s="1"/>
  <c r="L207" i="1"/>
  <c r="L191" i="1"/>
  <c r="O191" i="1" s="1"/>
  <c r="L231" i="1"/>
  <c r="O231" i="1" s="1"/>
  <c r="L244" i="1"/>
  <c r="O244" i="1" s="1"/>
  <c r="L228" i="1"/>
  <c r="L208" i="1"/>
  <c r="L192" i="1"/>
  <c r="O192" i="1" s="1"/>
  <c r="L242" i="1"/>
  <c r="O242" i="1" s="1"/>
  <c r="L226" i="1"/>
  <c r="O226" i="1" s="1"/>
  <c r="L206" i="1"/>
  <c r="L190" i="1"/>
  <c r="O190" i="1" s="1"/>
  <c r="L241" i="1"/>
  <c r="O241" i="1" s="1"/>
  <c r="L225" i="1"/>
  <c r="O225" i="1" s="1"/>
  <c r="L205" i="1"/>
  <c r="L189" i="1"/>
  <c r="O189" i="1" s="1"/>
  <c r="L201" i="1"/>
  <c r="O201" i="1" s="1"/>
  <c r="L217" i="1"/>
  <c r="O217" i="1" s="1"/>
  <c r="L195" i="1"/>
  <c r="O195" i="1" s="1"/>
  <c r="L240" i="1"/>
  <c r="O240" i="1" s="1"/>
  <c r="L224" i="1"/>
  <c r="O224" i="1" s="1"/>
  <c r="L204" i="1"/>
  <c r="L188" i="1"/>
  <c r="O188" i="1" s="1"/>
  <c r="L239" i="1"/>
  <c r="O239" i="1" s="1"/>
  <c r="L223" i="1"/>
  <c r="O223" i="1" s="1"/>
  <c r="L203" i="1"/>
  <c r="L187" i="1"/>
  <c r="O187" i="1" s="1"/>
  <c r="L237" i="1"/>
  <c r="O237" i="1" s="1"/>
  <c r="L221" i="1"/>
  <c r="O221" i="1" s="1"/>
  <c r="L185" i="1"/>
  <c r="O185" i="1" s="1"/>
  <c r="L233" i="1"/>
  <c r="O233" i="1" s="1"/>
  <c r="L197" i="1"/>
  <c r="O197" i="1" s="1"/>
  <c r="L215" i="1"/>
  <c r="O215" i="1" s="1"/>
  <c r="L238" i="1"/>
  <c r="O238" i="1" s="1"/>
  <c r="L222" i="1"/>
  <c r="O222" i="1" s="1"/>
  <c r="L202" i="1"/>
  <c r="O202" i="1" s="1"/>
  <c r="L186" i="1"/>
  <c r="O186" i="1" s="1"/>
  <c r="L236" i="1"/>
  <c r="O236" i="1" s="1"/>
  <c r="L220" i="1"/>
  <c r="O220" i="1" s="1"/>
  <c r="L200" i="1"/>
  <c r="O200" i="1" s="1"/>
  <c r="L184" i="1"/>
  <c r="O184" i="1" s="1"/>
  <c r="L235" i="1"/>
  <c r="O235" i="1" s="1"/>
  <c r="L219" i="1"/>
  <c r="O219" i="1" s="1"/>
  <c r="L199" i="1"/>
  <c r="O199" i="1" s="1"/>
  <c r="L183" i="1"/>
  <c r="O183" i="1" s="1"/>
  <c r="L234" i="1"/>
  <c r="O234" i="1" s="1"/>
  <c r="L218" i="1"/>
  <c r="O218" i="1" s="1"/>
  <c r="L198" i="1"/>
  <c r="O198" i="1" s="1"/>
  <c r="N203" i="1"/>
  <c r="E188" i="1" l="1"/>
  <c r="AA188" i="1" s="1"/>
  <c r="E216" i="1"/>
  <c r="AA216" i="1" s="1"/>
  <c r="E272" i="1"/>
  <c r="AA272" i="1" s="1"/>
  <c r="E136" i="1"/>
  <c r="AA136" i="1" s="1"/>
  <c r="E224" i="1"/>
  <c r="AA224" i="1" s="1"/>
  <c r="E244" i="1"/>
  <c r="AA244" i="1" s="1"/>
  <c r="E232" i="1"/>
  <c r="AA232" i="1" s="1"/>
  <c r="E268" i="1"/>
  <c r="AA268" i="1" s="1"/>
  <c r="E133" i="1"/>
  <c r="AA133" i="1" s="1"/>
  <c r="E236" i="1"/>
  <c r="AA236" i="1" s="1"/>
  <c r="E240" i="1"/>
  <c r="AA240" i="1" s="1"/>
  <c r="E231" i="1"/>
  <c r="AA231" i="1" s="1"/>
  <c r="E181" i="1"/>
  <c r="AA181" i="1" s="1"/>
  <c r="E276" i="1"/>
  <c r="AA276" i="1" s="1"/>
  <c r="E135" i="1"/>
  <c r="AA135" i="1" s="1"/>
  <c r="E222" i="1"/>
  <c r="AA222" i="1" s="1"/>
  <c r="E195" i="1"/>
  <c r="AA195" i="1" s="1"/>
  <c r="E191" i="1"/>
  <c r="AA191" i="1" s="1"/>
  <c r="E179" i="1"/>
  <c r="AA179" i="1" s="1"/>
  <c r="E284" i="1"/>
  <c r="AA284" i="1" s="1"/>
  <c r="E287" i="1"/>
  <c r="AA287" i="1" s="1"/>
  <c r="E202" i="1"/>
  <c r="AA202" i="1" s="1"/>
  <c r="E238" i="1"/>
  <c r="AA238" i="1" s="1"/>
  <c r="E217" i="1"/>
  <c r="AA217" i="1" s="1"/>
  <c r="E180" i="1"/>
  <c r="AA180" i="1" s="1"/>
  <c r="E280" i="1"/>
  <c r="AA280" i="1" s="1"/>
  <c r="E200" i="1"/>
  <c r="AA200" i="1" s="1"/>
  <c r="E186" i="1"/>
  <c r="AA186" i="1" s="1"/>
  <c r="E215" i="1"/>
  <c r="AA215" i="1" s="1"/>
  <c r="E201" i="1"/>
  <c r="AA201" i="1" s="1"/>
  <c r="E227" i="1"/>
  <c r="AA227" i="1" s="1"/>
  <c r="E182" i="1"/>
  <c r="AA182" i="1" s="1"/>
  <c r="E273" i="1"/>
  <c r="AA273" i="1" s="1"/>
  <c r="E198" i="1"/>
  <c r="AA198" i="1" s="1"/>
  <c r="E197" i="1"/>
  <c r="AA197" i="1" s="1"/>
  <c r="E189" i="1"/>
  <c r="AA189" i="1" s="1"/>
  <c r="E243" i="1"/>
  <c r="AA243" i="1" s="1"/>
  <c r="E288" i="1"/>
  <c r="AA288" i="1" s="1"/>
  <c r="E281" i="1"/>
  <c r="AA281" i="1" s="1"/>
  <c r="E292" i="1"/>
  <c r="AA292" i="1" s="1"/>
  <c r="E192" i="1"/>
  <c r="AA192" i="1" s="1"/>
  <c r="E218" i="1"/>
  <c r="AA218" i="1" s="1"/>
  <c r="E233" i="1"/>
  <c r="AA233" i="1" s="1"/>
  <c r="E193" i="1"/>
  <c r="AA193" i="1" s="1"/>
  <c r="E277" i="1"/>
  <c r="AA277" i="1" s="1"/>
  <c r="E289" i="1"/>
  <c r="AA289" i="1" s="1"/>
  <c r="E291" i="1"/>
  <c r="AA291" i="1" s="1"/>
  <c r="E134" i="1"/>
  <c r="AA134" i="1" s="1"/>
  <c r="E234" i="1"/>
  <c r="AA234" i="1" s="1"/>
  <c r="E185" i="1"/>
  <c r="AA185" i="1" s="1"/>
  <c r="E225" i="1"/>
  <c r="AA225" i="1" s="1"/>
  <c r="E285" i="1"/>
  <c r="AA285" i="1" s="1"/>
  <c r="E270" i="1"/>
  <c r="AA270" i="1" s="1"/>
  <c r="E293" i="1"/>
  <c r="AA293" i="1" s="1"/>
  <c r="E239" i="1"/>
  <c r="AA239" i="1" s="1"/>
  <c r="E196" i="1"/>
  <c r="AA196" i="1" s="1"/>
  <c r="E183" i="1"/>
  <c r="AA183" i="1" s="1"/>
  <c r="E221" i="1"/>
  <c r="AA221" i="1" s="1"/>
  <c r="E241" i="1"/>
  <c r="AA241" i="1" s="1"/>
  <c r="E229" i="1"/>
  <c r="AA229" i="1" s="1"/>
  <c r="E274" i="1"/>
  <c r="AA274" i="1" s="1"/>
  <c r="E278" i="1"/>
  <c r="AA278" i="1" s="1"/>
  <c r="E290" i="1"/>
  <c r="AA290" i="1" s="1"/>
  <c r="E199" i="1"/>
  <c r="AA199" i="1" s="1"/>
  <c r="E237" i="1"/>
  <c r="AA237" i="1" s="1"/>
  <c r="E190" i="1"/>
  <c r="AA190" i="1" s="1"/>
  <c r="E245" i="1"/>
  <c r="AA245" i="1" s="1"/>
  <c r="E282" i="1"/>
  <c r="AA282" i="1" s="1"/>
  <c r="E286" i="1"/>
  <c r="AA286" i="1" s="1"/>
  <c r="E279" i="1"/>
  <c r="AA279" i="1" s="1"/>
  <c r="E219" i="1"/>
  <c r="AA219" i="1" s="1"/>
  <c r="E187" i="1"/>
  <c r="AA187" i="1" s="1"/>
  <c r="E194" i="1"/>
  <c r="AA194" i="1" s="1"/>
  <c r="E266" i="1"/>
  <c r="AA266" i="1" s="1"/>
  <c r="E267" i="1"/>
  <c r="AA267" i="1" s="1"/>
  <c r="E235" i="1"/>
  <c r="AA235" i="1" s="1"/>
  <c r="E226" i="1"/>
  <c r="AA226" i="1" s="1"/>
  <c r="E269" i="1"/>
  <c r="AA269" i="1" s="1"/>
  <c r="E275" i="1"/>
  <c r="AA275" i="1" s="1"/>
  <c r="E220" i="1"/>
  <c r="AA220" i="1" s="1"/>
  <c r="E184" i="1"/>
  <c r="AA184" i="1" s="1"/>
  <c r="E223" i="1"/>
  <c r="AA223" i="1" s="1"/>
  <c r="E242" i="1"/>
  <c r="AA242" i="1" s="1"/>
  <c r="E230" i="1"/>
  <c r="AA230" i="1" s="1"/>
  <c r="E271" i="1"/>
  <c r="AA271" i="1" s="1"/>
  <c r="E283" i="1"/>
  <c r="AA283" i="1" s="1"/>
  <c r="L296" i="1"/>
  <c r="O296" i="1" s="1"/>
  <c r="E296" i="1" s="1"/>
  <c r="AA296" i="1" s="1"/>
  <c r="L297" i="1"/>
  <c r="O297" i="1" s="1"/>
  <c r="E297" i="1" s="1"/>
  <c r="AA297" i="1" s="1"/>
  <c r="L298" i="1"/>
  <c r="O298" i="1" s="1"/>
  <c r="E298" i="1" s="1"/>
  <c r="AA298" i="1" s="1"/>
  <c r="L299" i="1"/>
  <c r="O299" i="1" s="1"/>
  <c r="E299" i="1" s="1"/>
  <c r="AA299" i="1" s="1"/>
  <c r="L300" i="1"/>
  <c r="O300" i="1" s="1"/>
  <c r="E300" i="1" s="1"/>
  <c r="AA300" i="1" s="1"/>
  <c r="L301" i="1"/>
  <c r="O301" i="1" s="1"/>
  <c r="E301" i="1" s="1"/>
  <c r="AA301" i="1" s="1"/>
  <c r="L302" i="1"/>
  <c r="O302" i="1" s="1"/>
  <c r="E302" i="1" s="1"/>
  <c r="AA302" i="1" s="1"/>
  <c r="L303" i="1"/>
  <c r="O303" i="1" s="1"/>
  <c r="E303" i="1" s="1"/>
  <c r="AA303" i="1" s="1"/>
  <c r="L294" i="1"/>
  <c r="O294" i="1" s="1"/>
  <c r="E294" i="1" s="1"/>
  <c r="AA294" i="1" s="1"/>
  <c r="L295" i="1"/>
  <c r="O295" i="1" s="1"/>
  <c r="E295" i="1" s="1"/>
  <c r="AA295" i="1" s="1"/>
  <c r="L322" i="1"/>
  <c r="O322" i="1" s="1"/>
  <c r="L306" i="1"/>
  <c r="O306" i="1" s="1"/>
  <c r="L320" i="1"/>
  <c r="O320" i="1" s="1"/>
  <c r="L304" i="1"/>
  <c r="O304" i="1" s="1"/>
  <c r="L319" i="1"/>
  <c r="O319" i="1" s="1"/>
  <c r="L317" i="1"/>
  <c r="O317" i="1" s="1"/>
  <c r="L318" i="1"/>
  <c r="O318" i="1" s="1"/>
  <c r="L316" i="1"/>
  <c r="O316" i="1" s="1"/>
  <c r="L315" i="1"/>
  <c r="O315" i="1" s="1"/>
  <c r="L311" i="1"/>
  <c r="O311" i="1" s="1"/>
  <c r="L323" i="1"/>
  <c r="L305" i="1"/>
  <c r="O305" i="1" s="1"/>
  <c r="L314" i="1"/>
  <c r="O314" i="1" s="1"/>
  <c r="L313" i="1"/>
  <c r="O313" i="1" s="1"/>
  <c r="L312" i="1"/>
  <c r="O312" i="1" s="1"/>
  <c r="L310" i="1"/>
  <c r="O310" i="1" s="1"/>
  <c r="L309" i="1"/>
  <c r="O309" i="1" s="1"/>
  <c r="L307" i="1"/>
  <c r="O307" i="1" s="1"/>
  <c r="L321" i="1"/>
  <c r="O321" i="1" s="1"/>
  <c r="L324" i="1"/>
  <c r="L308" i="1"/>
  <c r="O308" i="1" s="1"/>
  <c r="O203" i="1"/>
  <c r="N204" i="1"/>
  <c r="O228" i="1"/>
  <c r="E305" i="1" l="1"/>
  <c r="AA305" i="1" s="1"/>
  <c r="E313" i="1"/>
  <c r="AA313" i="1" s="1"/>
  <c r="E311" i="1"/>
  <c r="AA311" i="1" s="1"/>
  <c r="E315" i="1"/>
  <c r="AA315" i="1" s="1"/>
  <c r="E228" i="1"/>
  <c r="AA228" i="1" s="1"/>
  <c r="E316" i="1"/>
  <c r="AA316" i="1" s="1"/>
  <c r="E308" i="1"/>
  <c r="AA308" i="1" s="1"/>
  <c r="E317" i="1"/>
  <c r="AA317" i="1" s="1"/>
  <c r="E319" i="1"/>
  <c r="AA319" i="1" s="1"/>
  <c r="E318" i="1"/>
  <c r="AA318" i="1" s="1"/>
  <c r="E321" i="1"/>
  <c r="AA321" i="1" s="1"/>
  <c r="E304" i="1"/>
  <c r="AA304" i="1" s="1"/>
  <c r="E314" i="1"/>
  <c r="AA314" i="1" s="1"/>
  <c r="E320" i="1"/>
  <c r="AA320" i="1" s="1"/>
  <c r="E307" i="1"/>
  <c r="AA307" i="1" s="1"/>
  <c r="E309" i="1"/>
  <c r="AA309" i="1" s="1"/>
  <c r="E306" i="1"/>
  <c r="AA306" i="1" s="1"/>
  <c r="E203" i="1"/>
  <c r="AA203" i="1" s="1"/>
  <c r="E310" i="1"/>
  <c r="AA310" i="1" s="1"/>
  <c r="E312" i="1"/>
  <c r="AA312" i="1" s="1"/>
  <c r="E322" i="1"/>
  <c r="AA322" i="1" s="1"/>
  <c r="L351" i="1"/>
  <c r="O351" i="1" s="1"/>
  <c r="E351" i="1" s="1"/>
  <c r="AA351" i="1" s="1"/>
  <c r="L352" i="1"/>
  <c r="O352" i="1" s="1"/>
  <c r="E352" i="1" s="1"/>
  <c r="AA352" i="1" s="1"/>
  <c r="L353" i="1"/>
  <c r="O353" i="1" s="1"/>
  <c r="E353" i="1" s="1"/>
  <c r="AA353" i="1" s="1"/>
  <c r="L354" i="1"/>
  <c r="O354" i="1" s="1"/>
  <c r="E354" i="1" s="1"/>
  <c r="AA354" i="1" s="1"/>
  <c r="L355" i="1"/>
  <c r="O355" i="1" s="1"/>
  <c r="E355" i="1" s="1"/>
  <c r="AA355" i="1" s="1"/>
  <c r="L356" i="1"/>
  <c r="O356" i="1" s="1"/>
  <c r="E356" i="1" s="1"/>
  <c r="AA356" i="1" s="1"/>
  <c r="L357" i="1"/>
  <c r="O357" i="1" s="1"/>
  <c r="E357" i="1" s="1"/>
  <c r="AA357" i="1" s="1"/>
  <c r="L358" i="1"/>
  <c r="O358" i="1" s="1"/>
  <c r="E358" i="1" s="1"/>
  <c r="AA358" i="1" s="1"/>
  <c r="L350" i="1"/>
  <c r="O350" i="1" s="1"/>
  <c r="E350" i="1" s="1"/>
  <c r="AA350" i="1" s="1"/>
  <c r="L349" i="1"/>
  <c r="O349" i="1" s="1"/>
  <c r="E349" i="1" s="1"/>
  <c r="AA349" i="1" s="1"/>
  <c r="L345" i="1"/>
  <c r="O345" i="1" s="1"/>
  <c r="L348" i="1"/>
  <c r="O348" i="1" s="1"/>
  <c r="L346" i="1"/>
  <c r="O346" i="1" s="1"/>
  <c r="L347" i="1"/>
  <c r="O347" i="1" s="1"/>
  <c r="L328" i="1"/>
  <c r="O328" i="1" s="1"/>
  <c r="L325" i="1"/>
  <c r="O325" i="1" s="1"/>
  <c r="L326" i="1"/>
  <c r="O326" i="1" s="1"/>
  <c r="L327" i="1"/>
  <c r="O327" i="1" s="1"/>
  <c r="L126" i="1"/>
  <c r="O126" i="1" s="1"/>
  <c r="L342" i="1"/>
  <c r="O342" i="1" s="1"/>
  <c r="L129" i="1"/>
  <c r="O129" i="1" s="1"/>
  <c r="L370" i="1"/>
  <c r="O370" i="1" s="1"/>
  <c r="L340" i="1"/>
  <c r="O340" i="1" s="1"/>
  <c r="L369" i="1"/>
  <c r="O369" i="1" s="1"/>
  <c r="L339" i="1"/>
  <c r="O339" i="1" s="1"/>
  <c r="L367" i="1"/>
  <c r="O367" i="1" s="1"/>
  <c r="L337" i="1"/>
  <c r="O337" i="1" s="1"/>
  <c r="L132" i="1"/>
  <c r="O132" i="1" s="1"/>
  <c r="L124" i="1"/>
  <c r="O124" i="1" s="1"/>
  <c r="L368" i="1"/>
  <c r="O368" i="1" s="1"/>
  <c r="L338" i="1"/>
  <c r="O338" i="1" s="1"/>
  <c r="L127" i="1"/>
  <c r="O127" i="1" s="1"/>
  <c r="L366" i="1"/>
  <c r="O366" i="1" s="1"/>
  <c r="L336" i="1"/>
  <c r="O336" i="1" s="1"/>
  <c r="L365" i="1"/>
  <c r="O365" i="1" s="1"/>
  <c r="L335" i="1"/>
  <c r="O335" i="1" s="1"/>
  <c r="L121" i="1"/>
  <c r="O121" i="1" s="1"/>
  <c r="L130" i="1"/>
  <c r="O130" i="1" s="1"/>
  <c r="L122" i="1"/>
  <c r="O122" i="1" s="1"/>
  <c r="L364" i="1"/>
  <c r="O364" i="1" s="1"/>
  <c r="L334" i="1"/>
  <c r="O334" i="1" s="1"/>
  <c r="L363" i="1"/>
  <c r="O363" i="1" s="1"/>
  <c r="L333" i="1"/>
  <c r="O333" i="1" s="1"/>
  <c r="L361" i="1"/>
  <c r="O361" i="1" s="1"/>
  <c r="L331" i="1"/>
  <c r="O331" i="1" s="1"/>
  <c r="L343" i="1"/>
  <c r="O343" i="1" s="1"/>
  <c r="L341" i="1"/>
  <c r="O341" i="1" s="1"/>
  <c r="L125" i="1"/>
  <c r="O125" i="1" s="1"/>
  <c r="L362" i="1"/>
  <c r="O362" i="1" s="1"/>
  <c r="L332" i="1"/>
  <c r="O332" i="1" s="1"/>
  <c r="L128" i="1"/>
  <c r="O128" i="1" s="1"/>
  <c r="L360" i="1"/>
  <c r="O360" i="1" s="1"/>
  <c r="L330" i="1"/>
  <c r="O330" i="1" s="1"/>
  <c r="L359" i="1"/>
  <c r="O359" i="1" s="1"/>
  <c r="L329" i="1"/>
  <c r="O329" i="1" s="1"/>
  <c r="L131" i="1"/>
  <c r="O131" i="1" s="1"/>
  <c r="L123" i="1"/>
  <c r="O123" i="1" s="1"/>
  <c r="L344" i="1"/>
  <c r="O344" i="1" s="1"/>
  <c r="O204" i="1"/>
  <c r="N205" i="1"/>
  <c r="O323" i="1"/>
  <c r="O324" i="1"/>
  <c r="E348" i="1" l="1"/>
  <c r="AA348" i="1" s="1"/>
  <c r="E339" i="1"/>
  <c r="AA339" i="1" s="1"/>
  <c r="E364" i="1"/>
  <c r="AA364" i="1" s="1"/>
  <c r="E333" i="1"/>
  <c r="AA333" i="1" s="1"/>
  <c r="E123" i="1"/>
  <c r="AA123" i="1" s="1"/>
  <c r="E340" i="1"/>
  <c r="AA340" i="1" s="1"/>
  <c r="E370" i="1"/>
  <c r="AA370" i="1" s="1"/>
  <c r="E369" i="1"/>
  <c r="AA369" i="1" s="1"/>
  <c r="E330" i="1"/>
  <c r="AA330" i="1" s="1"/>
  <c r="E121" i="1"/>
  <c r="AA121" i="1" s="1"/>
  <c r="E129" i="1"/>
  <c r="AA129" i="1" s="1"/>
  <c r="E131" i="1"/>
  <c r="AA131" i="1" s="1"/>
  <c r="E335" i="1"/>
  <c r="AA335" i="1" s="1"/>
  <c r="E342" i="1"/>
  <c r="AA342" i="1" s="1"/>
  <c r="E128" i="1"/>
  <c r="AA128" i="1" s="1"/>
  <c r="E365" i="1"/>
  <c r="AA365" i="1" s="1"/>
  <c r="E126" i="1"/>
  <c r="AA126" i="1" s="1"/>
  <c r="E345" i="1"/>
  <c r="AA345" i="1" s="1"/>
  <c r="E359" i="1"/>
  <c r="AA359" i="1" s="1"/>
  <c r="E332" i="1"/>
  <c r="AA332" i="1" s="1"/>
  <c r="E336" i="1"/>
  <c r="AA336" i="1" s="1"/>
  <c r="E360" i="1"/>
  <c r="AA360" i="1" s="1"/>
  <c r="E362" i="1"/>
  <c r="AA362" i="1" s="1"/>
  <c r="E366" i="1"/>
  <c r="AA366" i="1" s="1"/>
  <c r="E327" i="1"/>
  <c r="AA327" i="1" s="1"/>
  <c r="E344" i="1"/>
  <c r="AA344" i="1" s="1"/>
  <c r="E329" i="1"/>
  <c r="AA329" i="1" s="1"/>
  <c r="E125" i="1"/>
  <c r="AA125" i="1" s="1"/>
  <c r="E127" i="1"/>
  <c r="AA127" i="1" s="1"/>
  <c r="E326" i="1"/>
  <c r="AA326" i="1" s="1"/>
  <c r="E204" i="1"/>
  <c r="AA204" i="1" s="1"/>
  <c r="E130" i="1"/>
  <c r="AA130" i="1" s="1"/>
  <c r="E341" i="1"/>
  <c r="AA341" i="1" s="1"/>
  <c r="E338" i="1"/>
  <c r="AA338" i="1" s="1"/>
  <c r="E325" i="1"/>
  <c r="AA325" i="1" s="1"/>
  <c r="E367" i="1"/>
  <c r="AA367" i="1" s="1"/>
  <c r="E122" i="1"/>
  <c r="AA122" i="1" s="1"/>
  <c r="E343" i="1"/>
  <c r="AA343" i="1" s="1"/>
  <c r="E368" i="1"/>
  <c r="AA368" i="1" s="1"/>
  <c r="E328" i="1"/>
  <c r="AA328" i="1" s="1"/>
  <c r="E363" i="1"/>
  <c r="AA363" i="1" s="1"/>
  <c r="E323" i="1"/>
  <c r="AA323" i="1" s="1"/>
  <c r="E331" i="1"/>
  <c r="AA331" i="1" s="1"/>
  <c r="E124" i="1"/>
  <c r="AA124" i="1" s="1"/>
  <c r="E347" i="1"/>
  <c r="AA347" i="1" s="1"/>
  <c r="E337" i="1"/>
  <c r="AA337" i="1" s="1"/>
  <c r="E334" i="1"/>
  <c r="AA334" i="1" s="1"/>
  <c r="E324" i="1"/>
  <c r="AA324" i="1" s="1"/>
  <c r="E361" i="1"/>
  <c r="AA361" i="1" s="1"/>
  <c r="E132" i="1"/>
  <c r="AA132" i="1" s="1"/>
  <c r="E346" i="1"/>
  <c r="AA346" i="1" s="1"/>
  <c r="L372" i="1"/>
  <c r="O372" i="1" s="1"/>
  <c r="L373" i="1"/>
  <c r="O373" i="1" s="1"/>
  <c r="L371" i="1"/>
  <c r="O371" i="1" s="1"/>
  <c r="L376" i="1"/>
  <c r="O376" i="1" s="1"/>
  <c r="L375" i="1"/>
  <c r="O375" i="1" s="1"/>
  <c r="L374" i="1"/>
  <c r="O374" i="1" s="1"/>
  <c r="N206" i="1"/>
  <c r="O205" i="1"/>
  <c r="L394" i="1" l="1"/>
  <c r="O394" i="1" s="1"/>
  <c r="E394" i="1" s="1"/>
  <c r="AA394" i="1" s="1"/>
  <c r="L379" i="1"/>
  <c r="O379" i="1" s="1"/>
  <c r="E379" i="1" s="1"/>
  <c r="AA379" i="1" s="1"/>
  <c r="L378" i="1"/>
  <c r="O378" i="1" s="1"/>
  <c r="E378" i="1" s="1"/>
  <c r="AA378" i="1" s="1"/>
  <c r="L377" i="1"/>
  <c r="O377" i="1" s="1"/>
  <c r="E377" i="1" s="1"/>
  <c r="AA377" i="1" s="1"/>
  <c r="E372" i="1"/>
  <c r="AA372" i="1" s="1"/>
  <c r="E205" i="1"/>
  <c r="AA205" i="1" s="1"/>
  <c r="E371" i="1"/>
  <c r="AA371" i="1" s="1"/>
  <c r="E373" i="1"/>
  <c r="AA373" i="1" s="1"/>
  <c r="E374" i="1"/>
  <c r="AA374" i="1" s="1"/>
  <c r="E375" i="1"/>
  <c r="AA375" i="1" s="1"/>
  <c r="E376" i="1"/>
  <c r="AA376" i="1" s="1"/>
  <c r="L388" i="1"/>
  <c r="O388" i="1" s="1"/>
  <c r="L391" i="1"/>
  <c r="O391" i="1" s="1"/>
  <c r="L393" i="1"/>
  <c r="O393" i="1" s="1"/>
  <c r="L390" i="1"/>
  <c r="O390" i="1" s="1"/>
  <c r="L389" i="1"/>
  <c r="O389" i="1" s="1"/>
  <c r="L386" i="1"/>
  <c r="O386" i="1" s="1"/>
  <c r="L387" i="1"/>
  <c r="O387" i="1" s="1"/>
  <c r="L385" i="1"/>
  <c r="O385" i="1" s="1"/>
  <c r="L384" i="1"/>
  <c r="O384" i="1" s="1"/>
  <c r="L380" i="1"/>
  <c r="O380" i="1" s="1"/>
  <c r="L383" i="1"/>
  <c r="O383" i="1" s="1"/>
  <c r="L382" i="1"/>
  <c r="O382" i="1" s="1"/>
  <c r="L392" i="1"/>
  <c r="O392" i="1" s="1"/>
  <c r="L381" i="1"/>
  <c r="O381" i="1" s="1"/>
  <c r="N207" i="1"/>
  <c r="O206" i="1"/>
  <c r="E382" i="1" l="1"/>
  <c r="AA382" i="1" s="1"/>
  <c r="E383" i="1"/>
  <c r="AA383" i="1" s="1"/>
  <c r="E384" i="1"/>
  <c r="AA384" i="1" s="1"/>
  <c r="E385" i="1"/>
  <c r="AA385" i="1" s="1"/>
  <c r="E381" i="1"/>
  <c r="AA381" i="1" s="1"/>
  <c r="E387" i="1"/>
  <c r="AA387" i="1" s="1"/>
  <c r="E386" i="1"/>
  <c r="AA386" i="1" s="1"/>
  <c r="E393" i="1"/>
  <c r="AA393" i="1" s="1"/>
  <c r="E392" i="1"/>
  <c r="AA392" i="1" s="1"/>
  <c r="E390" i="1"/>
  <c r="AA390" i="1" s="1"/>
  <c r="E380" i="1"/>
  <c r="AA380" i="1" s="1"/>
  <c r="E389" i="1"/>
  <c r="AA389" i="1" s="1"/>
  <c r="E391" i="1"/>
  <c r="AA391" i="1" s="1"/>
  <c r="E206" i="1"/>
  <c r="AA206" i="1" s="1"/>
  <c r="E388" i="1"/>
  <c r="AA388" i="1" s="1"/>
  <c r="L395" i="1"/>
  <c r="O395" i="1" s="1"/>
  <c r="L396" i="1"/>
  <c r="O396" i="1" s="1"/>
  <c r="N208" i="1"/>
  <c r="O207" i="1"/>
  <c r="O428" i="1"/>
  <c r="E428" i="1" s="1"/>
  <c r="AA428" i="1" s="1"/>
  <c r="E396" i="1" l="1"/>
  <c r="AA396" i="1" s="1"/>
  <c r="E395" i="1"/>
  <c r="AA395" i="1" s="1"/>
  <c r="E207" i="1"/>
  <c r="AA207" i="1" s="1"/>
  <c r="L405" i="1"/>
  <c r="O405" i="1" s="1"/>
  <c r="L404" i="1"/>
  <c r="O404" i="1" s="1"/>
  <c r="L403" i="1"/>
  <c r="O403" i="1" s="1"/>
  <c r="L402" i="1"/>
  <c r="O402" i="1" s="1"/>
  <c r="L401" i="1"/>
  <c r="O401" i="1" s="1"/>
  <c r="L399" i="1"/>
  <c r="O399" i="1" s="1"/>
  <c r="L400" i="1"/>
  <c r="O400" i="1" s="1"/>
  <c r="L398" i="1"/>
  <c r="O398" i="1" s="1"/>
  <c r="L397" i="1"/>
  <c r="O397" i="1" s="1"/>
  <c r="O208" i="1"/>
  <c r="N209" i="1"/>
  <c r="E397" i="1" l="1"/>
  <c r="AA397" i="1" s="1"/>
  <c r="E400" i="1"/>
  <c r="AA400" i="1" s="1"/>
  <c r="E398" i="1"/>
  <c r="AA398" i="1" s="1"/>
  <c r="E402" i="1"/>
  <c r="AA402" i="1" s="1"/>
  <c r="E403" i="1"/>
  <c r="AA403" i="1" s="1"/>
  <c r="E401" i="1"/>
  <c r="AA401" i="1" s="1"/>
  <c r="E404" i="1"/>
  <c r="AA404" i="1" s="1"/>
  <c r="E208" i="1"/>
  <c r="AA208" i="1" s="1"/>
  <c r="E399" i="1"/>
  <c r="AA399" i="1" s="1"/>
  <c r="E405" i="1"/>
  <c r="AA405" i="1" s="1"/>
  <c r="L410" i="1"/>
  <c r="O410" i="1" s="1"/>
  <c r="L408" i="1"/>
  <c r="O408" i="1" s="1"/>
  <c r="L407" i="1"/>
  <c r="O407" i="1" s="1"/>
  <c r="L406" i="1"/>
  <c r="O406" i="1" s="1"/>
  <c r="L418" i="1"/>
  <c r="O418" i="1" s="1"/>
  <c r="L417" i="1"/>
  <c r="O417" i="1" s="1"/>
  <c r="L415" i="1"/>
  <c r="O415" i="1" s="1"/>
  <c r="L416" i="1"/>
  <c r="O416" i="1" s="1"/>
  <c r="L414" i="1"/>
  <c r="O414" i="1" s="1"/>
  <c r="L413" i="1"/>
  <c r="O413" i="1" s="1"/>
  <c r="L411" i="1"/>
  <c r="O411" i="1" s="1"/>
  <c r="L409" i="1"/>
  <c r="O409" i="1" s="1"/>
  <c r="L412" i="1"/>
  <c r="O412" i="1" s="1"/>
  <c r="N210" i="1"/>
  <c r="O209" i="1"/>
  <c r="E416" i="1" l="1"/>
  <c r="AA416" i="1" s="1"/>
  <c r="E406" i="1"/>
  <c r="AA406" i="1" s="1"/>
  <c r="E410" i="1"/>
  <c r="AA410" i="1" s="1"/>
  <c r="E407" i="1"/>
  <c r="AA407" i="1" s="1"/>
  <c r="E408" i="1"/>
  <c r="AA408" i="1" s="1"/>
  <c r="E418" i="1"/>
  <c r="AA418" i="1" s="1"/>
  <c r="E412" i="1"/>
  <c r="AA412" i="1" s="1"/>
  <c r="E209" i="1"/>
  <c r="AA209" i="1" s="1"/>
  <c r="E409" i="1"/>
  <c r="AA409" i="1" s="1"/>
  <c r="E415" i="1"/>
  <c r="AA415" i="1" s="1"/>
  <c r="E411" i="1"/>
  <c r="AA411" i="1" s="1"/>
  <c r="E417" i="1"/>
  <c r="AA417" i="1" s="1"/>
  <c r="E413" i="1"/>
  <c r="AA413" i="1" s="1"/>
  <c r="E414" i="1"/>
  <c r="AA414" i="1" s="1"/>
  <c r="O210" i="1"/>
  <c r="E210" i="1" l="1"/>
  <c r="AA210" i="1" s="1"/>
  <c r="N212" i="1"/>
  <c r="O211" i="1"/>
  <c r="E211" i="1" l="1"/>
  <c r="AA211" i="1" s="1"/>
  <c r="N213" i="1"/>
  <c r="O212" i="1"/>
  <c r="E212" i="1" l="1"/>
  <c r="AA212" i="1" s="1"/>
  <c r="N214" i="1"/>
  <c r="O214" i="1" s="1"/>
  <c r="O213" i="1"/>
  <c r="E214" i="1" l="1"/>
  <c r="AA214" i="1" s="1"/>
  <c r="E213" i="1"/>
  <c r="AA2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4" authorId="0" shapeId="0" xr:uid="{C6A5171F-DCFC-40EE-8799-D64327B5E8A3}">
      <text>
        <r>
          <rPr>
            <sz val="9"/>
            <color indexed="81"/>
            <rFont val="Tahoma"/>
            <charset val="1"/>
          </rPr>
          <t>added 01/29/24</t>
        </r>
      </text>
    </comment>
    <comment ref="M6" authorId="0" shapeId="0" xr:uid="{56DC8D48-98D1-46D3-95C1-4DBDB0904413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3" authorId="0" shapeId="0" xr:uid="{8742A63F-AF49-4C0A-AF44-C3C006CA8B4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6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3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97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0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03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12" authorId="0" shapeId="0" xr:uid="{0D79C3AF-40A1-4AE2-90F0-B1FBB8EAA714}">
      <text>
        <r>
          <rPr>
            <sz val="9"/>
            <color indexed="81"/>
            <rFont val="Tahoma"/>
            <family val="2"/>
          </rPr>
          <t>added 7/6/23</t>
        </r>
      </text>
    </comment>
    <comment ref="C113" authorId="0" shapeId="0" xr:uid="{4F6004F1-A339-4284-A4B1-9D0374941E39}">
      <text>
        <r>
          <rPr>
            <sz val="9"/>
            <color indexed="81"/>
            <rFont val="Tahoma"/>
            <family val="2"/>
          </rPr>
          <t>added 7/6/23</t>
        </r>
      </text>
    </comment>
    <comment ref="C114" authorId="0" shapeId="0" xr:uid="{FBB493AF-EEF0-4E99-9795-C825DDB0E4D4}">
      <text>
        <r>
          <rPr>
            <sz val="9"/>
            <color indexed="81"/>
            <rFont val="Tahoma"/>
            <family val="2"/>
          </rPr>
          <t>added 7/6/23</t>
        </r>
      </text>
    </comment>
    <comment ref="C116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118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121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3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66" authorId="0" shapeId="0" xr:uid="{EE8B5074-24EE-461C-A990-01F08C464B7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0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3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79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83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211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T2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66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0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94" authorId="0" shapeId="0" xr:uid="{982EFDA0-121B-445C-A12B-8167DE65EE8C}">
      <text>
        <r>
          <rPr>
            <sz val="9"/>
            <color indexed="81"/>
            <rFont val="Tahoma"/>
            <family val="2"/>
          </rPr>
          <t>added 11/09/22</t>
        </r>
      </text>
    </comment>
    <comment ref="C304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325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29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345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49" authorId="0" shapeId="0" xr:uid="{43F6A8F5-1E21-44F8-83CE-D73A39EA2ADD}">
      <text>
        <r>
          <rPr>
            <sz val="9"/>
            <color indexed="81"/>
            <rFont val="Tahoma"/>
            <family val="2"/>
          </rPr>
          <t>added 11/09/22</t>
        </r>
      </text>
    </comment>
    <comment ref="S37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88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91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94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419" authorId="0" shapeId="0" xr:uid="{DCC6893D-4A1B-4718-B026-AC78F0316B07}">
      <text>
        <r>
          <rPr>
            <sz val="9"/>
            <color indexed="81"/>
            <rFont val="Tahoma"/>
            <family val="2"/>
          </rPr>
          <t>04/24/24</t>
        </r>
      </text>
    </comment>
    <comment ref="C421" authorId="0" shapeId="0" xr:uid="{4A837E33-B97C-4706-901A-375C3B71FF15}">
      <text>
        <r>
          <rPr>
            <sz val="9"/>
            <color indexed="81"/>
            <rFont val="Tahoma"/>
            <family val="2"/>
          </rPr>
          <t>04/24/24</t>
        </r>
      </text>
    </comment>
  </commentList>
</comments>
</file>

<file path=xl/sharedStrings.xml><?xml version="1.0" encoding="utf-8"?>
<sst xmlns="http://schemas.openxmlformats.org/spreadsheetml/2006/main" count="2704" uniqueCount="909">
  <si>
    <t>Product Tier</t>
  </si>
  <si>
    <t>Product Brand</t>
  </si>
  <si>
    <t>Model</t>
  </si>
  <si>
    <t>Volume (gallons)</t>
  </si>
  <si>
    <t>Maximum Recommended Household Size</t>
  </si>
  <si>
    <t>Qualified Date</t>
  </si>
  <si>
    <t>A. O. Smith</t>
  </si>
  <si>
    <t>HPTU 50 120</t>
  </si>
  <si>
    <t>2-3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</si>
  <si>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</si>
  <si>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</si>
  <si>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</si>
  <si>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</si>
  <si>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</si>
  <si>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</si>
  <si>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</si>
  <si>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</si>
  <si>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</si>
  <si>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</si>
  <si>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</si>
  <si>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</si>
  <si>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</si>
  <si>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</si>
  <si>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</si>
  <si>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</si>
  <si>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</si>
  <si>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</si>
  <si>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</si>
  <si>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</si>
  <si>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</si>
  <si>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</si>
  <si>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</si>
  <si>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</si>
  <si>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</si>
  <si>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</si>
  <si>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</si>
  <si>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</si>
  <si>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</si>
  <si>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</si>
  <si>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</si>
  <si>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</si>
  <si>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</si>
  <si>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</si>
  <si>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</si>
  <si>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</si>
  <si>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</si>
  <si>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</si>
  <si>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</si>
  <si>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</si>
  <si>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</si>
  <si>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</si>
  <si>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</si>
  <si>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</si>
  <si>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</si>
  <si>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</si>
  <si>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</si>
  <si>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</si>
  <si>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</si>
  <si>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</si>
  <si>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</si>
  <si>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</si>
  <si>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</si>
  <si>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</si>
  <si>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</si>
  <si>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</si>
  <si>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</si>
  <si>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</si>
  <si>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</si>
  <si>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</si>
  <si>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</si>
  <si>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</si>
  <si>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</si>
  <si>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</si>
  <si>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</si>
  <si>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</si>
  <si>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</si>
  <si>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</si>
  <si>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</si>
  <si>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</si>
  <si>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</si>
  <si>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</si>
  <si>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</si>
  <si>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</si>
  <si>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</si>
  <si>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</si>
  <si>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</si>
  <si>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</si>
  <si>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</si>
  <si>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</si>
  <si>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</si>
  <si>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</si>
  <si>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</si>
  <si>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</si>
  <si>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</si>
  <si>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</si>
  <si>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</si>
  <si>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</si>
  <si>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</si>
  <si>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</si>
  <si>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</si>
  <si>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</si>
  <si>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</si>
  <si>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</si>
  <si>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</si>
  <si>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</si>
  <si>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</si>
  <si>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</si>
  <si>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</si>
  <si>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</si>
  <si>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</si>
  <si>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</si>
  <si>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</si>
  <si>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</si>
  <si>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</si>
  <si>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</si>
  <si>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</si>
  <si>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</si>
  <si>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</si>
  <si>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</si>
  <si>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</si>
  <si>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</si>
  <si>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</si>
  <si>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</si>
  <si>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</si>
  <si>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</si>
  <si>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</si>
  <si>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</si>
  <si>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</si>
  <si>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</si>
  <si>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</si>
  <si>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</si>
  <si>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</si>
  <si>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</si>
  <si>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</si>
  <si>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</si>
  <si>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</si>
  <si>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</si>
  <si>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</si>
  <si>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</si>
  <si>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</si>
  <si>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</si>
  <si>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</si>
  <si>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</si>
  <si>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</si>
  <si>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</si>
  <si>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</si>
  <si>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</si>
  <si>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</si>
  <si>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</si>
  <si>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</si>
  <si>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</si>
  <si>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</si>
  <si>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</si>
  <si>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</si>
  <si>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</si>
  <si>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</si>
  <si>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</si>
  <si>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</si>
  <si>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</si>
  <si>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</si>
  <si>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</si>
  <si>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</si>
  <si>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</si>
  <si>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</si>
  <si>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</si>
  <si>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</si>
  <si>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</si>
  <si>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</si>
  <si>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</si>
  <si>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</si>
  <si>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</si>
  <si>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</si>
  <si>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</si>
  <si>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</si>
  <si>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</si>
  <si>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</si>
  <si>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</si>
  <si>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</si>
  <si>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</si>
  <si>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</si>
  <si>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</si>
  <si>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</si>
  <si>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</si>
  <si>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</si>
  <si>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</si>
  <si>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</si>
  <si>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</si>
  <si>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</si>
  <si>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</si>
  <si>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</si>
  <si>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</si>
  <si>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</si>
  <si>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</si>
  <si>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</si>
  <si>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</si>
  <si>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</si>
  <si>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</si>
  <si>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</si>
  <si>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</si>
  <si>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</si>
  <si>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</si>
  <si>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</si>
  <si>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</si>
  <si>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</si>
  <si>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</si>
  <si>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</si>
  <si>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</si>
  <si>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</si>
  <si>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</si>
  <si>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</si>
  <si>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</si>
  <si>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</si>
  <si>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</si>
  <si>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</si>
  <si>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</si>
  <si>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</si>
  <si>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</si>
  <si>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</si>
  <si>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</si>
  <si>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</si>
  <si>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</si>
  <si>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</si>
  <si>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</si>
  <si>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</si>
  <si>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</si>
  <si>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</si>
  <si>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</si>
  <si>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</si>
  <si>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</si>
  <si>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</si>
  <si>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</si>
  <si>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</si>
  <si>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</si>
  <si>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</si>
  <si>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</si>
  <si>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</si>
  <si>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</si>
  <si>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</si>
  <si>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</si>
  <si>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</si>
  <si>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</si>
  <si>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</si>
  <si>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</si>
  <si>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</si>
  <si>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</si>
  <si>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</si>
  <si>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</si>
  <si>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</si>
  <si>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</si>
  <si>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</si>
  <si>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</si>
  <si>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</si>
  <si>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</si>
  <si>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</si>
  <si>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</si>
  <si>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</si>
  <si>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</si>
  <si>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</si>
  <si>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</si>
  <si>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</si>
  <si>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</si>
  <si>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</si>
  <si>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</si>
  <si>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</si>
  <si>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</si>
  <si>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</si>
  <si>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</si>
  <si>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</si>
  <si>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</si>
  <si>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</si>
  <si>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</si>
  <si>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</si>
  <si>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</si>
  <si>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</si>
  <si>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</si>
  <si>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</si>
  <si>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</si>
  <si>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</si>
  <si>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</si>
  <si>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</si>
  <si>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</si>
  <si>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</si>
  <si>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</si>
  <si>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</si>
  <si>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</si>
  <si>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</si>
  <si>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</si>
  <si>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</si>
  <si>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</si>
  <si>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</si>
  <si>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</si>
  <si>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</si>
  <si>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</si>
  <si>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</si>
  <si>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</si>
  <si>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</si>
  <si>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</si>
  <si>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</si>
  <si>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</si>
  <si>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</si>
  <si>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</si>
  <si>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</si>
  <si>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</si>
  <si>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</si>
  <si>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</si>
  <si>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</si>
  <si>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</si>
  <si>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</si>
  <si>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</si>
  <si>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</si>
  <si>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</si>
  <si>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</si>
  <si>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</si>
  <si>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</si>
  <si>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</si>
  <si>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</si>
  <si>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</si>
  <si>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</si>
  <si>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</si>
  <si>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</si>
  <si>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</si>
  <si>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</si>
  <si>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</si>
  <si>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</si>
  <si>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</si>
  <si>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</si>
  <si>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</si>
  <si>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</si>
  <si>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</si>
  <si>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</si>
  <si>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</si>
  <si>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</si>
  <si>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</si>
  <si>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</si>
  <si>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</si>
  <si>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</si>
  <si>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</si>
  <si>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</si>
  <si>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</si>
  <si>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</si>
  <si>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</si>
  <si>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</si>
  <si>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</si>
  <si>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</si>
  <si>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</si>
  <si>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</si>
  <si>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</si>
  <si>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</si>
  <si>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</si>
  <si>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</si>
  <si>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</si>
  <si>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</si>
  <si>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</si>
  <si>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</si>
  <si>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</si>
  <si>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</si>
  <si>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</si>
  <si>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</si>
  <si>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</si>
  <si>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</si>
  <si>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</si>
  <si>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</si>
  <si>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</si>
  <si>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</si>
  <si>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</si>
  <si>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</si>
  <si>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</si>
  <si>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</si>
  <si>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</si>
  <si>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</si>
  <si>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</si>
  <si>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</si>
  <si>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</si>
  <si>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</si>
  <si>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</si>
  <si>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</si>
  <si>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</si>
  <si>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</si>
  <si>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</si>
  <si>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</si>
  <si>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</si>
  <si>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</si>
  <si>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</si>
  <si>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</si>
  <si>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</si>
  <si>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</si>
  <si>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</si>
  <si>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</si>
  <si>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</si>
  <si>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</si>
  <si>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</si>
  <si>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</si>
  <si>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</si>
  <si>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</si>
  <si>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</si>
  <si>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</si>
  <si>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</si>
  <si>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</si>
  <si>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</si>
  <si>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</si>
  <si>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</si>
  <si>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</si>
  <si>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</si>
  <si>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</si>
  <si>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</si>
  <si>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</si>
  <si>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</si>
  <si>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</si>
  <si>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</si>
  <si>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</si>
  <si>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</si>
  <si>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</si>
  <si>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</si>
  <si>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</si>
  <si>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</si>
  <si>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</si>
  <si>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</si>
  <si>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</si>
  <si>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</si>
  <si>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</si>
  <si>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</si>
  <si>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</si>
  <si>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</si>
  <si>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</si>
  <si>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</si>
  <si>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</si>
  <si>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</si>
  <si>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</si>
  <si>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</si>
  <si>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</si>
  <si>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</si>
  <si>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</si>
  <si>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</si>
  <si>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</si>
  <si>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</si>
  <si>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</si>
  <si>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</si>
  <si>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</si>
  <si>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</si>
  <si>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</si>
  <si>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</si>
  <si>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</si>
  <si>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</si>
  <si>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</si>
  <si>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</si>
  <si>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</si>
  <si>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</si>
  <si>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</si>
  <si>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</si>
  <si>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</si>
  <si>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</si>
  <si>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</si>
  <si>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</si>
  <si>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</si>
  <si>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</si>
  <si>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</si>
  <si>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</si>
  <si>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</si>
  <si>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</si>
  <si>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</si>
  <si>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</si>
  <si>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</si>
  <si>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</si>
  <si>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</si>
  <si>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</si>
  <si>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</si>
  <si>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</si>
  <si>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</si>
  <si>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</si>
  <si>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</si>
  <si>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</si>
  <si>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</si>
  <si>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</si>
  <si>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</si>
  <si>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</si>
  <si>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</si>
  <si>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</si>
  <si>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</si>
  <si>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</si>
  <si>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</si>
  <si>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</si>
  <si>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</si>
  <si>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</si>
  <si>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</si>
  <si>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</si>
  <si>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</si>
  <si>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</si>
  <si>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</si>
  <si>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</si>
  <si>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</si>
  <si>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</si>
  <si>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</si>
  <si>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</si>
  <si>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</si>
  <si>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</si>
  <si>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</si>
  <si>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</si>
  <si>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</si>
  <si>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</si>
  <si>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</si>
  <si>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</si>
  <si>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</si>
  <si>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</si>
  <si>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</si>
  <si>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</si>
  <si>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</si>
  <si>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</si>
  <si>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</si>
  <si>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</si>
  <si>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</si>
  <si>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</si>
  <si>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</si>
  <si>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</si>
  <si>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</si>
  <si>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</si>
  <si>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</si>
  <si>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</si>
  <si>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</si>
  <si>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</si>
  <si>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</si>
  <si>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</si>
  <si>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</si>
  <si>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</si>
  <si>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</si>
  <si>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</si>
  <si>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</si>
  <si>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</si>
  <si>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</si>
  <si>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</si>
  <si>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</si>
  <si>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</si>
  <si>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</si>
  <si>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</si>
  <si>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</si>
  <si>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</si>
  <si>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</si>
  <si>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</si>
  <si>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</si>
  <si>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</si>
  <si>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</si>
  <si>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</si>
  <si>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</si>
  <si>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</si>
  <si>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</si>
  <si>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</si>
  <si>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</si>
  <si>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</si>
  <si>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</si>
  <si>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</si>
  <si>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</si>
  <si>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</si>
  <si>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</si>
  <si>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</si>
  <si>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</si>
  <si>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</si>
  <si>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</si>
  <si>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</si>
  <si>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</si>
  <si>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</si>
  <si>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</si>
  <si>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</si>
  <si>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</si>
  <si>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</si>
  <si>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RheemXE80T10</t>
  </si>
  <si>
    <t>RheemXE80T10H22U0</t>
  </si>
  <si>
    <t>RheemXE80T10H45U0</t>
  </si>
  <si>
    <t>RheemXE80T10HD22U0</t>
  </si>
  <si>
    <t>RheemXE80T10HS45U0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</si>
  <si>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</si>
  <si>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</si>
  <si>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</si>
  <si>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</si>
  <si>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</si>
  <si>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</si>
  <si>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</si>
  <si>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</si>
  <si>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</si>
  <si>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</si>
  <si>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</si>
  <si>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</si>
  <si>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</si>
  <si>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</si>
  <si>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</si>
  <si>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</si>
  <si>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</si>
  <si>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</si>
  <si>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</si>
  <si>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</si>
  <si>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</si>
  <si>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</si>
  <si>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</si>
  <si>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</si>
  <si>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</si>
  <si>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</si>
  <si>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</si>
  <si>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</si>
  <si>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</si>
  <si>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</si>
  <si>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</si>
  <si>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</si>
  <si>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</si>
  <si>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</si>
  <si>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</si>
  <si>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</si>
  <si>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</si>
  <si>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</si>
  <si>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</si>
  <si>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</si>
  <si>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</si>
  <si>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</si>
  <si>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</si>
  <si>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</si>
  <si>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</si>
  <si>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</si>
  <si>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</si>
  <si>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</si>
  <si>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</si>
  <si>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</si>
  <si>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</si>
  <si>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</si>
  <si>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</si>
  <si>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</si>
  <si>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</si>
  <si>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</si>
  <si>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</si>
  <si>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</si>
  <si>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</si>
  <si>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</si>
  <si>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</si>
  <si>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</si>
  <si>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</si>
  <si>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</si>
  <si>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</si>
  <si>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</si>
  <si>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</si>
  <si>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</si>
  <si>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</si>
  <si>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</si>
  <si>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</si>
  <si>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</si>
  <si>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</si>
  <si>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</si>
  <si>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</si>
  <si>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</si>
  <si>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</si>
  <si>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</si>
  <si>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</si>
  <si>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</si>
  <si>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</si>
  <si>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</si>
  <si>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</si>
  <si>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</si>
  <si>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</si>
  <si>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</si>
  <si>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</si>
  <si>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</si>
  <si>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</si>
  <si>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</si>
  <si>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</si>
  <si>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</si>
  <si>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</si>
  <si>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</si>
  <si>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</si>
  <si>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</si>
  <si>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</si>
  <si>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</si>
  <si>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</si>
  <si>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</si>
  <si>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</si>
  <si>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</si>
  <si>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</si>
  <si>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</si>
  <si>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</si>
  <si>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</si>
  <si>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</si>
  <si>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</si>
  <si>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</si>
  <si>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</si>
  <si>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</si>
  <si>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</si>
  <si>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</si>
  <si>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</si>
  <si>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</si>
  <si>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</si>
  <si>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</si>
  <si>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</si>
  <si>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</si>
  <si>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</si>
  <si>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</si>
  <si>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</si>
  <si>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</si>
  <si>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</si>
  <si>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</si>
  <si>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</si>
  <si>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</si>
  <si>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</si>
  <si>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</si>
  <si>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</si>
  <si>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</si>
  <si>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</si>
  <si>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</si>
  <si>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</si>
  <si>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</si>
  <si>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</si>
  <si>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</si>
  <si>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</si>
  <si>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</si>
  <si>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</si>
  <si>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</si>
  <si>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</si>
  <si>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</si>
  <si>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</si>
  <si>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</si>
  <si>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</si>
  <si>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</si>
  <si>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</si>
  <si>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</si>
  <si>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</si>
  <si>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</si>
  <si>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</si>
  <si>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</si>
  <si>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</si>
  <si>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</si>
  <si>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</si>
  <si>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</si>
  <si>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</si>
  <si>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</si>
  <si>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</si>
  <si>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</si>
  <si>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</si>
  <si>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</si>
  <si>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tier 3</t>
  </si>
  <si>
    <t>08/25/21 - SAC - transformed Res table into Com</t>
  </si>
  <si>
    <t>ASHPType</t>
  </si>
  <si>
    <t>*</t>
  </si>
  <si>
    <t>11/09/22 - SAC - added 40 new Rheem/Ruud/Richmond models (ported from Res spreadsheet)</t>
  </si>
  <si>
    <t>RheemPlugInShared40</t>
  </si>
  <si>
    <t>RheemPlugInShared50</t>
  </si>
  <si>
    <t>RheemPlugInShared65</t>
  </si>
  <si>
    <t>RheemPlugInShared80</t>
  </si>
  <si>
    <t>RheemPlugInDedicated40</t>
  </si>
  <si>
    <t>RheemPlugInDedicated50</t>
  </si>
  <si>
    <t>SAC 11/09/22 - latest additions</t>
  </si>
  <si>
    <t>XE40T10H15U0</t>
  </si>
  <si>
    <t>XE50T10H15U0</t>
  </si>
  <si>
    <t>XE40T10HM00U0</t>
  </si>
  <si>
    <t>XE40T10HMS00U0</t>
  </si>
  <si>
    <t>XE50T10HM00U0</t>
  </si>
  <si>
    <t>XE50T10HMS00U0</t>
  </si>
  <si>
    <t>XE65T10HM00U0</t>
  </si>
  <si>
    <t>XE65T10HMS00U0</t>
  </si>
  <si>
    <t>XE80T10HM00U0</t>
  </si>
  <si>
    <t>XE80T10HMS00U0</t>
  </si>
  <si>
    <t>PROPH40 T0 RH120</t>
  </si>
  <si>
    <t>PROPH50 T0 RH120</t>
  </si>
  <si>
    <t>PROPH40 T0 RH120-M</t>
  </si>
  <si>
    <t>PROPH40 T0 RH120-MSO</t>
  </si>
  <si>
    <t>PROPH50 T0 RH120-M</t>
  </si>
  <si>
    <t>PROPH50 T0 RH120-MSO</t>
  </si>
  <si>
    <t>PROPH65 T0 RH120-M</t>
  </si>
  <si>
    <t>PROPH65 T0 RH120-MSO</t>
  </si>
  <si>
    <t>PROPH80 T0 RH120-M</t>
  </si>
  <si>
    <t>PROPH80 T0 RH120-MSO</t>
  </si>
  <si>
    <t>RheemXE40T10H15U0</t>
  </si>
  <si>
    <t>RheemXE50T10H15U0</t>
  </si>
  <si>
    <t>RheemXE40T10HM00U0</t>
  </si>
  <si>
    <t>RheemXE40T10HMS00U0</t>
  </si>
  <si>
    <t>RheemXE50T10HM00U0</t>
  </si>
  <si>
    <t>RheemXE50T10HMS00U0</t>
  </si>
  <si>
    <t>RheemXE65T10HM00U0</t>
  </si>
  <si>
    <t>RheemXE65T10HMS00U0</t>
  </si>
  <si>
    <t>RheemXE80T10HM00U0</t>
  </si>
  <si>
    <t>RheemXE80T10HMS00U0</t>
  </si>
  <si>
    <t>RheemPROPH40T0RH120</t>
  </si>
  <si>
    <t>RheemPROPH50T0RH120</t>
  </si>
  <si>
    <t>RheemPROPH40T0RH120M</t>
  </si>
  <si>
    <t>RheemPROPH40T0RH120MSO</t>
  </si>
  <si>
    <t>RheemPROPH50T0RH120M</t>
  </si>
  <si>
    <t>RheemPROPH50T0RH120MSO</t>
  </si>
  <si>
    <t>RheemPROPH65T0RH120M</t>
  </si>
  <si>
    <t>RheemPROPH65T0RH120MSO</t>
  </si>
  <si>
    <t>RheemPROPH80T0RH120M</t>
  </si>
  <si>
    <t>RheemPROPH80T0RH120MSO</t>
  </si>
  <si>
    <t>10E40-HP120</t>
  </si>
  <si>
    <t>10E50-HP120</t>
  </si>
  <si>
    <t>10E40-HP120M</t>
  </si>
  <si>
    <t>10E40-HP120MS</t>
  </si>
  <si>
    <t>10E50-HP120M</t>
  </si>
  <si>
    <t>10E50-HP120MS</t>
  </si>
  <si>
    <t>10E65-HP120M</t>
  </si>
  <si>
    <t>10E65-HP120MS</t>
  </si>
  <si>
    <t>10E80-HP120M</t>
  </si>
  <si>
    <t>10E80-HP120MS</t>
  </si>
  <si>
    <t>Richmond10E40HP120</t>
  </si>
  <si>
    <t>Richmond10E50HP120</t>
  </si>
  <si>
    <t>Richmond10E40HP120M</t>
  </si>
  <si>
    <t>Richmond10E40HP120MS</t>
  </si>
  <si>
    <t>Richmond10E50HP120M</t>
  </si>
  <si>
    <t>Richmond10E50HP120MS</t>
  </si>
  <si>
    <t>Richmond10E65HP120M</t>
  </si>
  <si>
    <t>Richmond10E65HP120MS</t>
  </si>
  <si>
    <t>Richmond10E80HP120M</t>
  </si>
  <si>
    <t>Richmond10E80HP120MS</t>
  </si>
  <si>
    <t>PROUH40 T0 RU120</t>
  </si>
  <si>
    <t>PROUH50 T0 RU120</t>
  </si>
  <si>
    <t>PROUH40 T0 RU120-M</t>
  </si>
  <si>
    <t>PROUH40 T0 RU120-MSO</t>
  </si>
  <si>
    <t>PROUH50 T0 RU120-M</t>
  </si>
  <si>
    <t>PROUH50 T0 RU120-MSO</t>
  </si>
  <si>
    <t>PROUH65 T0 RU120-M</t>
  </si>
  <si>
    <t>PROUH65 T0 RU120-MSO</t>
  </si>
  <si>
    <t>PROUH80 T0 RU120-M</t>
  </si>
  <si>
    <t>PROUH80 T0 RU120-MSO</t>
  </si>
  <si>
    <t>RuudPROUH40T0RU120</t>
  </si>
  <si>
    <t>RuudPROUH50T0RU120</t>
  </si>
  <si>
    <t>RuudPROUH40T0RU120M</t>
  </si>
  <si>
    <t>RuudPROUH40T0RU120MSO</t>
  </si>
  <si>
    <t>RuudPROUH50T0RU120M</t>
  </si>
  <si>
    <t>RuudPROUH50T0RU120MSO</t>
  </si>
  <si>
    <t>RuudPROUH65T0RU120M</t>
  </si>
  <si>
    <t>RuudPROUH65T0RU120MSO</t>
  </si>
  <si>
    <t>RuudPROUH80T0RU120M</t>
  </si>
  <si>
    <t>RuudPROUH80T0RU120MSO</t>
  </si>
  <si>
    <t>ModelNum</t>
  </si>
  <si>
    <t>RptHPWHModel</t>
  </si>
  <si>
    <t>none</t>
  </si>
  <si>
    <t>12/26/22 - SAC - added ModelNum &amp; RptHPWHModel columns to enable this one table to be used in both Res &amp; CBECC rulesets</t>
  </si>
  <si>
    <t>AOSmithHPTS50</t>
  </si>
  <si>
    <t>AOSmithHPTS66</t>
  </si>
  <si>
    <t>AOSmithHPTS80</t>
  </si>
  <si>
    <t>01/18/23 - SAC - added ~60 new models, some of which map to latest HPWHSim preset AOSmithHPTS**</t>
  </si>
  <si>
    <t>HPTS-50 2**</t>
  </si>
  <si>
    <t>HPS10-50H45DV 2**</t>
  </si>
  <si>
    <t>HPTS-66 2**</t>
  </si>
  <si>
    <t>HPS10-66H45DV 2**</t>
  </si>
  <si>
    <t>HPTS-80 2**</t>
  </si>
  <si>
    <t>HPS10-80H45DV 2**</t>
  </si>
  <si>
    <t>HPS10250H045DV 2**</t>
  </si>
  <si>
    <t>HPS10266H045DV 2**</t>
  </si>
  <si>
    <t>HPS10280H045DV 2**</t>
  </si>
  <si>
    <t>AOSmithHPTS502xx</t>
  </si>
  <si>
    <t>AOSmithHPS1050H45DV2xx</t>
  </si>
  <si>
    <t>AOSmithHPTS662xx</t>
  </si>
  <si>
    <t>AOSmithHPS1066H45DV2xx</t>
  </si>
  <si>
    <t>AOSmithHPTS802xx</t>
  </si>
  <si>
    <t>AOSmithHPS1080H45DV2xx</t>
  </si>
  <si>
    <t>AmericanHPS10250H045DV2xx</t>
  </si>
  <si>
    <t>AmericanHPS10266H045DV2xx</t>
  </si>
  <si>
    <t>AmericanHPS10280H045DV2xx</t>
  </si>
  <si>
    <t>HPWH Model Uniqueness</t>
  </si>
  <si>
    <t>HPSA050KD 2**</t>
  </si>
  <si>
    <t>HPSA065KD 2**</t>
  </si>
  <si>
    <t>HPSA080KD 2**</t>
  </si>
  <si>
    <t>LochinvarHPSA050KD2xx</t>
  </si>
  <si>
    <t>LochinvarHPSA065KD2xx</t>
  </si>
  <si>
    <t>LochinvarHPSA080KD2xx</t>
  </si>
  <si>
    <t>Num CF1R T11_Heat-PumpWaterHtrModel Occurrences</t>
  </si>
  <si>
    <t>10-50-DHPTS 2**</t>
  </si>
  <si>
    <t>10-66-DHPTS 2**</t>
  </si>
  <si>
    <t>10-80-DHPTS 2**</t>
  </si>
  <si>
    <t>Reliance1050DHPTS2xx</t>
  </si>
  <si>
    <t>Reliance1066DHPTS2xx</t>
  </si>
  <si>
    <t>Reliance1080DHPTS2xx</t>
  </si>
  <si>
    <t>HPSX-50 DHPT 2**</t>
  </si>
  <si>
    <t>HPSX-66-DHPT 2**</t>
  </si>
  <si>
    <t>HPSX-80-DHPT 2**</t>
  </si>
  <si>
    <t>StateHPSX50DHPT2xx</t>
  </si>
  <si>
    <t>StateHPSX66DHPT2xx</t>
  </si>
  <si>
    <t>StateHPSX80DHPT2xx</t>
  </si>
  <si>
    <t>Tier3Generic40</t>
  </si>
  <si>
    <t>Tier3Generic50</t>
  </si>
  <si>
    <t>Tier3Generic65</t>
  </si>
  <si>
    <t>Tier3Generic80</t>
  </si>
  <si>
    <t>01/31/21 - SAC - added cold weather and commercial presets (no NEEA mods);  and updated demand responsive enum strings to include 'JA13'</t>
  </si>
  <si>
    <t xml:space="preserve">05/24/23 - RJH - 1. Deleted columns J (EF), K (UEF), AB (Energy Factor NC†), and AD (Uniform Energy Factor NC†) to avoid misinterpretation/misuse of these values; and 2. Edited RheemXE* enumeration values columns AI (now AC: CF1R T11_HeatPumpWaterHeaterModel) and, thereby, M (RptHPWHModel) </t>
  </si>
  <si>
    <t>RheemXE50T10HD50U1</t>
  </si>
  <si>
    <t>RheemXE65T10HD50U1</t>
  </si>
  <si>
    <t>RheemXE80T10HD50U1</t>
  </si>
  <si>
    <t>RE2H50S*-*****</t>
  </si>
  <si>
    <t>RE2H65T*-*****</t>
  </si>
  <si>
    <t>RE2H80T*-*****</t>
  </si>
  <si>
    <t>BradfordWhiteRE2H50S_Rheem2020Prem50</t>
  </si>
  <si>
    <t>BradfordWhiteRE2H65T_Rheem2020Prem65</t>
  </si>
  <si>
    <t>BradfordWhiteRE2H80T_Rheem2020Prem80</t>
  </si>
  <si>
    <t xml:space="preserve">07/06/23 - RJH - Added 3 new Bradford White models </t>
  </si>
  <si>
    <t>AquaThermAire</t>
  </si>
  <si>
    <t>CHT2021-36A</t>
  </si>
  <si>
    <t>CHT2021-36C</t>
  </si>
  <si>
    <t>CHT2021-48A</t>
  </si>
  <si>
    <t>CHT2021-48C</t>
  </si>
  <si>
    <t>AquaThermAireCHT202136A</t>
  </si>
  <si>
    <t>AquaThermAireCHT202136C</t>
  </si>
  <si>
    <t>AquaThermAireCHT202148A</t>
  </si>
  <si>
    <t>AquaThermAireCHT202148C</t>
  </si>
  <si>
    <t>01/29/24 - SAC - added AquaThermAire brand and 4 2-tier models</t>
  </si>
  <si>
    <t>04/24/24 - SAC</t>
  </si>
  <si>
    <t>AWHSTier4Generic40</t>
  </si>
  <si>
    <t>AWHSTier4Generic50</t>
  </si>
  <si>
    <t>AWHSTier4Generic65</t>
  </si>
  <si>
    <t>AWHSTier4Generic80</t>
  </si>
  <si>
    <t>GenericUEF217</t>
  </si>
  <si>
    <t>UEF 2.17</t>
  </si>
  <si>
    <t>tier 4</t>
  </si>
  <si>
    <t>Tier4Generic40</t>
  </si>
  <si>
    <t>Tier4Generic50</t>
  </si>
  <si>
    <t>Tier4Generic65</t>
  </si>
  <si>
    <t>Tier4Generic80</t>
  </si>
  <si>
    <t>04/24/24 - SAC - added new 'generic' Tier 4 and UEF 2.17 options / and updated Tier values throught (w/ data from BL)</t>
  </si>
  <si>
    <t>; note - IDs 91-96 reserved for CHPWH generics (5-45kW)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</si>
</sst>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1" applyFont="1" applyAlignment="1">
      <alignment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11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1" fontId="9" fillId="4" borderId="0" xfId="1" applyNumberFormat="1" applyFont="1" applyFill="1" applyAlignment="1">
      <alignment horizontal="center" vertical="center" wrapText="1"/>
    </xf>
    <xf numFmtId="14" fontId="9" fillId="4" borderId="0" xfId="1" applyNumberFormat="1" applyFont="1" applyFill="1" applyAlignment="1">
      <alignment horizontal="center" vertical="center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1" fontId="9" fillId="4" borderId="0" xfId="0" applyNumberFormat="1" applyFont="1" applyFill="1" applyAlignment="1">
      <alignment horizontal="center" vertical="center" wrapText="1"/>
    </xf>
    <xf numFmtId="14" fontId="9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8" fillId="8" borderId="0" xfId="0" applyFont="1" applyFill="1"/>
    <xf numFmtId="0" fontId="11" fillId="9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10" borderId="0" xfId="0" applyFill="1" applyAlignment="1">
      <alignment wrapText="1"/>
    </xf>
    <xf numFmtId="0" fontId="0" fillId="8" borderId="0" xfId="1" applyFont="1" applyFill="1" applyAlignment="1">
      <alignment vertical="center" wrapText="1"/>
    </xf>
    <xf numFmtId="0" fontId="0" fillId="8" borderId="0" xfId="0" applyFill="1"/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13" fillId="8" borderId="0" xfId="0" applyFont="1" applyFill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0" fontId="7" fillId="8" borderId="0" xfId="0" applyFont="1" applyFill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/>
    <xf numFmtId="1" fontId="0" fillId="7" borderId="0" xfId="0" applyNumberFormat="1" applyFill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4" fillId="0" borderId="11" xfId="0" applyFont="1" applyBorder="1" applyAlignment="1">
      <alignment horizontal="center"/>
    </xf>
    <xf numFmtId="0" fontId="0" fillId="12" borderId="0" xfId="0" applyFill="1" applyAlignment="1">
      <alignment horizontal="left" vertical="center" wrapText="1"/>
    </xf>
    <xf numFmtId="0" fontId="0" fillId="0" borderId="7" xfId="1" applyFont="1" applyBorder="1" applyAlignment="1">
      <alignment vertical="center" wrapText="1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13" borderId="0" xfId="0" applyFill="1"/>
    <xf numFmtId="0" fontId="16" fillId="14" borderId="0" xfId="0" applyFont="1" applyFill="1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0" fillId="16" borderId="0" xfId="0" applyFill="1" applyAlignment="1">
      <alignment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/>
    <xf numFmtId="0" fontId="12" fillId="8" borderId="0" xfId="1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/>
    <xf numFmtId="0" fontId="7" fillId="17" borderId="0" xfId="0" applyFont="1" applyFill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ill="1" applyBorder="1" applyAlignment="1">
      <alignment vertical="center" wrapText="1"/>
    </xf>
    <xf numFmtId="0" fontId="0" fillId="16" borderId="6" xfId="0" applyFill="1" applyBorder="1" applyAlignment="1">
      <alignment horizontal="center" wrapText="1"/>
    </xf>
    <xf numFmtId="0" fontId="0" fillId="12" borderId="0" xfId="0" applyFill="1" applyAlignment="1">
      <alignment wrapText="1"/>
    </xf>
    <xf numFmtId="0" fontId="20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horizontal="center" vertical="center" wrapText="1"/>
    </xf>
    <xf numFmtId="0" fontId="21" fillId="8" borderId="0" xfId="1" applyFont="1" applyFill="1" applyAlignment="1">
      <alignment horizontal="center" vertical="center" wrapText="1"/>
    </xf>
    <xf numFmtId="0" fontId="22" fillId="0" borderId="0" xfId="0" applyFont="1"/>
    <xf numFmtId="0" fontId="11" fillId="0" borderId="0" xfId="0" applyFont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0" applyFont="1"/>
    <xf numFmtId="0" fontId="7" fillId="12" borderId="0" xfId="0" applyFont="1" applyFill="1"/>
    <xf numFmtId="0" fontId="13" fillId="0" borderId="0" xfId="0" applyFont="1"/>
    <xf numFmtId="0" fontId="13" fillId="0" borderId="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center" vertical="center" wrapText="1"/>
    </xf>
    <xf numFmtId="0" fontId="16" fillId="0" borderId="3" xfId="0" applyFont="1" applyBorder="1" applyAlignment="1">
      <alignment wrapText="1"/>
    </xf>
    <xf numFmtId="0" fontId="0" fillId="12" borderId="0" xfId="1" applyFont="1" applyFill="1" applyAlignment="1">
      <alignment vertical="center" wrapText="1"/>
    </xf>
    <xf numFmtId="0" fontId="14" fillId="0" borderId="0" xfId="0" applyFont="1"/>
    <xf numFmtId="0" fontId="14" fillId="0" borderId="11" xfId="0" applyFont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vertical="center" wrapText="1"/>
    </xf>
    <xf numFmtId="0" fontId="7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horizontal="left" vertical="center" wrapText="1"/>
    </xf>
    <xf numFmtId="0" fontId="7" fillId="15" borderId="0" xfId="0" applyFont="1" applyFill="1"/>
    <xf numFmtId="0" fontId="0" fillId="15" borderId="0" xfId="0" applyFill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9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8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1" applyFont="1" applyBorder="1" applyAlignment="1">
      <alignment vertical="center" wrapText="1"/>
    </xf>
    <xf numFmtId="0" fontId="7" fillId="4" borderId="0" xfId="0" applyFont="1" applyFill="1"/>
    <xf numFmtId="0" fontId="7" fillId="15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0" fillId="20" borderId="5" xfId="0" applyFill="1" applyBorder="1" applyAlignment="1">
      <alignment vertical="center" wrapText="1"/>
    </xf>
    <xf numFmtId="0" fontId="0" fillId="20" borderId="6" xfId="0" applyFill="1" applyBorder="1" applyAlignment="1">
      <alignment horizontal="center" wrapText="1"/>
    </xf>
    <xf numFmtId="0" fontId="7" fillId="8" borderId="2" xfId="1" applyFont="1" applyFill="1" applyBorder="1" applyAlignment="1">
      <alignment horizontal="center" vertical="center" wrapText="1"/>
    </xf>
    <xf numFmtId="0" fontId="0" fillId="0" borderId="5" xfId="0" applyBorder="1"/>
    <xf numFmtId="0" fontId="24" fillId="8" borderId="2" xfId="1" applyFont="1" applyFill="1" applyBorder="1" applyAlignment="1">
      <alignment horizontal="center" vertical="center" wrapText="1"/>
    </xf>
    <xf numFmtId="0" fontId="1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 refreshError="1"/>
      <sheetData sheetId="1" refreshError="1"/>
      <sheetData sheetId="2" refreshError="1">
        <row r="18">
          <cell r="B18" t="str">
            <v>Bradford White</v>
          </cell>
          <cell r="I18" t="str">
            <v>2-3</v>
          </cell>
          <cell r="J18">
            <v>42775</v>
          </cell>
        </row>
        <row r="19">
          <cell r="I19" t="str">
            <v>4+</v>
          </cell>
          <cell r="J19">
            <v>42775</v>
          </cell>
        </row>
        <row r="20">
          <cell r="I20" t="str">
            <v>2-3</v>
          </cell>
          <cell r="J20">
            <v>42621</v>
          </cell>
        </row>
        <row r="21">
          <cell r="I21" t="str">
            <v>4+</v>
          </cell>
          <cell r="J21">
            <v>42621</v>
          </cell>
        </row>
        <row r="22">
          <cell r="I22" t="str">
            <v>2-3</v>
          </cell>
          <cell r="J22">
            <v>42621</v>
          </cell>
        </row>
        <row r="23">
          <cell r="I23" t="str">
            <v>2-3</v>
          </cell>
          <cell r="J23">
            <v>42621</v>
          </cell>
        </row>
        <row r="24">
          <cell r="I24" t="str">
            <v>2-3</v>
          </cell>
          <cell r="J24">
            <v>42621</v>
          </cell>
        </row>
        <row r="25">
          <cell r="I25" t="str">
            <v>4+</v>
          </cell>
          <cell r="J25">
            <v>42621</v>
          </cell>
        </row>
        <row r="26">
          <cell r="I26" t="str">
            <v>4+</v>
          </cell>
          <cell r="J26">
            <v>42621</v>
          </cell>
        </row>
        <row r="27">
          <cell r="I27" t="str">
            <v>4+</v>
          </cell>
          <cell r="J27">
            <v>42621</v>
          </cell>
        </row>
        <row r="55">
          <cell r="I55" t="str">
            <v>2-3</v>
          </cell>
          <cell r="J55">
            <v>42667</v>
          </cell>
        </row>
        <row r="56">
          <cell r="I56" t="str">
            <v>2-3</v>
          </cell>
          <cell r="J56">
            <v>42667</v>
          </cell>
        </row>
        <row r="57">
          <cell r="I57">
            <v>4</v>
          </cell>
          <cell r="J57">
            <v>42667</v>
          </cell>
        </row>
        <row r="58">
          <cell r="I58" t="str">
            <v>2-3</v>
          </cell>
          <cell r="J58">
            <v>42667</v>
          </cell>
        </row>
        <row r="59">
          <cell r="I59" t="str">
            <v>2-3</v>
          </cell>
          <cell r="J59">
            <v>42667</v>
          </cell>
        </row>
        <row r="60">
          <cell r="I60">
            <v>4</v>
          </cell>
          <cell r="J60">
            <v>42667</v>
          </cell>
        </row>
        <row r="61">
          <cell r="I61" t="str">
            <v>2-3</v>
          </cell>
          <cell r="J61">
            <v>42667</v>
          </cell>
        </row>
        <row r="62">
          <cell r="I62" t="str">
            <v>2-3</v>
          </cell>
          <cell r="J62">
            <v>42667</v>
          </cell>
        </row>
        <row r="63">
          <cell r="I63">
            <v>4</v>
          </cell>
          <cell r="J63">
            <v>42667</v>
          </cell>
        </row>
        <row r="64">
          <cell r="I64" t="str">
            <v>2-3</v>
          </cell>
          <cell r="J64">
            <v>42667</v>
          </cell>
        </row>
        <row r="65">
          <cell r="I65" t="str">
            <v>2-3</v>
          </cell>
          <cell r="J65">
            <v>42667</v>
          </cell>
        </row>
        <row r="66">
          <cell r="I66">
            <v>4</v>
          </cell>
          <cell r="J66">
            <v>42667</v>
          </cell>
        </row>
        <row r="68">
          <cell r="I68">
            <v>3</v>
          </cell>
        </row>
        <row r="117">
          <cell r="I117" t="str">
            <v>4+</v>
          </cell>
          <cell r="J117">
            <v>42591</v>
          </cell>
        </row>
        <row r="140">
          <cell r="I140">
            <v>3</v>
          </cell>
          <cell r="J140">
            <v>42591</v>
          </cell>
        </row>
        <row r="141">
          <cell r="I141" t="str">
            <v>4+</v>
          </cell>
          <cell r="J141">
            <v>42591</v>
          </cell>
        </row>
        <row r="142">
          <cell r="I142" t="str">
            <v>4+</v>
          </cell>
          <cell r="J142">
            <v>42591</v>
          </cell>
        </row>
        <row r="143">
          <cell r="I143" t="str">
            <v>4+</v>
          </cell>
          <cell r="J143">
            <v>40857</v>
          </cell>
        </row>
        <row r="144">
          <cell r="I144" t="str">
            <v>2-3</v>
          </cell>
          <cell r="J144">
            <v>41379</v>
          </cell>
        </row>
        <row r="145">
          <cell r="I145" t="str">
            <v>1-2</v>
          </cell>
          <cell r="J145">
            <v>42505</v>
          </cell>
        </row>
        <row r="146">
          <cell r="I146">
            <v>3</v>
          </cell>
          <cell r="J146">
            <v>42505</v>
          </cell>
        </row>
        <row r="148">
          <cell r="I148" t="str">
            <v>1-2</v>
          </cell>
          <cell r="J148">
            <v>42505</v>
          </cell>
        </row>
        <row r="149">
          <cell r="I149">
            <v>3</v>
          </cell>
          <cell r="J149">
            <v>42505</v>
          </cell>
        </row>
        <row r="150">
          <cell r="I150">
            <v>3</v>
          </cell>
          <cell r="J150">
            <v>42402</v>
          </cell>
        </row>
        <row r="151">
          <cell r="I151">
            <v>3</v>
          </cell>
          <cell r="J151">
            <v>42505</v>
          </cell>
        </row>
        <row r="152">
          <cell r="I152" t="str">
            <v>1-2</v>
          </cell>
          <cell r="J152">
            <v>42505</v>
          </cell>
        </row>
        <row r="153">
          <cell r="I153">
            <v>3</v>
          </cell>
          <cell r="J153">
            <v>42505</v>
          </cell>
        </row>
        <row r="165">
          <cell r="I165" t="str">
            <v>4+</v>
          </cell>
          <cell r="J165">
            <v>42591</v>
          </cell>
        </row>
        <row r="166">
          <cell r="I166" t="str">
            <v>2-3</v>
          </cell>
          <cell r="J166">
            <v>41666</v>
          </cell>
        </row>
        <row r="180">
          <cell r="I180">
            <v>3</v>
          </cell>
          <cell r="J180">
            <v>42591</v>
          </cell>
        </row>
        <row r="181">
          <cell r="I181" t="str">
            <v>4+</v>
          </cell>
          <cell r="J181">
            <v>42591</v>
          </cell>
        </row>
        <row r="184">
          <cell r="I184" t="str">
            <v>2-3</v>
          </cell>
          <cell r="J184">
            <v>41666</v>
          </cell>
        </row>
        <row r="185">
          <cell r="I185" t="str">
            <v>2-3</v>
          </cell>
          <cell r="J185">
            <v>41666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437"/>
  <sheetViews>
    <sheetView tabSelected="1" topLeftCell="Q50" zoomScaleNormal="100" workbookViewId="0">
      <selection activeCell="C55" sqref="C55"/>
    </sheetView>
  </sheetViews>
  <sheetFormatPr defaultColWidth="24.85546875" defaultRowHeight="15" x14ac:dyDescent="0.25"/>
  <cols>
    <col min="1" max="1" width="5.5703125" customWidth="1"/>
    <col min="2" max="2" width="5.85546875" customWidth="1"/>
    <col min="3" max="3" width="18.42578125" customWidth="1"/>
    <col min="4" max="4" width="39.28515625" customWidth="1"/>
    <col min="5" max="5" width="12.140625" customWidth="1"/>
    <col min="6" max="6" width="12.42578125" customWidth="1"/>
    <col min="7" max="7" width="25.5703125" customWidth="1"/>
    <col min="8" max="8" width="7.5703125" customWidth="1"/>
    <col min="9" max="9" width="28" customWidth="1"/>
    <col min="10" max="10" width="3.140625" customWidth="1"/>
    <col min="11" max="11" width="7.5703125" style="36" customWidth="1"/>
    <col min="12" max="12" width="6.85546875" style="54" customWidth="1"/>
    <col min="13" max="13" width="24.85546875" style="17"/>
    <col min="14" max="14" width="5.85546875" style="54" customWidth="1"/>
    <col min="15" max="15" width="9.85546875" style="58" customWidth="1"/>
    <col min="16" max="16" width="37.140625" style="58" customWidth="1"/>
    <col min="17" max="17" width="13.42578125" style="58" customWidth="1"/>
    <col min="18" max="18" width="29.85546875" style="24" customWidth="1"/>
    <col min="19" max="19" width="8.85546875" style="8" customWidth="1"/>
    <col min="20" max="20" width="26.85546875" style="48" customWidth="1"/>
    <col min="21" max="21" width="22.85546875" style="79" customWidth="1"/>
    <col min="22" max="22" width="20.85546875" style="79" customWidth="1"/>
    <col min="23" max="23" width="16.28515625" style="79" customWidth="1"/>
    <col min="24" max="25" width="24.85546875" style="38"/>
    <col min="26" max="26" width="24.85546875" style="39"/>
    <col min="27" max="27" width="67" bestFit="1" customWidth="1"/>
    <col min="28" max="28" width="16" customWidth="1"/>
    <col min="29" max="29" width="33.42578125" style="130" customWidth="1"/>
    <col min="30" max="30" width="20.5703125" style="130" customWidth="1"/>
    <col min="31" max="31" width="98.85546875" bestFit="1" customWidth="1"/>
    <col min="49" max="1042" width="24.85546875" style="17"/>
  </cols>
  <sheetData>
    <row r="1" spans="1:1042" ht="30" x14ac:dyDescent="0.25">
      <c r="A1" s="111" t="s">
        <v>192</v>
      </c>
      <c r="B1" s="112" t="s">
        <v>193</v>
      </c>
      <c r="K1" s="55"/>
      <c r="L1"/>
      <c r="M1" s="69" t="s">
        <v>165</v>
      </c>
      <c r="N1" s="63"/>
      <c r="O1" s="6"/>
      <c r="P1" s="6"/>
      <c r="Q1" s="6"/>
      <c r="R1" s="70" t="s">
        <v>168</v>
      </c>
      <c r="S1" s="71"/>
      <c r="T1" s="69" t="s">
        <v>203</v>
      </c>
      <c r="U1" s="133" t="s">
        <v>724</v>
      </c>
      <c r="V1" s="78"/>
      <c r="W1" s="78"/>
      <c r="X1" s="56"/>
      <c r="Y1" s="56"/>
      <c r="Z1" s="57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x14ac:dyDescent="0.25">
      <c r="A2" t="s">
        <v>192</v>
      </c>
      <c r="B2" s="113" t="s">
        <v>201</v>
      </c>
      <c r="K2" s="55"/>
      <c r="L2" s="55"/>
      <c r="M2" s="64" t="s">
        <v>6</v>
      </c>
      <c r="N2" s="65">
        <v>11</v>
      </c>
      <c r="O2" s="6"/>
      <c r="P2" s="6"/>
      <c r="Q2" s="6"/>
      <c r="R2" s="72" t="s">
        <v>104</v>
      </c>
      <c r="S2" s="73">
        <v>11</v>
      </c>
      <c r="T2" s="83" t="s">
        <v>176</v>
      </c>
      <c r="U2" s="134">
        <f>COUNTIF($V$64:$V$428, T2)</f>
        <v>7</v>
      </c>
      <c r="V2" s="78"/>
      <c r="W2" s="78"/>
      <c r="X2" s="56"/>
      <c r="Y2" s="56"/>
      <c r="Z2" s="5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x14ac:dyDescent="0.25">
      <c r="A3" t="s">
        <v>192</v>
      </c>
      <c r="B3" s="113"/>
      <c r="K3" s="55"/>
      <c r="L3" s="55"/>
      <c r="M3" s="66" t="s">
        <v>17</v>
      </c>
      <c r="N3" s="65">
        <f>N2+1</f>
        <v>12</v>
      </c>
      <c r="O3" s="6"/>
      <c r="P3" s="6"/>
      <c r="Q3" s="6"/>
      <c r="R3" s="72" t="s">
        <v>105</v>
      </c>
      <c r="S3" s="73">
        <v>12</v>
      </c>
      <c r="T3" s="83" t="s">
        <v>177</v>
      </c>
      <c r="U3" s="134">
        <f>COUNTIF($V$64:$V$428, T3)</f>
        <v>14</v>
      </c>
      <c r="V3" s="78"/>
      <c r="W3" s="78"/>
      <c r="X3" s="56"/>
      <c r="Y3" s="56"/>
      <c r="Z3" s="57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x14ac:dyDescent="0.25">
      <c r="A4" t="s">
        <v>192</v>
      </c>
      <c r="B4" t="s">
        <v>194</v>
      </c>
      <c r="D4" t="s">
        <v>200</v>
      </c>
      <c r="K4" s="55"/>
      <c r="L4" s="55"/>
      <c r="M4" s="164" t="s">
        <v>885</v>
      </c>
      <c r="N4" s="165">
        <v>29</v>
      </c>
      <c r="O4" s="6"/>
      <c r="P4" s="6"/>
      <c r="Q4" s="6"/>
      <c r="R4" s="72" t="s">
        <v>106</v>
      </c>
      <c r="S4" s="73">
        <v>13</v>
      </c>
      <c r="T4" s="83" t="s">
        <v>178</v>
      </c>
      <c r="U4" s="134">
        <f>COUNTIF($V$64:$V$428, T4)</f>
        <v>27</v>
      </c>
      <c r="V4" s="78"/>
      <c r="W4" s="78"/>
      <c r="X4" s="56"/>
      <c r="Y4" s="56"/>
      <c r="Z4" s="57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x14ac:dyDescent="0.25">
      <c r="A5" t="s">
        <v>192</v>
      </c>
      <c r="B5" t="s">
        <v>195</v>
      </c>
      <c r="D5" s="101" t="s">
        <v>895</v>
      </c>
      <c r="E5" s="101"/>
      <c r="H5" s="101"/>
      <c r="I5" s="101"/>
      <c r="K5" s="55"/>
      <c r="L5" s="55"/>
      <c r="M5" s="67" t="s">
        <v>93</v>
      </c>
      <c r="N5" s="65">
        <f>N3+1</f>
        <v>13</v>
      </c>
      <c r="O5" s="6"/>
      <c r="P5" s="6"/>
      <c r="Q5" s="6"/>
      <c r="R5" s="72" t="s">
        <v>102</v>
      </c>
      <c r="S5" s="73">
        <v>14</v>
      </c>
      <c r="T5" s="83" t="s">
        <v>179</v>
      </c>
      <c r="U5" s="134">
        <f>COUNTIF($V$64:$V$428, T5)</f>
        <v>23</v>
      </c>
      <c r="V5" s="78"/>
      <c r="W5" s="78"/>
      <c r="X5" s="56"/>
      <c r="Y5" s="56"/>
      <c r="Z5" s="5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x14ac:dyDescent="0.25">
      <c r="A6" t="s">
        <v>192</v>
      </c>
      <c r="K6" s="55"/>
      <c r="L6" s="55"/>
      <c r="M6" s="119" t="s">
        <v>350</v>
      </c>
      <c r="N6" s="120">
        <v>27</v>
      </c>
      <c r="O6" s="6"/>
      <c r="P6" s="6"/>
      <c r="Q6" s="6"/>
      <c r="R6" s="72" t="s">
        <v>103</v>
      </c>
      <c r="S6" s="73">
        <v>15</v>
      </c>
      <c r="T6" s="83" t="s">
        <v>180</v>
      </c>
      <c r="U6" s="134">
        <f>COUNTIF($V$64:$V$428, T6)</f>
        <v>26</v>
      </c>
      <c r="V6" s="78"/>
      <c r="W6" s="78"/>
      <c r="X6" s="56"/>
      <c r="Y6" s="56"/>
      <c r="Z6" s="5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x14ac:dyDescent="0.25">
      <c r="A7" t="s">
        <v>192</v>
      </c>
      <c r="B7" t="s">
        <v>196</v>
      </c>
      <c r="D7" t="s">
        <v>202</v>
      </c>
      <c r="K7" s="55"/>
      <c r="L7" s="55"/>
      <c r="M7" s="67" t="s">
        <v>98</v>
      </c>
      <c r="N7" s="65">
        <f>N5+1</f>
        <v>14</v>
      </c>
      <c r="O7" s="6"/>
      <c r="P7" s="6"/>
      <c r="Q7" s="6"/>
      <c r="R7" s="76" t="s">
        <v>169</v>
      </c>
      <c r="S7" s="77">
        <v>31</v>
      </c>
      <c r="T7" s="84" t="s">
        <v>181</v>
      </c>
      <c r="U7" s="134">
        <f>COUNTIF($V$64:$V$428, T7)</f>
        <v>0</v>
      </c>
      <c r="V7" s="78"/>
      <c r="W7" s="78"/>
      <c r="X7" s="56"/>
      <c r="Y7" s="56"/>
      <c r="Z7" s="57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x14ac:dyDescent="0.25">
      <c r="A8" t="s">
        <v>192</v>
      </c>
      <c r="K8" s="55"/>
      <c r="L8" s="55"/>
      <c r="M8" s="67" t="s">
        <v>94</v>
      </c>
      <c r="N8" s="65">
        <f t="shared" ref="N8:N20" si="0">N7+1</f>
        <v>15</v>
      </c>
      <c r="O8" s="6"/>
      <c r="P8" s="6"/>
      <c r="Q8" s="6"/>
      <c r="R8" s="72" t="s">
        <v>160</v>
      </c>
      <c r="S8" s="73">
        <v>32</v>
      </c>
      <c r="T8" s="83" t="s">
        <v>182</v>
      </c>
      <c r="U8" s="134">
        <f>COUNTIF($V$64:$V$428, T8)</f>
        <v>2</v>
      </c>
      <c r="V8" s="78"/>
      <c r="W8" s="78"/>
      <c r="X8" s="56"/>
      <c r="Y8" s="56"/>
      <c r="Z8" s="5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x14ac:dyDescent="0.25">
      <c r="A9" t="s">
        <v>192</v>
      </c>
      <c r="B9" t="s">
        <v>197</v>
      </c>
      <c r="D9" t="s">
        <v>907</v>
      </c>
      <c r="K9" s="55"/>
      <c r="L9" s="55"/>
      <c r="M9" s="66" t="s">
        <v>24</v>
      </c>
      <c r="N9" s="65">
        <f t="shared" si="0"/>
        <v>16</v>
      </c>
      <c r="O9" s="6"/>
      <c r="P9" s="6"/>
      <c r="Q9" s="6"/>
      <c r="R9" s="72" t="s">
        <v>170</v>
      </c>
      <c r="S9" s="73">
        <v>33</v>
      </c>
      <c r="T9" s="83" t="s">
        <v>183</v>
      </c>
      <c r="U9" s="134">
        <f>COUNTIF($V$64:$V$428, T9)</f>
        <v>0</v>
      </c>
      <c r="V9" s="78"/>
      <c r="W9" s="78"/>
      <c r="X9" s="56"/>
      <c r="Y9" s="56"/>
      <c r="Z9" s="5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x14ac:dyDescent="0.25">
      <c r="A10" t="s">
        <v>192</v>
      </c>
      <c r="D10" t="s">
        <v>894</v>
      </c>
      <c r="K10" s="55"/>
      <c r="L10" s="55"/>
      <c r="M10" s="66" t="s">
        <v>25</v>
      </c>
      <c r="N10" s="65">
        <f t="shared" si="0"/>
        <v>17</v>
      </c>
      <c r="O10" s="6"/>
      <c r="P10" s="6"/>
      <c r="Q10" s="6"/>
      <c r="R10" s="72" t="s">
        <v>161</v>
      </c>
      <c r="S10" s="73">
        <v>34</v>
      </c>
      <c r="T10" s="83" t="s">
        <v>184</v>
      </c>
      <c r="U10" s="134">
        <f>COUNTIF($V$64:$V$428, T10)</f>
        <v>5</v>
      </c>
      <c r="V10" s="78"/>
      <c r="W10" s="78"/>
      <c r="X10" s="56"/>
      <c r="Y10" s="56"/>
      <c r="Z10" s="5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x14ac:dyDescent="0.25">
      <c r="A11" t="s">
        <v>192</v>
      </c>
      <c r="D11" t="s">
        <v>884</v>
      </c>
      <c r="K11" s="55"/>
      <c r="L11" s="55"/>
      <c r="M11" s="66" t="s">
        <v>32</v>
      </c>
      <c r="N11" s="65">
        <f t="shared" si="0"/>
        <v>18</v>
      </c>
      <c r="O11" s="6"/>
      <c r="P11" s="6"/>
      <c r="Q11" s="6"/>
      <c r="R11" s="95" t="s">
        <v>171</v>
      </c>
      <c r="S11" s="96">
        <v>19</v>
      </c>
      <c r="T11" s="97" t="s">
        <v>191</v>
      </c>
      <c r="U11" s="134">
        <f>COUNTIF($V$64:$V$428, T11)</f>
        <v>7</v>
      </c>
      <c r="V11" s="78"/>
      <c r="W11" s="78"/>
      <c r="X11" s="56"/>
      <c r="Y11" s="56"/>
      <c r="Z11" s="57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x14ac:dyDescent="0.25">
      <c r="A12" t="s">
        <v>192</v>
      </c>
      <c r="D12" t="s">
        <v>874</v>
      </c>
      <c r="K12" s="55"/>
      <c r="L12" s="55"/>
      <c r="M12" s="67" t="s">
        <v>88</v>
      </c>
      <c r="N12" s="65">
        <f t="shared" si="0"/>
        <v>19</v>
      </c>
      <c r="O12" s="6"/>
      <c r="P12" s="6"/>
      <c r="Q12" s="6"/>
      <c r="R12" s="72" t="s">
        <v>172</v>
      </c>
      <c r="S12" s="73">
        <v>19</v>
      </c>
      <c r="T12" s="83" t="s">
        <v>191</v>
      </c>
      <c r="U12" s="134">
        <f>COUNTIF($V$64:$V$428, T12)</f>
        <v>7</v>
      </c>
      <c r="V12" s="78" t="s">
        <v>226</v>
      </c>
      <c r="W12" s="78"/>
      <c r="X12" s="56"/>
      <c r="Y12" s="56"/>
      <c r="Z12" s="57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x14ac:dyDescent="0.25">
      <c r="A13" t="s">
        <v>192</v>
      </c>
      <c r="D13" t="s">
        <v>830</v>
      </c>
      <c r="K13" s="55"/>
      <c r="L13" s="55"/>
      <c r="M13" s="119" t="s">
        <v>351</v>
      </c>
      <c r="N13" s="120">
        <v>28</v>
      </c>
      <c r="O13" s="6"/>
      <c r="P13" s="6"/>
      <c r="Q13" s="6"/>
      <c r="R13" s="95" t="s">
        <v>173</v>
      </c>
      <c r="S13" s="96">
        <v>23</v>
      </c>
      <c r="T13" s="97" t="s">
        <v>189</v>
      </c>
      <c r="U13" s="134">
        <f>COUNTIF($V$64:$V$428, T13)</f>
        <v>6</v>
      </c>
      <c r="V13" s="78"/>
      <c r="W13" s="78"/>
      <c r="X13" s="56"/>
      <c r="Y13" s="56"/>
      <c r="Z13" s="57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x14ac:dyDescent="0.25">
      <c r="A14" t="s">
        <v>192</v>
      </c>
      <c r="D14" t="s">
        <v>826</v>
      </c>
      <c r="J14" s="87"/>
      <c r="K14" s="55"/>
      <c r="L14" s="55"/>
      <c r="M14" s="67" t="s">
        <v>95</v>
      </c>
      <c r="N14" s="65">
        <f>N12+1</f>
        <v>20</v>
      </c>
      <c r="O14" s="6"/>
      <c r="P14" s="6"/>
      <c r="Q14" s="6"/>
      <c r="R14" s="72" t="s">
        <v>174</v>
      </c>
      <c r="S14" s="73">
        <v>23</v>
      </c>
      <c r="T14" s="83" t="s">
        <v>189</v>
      </c>
      <c r="U14" s="134">
        <f>COUNTIF($V$64:$V$428, T14)</f>
        <v>6</v>
      </c>
      <c r="V14" s="78" t="s">
        <v>227</v>
      </c>
      <c r="W14" s="78"/>
      <c r="X14" s="56"/>
      <c r="Y14" s="56"/>
      <c r="Z14" s="57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x14ac:dyDescent="0.25">
      <c r="A15" t="s">
        <v>192</v>
      </c>
      <c r="D15" t="s">
        <v>735</v>
      </c>
      <c r="K15" s="55"/>
      <c r="L15" s="55"/>
      <c r="M15" s="67" t="s">
        <v>96</v>
      </c>
      <c r="N15" s="65">
        <f t="shared" si="0"/>
        <v>21</v>
      </c>
      <c r="O15" s="6"/>
      <c r="P15" s="6"/>
      <c r="Q15" s="6"/>
      <c r="R15" s="76" t="s">
        <v>175</v>
      </c>
      <c r="S15" s="77">
        <v>36</v>
      </c>
      <c r="T15" s="84" t="s">
        <v>190</v>
      </c>
      <c r="U15" s="134">
        <f>COUNTIF($V$64:$V$428, T15)</f>
        <v>0</v>
      </c>
      <c r="V15" s="78"/>
      <c r="W15" s="78"/>
      <c r="X15" s="56"/>
      <c r="Y15" s="56"/>
      <c r="Z15" s="57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x14ac:dyDescent="0.25">
      <c r="A16" t="s">
        <v>192</v>
      </c>
      <c r="D16" t="s">
        <v>732</v>
      </c>
      <c r="K16" s="55"/>
      <c r="L16" s="55"/>
      <c r="M16" s="67" t="s">
        <v>97</v>
      </c>
      <c r="N16" s="65">
        <f t="shared" si="0"/>
        <v>22</v>
      </c>
      <c r="O16" s="6"/>
      <c r="P16" s="6"/>
      <c r="Q16" s="6"/>
      <c r="R16" s="72" t="s">
        <v>91</v>
      </c>
      <c r="S16" s="73">
        <v>21</v>
      </c>
      <c r="T16" s="83" t="s">
        <v>185</v>
      </c>
      <c r="U16" s="134">
        <f>COUNTIF($V$64:$V$428, T16)</f>
        <v>9</v>
      </c>
      <c r="V16" s="78"/>
      <c r="W16" s="78"/>
      <c r="X16" s="56"/>
      <c r="Y16" s="56"/>
      <c r="Z16" s="57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x14ac:dyDescent="0.25">
      <c r="A17" t="s">
        <v>192</v>
      </c>
      <c r="D17" t="s">
        <v>730</v>
      </c>
      <c r="H17" s="87"/>
      <c r="I17" s="87"/>
      <c r="K17" s="55"/>
      <c r="L17" s="55"/>
      <c r="M17" s="66" t="s">
        <v>39</v>
      </c>
      <c r="N17" s="65">
        <f t="shared" si="0"/>
        <v>23</v>
      </c>
      <c r="O17" s="6"/>
      <c r="P17" s="6"/>
      <c r="Q17" s="6"/>
      <c r="R17" s="72" t="s">
        <v>162</v>
      </c>
      <c r="S17" s="73">
        <v>16</v>
      </c>
      <c r="T17" s="83" t="s">
        <v>187</v>
      </c>
      <c r="U17" s="134">
        <f>COUNTIF($V$64:$V$428, T17)</f>
        <v>2</v>
      </c>
      <c r="V17" s="78"/>
      <c r="W17" s="78"/>
      <c r="X17" s="56"/>
      <c r="Y17" s="56"/>
      <c r="Z17" s="57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x14ac:dyDescent="0.25">
      <c r="A18" t="s">
        <v>192</v>
      </c>
      <c r="D18" t="s">
        <v>873</v>
      </c>
      <c r="K18" s="55"/>
      <c r="L18" s="55"/>
      <c r="M18" s="67" t="s">
        <v>89</v>
      </c>
      <c r="N18" s="65">
        <f t="shared" si="0"/>
        <v>24</v>
      </c>
      <c r="O18" s="6"/>
      <c r="P18" s="6"/>
      <c r="Q18" s="6"/>
      <c r="R18" s="72" t="s">
        <v>163</v>
      </c>
      <c r="S18" s="73">
        <v>17</v>
      </c>
      <c r="T18" s="83" t="s">
        <v>188</v>
      </c>
      <c r="U18" s="134">
        <f>COUNTIF($V$64:$V$428, T18)</f>
        <v>4</v>
      </c>
      <c r="V18" s="78"/>
      <c r="W18" s="78"/>
      <c r="X18" s="56"/>
      <c r="Y18" s="56"/>
      <c r="Z18" s="57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x14ac:dyDescent="0.25">
      <c r="A19" t="s">
        <v>192</v>
      </c>
      <c r="D19" t="s">
        <v>369</v>
      </c>
      <c r="K19" s="55"/>
      <c r="L19" s="55"/>
      <c r="M19" s="66" t="s">
        <v>46</v>
      </c>
      <c r="N19" s="65">
        <f t="shared" si="0"/>
        <v>25</v>
      </c>
      <c r="O19" s="6"/>
      <c r="P19" s="6"/>
      <c r="Q19" s="6"/>
      <c r="R19" s="72" t="s">
        <v>90</v>
      </c>
      <c r="S19" s="73">
        <v>22</v>
      </c>
      <c r="T19" s="83" t="s">
        <v>186</v>
      </c>
      <c r="U19" s="134">
        <f>COUNTIF($V$64:$V$428, T19)</f>
        <v>1</v>
      </c>
      <c r="V19" s="78"/>
      <c r="W19" s="78"/>
      <c r="X19" s="56"/>
      <c r="Y19" s="56"/>
      <c r="Z19" s="57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x14ac:dyDescent="0.25">
      <c r="A20" t="s">
        <v>192</v>
      </c>
      <c r="D20" t="s">
        <v>709</v>
      </c>
      <c r="K20" s="55"/>
      <c r="L20" s="55"/>
      <c r="M20" s="66" t="s">
        <v>50</v>
      </c>
      <c r="N20" s="65">
        <f t="shared" si="0"/>
        <v>26</v>
      </c>
      <c r="O20" s="6"/>
      <c r="P20" s="6"/>
      <c r="Q20" s="6"/>
      <c r="R20" s="72" t="s">
        <v>216</v>
      </c>
      <c r="S20" s="73">
        <v>38</v>
      </c>
      <c r="T20" s="83" t="s">
        <v>217</v>
      </c>
      <c r="U20" s="134">
        <f>COUNTIF($V$64:$V$428, T20)</f>
        <v>1</v>
      </c>
      <c r="V20" s="78"/>
      <c r="W20" s="78"/>
      <c r="X20" s="56"/>
      <c r="Y20" s="56"/>
      <c r="Z20" s="57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x14ac:dyDescent="0.25">
      <c r="A21" t="s">
        <v>192</v>
      </c>
      <c r="D21" t="s">
        <v>348</v>
      </c>
      <c r="K21" s="55"/>
      <c r="L21" s="55"/>
      <c r="M21" s="94" t="s">
        <v>214</v>
      </c>
      <c r="N21" s="68">
        <v>99</v>
      </c>
      <c r="O21" s="6"/>
      <c r="P21" s="6"/>
      <c r="Q21" s="6"/>
      <c r="R21" s="72" t="s">
        <v>263</v>
      </c>
      <c r="S21" s="14">
        <v>39</v>
      </c>
      <c r="T21" s="103" t="s">
        <v>260</v>
      </c>
      <c r="U21" s="134">
        <f>COUNTIF($V$64:$V$428, T21)</f>
        <v>9</v>
      </c>
      <c r="V21" s="78"/>
      <c r="W21" s="78"/>
      <c r="X21" s="56"/>
      <c r="Y21" s="56"/>
      <c r="Z21" s="57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x14ac:dyDescent="0.25">
      <c r="A22" t="s">
        <v>192</v>
      </c>
      <c r="D22" t="s">
        <v>267</v>
      </c>
      <c r="K22" s="55"/>
      <c r="L22" s="55"/>
      <c r="M22" s="6"/>
      <c r="N22" s="55"/>
      <c r="O22" s="6"/>
      <c r="P22" s="6"/>
      <c r="Q22" s="6"/>
      <c r="R22" s="72" t="s">
        <v>264</v>
      </c>
      <c r="S22" s="14">
        <v>40</v>
      </c>
      <c r="T22" s="104" t="s">
        <v>261</v>
      </c>
      <c r="U22" s="134">
        <f>COUNTIF($V$64:$V$428, T22)</f>
        <v>9</v>
      </c>
      <c r="V22" s="78"/>
      <c r="W22" s="78"/>
      <c r="X22" s="56"/>
      <c r="Y22" s="56"/>
      <c r="Z22" s="57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x14ac:dyDescent="0.25">
      <c r="A23" t="s">
        <v>192</v>
      </c>
      <c r="D23" t="s">
        <v>266</v>
      </c>
      <c r="K23" s="55"/>
      <c r="L23" s="55"/>
      <c r="M23" s="6"/>
      <c r="N23" s="55"/>
      <c r="O23" s="6"/>
      <c r="P23" s="6"/>
      <c r="Q23" s="6"/>
      <c r="R23" s="72" t="s">
        <v>265</v>
      </c>
      <c r="S23" s="14">
        <v>41</v>
      </c>
      <c r="T23" s="104" t="s">
        <v>262</v>
      </c>
      <c r="U23" s="134">
        <f>COUNTIF($V$64:$V$428, T23)</f>
        <v>9</v>
      </c>
      <c r="V23" s="78"/>
      <c r="W23" s="78"/>
      <c r="X23" s="56"/>
      <c r="Y23" s="56"/>
      <c r="Z23" s="57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x14ac:dyDescent="0.25">
      <c r="A24" t="s">
        <v>192</v>
      </c>
      <c r="D24" t="s">
        <v>256</v>
      </c>
      <c r="K24" s="55"/>
      <c r="L24" s="55"/>
      <c r="M24" s="6"/>
      <c r="N24" s="55"/>
      <c r="O24" s="6"/>
      <c r="P24" s="6"/>
      <c r="Q24" s="6"/>
      <c r="R24" s="72" t="s">
        <v>220</v>
      </c>
      <c r="S24" s="14">
        <v>42</v>
      </c>
      <c r="T24" s="104" t="s">
        <v>223</v>
      </c>
      <c r="U24" s="134">
        <f>COUNTIF($V$64:$V$428, T24)</f>
        <v>4</v>
      </c>
      <c r="V24" s="78"/>
      <c r="W24" s="78"/>
      <c r="X24" s="56"/>
      <c r="Y24" s="56"/>
      <c r="Z24" s="5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x14ac:dyDescent="0.25">
      <c r="A25" t="s">
        <v>192</v>
      </c>
      <c r="D25" t="s">
        <v>219</v>
      </c>
      <c r="K25" s="55"/>
      <c r="L25" s="55"/>
      <c r="M25" s="6"/>
      <c r="N25" s="55"/>
      <c r="O25" s="6"/>
      <c r="P25" s="6"/>
      <c r="Q25" s="6"/>
      <c r="R25" s="72" t="s">
        <v>221</v>
      </c>
      <c r="S25" s="14">
        <v>43</v>
      </c>
      <c r="T25" s="104" t="s">
        <v>224</v>
      </c>
      <c r="U25" s="134">
        <f>COUNTIF($V$64:$V$428, T25)</f>
        <v>4</v>
      </c>
      <c r="V25" s="78"/>
      <c r="W25" s="78"/>
      <c r="X25" s="56"/>
      <c r="Y25" s="56"/>
      <c r="Z25" s="5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x14ac:dyDescent="0.25">
      <c r="A26" t="s">
        <v>192</v>
      </c>
      <c r="D26" t="s">
        <v>213</v>
      </c>
      <c r="E26" s="87"/>
      <c r="K26" s="55"/>
      <c r="L26" s="55"/>
      <c r="M26" s="6"/>
      <c r="N26" s="55"/>
      <c r="O26" s="6"/>
      <c r="P26" s="6"/>
      <c r="Q26" s="6"/>
      <c r="R26" s="74" t="s">
        <v>222</v>
      </c>
      <c r="S26" s="98">
        <v>44</v>
      </c>
      <c r="T26" s="105" t="s">
        <v>225</v>
      </c>
      <c r="U26" s="134">
        <f>COUNTIF($V$64:$V$428, T26)</f>
        <v>4</v>
      </c>
      <c r="V26" s="78"/>
      <c r="W26" s="78"/>
      <c r="X26" s="56"/>
      <c r="Y26" s="56"/>
      <c r="Z26" s="5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x14ac:dyDescent="0.25">
      <c r="A27" t="s">
        <v>192</v>
      </c>
      <c r="K27" s="55"/>
      <c r="L27" s="55"/>
      <c r="M27" s="6"/>
      <c r="N27" s="55"/>
      <c r="O27" s="6"/>
      <c r="P27" s="6"/>
      <c r="Q27" s="6"/>
      <c r="R27" s="72" t="s">
        <v>285</v>
      </c>
      <c r="S27" s="14">
        <v>58</v>
      </c>
      <c r="T27" s="104" t="s">
        <v>268</v>
      </c>
      <c r="U27" s="134">
        <f>COUNTIF($V$64:$V$428, T27)</f>
        <v>2</v>
      </c>
      <c r="V27" s="132" t="s">
        <v>323</v>
      </c>
      <c r="W27" s="78"/>
      <c r="X27" s="56"/>
      <c r="Y27" s="56"/>
      <c r="Z27" s="5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x14ac:dyDescent="0.25">
      <c r="A28" t="s">
        <v>192</v>
      </c>
      <c r="K28" s="55"/>
      <c r="L28" s="55"/>
      <c r="M28" s="6"/>
      <c r="N28" s="55"/>
      <c r="O28" s="6"/>
      <c r="P28" s="6"/>
      <c r="Q28" s="6"/>
      <c r="R28" s="72" t="s">
        <v>277</v>
      </c>
      <c r="S28" s="14">
        <v>59</v>
      </c>
      <c r="T28" s="104" t="s">
        <v>269</v>
      </c>
      <c r="U28" s="134">
        <f>COUNTIF($V$64:$V$428, T28)</f>
        <v>23</v>
      </c>
      <c r="V28" s="78"/>
      <c r="W28" s="78"/>
      <c r="X28" s="56"/>
      <c r="Y28" s="56"/>
      <c r="Z28" s="5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x14ac:dyDescent="0.25">
      <c r="A29" t="s">
        <v>192</v>
      </c>
      <c r="D29" s="87"/>
      <c r="K29" s="55"/>
      <c r="L29" s="55"/>
      <c r="M29" s="6"/>
      <c r="N29" s="55"/>
      <c r="O29" s="6"/>
      <c r="P29" s="6"/>
      <c r="Q29" s="6"/>
      <c r="R29" s="72" t="s">
        <v>278</v>
      </c>
      <c r="S29" s="14">
        <v>60</v>
      </c>
      <c r="T29" s="104" t="s">
        <v>270</v>
      </c>
      <c r="U29" s="134">
        <f>COUNTIF($V$64:$V$428, T29)</f>
        <v>24</v>
      </c>
      <c r="V29" s="78"/>
      <c r="W29" s="78"/>
      <c r="X29" s="56"/>
      <c r="Y29" s="56"/>
      <c r="Z29" s="5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x14ac:dyDescent="0.25">
      <c r="A30" t="s">
        <v>192</v>
      </c>
      <c r="K30" s="55"/>
      <c r="L30" s="55"/>
      <c r="M30" s="6"/>
      <c r="N30" s="55"/>
      <c r="O30" s="6"/>
      <c r="P30" s="6"/>
      <c r="Q30" s="6"/>
      <c r="R30" s="72" t="s">
        <v>279</v>
      </c>
      <c r="S30" s="14">
        <v>61</v>
      </c>
      <c r="T30" s="104" t="s">
        <v>271</v>
      </c>
      <c r="U30" s="134">
        <f>COUNTIF($V$64:$V$428, T30)</f>
        <v>24</v>
      </c>
      <c r="V30" s="78"/>
      <c r="W30" s="78"/>
      <c r="X30" s="56"/>
      <c r="Y30" s="56"/>
      <c r="Z30" s="5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x14ac:dyDescent="0.25">
      <c r="A31" t="s">
        <v>192</v>
      </c>
      <c r="K31" s="55"/>
      <c r="L31" s="55"/>
      <c r="M31" s="6"/>
      <c r="N31" s="55"/>
      <c r="O31" s="6"/>
      <c r="P31" s="6"/>
      <c r="Q31" s="6"/>
      <c r="R31" s="72" t="s">
        <v>280</v>
      </c>
      <c r="S31" s="14">
        <v>62</v>
      </c>
      <c r="T31" s="104" t="s">
        <v>272</v>
      </c>
      <c r="U31" s="134">
        <f>COUNTIF($V$64:$V$428, T31)</f>
        <v>24</v>
      </c>
      <c r="V31" s="78"/>
      <c r="W31" s="78"/>
      <c r="X31" s="56"/>
      <c r="Y31" s="56"/>
      <c r="Z31" s="5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x14ac:dyDescent="0.25">
      <c r="A32" t="s">
        <v>192</v>
      </c>
      <c r="K32" s="55"/>
      <c r="L32" s="55"/>
      <c r="M32" s="6"/>
      <c r="N32" s="55"/>
      <c r="O32" s="6"/>
      <c r="P32" s="6"/>
      <c r="Q32" s="6"/>
      <c r="R32" s="72" t="s">
        <v>281</v>
      </c>
      <c r="S32" s="14">
        <v>63</v>
      </c>
      <c r="T32" s="104" t="s">
        <v>273</v>
      </c>
      <c r="U32" s="134">
        <f>COUNTIF($V$64:$V$428, T32)</f>
        <v>6</v>
      </c>
      <c r="V32" s="78"/>
      <c r="W32" s="78"/>
      <c r="X32" s="56"/>
      <c r="Y32" s="56"/>
      <c r="Z32" s="5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x14ac:dyDescent="0.25">
      <c r="A33" t="s">
        <v>192</v>
      </c>
      <c r="K33" s="55"/>
      <c r="L33" s="55"/>
      <c r="M33" s="6"/>
      <c r="N33" s="55"/>
      <c r="O33" s="6"/>
      <c r="P33" s="6"/>
      <c r="Q33" s="6"/>
      <c r="R33" s="72" t="s">
        <v>282</v>
      </c>
      <c r="S33" s="14">
        <v>64</v>
      </c>
      <c r="T33" s="104" t="s">
        <v>274</v>
      </c>
      <c r="U33" s="134">
        <f>COUNTIF($V$64:$V$428, T33)</f>
        <v>6</v>
      </c>
      <c r="V33" s="78"/>
      <c r="W33" s="78"/>
      <c r="X33" s="56"/>
      <c r="Y33" s="56"/>
      <c r="Z33" s="5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x14ac:dyDescent="0.25">
      <c r="A34" t="s">
        <v>192</v>
      </c>
      <c r="K34" s="55"/>
      <c r="L34" s="55"/>
      <c r="M34" s="6"/>
      <c r="N34" s="55"/>
      <c r="O34" s="6"/>
      <c r="P34" s="6"/>
      <c r="Q34" s="6"/>
      <c r="R34" s="72" t="s">
        <v>283</v>
      </c>
      <c r="S34" s="14">
        <v>65</v>
      </c>
      <c r="T34" s="104" t="s">
        <v>275</v>
      </c>
      <c r="U34" s="134">
        <f>COUNTIF($V$64:$V$428, T34)</f>
        <v>6</v>
      </c>
      <c r="V34" s="78"/>
      <c r="W34" s="78"/>
      <c r="X34" s="56"/>
      <c r="Y34" s="56"/>
      <c r="Z34" s="5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x14ac:dyDescent="0.25">
      <c r="A35" t="s">
        <v>192</v>
      </c>
      <c r="K35" s="55"/>
      <c r="L35" s="55"/>
      <c r="M35" s="6"/>
      <c r="N35" s="55"/>
      <c r="O35" s="6"/>
      <c r="P35" s="6"/>
      <c r="Q35" s="6"/>
      <c r="R35" s="74" t="s">
        <v>284</v>
      </c>
      <c r="S35" s="98">
        <v>66</v>
      </c>
      <c r="T35" s="105" t="s">
        <v>276</v>
      </c>
      <c r="U35" s="134">
        <f>COUNTIF($V$64:$V$428, T35)</f>
        <v>6</v>
      </c>
      <c r="V35" s="78"/>
      <c r="W35" s="78"/>
      <c r="X35" s="56"/>
      <c r="Y35" s="56"/>
      <c r="Z35" s="5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x14ac:dyDescent="0.25">
      <c r="A36" t="s">
        <v>192</v>
      </c>
      <c r="K36" s="55"/>
      <c r="L36" s="55"/>
      <c r="M36" s="6"/>
      <c r="N36" s="55"/>
      <c r="O36" s="6"/>
      <c r="P36" s="6"/>
      <c r="Q36" s="6"/>
      <c r="R36" s="72" t="s">
        <v>710</v>
      </c>
      <c r="S36" s="14">
        <v>67</v>
      </c>
      <c r="T36" s="104" t="s">
        <v>717</v>
      </c>
      <c r="U36" s="134">
        <f>COUNTIF($V$64:$V$428, T36)</f>
        <v>0</v>
      </c>
      <c r="V36" s="132" t="s">
        <v>722</v>
      </c>
      <c r="W36" s="78"/>
      <c r="X36" s="56"/>
      <c r="Y36" s="56"/>
      <c r="Z36" s="57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x14ac:dyDescent="0.25">
      <c r="A37" t="s">
        <v>192</v>
      </c>
      <c r="K37" s="55"/>
      <c r="L37" s="55"/>
      <c r="M37" s="6"/>
      <c r="N37" s="55"/>
      <c r="O37" s="6"/>
      <c r="P37" s="6"/>
      <c r="Q37" s="6"/>
      <c r="R37" s="72" t="s">
        <v>711</v>
      </c>
      <c r="S37" s="14">
        <v>68</v>
      </c>
      <c r="T37" s="104" t="s">
        <v>718</v>
      </c>
      <c r="U37" s="134">
        <f>COUNTIF($V$64:$V$428, T37)</f>
        <v>0</v>
      </c>
      <c r="V37" s="78"/>
      <c r="W37" s="78"/>
      <c r="X37" s="56"/>
      <c r="Y37" s="56"/>
      <c r="Z37" s="57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x14ac:dyDescent="0.25">
      <c r="A38" t="s">
        <v>192</v>
      </c>
      <c r="K38" s="55"/>
      <c r="L38" s="55"/>
      <c r="M38" s="6"/>
      <c r="N38" s="55"/>
      <c r="O38" s="6"/>
      <c r="P38" s="6"/>
      <c r="Q38" s="6"/>
      <c r="R38" s="72" t="s">
        <v>712</v>
      </c>
      <c r="S38" s="14">
        <v>69</v>
      </c>
      <c r="T38" s="104" t="s">
        <v>719</v>
      </c>
      <c r="U38" s="134">
        <f>COUNTIF($V$64:$V$428, T38)</f>
        <v>0</v>
      </c>
      <c r="V38" s="78"/>
      <c r="W38" s="78"/>
      <c r="X38" s="56"/>
      <c r="Y38" s="56"/>
      <c r="Z38" s="57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x14ac:dyDescent="0.25">
      <c r="A39" t="s">
        <v>192</v>
      </c>
      <c r="K39" s="55"/>
      <c r="L39" s="55"/>
      <c r="M39" s="6"/>
      <c r="N39" s="55"/>
      <c r="O39" s="6"/>
      <c r="P39" s="6"/>
      <c r="Q39" s="6"/>
      <c r="R39" s="72" t="s">
        <v>713</v>
      </c>
      <c r="S39" s="14">
        <v>70</v>
      </c>
      <c r="T39" s="104" t="s">
        <v>720</v>
      </c>
      <c r="U39" s="134">
        <f>COUNTIF($V$64:$V$428, T39)</f>
        <v>0</v>
      </c>
      <c r="V39" s="78"/>
      <c r="W39" s="78"/>
      <c r="X39" s="56"/>
      <c r="Y39" s="56"/>
      <c r="Z39" s="57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x14ac:dyDescent="0.25">
      <c r="A40" t="s">
        <v>192</v>
      </c>
      <c r="K40" s="55"/>
      <c r="L40" s="55"/>
      <c r="M40" s="6"/>
      <c r="N40" s="55"/>
      <c r="O40" s="6"/>
      <c r="P40" s="6"/>
      <c r="Q40" s="6"/>
      <c r="R40" s="74" t="s">
        <v>714</v>
      </c>
      <c r="S40" s="98">
        <v>71</v>
      </c>
      <c r="T40" s="105" t="s">
        <v>721</v>
      </c>
      <c r="U40" s="134">
        <f>COUNTIF($V$64:$V$428, T40)</f>
        <v>0</v>
      </c>
      <c r="V40" s="78"/>
      <c r="W40" s="78"/>
      <c r="X40" s="56"/>
      <c r="Y40" s="56"/>
      <c r="Z40" s="57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x14ac:dyDescent="0.25">
      <c r="A41" t="s">
        <v>192</v>
      </c>
      <c r="K41" s="55"/>
      <c r="L41" s="55"/>
      <c r="M41" s="6"/>
      <c r="N41" s="55"/>
      <c r="O41" s="6"/>
      <c r="P41" s="6"/>
      <c r="Q41" s="6"/>
      <c r="R41" s="135" t="s">
        <v>715</v>
      </c>
      <c r="S41" s="136">
        <v>72</v>
      </c>
      <c r="T41" s="137" t="s">
        <v>716</v>
      </c>
      <c r="U41" s="134">
        <f>COUNTIF($V$64:$V$428, T41)</f>
        <v>0</v>
      </c>
      <c r="V41" s="132" t="s">
        <v>723</v>
      </c>
      <c r="W41" s="78"/>
      <c r="X41" s="56"/>
      <c r="Y41" s="56"/>
      <c r="Z41" s="5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x14ac:dyDescent="0.25">
      <c r="A42" t="s">
        <v>192</v>
      </c>
      <c r="K42" s="55"/>
      <c r="L42" s="55"/>
      <c r="M42" s="6"/>
      <c r="N42" s="55"/>
      <c r="O42" s="6"/>
      <c r="P42" s="6"/>
      <c r="Q42" s="6"/>
      <c r="R42" s="72" t="s">
        <v>725</v>
      </c>
      <c r="S42" s="14">
        <v>73</v>
      </c>
      <c r="T42" s="104" t="s">
        <v>725</v>
      </c>
      <c r="U42" s="134">
        <f>COUNTIF($V$64:$V$428, T42)</f>
        <v>1</v>
      </c>
      <c r="V42" s="132" t="s">
        <v>729</v>
      </c>
      <c r="W42" s="78"/>
      <c r="X42" s="56"/>
      <c r="Y42" s="56"/>
      <c r="Z42" s="5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x14ac:dyDescent="0.25">
      <c r="A43" t="s">
        <v>192</v>
      </c>
      <c r="K43" s="55"/>
      <c r="L43" s="55"/>
      <c r="M43" s="6"/>
      <c r="N43" s="55"/>
      <c r="O43" s="6"/>
      <c r="P43" s="6"/>
      <c r="Q43" s="6"/>
      <c r="R43" s="72" t="s">
        <v>726</v>
      </c>
      <c r="S43" s="14">
        <v>74</v>
      </c>
      <c r="T43" s="104" t="s">
        <v>726</v>
      </c>
      <c r="U43" s="134">
        <f>COUNTIF($V$64:$V$428, T43)</f>
        <v>1</v>
      </c>
      <c r="V43" s="132"/>
      <c r="W43" s="78"/>
      <c r="X43" s="56"/>
      <c r="Y43" s="56"/>
      <c r="Z43" s="57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x14ac:dyDescent="0.25">
      <c r="A44" t="s">
        <v>192</v>
      </c>
      <c r="K44" s="55"/>
      <c r="L44" s="55"/>
      <c r="M44" s="6"/>
      <c r="N44" s="55"/>
      <c r="O44" s="6"/>
      <c r="P44" s="6"/>
      <c r="Q44" s="6"/>
      <c r="R44" s="72" t="s">
        <v>727</v>
      </c>
      <c r="S44" s="14">
        <v>75</v>
      </c>
      <c r="T44" s="104" t="s">
        <v>727</v>
      </c>
      <c r="U44" s="134">
        <f>COUNTIF($V$64:$V$428, T44)</f>
        <v>1</v>
      </c>
      <c r="V44" s="132"/>
      <c r="W44" s="78"/>
      <c r="X44" s="56"/>
      <c r="Y44" s="56"/>
      <c r="Z44" s="57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x14ac:dyDescent="0.25">
      <c r="A45" t="s">
        <v>192</v>
      </c>
      <c r="K45" s="55"/>
      <c r="L45" s="55"/>
      <c r="M45" s="6"/>
      <c r="N45" s="55"/>
      <c r="O45" s="6"/>
      <c r="P45" s="6"/>
      <c r="Q45" s="6"/>
      <c r="R45" s="72" t="s">
        <v>728</v>
      </c>
      <c r="S45" s="14">
        <v>76</v>
      </c>
      <c r="T45" s="104" t="s">
        <v>728</v>
      </c>
      <c r="U45" s="134">
        <f>COUNTIF($V$64:$V$428, T45)</f>
        <v>1</v>
      </c>
      <c r="V45" s="132"/>
      <c r="W45" s="78"/>
      <c r="X45" s="56"/>
      <c r="Y45" s="56"/>
      <c r="Z45" s="57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x14ac:dyDescent="0.25">
      <c r="A46" t="s">
        <v>192</v>
      </c>
      <c r="K46" s="55"/>
      <c r="L46" s="55"/>
      <c r="M46" s="6"/>
      <c r="N46" s="55"/>
      <c r="O46" s="6"/>
      <c r="P46" s="6"/>
      <c r="Q46" s="6"/>
      <c r="R46" s="142" t="s">
        <v>736</v>
      </c>
      <c r="S46" s="143">
        <v>77</v>
      </c>
      <c r="T46" s="103" t="s">
        <v>736</v>
      </c>
      <c r="U46" s="134">
        <f>COUNTIF($V$64:$V$428, T46)</f>
        <v>8</v>
      </c>
      <c r="V46" s="132" t="s">
        <v>742</v>
      </c>
      <c r="W46" s="78"/>
      <c r="X46" s="56"/>
      <c r="Y46" s="56"/>
      <c r="Z46" s="57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x14ac:dyDescent="0.25">
      <c r="A47" t="s">
        <v>192</v>
      </c>
      <c r="K47" s="55"/>
      <c r="L47" s="55"/>
      <c r="M47" s="6"/>
      <c r="N47" s="55"/>
      <c r="O47" s="6"/>
      <c r="P47" s="6"/>
      <c r="Q47" s="6"/>
      <c r="R47" s="72" t="s">
        <v>737</v>
      </c>
      <c r="S47" s="14">
        <v>78</v>
      </c>
      <c r="T47" s="104" t="s">
        <v>737</v>
      </c>
      <c r="U47" s="134">
        <f>COUNTIF($V$64:$V$428, T47)</f>
        <v>8</v>
      </c>
      <c r="V47" s="132"/>
      <c r="W47" s="78"/>
      <c r="X47" s="56"/>
      <c r="Y47" s="56"/>
      <c r="Z47" s="57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A48" t="s">
        <v>192</v>
      </c>
      <c r="K48" s="55"/>
      <c r="L48" s="55"/>
      <c r="M48" s="6"/>
      <c r="N48" s="55"/>
      <c r="O48" s="6"/>
      <c r="P48" s="6"/>
      <c r="Q48" s="6"/>
      <c r="R48" s="72" t="s">
        <v>738</v>
      </c>
      <c r="S48" s="14">
        <v>79</v>
      </c>
      <c r="T48" s="104" t="s">
        <v>738</v>
      </c>
      <c r="U48" s="134">
        <f>COUNTIF($V$64:$V$428, T48)</f>
        <v>8</v>
      </c>
      <c r="V48" s="132"/>
      <c r="W48" s="78"/>
      <c r="X48" s="56"/>
      <c r="Y48" s="56"/>
      <c r="Z48" s="57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</row>
    <row r="49" spans="1:1042" x14ac:dyDescent="0.25">
      <c r="A49" t="s">
        <v>192</v>
      </c>
      <c r="K49" s="55"/>
      <c r="L49" s="55"/>
      <c r="M49" s="6"/>
      <c r="N49" s="55"/>
      <c r="O49" s="6"/>
      <c r="P49" s="6"/>
      <c r="Q49" s="6"/>
      <c r="R49" s="72" t="s">
        <v>739</v>
      </c>
      <c r="S49" s="14">
        <v>80</v>
      </c>
      <c r="T49" s="104" t="s">
        <v>739</v>
      </c>
      <c r="U49" s="134">
        <f>COUNTIF($V$64:$V$428, T49)</f>
        <v>8</v>
      </c>
      <c r="V49" s="132"/>
      <c r="W49" s="78"/>
      <c r="X49" s="56"/>
      <c r="Y49" s="56"/>
      <c r="Z49" s="57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</row>
    <row r="50" spans="1:1042" x14ac:dyDescent="0.25">
      <c r="A50" t="s">
        <v>192</v>
      </c>
      <c r="K50" s="55"/>
      <c r="L50" s="55"/>
      <c r="M50" s="6"/>
      <c r="N50" s="55"/>
      <c r="O50" s="6"/>
      <c r="P50" s="6"/>
      <c r="Q50" s="6"/>
      <c r="R50" s="72" t="s">
        <v>740</v>
      </c>
      <c r="S50" s="14">
        <v>81</v>
      </c>
      <c r="T50" s="104" t="s">
        <v>740</v>
      </c>
      <c r="U50" s="134">
        <f>COUNTIF($V$64:$V$428, T50)</f>
        <v>4</v>
      </c>
      <c r="V50" s="132"/>
      <c r="W50" s="78"/>
      <c r="X50" s="56"/>
      <c r="Y50" s="56"/>
      <c r="Z50" s="57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</row>
    <row r="51" spans="1:1042" x14ac:dyDescent="0.25">
      <c r="A51" t="s">
        <v>192</v>
      </c>
      <c r="K51" s="55"/>
      <c r="L51" s="55"/>
      <c r="M51" s="6"/>
      <c r="N51" s="55"/>
      <c r="O51" s="6"/>
      <c r="P51" s="6"/>
      <c r="Q51" s="6"/>
      <c r="R51" s="72" t="s">
        <v>741</v>
      </c>
      <c r="S51" s="14">
        <v>82</v>
      </c>
      <c r="T51" s="104" t="s">
        <v>741</v>
      </c>
      <c r="U51" s="134">
        <f>COUNTIF($V$64:$V$428, T51)</f>
        <v>4</v>
      </c>
      <c r="V51" s="132"/>
      <c r="W51" s="78"/>
      <c r="X51" s="56"/>
      <c r="Y51" s="56"/>
      <c r="Z51" s="57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</row>
    <row r="52" spans="1:1042" x14ac:dyDescent="0.25">
      <c r="A52" t="s">
        <v>192</v>
      </c>
      <c r="K52" s="55"/>
      <c r="L52" s="55"/>
      <c r="M52" s="6"/>
      <c r="N52" s="55"/>
      <c r="O52" s="6"/>
      <c r="P52" s="6"/>
      <c r="Q52" s="6"/>
      <c r="R52" s="72" t="s">
        <v>827</v>
      </c>
      <c r="S52" s="14">
        <v>83</v>
      </c>
      <c r="T52" s="104" t="s">
        <v>827</v>
      </c>
      <c r="U52" s="134">
        <f>COUNTIF($V$64:$V$428, T52)</f>
        <v>6</v>
      </c>
      <c r="V52" s="132"/>
      <c r="W52" s="78"/>
      <c r="X52" s="56"/>
      <c r="Y52" s="56"/>
      <c r="Z52" s="57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</row>
    <row r="53" spans="1:1042" x14ac:dyDescent="0.25">
      <c r="A53" t="s">
        <v>192</v>
      </c>
      <c r="K53" s="55"/>
      <c r="L53" s="55"/>
      <c r="M53" s="6"/>
      <c r="N53" s="55"/>
      <c r="O53" s="6"/>
      <c r="P53" s="6"/>
      <c r="Q53" s="6"/>
      <c r="R53" s="72" t="s">
        <v>828</v>
      </c>
      <c r="S53" s="14">
        <v>84</v>
      </c>
      <c r="T53" s="104" t="s">
        <v>828</v>
      </c>
      <c r="U53" s="134">
        <f>COUNTIF($V$64:$V$428, T53)</f>
        <v>6</v>
      </c>
      <c r="V53" s="132"/>
      <c r="W53" s="78"/>
      <c r="X53" s="56"/>
      <c r="Y53" s="56"/>
      <c r="Z53" s="57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</row>
    <row r="54" spans="1:1042" x14ac:dyDescent="0.25">
      <c r="A54" t="s">
        <v>192</v>
      </c>
      <c r="K54" s="55"/>
      <c r="L54" s="55"/>
      <c r="M54" s="6"/>
      <c r="N54" s="55"/>
      <c r="O54" s="6"/>
      <c r="P54" s="6"/>
      <c r="Q54" s="6"/>
      <c r="R54" s="72" t="s">
        <v>829</v>
      </c>
      <c r="S54" s="14">
        <v>85</v>
      </c>
      <c r="T54" s="104" t="s">
        <v>829</v>
      </c>
      <c r="U54" s="134">
        <f>COUNTIF($V$64:$V$428, T54)</f>
        <v>6</v>
      </c>
      <c r="V54" s="132"/>
      <c r="W54" s="78"/>
      <c r="X54" s="56"/>
      <c r="Y54" s="56"/>
      <c r="Z54" s="57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</row>
    <row r="55" spans="1:1042" x14ac:dyDescent="0.25">
      <c r="A55" t="s">
        <v>192</v>
      </c>
      <c r="K55" s="55"/>
      <c r="L55" s="55"/>
      <c r="M55" s="6"/>
      <c r="N55" s="55"/>
      <c r="O55" s="6"/>
      <c r="P55" s="6"/>
      <c r="Q55" s="6"/>
      <c r="R55" s="135" t="s">
        <v>885</v>
      </c>
      <c r="S55" s="136">
        <v>86</v>
      </c>
      <c r="T55" s="137" t="s">
        <v>885</v>
      </c>
      <c r="U55" s="134">
        <f>COUNTIF($V$64:$V$428, T55)</f>
        <v>4</v>
      </c>
      <c r="V55" s="78"/>
      <c r="W55" s="78"/>
      <c r="X55" s="56"/>
      <c r="Y55" s="56"/>
      <c r="Z55" s="57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</row>
    <row r="56" spans="1:1042" x14ac:dyDescent="0.25">
      <c r="A56" t="s">
        <v>192</v>
      </c>
      <c r="K56" s="55"/>
      <c r="L56" s="55"/>
      <c r="M56" s="6"/>
      <c r="N56" s="55"/>
      <c r="O56" s="6"/>
      <c r="P56" s="6"/>
      <c r="Q56" s="6"/>
      <c r="R56" s="72" t="s">
        <v>896</v>
      </c>
      <c r="S56" s="14">
        <v>87</v>
      </c>
      <c r="T56" s="104" t="s">
        <v>896</v>
      </c>
      <c r="U56" s="134">
        <f>COUNTIF($V$64:$V$428, T56)</f>
        <v>1</v>
      </c>
      <c r="V56" s="78"/>
      <c r="W56" s="78"/>
      <c r="X56" s="56"/>
      <c r="Y56" s="56"/>
      <c r="Z56" s="57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</row>
    <row r="57" spans="1:1042" x14ac:dyDescent="0.25">
      <c r="A57" t="s">
        <v>192</v>
      </c>
      <c r="K57" s="55"/>
      <c r="L57" s="55"/>
      <c r="M57" s="6"/>
      <c r="N57" s="55"/>
      <c r="O57" s="6"/>
      <c r="P57" s="6"/>
      <c r="Q57" s="6"/>
      <c r="R57" s="72" t="s">
        <v>897</v>
      </c>
      <c r="S57" s="14">
        <v>88</v>
      </c>
      <c r="T57" s="104" t="s">
        <v>897</v>
      </c>
      <c r="U57" s="134">
        <f>COUNTIF($V$64:$V$428, T57)</f>
        <v>1</v>
      </c>
      <c r="V57" s="78"/>
      <c r="W57" s="78"/>
      <c r="X57" s="56"/>
      <c r="Y57" s="56"/>
      <c r="Z57" s="57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</row>
    <row r="58" spans="1:1042" x14ac:dyDescent="0.25">
      <c r="A58" t="s">
        <v>192</v>
      </c>
      <c r="K58" s="55"/>
      <c r="L58" s="55"/>
      <c r="M58" s="6"/>
      <c r="N58" s="55"/>
      <c r="O58" s="6"/>
      <c r="P58" s="6"/>
      <c r="Q58" s="6"/>
      <c r="R58" s="72" t="s">
        <v>898</v>
      </c>
      <c r="S58" s="14">
        <v>89</v>
      </c>
      <c r="T58" s="104" t="s">
        <v>898</v>
      </c>
      <c r="U58" s="134">
        <f>COUNTIF($V$64:$V$428, T58)</f>
        <v>1</v>
      </c>
      <c r="V58" s="78"/>
      <c r="W58" s="78"/>
      <c r="X58" s="56"/>
      <c r="Y58" s="56"/>
      <c r="Z58" s="57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</row>
    <row r="59" spans="1:1042" x14ac:dyDescent="0.25">
      <c r="A59" t="s">
        <v>192</v>
      </c>
      <c r="K59" s="55"/>
      <c r="L59" s="55"/>
      <c r="M59" s="6"/>
      <c r="N59" s="55"/>
      <c r="O59" s="6"/>
      <c r="P59" s="6"/>
      <c r="Q59" s="6"/>
      <c r="R59" s="72" t="s">
        <v>899</v>
      </c>
      <c r="S59" s="14">
        <v>90</v>
      </c>
      <c r="T59" s="104" t="s">
        <v>899</v>
      </c>
      <c r="U59" s="134">
        <f>COUNTIF($V$64:$V$428, T59)</f>
        <v>1</v>
      </c>
      <c r="V59" s="78"/>
      <c r="W59" s="78"/>
      <c r="X59" s="56"/>
      <c r="Y59" s="56"/>
      <c r="Z59" s="57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  <c r="ABR59" s="6"/>
      <c r="ABS59" s="6"/>
      <c r="ABT59" s="6"/>
      <c r="ABU59" s="6"/>
      <c r="ABV59" s="6"/>
      <c r="ABW59" s="6"/>
      <c r="ABX59" s="6"/>
      <c r="ABY59" s="6"/>
      <c r="ABZ59" s="6"/>
      <c r="ACA59" s="6"/>
      <c r="ACB59" s="6"/>
      <c r="ACC59" s="6"/>
      <c r="ACD59" s="6"/>
      <c r="ACE59" s="6"/>
      <c r="ACF59" s="6"/>
      <c r="ACG59" s="6"/>
      <c r="ACH59" s="6"/>
      <c r="ACI59" s="6"/>
      <c r="ACJ59" s="6"/>
      <c r="ACK59" s="6"/>
      <c r="ACL59" s="6"/>
      <c r="ACM59" s="6"/>
      <c r="ACN59" s="6"/>
      <c r="ACO59" s="6"/>
      <c r="ACP59" s="6"/>
      <c r="ACQ59" s="6"/>
      <c r="ACR59" s="6"/>
      <c r="ACS59" s="6"/>
      <c r="ACT59" s="6"/>
      <c r="ACU59" s="6"/>
      <c r="ACV59" s="6"/>
      <c r="ACW59" s="6"/>
      <c r="ACX59" s="6"/>
      <c r="ACY59" s="6"/>
      <c r="ACZ59" s="6"/>
      <c r="ADA59" s="6"/>
      <c r="ADB59" s="6"/>
      <c r="ADC59" s="6"/>
      <c r="ADD59" s="6"/>
      <c r="ADE59" s="6"/>
      <c r="ADF59" s="6"/>
      <c r="ADG59" s="6"/>
      <c r="ADH59" s="6"/>
      <c r="ADI59" s="6"/>
      <c r="ADJ59" s="6"/>
      <c r="ADK59" s="6"/>
      <c r="ADL59" s="6"/>
      <c r="ADM59" s="6"/>
      <c r="ADN59" s="6"/>
      <c r="ADO59" s="6"/>
      <c r="ADP59" s="6"/>
      <c r="ADQ59" s="6"/>
      <c r="ADR59" s="6"/>
      <c r="ADS59" s="6"/>
      <c r="ADT59" s="6"/>
      <c r="ADU59" s="6"/>
      <c r="ADV59" s="6"/>
      <c r="ADW59" s="6"/>
      <c r="ADX59" s="6"/>
      <c r="ADY59" s="6"/>
      <c r="ADZ59" s="6"/>
      <c r="AEA59" s="6"/>
      <c r="AEB59" s="6"/>
      <c r="AEC59" s="6"/>
      <c r="AED59" s="6"/>
      <c r="AEE59" s="6"/>
      <c r="AEF59" s="6"/>
      <c r="AEG59" s="6"/>
      <c r="AEH59" s="6"/>
      <c r="AEI59" s="6"/>
      <c r="AEJ59" s="6"/>
      <c r="AEK59" s="6"/>
      <c r="AEL59" s="6"/>
      <c r="AEM59" s="6"/>
      <c r="AEN59" s="6"/>
      <c r="AEO59" s="6"/>
      <c r="AEP59" s="6"/>
      <c r="AEQ59" s="6"/>
      <c r="AER59" s="6"/>
      <c r="AES59" s="6"/>
      <c r="AET59" s="6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6"/>
      <c r="AMF59" s="6"/>
      <c r="AMG59" s="6"/>
      <c r="AMH59" s="6"/>
      <c r="AMI59" s="6"/>
      <c r="AMJ59" s="6"/>
      <c r="AMK59" s="6"/>
      <c r="AML59" s="6"/>
      <c r="AMM59" s="6"/>
      <c r="AMN59" s="6"/>
      <c r="AMO59" s="6"/>
      <c r="AMP59" s="6"/>
      <c r="AMQ59" s="6"/>
      <c r="AMR59" s="6"/>
      <c r="AMS59" s="6"/>
      <c r="AMT59" s="6"/>
      <c r="AMU59" s="6"/>
      <c r="AMV59" s="6"/>
      <c r="AMW59" s="6"/>
      <c r="AMX59" s="6"/>
      <c r="AMY59" s="6"/>
      <c r="AMZ59" s="6"/>
      <c r="ANA59" s="6"/>
      <c r="ANB59" s="6"/>
    </row>
    <row r="60" spans="1:1042" x14ac:dyDescent="0.25">
      <c r="A60" t="s">
        <v>192</v>
      </c>
      <c r="K60" s="55"/>
      <c r="L60" s="55"/>
      <c r="M60" s="6"/>
      <c r="N60" s="55"/>
      <c r="O60" s="6"/>
      <c r="P60" s="6"/>
      <c r="Q60" s="6"/>
      <c r="R60" s="167" t="s">
        <v>900</v>
      </c>
      <c r="S60" s="14">
        <v>97</v>
      </c>
      <c r="T60" s="104" t="s">
        <v>900</v>
      </c>
      <c r="U60" s="134">
        <f>COUNTIF($V$64:$V$428, T60)</f>
        <v>1</v>
      </c>
      <c r="V60" s="169" t="s">
        <v>908</v>
      </c>
      <c r="W60" s="78"/>
      <c r="X60" s="56"/>
      <c r="Y60" s="56"/>
      <c r="Z60" s="57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  <c r="AIR60" s="6"/>
      <c r="AIS60" s="6"/>
      <c r="AIT60" s="6"/>
      <c r="AIU60" s="6"/>
      <c r="AIV60" s="6"/>
      <c r="AIW60" s="6"/>
      <c r="AIX60" s="6"/>
      <c r="AIY60" s="6"/>
      <c r="AIZ60" s="6"/>
      <c r="AJA60" s="6"/>
      <c r="AJB60" s="6"/>
      <c r="AJC60" s="6"/>
      <c r="AJD60" s="6"/>
      <c r="AJE60" s="6"/>
      <c r="AJF60" s="6"/>
      <c r="AJG60" s="6"/>
      <c r="AJH60" s="6"/>
      <c r="AJI60" s="6"/>
      <c r="AJJ60" s="6"/>
      <c r="AJK60" s="6"/>
      <c r="AJL60" s="6"/>
      <c r="AJM60" s="6"/>
      <c r="AJN60" s="6"/>
      <c r="AJO60" s="6"/>
      <c r="AJP60" s="6"/>
      <c r="AJQ60" s="6"/>
      <c r="AJR60" s="6"/>
      <c r="AJS60" s="6"/>
      <c r="AJT60" s="6"/>
      <c r="AJU60" s="6"/>
      <c r="AJV60" s="6"/>
      <c r="AJW60" s="6"/>
      <c r="AJX60" s="6"/>
      <c r="AJY60" s="6"/>
      <c r="AJZ60" s="6"/>
      <c r="AKA60" s="6"/>
      <c r="AKB60" s="6"/>
      <c r="AKC60" s="6"/>
      <c r="AKD60" s="6"/>
      <c r="AKE60" s="6"/>
      <c r="AKF60" s="6"/>
      <c r="AKG60" s="6"/>
      <c r="AKH60" s="6"/>
      <c r="AKI60" s="6"/>
      <c r="AKJ60" s="6"/>
      <c r="AKK60" s="6"/>
      <c r="AKL60" s="6"/>
      <c r="AKM60" s="6"/>
      <c r="AKN60" s="6"/>
      <c r="AKO60" s="6"/>
      <c r="AKP60" s="6"/>
      <c r="AKQ60" s="6"/>
      <c r="AKR60" s="6"/>
      <c r="AKS60" s="6"/>
      <c r="AKT60" s="6"/>
      <c r="AKU60" s="6"/>
      <c r="AKV60" s="6"/>
      <c r="AKW60" s="6"/>
      <c r="AKX60" s="6"/>
      <c r="AKY60" s="6"/>
      <c r="AKZ60" s="6"/>
      <c r="ALA60" s="6"/>
      <c r="ALB60" s="6"/>
      <c r="ALC60" s="6"/>
      <c r="ALD60" s="6"/>
      <c r="ALE60" s="6"/>
      <c r="ALF60" s="6"/>
      <c r="ALG60" s="6"/>
      <c r="ALH60" s="6"/>
      <c r="ALI60" s="6"/>
      <c r="ALJ60" s="6"/>
      <c r="ALK60" s="6"/>
      <c r="ALL60" s="6"/>
      <c r="ALM60" s="6"/>
      <c r="ALN60" s="6"/>
      <c r="ALO60" s="6"/>
      <c r="ALP60" s="6"/>
      <c r="ALQ60" s="6"/>
      <c r="ALR60" s="6"/>
      <c r="ALS60" s="6"/>
      <c r="ALT60" s="6"/>
      <c r="ALU60" s="6"/>
      <c r="ALV60" s="6"/>
      <c r="ALW60" s="6"/>
      <c r="ALX60" s="6"/>
      <c r="ALY60" s="6"/>
      <c r="ALZ60" s="6"/>
      <c r="AMA60" s="6"/>
      <c r="AMB60" s="6"/>
      <c r="AMC60" s="6"/>
      <c r="AMD60" s="6"/>
      <c r="AME60" s="6"/>
      <c r="AMF60" s="6"/>
      <c r="AMG60" s="6"/>
      <c r="AMH60" s="6"/>
      <c r="AMI60" s="6"/>
      <c r="AMJ60" s="6"/>
      <c r="AMK60" s="6"/>
      <c r="AML60" s="6"/>
      <c r="AMM60" s="6"/>
      <c r="AMN60" s="6"/>
      <c r="AMO60" s="6"/>
      <c r="AMP60" s="6"/>
      <c r="AMQ60" s="6"/>
      <c r="AMR60" s="6"/>
      <c r="AMS60" s="6"/>
      <c r="AMT60" s="6"/>
      <c r="AMU60" s="6"/>
      <c r="AMV60" s="6"/>
      <c r="AMW60" s="6"/>
      <c r="AMX60" s="6"/>
      <c r="AMY60" s="6"/>
      <c r="AMZ60" s="6"/>
      <c r="ANA60" s="6"/>
      <c r="ANB60" s="6"/>
    </row>
    <row r="61" spans="1:1042" x14ac:dyDescent="0.25">
      <c r="A61" t="s">
        <v>192</v>
      </c>
      <c r="K61" s="55"/>
      <c r="L61" s="55"/>
      <c r="M61" s="6"/>
      <c r="N61" s="55"/>
      <c r="O61" s="6"/>
      <c r="P61" s="6"/>
      <c r="Q61" s="6"/>
      <c r="R61" s="74"/>
      <c r="S61" s="98"/>
      <c r="T61" s="105"/>
      <c r="U61" s="102"/>
      <c r="V61" s="78"/>
      <c r="W61" s="78"/>
      <c r="X61" s="56"/>
      <c r="Y61" s="56"/>
      <c r="Z61" s="57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  <c r="ABR61" s="6"/>
      <c r="ABS61" s="6"/>
      <c r="ABT61" s="6"/>
      <c r="ABU61" s="6"/>
      <c r="ABV61" s="6"/>
      <c r="ABW61" s="6"/>
      <c r="ABX61" s="6"/>
      <c r="ABY61" s="6"/>
      <c r="ABZ61" s="6"/>
      <c r="ACA61" s="6"/>
      <c r="ACB61" s="6"/>
      <c r="ACC61" s="6"/>
      <c r="ACD61" s="6"/>
      <c r="ACE61" s="6"/>
      <c r="ACF61" s="6"/>
      <c r="ACG61" s="6"/>
      <c r="ACH61" s="6"/>
      <c r="ACI61" s="6"/>
      <c r="ACJ61" s="6"/>
      <c r="ACK61" s="6"/>
      <c r="ACL61" s="6"/>
      <c r="ACM61" s="6"/>
      <c r="ACN61" s="6"/>
      <c r="ACO61" s="6"/>
      <c r="ACP61" s="6"/>
      <c r="ACQ61" s="6"/>
      <c r="ACR61" s="6"/>
      <c r="ACS61" s="6"/>
      <c r="ACT61" s="6"/>
      <c r="ACU61" s="6"/>
      <c r="ACV61" s="6"/>
      <c r="ACW61" s="6"/>
      <c r="ACX61" s="6"/>
      <c r="ACY61" s="6"/>
      <c r="ACZ61" s="6"/>
      <c r="ADA61" s="6"/>
      <c r="ADB61" s="6"/>
      <c r="ADC61" s="6"/>
      <c r="ADD61" s="6"/>
      <c r="ADE61" s="6"/>
      <c r="ADF61" s="6"/>
      <c r="ADG61" s="6"/>
      <c r="ADH61" s="6"/>
      <c r="ADI61" s="6"/>
      <c r="ADJ61" s="6"/>
      <c r="ADK61" s="6"/>
      <c r="ADL61" s="6"/>
      <c r="ADM61" s="6"/>
      <c r="ADN61" s="6"/>
      <c r="ADO61" s="6"/>
      <c r="ADP61" s="6"/>
      <c r="ADQ61" s="6"/>
      <c r="ADR61" s="6"/>
      <c r="ADS61" s="6"/>
      <c r="ADT61" s="6"/>
      <c r="ADU61" s="6"/>
      <c r="ADV61" s="6"/>
      <c r="ADW61" s="6"/>
      <c r="ADX61" s="6"/>
      <c r="ADY61" s="6"/>
      <c r="ADZ61" s="6"/>
      <c r="AEA61" s="6"/>
      <c r="AEB61" s="6"/>
      <c r="AEC61" s="6"/>
      <c r="AED61" s="6"/>
      <c r="AEE61" s="6"/>
      <c r="AEF61" s="6"/>
      <c r="AEG61" s="6"/>
      <c r="AEH61" s="6"/>
      <c r="AEI61" s="6"/>
      <c r="AEJ61" s="6"/>
      <c r="AEK61" s="6"/>
      <c r="AEL61" s="6"/>
      <c r="AEM61" s="6"/>
      <c r="AEN61" s="6"/>
      <c r="AEO61" s="6"/>
      <c r="AEP61" s="6"/>
      <c r="AEQ61" s="6"/>
      <c r="AER61" s="6"/>
      <c r="AES61" s="6"/>
      <c r="AET61" s="6"/>
      <c r="AEU61" s="6"/>
      <c r="AEV61" s="6"/>
      <c r="AEW61" s="6"/>
      <c r="AEX61" s="6"/>
      <c r="AEY61" s="6"/>
      <c r="AEZ61" s="6"/>
      <c r="AFA61" s="6"/>
      <c r="AFB61" s="6"/>
      <c r="AFC61" s="6"/>
      <c r="AFD61" s="6"/>
      <c r="AFE61" s="6"/>
      <c r="AFF61" s="6"/>
      <c r="AFG61" s="6"/>
      <c r="AFH61" s="6"/>
      <c r="AFI61" s="6"/>
      <c r="AFJ61" s="6"/>
      <c r="AFK61" s="6"/>
      <c r="AFL61" s="6"/>
      <c r="AFM61" s="6"/>
      <c r="AFN61" s="6"/>
      <c r="AFO61" s="6"/>
      <c r="AFP61" s="6"/>
      <c r="AFQ61" s="6"/>
      <c r="AFR61" s="6"/>
      <c r="AFS61" s="6"/>
      <c r="AFT61" s="6"/>
      <c r="AFU61" s="6"/>
      <c r="AFV61" s="6"/>
      <c r="AFW61" s="6"/>
      <c r="AFX61" s="6"/>
      <c r="AFY61" s="6"/>
      <c r="AFZ61" s="6"/>
      <c r="AGA61" s="6"/>
      <c r="AGB61" s="6"/>
      <c r="AGC61" s="6"/>
      <c r="AGD61" s="6"/>
      <c r="AGE61" s="6"/>
      <c r="AGF61" s="6"/>
      <c r="AGG61" s="6"/>
      <c r="AGH61" s="6"/>
      <c r="AGI61" s="6"/>
      <c r="AGJ61" s="6"/>
      <c r="AGK61" s="6"/>
      <c r="AGL61" s="6"/>
      <c r="AGM61" s="6"/>
      <c r="AGN61" s="6"/>
      <c r="AGO61" s="6"/>
      <c r="AGP61" s="6"/>
      <c r="AGQ61" s="6"/>
      <c r="AGR61" s="6"/>
      <c r="AGS61" s="6"/>
      <c r="AGT61" s="6"/>
      <c r="AGU61" s="6"/>
      <c r="AGV61" s="6"/>
      <c r="AGW61" s="6"/>
      <c r="AGX61" s="6"/>
      <c r="AGY61" s="6"/>
      <c r="AGZ61" s="6"/>
      <c r="AHA61" s="6"/>
      <c r="AHB61" s="6"/>
      <c r="AHC61" s="6"/>
      <c r="AHD61" s="6"/>
      <c r="AHE61" s="6"/>
      <c r="AHF61" s="6"/>
      <c r="AHG61" s="6"/>
      <c r="AHH61" s="6"/>
      <c r="AHI61" s="6"/>
      <c r="AHJ61" s="6"/>
      <c r="AHK61" s="6"/>
      <c r="AHL61" s="6"/>
      <c r="AHM61" s="6"/>
      <c r="AHN61" s="6"/>
      <c r="AHO61" s="6"/>
      <c r="AHP61" s="6"/>
      <c r="AHQ61" s="6"/>
      <c r="AHR61" s="6"/>
      <c r="AHS61" s="6"/>
      <c r="AHT61" s="6"/>
      <c r="AHU61" s="6"/>
      <c r="AHV61" s="6"/>
      <c r="AHW61" s="6"/>
      <c r="AHX61" s="6"/>
      <c r="AHY61" s="6"/>
      <c r="AHZ61" s="6"/>
      <c r="AIA61" s="6"/>
      <c r="AIB61" s="6"/>
      <c r="AIC61" s="6"/>
      <c r="AID61" s="6"/>
      <c r="AIE61" s="6"/>
      <c r="AIF61" s="6"/>
      <c r="AIG61" s="6"/>
      <c r="AIH61" s="6"/>
      <c r="AII61" s="6"/>
      <c r="AIJ61" s="6"/>
      <c r="AIK61" s="6"/>
      <c r="AIL61" s="6"/>
      <c r="AIM61" s="6"/>
      <c r="AIN61" s="6"/>
      <c r="AIO61" s="6"/>
      <c r="AIP61" s="6"/>
      <c r="AIQ61" s="6"/>
      <c r="AIR61" s="6"/>
      <c r="AIS61" s="6"/>
      <c r="AIT61" s="6"/>
      <c r="AIU61" s="6"/>
      <c r="AIV61" s="6"/>
      <c r="AIW61" s="6"/>
      <c r="AIX61" s="6"/>
      <c r="AIY61" s="6"/>
      <c r="AIZ61" s="6"/>
      <c r="AJA61" s="6"/>
      <c r="AJB61" s="6"/>
      <c r="AJC61" s="6"/>
      <c r="AJD61" s="6"/>
      <c r="AJE61" s="6"/>
      <c r="AJF61" s="6"/>
      <c r="AJG61" s="6"/>
      <c r="AJH61" s="6"/>
      <c r="AJI61" s="6"/>
      <c r="AJJ61" s="6"/>
      <c r="AJK61" s="6"/>
      <c r="AJL61" s="6"/>
      <c r="AJM61" s="6"/>
      <c r="AJN61" s="6"/>
      <c r="AJO61" s="6"/>
      <c r="AJP61" s="6"/>
      <c r="AJQ61" s="6"/>
      <c r="AJR61" s="6"/>
      <c r="AJS61" s="6"/>
      <c r="AJT61" s="6"/>
      <c r="AJU61" s="6"/>
      <c r="AJV61" s="6"/>
      <c r="AJW61" s="6"/>
      <c r="AJX61" s="6"/>
      <c r="AJY61" s="6"/>
      <c r="AJZ61" s="6"/>
      <c r="AKA61" s="6"/>
      <c r="AKB61" s="6"/>
      <c r="AKC61" s="6"/>
      <c r="AKD61" s="6"/>
      <c r="AKE61" s="6"/>
      <c r="AKF61" s="6"/>
      <c r="AKG61" s="6"/>
      <c r="AKH61" s="6"/>
      <c r="AKI61" s="6"/>
      <c r="AKJ61" s="6"/>
      <c r="AKK61" s="6"/>
      <c r="AKL61" s="6"/>
      <c r="AKM61" s="6"/>
      <c r="AKN61" s="6"/>
      <c r="AKO61" s="6"/>
      <c r="AKP61" s="6"/>
      <c r="AKQ61" s="6"/>
      <c r="AKR61" s="6"/>
      <c r="AKS61" s="6"/>
      <c r="AKT61" s="6"/>
      <c r="AKU61" s="6"/>
      <c r="AKV61" s="6"/>
      <c r="AKW61" s="6"/>
      <c r="AKX61" s="6"/>
      <c r="AKY61" s="6"/>
      <c r="AKZ61" s="6"/>
      <c r="ALA61" s="6"/>
      <c r="ALB61" s="6"/>
      <c r="ALC61" s="6"/>
      <c r="ALD61" s="6"/>
      <c r="ALE61" s="6"/>
      <c r="ALF61" s="6"/>
      <c r="ALG61" s="6"/>
      <c r="ALH61" s="6"/>
      <c r="ALI61" s="6"/>
      <c r="ALJ61" s="6"/>
      <c r="ALK61" s="6"/>
      <c r="ALL61" s="6"/>
      <c r="ALM61" s="6"/>
      <c r="ALN61" s="6"/>
      <c r="ALO61" s="6"/>
      <c r="ALP61" s="6"/>
      <c r="ALQ61" s="6"/>
      <c r="ALR61" s="6"/>
      <c r="ALS61" s="6"/>
      <c r="ALT61" s="6"/>
      <c r="ALU61" s="6"/>
      <c r="ALV61" s="6"/>
      <c r="ALW61" s="6"/>
      <c r="ALX61" s="6"/>
      <c r="ALY61" s="6"/>
      <c r="ALZ61" s="6"/>
      <c r="AMA61" s="6"/>
      <c r="AMB61" s="6"/>
      <c r="AMC61" s="6"/>
      <c r="AMD61" s="6"/>
      <c r="AME61" s="6"/>
      <c r="AMF61" s="6"/>
      <c r="AMG61" s="6"/>
      <c r="AMH61" s="6"/>
      <c r="AMI61" s="6"/>
      <c r="AMJ61" s="6"/>
      <c r="AMK61" s="6"/>
      <c r="AML61" s="6"/>
      <c r="AMM61" s="6"/>
      <c r="AMN61" s="6"/>
      <c r="AMO61" s="6"/>
      <c r="AMP61" s="6"/>
      <c r="AMQ61" s="6"/>
      <c r="AMR61" s="6"/>
      <c r="AMS61" s="6"/>
      <c r="AMT61" s="6"/>
      <c r="AMU61" s="6"/>
      <c r="AMV61" s="6"/>
      <c r="AMW61" s="6"/>
      <c r="AMX61" s="6"/>
      <c r="AMY61" s="6"/>
      <c r="AMZ61" s="6"/>
      <c r="ANA61" s="6"/>
      <c r="ANB61" s="6"/>
    </row>
    <row r="62" spans="1:1042" x14ac:dyDescent="0.25">
      <c r="B62" s="88" t="s">
        <v>206</v>
      </c>
      <c r="C62" s="88"/>
      <c r="D62" s="139"/>
      <c r="E62" s="139"/>
      <c r="J62" s="89" t="s">
        <v>192</v>
      </c>
      <c r="K62" s="31" t="s">
        <v>159</v>
      </c>
      <c r="L62" s="50"/>
      <c r="W62" s="114"/>
    </row>
    <row r="63" spans="1:1042" s="17" customFormat="1" ht="45" x14ac:dyDescent="0.25">
      <c r="B63"/>
      <c r="C63" s="92" t="s">
        <v>99</v>
      </c>
      <c r="D63" s="92" t="s">
        <v>2</v>
      </c>
      <c r="E63" s="92" t="s">
        <v>823</v>
      </c>
      <c r="F63" s="92" t="s">
        <v>198</v>
      </c>
      <c r="G63" s="140" t="s">
        <v>733</v>
      </c>
      <c r="H63" s="92" t="s">
        <v>347</v>
      </c>
      <c r="I63" s="140" t="s">
        <v>824</v>
      </c>
      <c r="J63" s="90" t="s">
        <v>192</v>
      </c>
      <c r="K63" s="37" t="s">
        <v>0</v>
      </c>
      <c r="L63" s="81" t="s">
        <v>164</v>
      </c>
      <c r="M63" s="7" t="s">
        <v>1</v>
      </c>
      <c r="N63" s="51" t="s">
        <v>204</v>
      </c>
      <c r="O63" s="81" t="s">
        <v>166</v>
      </c>
      <c r="P63" s="81" t="s">
        <v>167</v>
      </c>
      <c r="Q63" s="51" t="s">
        <v>849</v>
      </c>
      <c r="R63" s="16" t="s">
        <v>2</v>
      </c>
      <c r="S63" s="15" t="s">
        <v>3</v>
      </c>
      <c r="T63" s="49" t="s">
        <v>79</v>
      </c>
      <c r="U63" s="82" t="s">
        <v>205</v>
      </c>
      <c r="V63" s="81" t="s">
        <v>203</v>
      </c>
      <c r="W63" s="115" t="s">
        <v>349</v>
      </c>
      <c r="X63" s="40" t="s">
        <v>4</v>
      </c>
      <c r="Y63" s="40" t="s">
        <v>5</v>
      </c>
      <c r="Z63" s="41" t="s">
        <v>78</v>
      </c>
      <c r="AA63" s="126" t="s">
        <v>370</v>
      </c>
      <c r="AB63" s="126" t="s">
        <v>429</v>
      </c>
      <c r="AC63" s="126" t="s">
        <v>428</v>
      </c>
      <c r="AD63" s="126" t="s">
        <v>856</v>
      </c>
      <c r="AE63" s="126" t="s">
        <v>471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1042" s="6" customFormat="1" ht="15" customHeight="1" x14ac:dyDescent="0.25">
      <c r="C64" s="150" t="str">
        <f>M64</f>
        <v>A. O. Smith</v>
      </c>
      <c r="D64" s="150" t="str">
        <f>P64</f>
        <v>HPTS-50 2**  (50 gal, JA13)</v>
      </c>
      <c r="E64" s="150">
        <f>O64</f>
        <v>112083</v>
      </c>
      <c r="F64" s="55">
        <f>S64</f>
        <v>50</v>
      </c>
      <c r="G64" s="6" t="str">
        <f>V64</f>
        <v>AOSmithHPTS50</v>
      </c>
      <c r="H64" s="117">
        <f>W64</f>
        <v>1</v>
      </c>
      <c r="I64" s="157" t="str">
        <f>AC64</f>
        <v>AOSmithHPTS502xx</v>
      </c>
      <c r="J64" s="91" t="s">
        <v>192</v>
      </c>
      <c r="K64" s="32">
        <v>4</v>
      </c>
      <c r="L64" s="75">
        <f>VLOOKUP( M64, $M$2:$N$21, 2, FALSE )</f>
        <v>11</v>
      </c>
      <c r="M64" s="9" t="s">
        <v>6</v>
      </c>
      <c r="N64" s="61">
        <v>20</v>
      </c>
      <c r="O64" s="62">
        <f xml:space="preserve"> (L64*10000) + (N64*100) + VLOOKUP( U64, $R$2:$T$61, 2, FALSE )</f>
        <v>112083</v>
      </c>
      <c r="P64" s="59" t="str">
        <f t="shared" ref="P64:P69" si="1">R64 &amp; "  (" &amp; S64 &amp; " gal" &amp; IF(W64&gt;0, ", JA13)", ")")</f>
        <v>HPTS-50 2**  (50 gal, JA13)</v>
      </c>
      <c r="Q64" s="156">
        <f>COUNTIF(P$64:P$428, P64)</f>
        <v>1</v>
      </c>
      <c r="R64" s="10" t="s">
        <v>831</v>
      </c>
      <c r="S64" s="11">
        <v>50</v>
      </c>
      <c r="T64" s="30" t="s">
        <v>827</v>
      </c>
      <c r="U64" s="80" t="s">
        <v>827</v>
      </c>
      <c r="V64" s="85" t="str">
        <f>VLOOKUP( U64, $R$2:$T$61, 3, FALSE )</f>
        <v>AOSmithHPTS50</v>
      </c>
      <c r="W64" s="118">
        <v>1</v>
      </c>
      <c r="X64" s="42" t="s">
        <v>8</v>
      </c>
      <c r="Y64" s="43">
        <v>44728</v>
      </c>
      <c r="Z64" s="44" t="s">
        <v>80</v>
      </c>
      <c r="AA64" s="127" t="str">
        <f t="shared" ref="AA64:AA134" si="2">"2,     "&amp;E64&amp;",   """&amp;P64&amp;""""</f>
        <v>2,     112083,   "HPTS-50 2**  (50 gal, JA13)"</v>
      </c>
      <c r="AB64" s="128" t="s">
        <v>430</v>
      </c>
      <c r="AC64" s="149" t="s">
        <v>840</v>
      </c>
      <c r="AD64" s="154">
        <f>COUNTIF(AC$64:AC$428, AC64)</f>
        <v>1</v>
      </c>
      <c r="AE64" s="127" t="str">
        <f t="shared" ref="AE64:AE134" si="3">"          case  "&amp;D64&amp;"   :   """&amp;AC64&amp;""""</f>
        <v xml:space="preserve">          case  HPTS-50 2**  (50 gal, JA13)   :   "AOSmithHPTS502xx"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3:1039" s="6" customFormat="1" ht="15" customHeight="1" x14ac:dyDescent="0.25">
      <c r="C65" s="150" t="str">
        <f t="shared" ref="C65:C69" si="4">M65</f>
        <v>A. O. Smith</v>
      </c>
      <c r="D65" s="150" t="str">
        <f t="shared" ref="D65:D69" si="5">P65</f>
        <v>HPS10-50H45DV 2**  (50 gal, JA13)</v>
      </c>
      <c r="E65" s="150">
        <f t="shared" ref="E65:E69" si="6">O65</f>
        <v>112183</v>
      </c>
      <c r="F65" s="55">
        <f t="shared" ref="F65:F69" si="7">S65</f>
        <v>50</v>
      </c>
      <c r="G65" s="6" t="str">
        <f t="shared" ref="G65:G69" si="8">V65</f>
        <v>AOSmithHPTS50</v>
      </c>
      <c r="H65" s="117">
        <f t="shared" ref="H65:H69" si="9">W65</f>
        <v>1</v>
      </c>
      <c r="I65" s="157" t="str">
        <f t="shared" ref="I65:I69" si="10">AC65</f>
        <v>AOSmithHPS1050H45DV2xx</v>
      </c>
      <c r="J65" s="91" t="s">
        <v>192</v>
      </c>
      <c r="K65" s="32">
        <v>4</v>
      </c>
      <c r="L65" s="75">
        <f t="shared" ref="L65:L69" si="11">VLOOKUP( M65, $M$2:$N$21, 2, FALSE )</f>
        <v>11</v>
      </c>
      <c r="M65" s="9" t="s">
        <v>6</v>
      </c>
      <c r="N65" s="62">
        <f>N64+1</f>
        <v>21</v>
      </c>
      <c r="O65" s="62">
        <f xml:space="preserve"> (L65*10000) + (N65*100) + VLOOKUP( U65, $R$2:$T$61, 2, FALSE )</f>
        <v>112183</v>
      </c>
      <c r="P65" s="59" t="str">
        <f t="shared" si="1"/>
        <v>HPS10-50H45DV 2**  (50 gal, JA13)</v>
      </c>
      <c r="Q65" s="156">
        <f>COUNTIF(P$64:P$428, P65)</f>
        <v>1</v>
      </c>
      <c r="R65" s="10" t="s">
        <v>832</v>
      </c>
      <c r="S65" s="11">
        <v>50</v>
      </c>
      <c r="T65" s="30" t="s">
        <v>827</v>
      </c>
      <c r="U65" s="80" t="s">
        <v>827</v>
      </c>
      <c r="V65" s="85" t="str">
        <f>VLOOKUP( U65, $R$2:$T$61, 3, FALSE )</f>
        <v>AOSmithHPTS50</v>
      </c>
      <c r="W65" s="118">
        <v>1</v>
      </c>
      <c r="X65" s="42" t="s">
        <v>8</v>
      </c>
      <c r="Y65" s="43">
        <v>44728</v>
      </c>
      <c r="Z65" s="44" t="s">
        <v>80</v>
      </c>
      <c r="AA65" s="127" t="str">
        <f t="shared" si="2"/>
        <v>2,     112183,   "HPS10-50H45DV 2**  (50 gal, JA13)"</v>
      </c>
      <c r="AB65" s="129" t="str">
        <f>AB64</f>
        <v>AOSmith</v>
      </c>
      <c r="AC65" s="149" t="s">
        <v>841</v>
      </c>
      <c r="AD65" s="154">
        <f>COUNTIF(AC$64:AC$428, AC65)</f>
        <v>1</v>
      </c>
      <c r="AE65" s="127" t="str">
        <f t="shared" si="3"/>
        <v xml:space="preserve">          case  HPS10-50H45DV 2**  (50 gal, JA13)   :   "AOSmithHPS1050H45DV2xx"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3:1039" s="6" customFormat="1" ht="15" customHeight="1" x14ac:dyDescent="0.25">
      <c r="C66" s="150" t="str">
        <f t="shared" si="4"/>
        <v>A. O. Smith</v>
      </c>
      <c r="D66" s="150" t="str">
        <f t="shared" si="5"/>
        <v>HPTS-66 2**  (66 gal, JA13)</v>
      </c>
      <c r="E66" s="150">
        <f t="shared" si="6"/>
        <v>112284</v>
      </c>
      <c r="F66" s="55">
        <f t="shared" si="7"/>
        <v>66</v>
      </c>
      <c r="G66" s="6" t="str">
        <f t="shared" si="8"/>
        <v>AOSmithHPTS66</v>
      </c>
      <c r="H66" s="117">
        <f t="shared" si="9"/>
        <v>1</v>
      </c>
      <c r="I66" s="157" t="str">
        <f t="shared" si="10"/>
        <v>AOSmithHPTS662xx</v>
      </c>
      <c r="J66" s="91" t="s">
        <v>192</v>
      </c>
      <c r="K66" s="32">
        <v>4</v>
      </c>
      <c r="L66" s="75">
        <f t="shared" si="11"/>
        <v>11</v>
      </c>
      <c r="M66" s="9" t="s">
        <v>6</v>
      </c>
      <c r="N66" s="62">
        <f t="shared" ref="N66:N69" si="12">N65+1</f>
        <v>22</v>
      </c>
      <c r="O66" s="62">
        <f xml:space="preserve"> (L66*10000) + (N66*100) + VLOOKUP( U66, $R$2:$T$61, 2, FALSE )</f>
        <v>112284</v>
      </c>
      <c r="P66" s="59" t="str">
        <f t="shared" si="1"/>
        <v>HPTS-66 2**  (66 gal, JA13)</v>
      </c>
      <c r="Q66" s="156">
        <f>COUNTIF(P$64:P$428, P66)</f>
        <v>1</v>
      </c>
      <c r="R66" s="10" t="s">
        <v>833</v>
      </c>
      <c r="S66" s="11">
        <v>66</v>
      </c>
      <c r="T66" s="30" t="s">
        <v>828</v>
      </c>
      <c r="U66" s="80" t="s">
        <v>828</v>
      </c>
      <c r="V66" s="85" t="str">
        <f>VLOOKUP( U66, $R$2:$T$61, 3, FALSE )</f>
        <v>AOSmithHPTS66</v>
      </c>
      <c r="W66" s="118">
        <v>1</v>
      </c>
      <c r="X66" s="42">
        <v>3</v>
      </c>
      <c r="Y66" s="43">
        <v>44728</v>
      </c>
      <c r="Z66" s="44" t="s">
        <v>80</v>
      </c>
      <c r="AA66" s="127" t="str">
        <f t="shared" si="2"/>
        <v>2,     112284,   "HPTS-66 2**  (66 gal, JA13)"</v>
      </c>
      <c r="AB66" s="129" t="str">
        <f t="shared" ref="AB66:AB69" si="13">AB65</f>
        <v>AOSmith</v>
      </c>
      <c r="AC66" s="149" t="s">
        <v>842</v>
      </c>
      <c r="AD66" s="154">
        <f>COUNTIF(AC$64:AC$428, AC66)</f>
        <v>1</v>
      </c>
      <c r="AE66" s="127" t="str">
        <f t="shared" si="3"/>
        <v xml:space="preserve">          case  HPTS-66 2**  (66 gal, JA13)   :   "AOSmithHPTS662xx"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3:1039" s="6" customFormat="1" ht="15" customHeight="1" x14ac:dyDescent="0.25">
      <c r="C67" s="150" t="str">
        <f t="shared" si="4"/>
        <v>A. O. Smith</v>
      </c>
      <c r="D67" s="150" t="str">
        <f t="shared" si="5"/>
        <v>HPS10-66H45DV 2**  (66 gal, JA13)</v>
      </c>
      <c r="E67" s="150">
        <f t="shared" si="6"/>
        <v>112384</v>
      </c>
      <c r="F67" s="55">
        <f t="shared" si="7"/>
        <v>66</v>
      </c>
      <c r="G67" s="6" t="str">
        <f t="shared" si="8"/>
        <v>AOSmithHPTS66</v>
      </c>
      <c r="H67" s="117">
        <f t="shared" si="9"/>
        <v>1</v>
      </c>
      <c r="I67" s="157" t="str">
        <f t="shared" si="10"/>
        <v>AOSmithHPS1066H45DV2xx</v>
      </c>
      <c r="J67" s="91" t="s">
        <v>192</v>
      </c>
      <c r="K67" s="32">
        <v>4</v>
      </c>
      <c r="L67" s="75">
        <f t="shared" si="11"/>
        <v>11</v>
      </c>
      <c r="M67" s="9" t="s">
        <v>6</v>
      </c>
      <c r="N67" s="62">
        <f t="shared" si="12"/>
        <v>23</v>
      </c>
      <c r="O67" s="62">
        <f xml:space="preserve"> (L67*10000) + (N67*100) + VLOOKUP( U67, $R$2:$T$61, 2, FALSE )</f>
        <v>112384</v>
      </c>
      <c r="P67" s="59" t="str">
        <f t="shared" si="1"/>
        <v>HPS10-66H45DV 2**  (66 gal, JA13)</v>
      </c>
      <c r="Q67" s="156">
        <f>COUNTIF(P$64:P$428, P67)</f>
        <v>1</v>
      </c>
      <c r="R67" s="10" t="s">
        <v>834</v>
      </c>
      <c r="S67" s="11">
        <v>66</v>
      </c>
      <c r="T67" s="30" t="s">
        <v>828</v>
      </c>
      <c r="U67" s="80" t="s">
        <v>828</v>
      </c>
      <c r="V67" s="85" t="str">
        <f>VLOOKUP( U67, $R$2:$T$61, 3, FALSE )</f>
        <v>AOSmithHPTS66</v>
      </c>
      <c r="W67" s="118">
        <v>1</v>
      </c>
      <c r="X67" s="42">
        <v>3</v>
      </c>
      <c r="Y67" s="43">
        <v>44728</v>
      </c>
      <c r="Z67" s="44" t="s">
        <v>80</v>
      </c>
      <c r="AA67" s="127" t="str">
        <f t="shared" si="2"/>
        <v>2,     112384,   "HPS10-66H45DV 2**  (66 gal, JA13)"</v>
      </c>
      <c r="AB67" s="129" t="str">
        <f t="shared" si="13"/>
        <v>AOSmith</v>
      </c>
      <c r="AC67" s="149" t="s">
        <v>843</v>
      </c>
      <c r="AD67" s="154">
        <f>COUNTIF(AC$64:AC$428, AC67)</f>
        <v>1</v>
      </c>
      <c r="AE67" s="127" t="str">
        <f t="shared" si="3"/>
        <v xml:space="preserve">          case  HPS10-66H45DV 2**  (66 gal, JA13)   :   "AOSmithHPS1066H45DV2xx"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3:1039" s="6" customFormat="1" ht="15" customHeight="1" x14ac:dyDescent="0.25">
      <c r="C68" s="150" t="str">
        <f t="shared" si="4"/>
        <v>A. O. Smith</v>
      </c>
      <c r="D68" s="150" t="str">
        <f t="shared" si="5"/>
        <v>HPTS-80 2**  (80 gal, JA13)</v>
      </c>
      <c r="E68" s="150">
        <f t="shared" si="6"/>
        <v>112485</v>
      </c>
      <c r="F68" s="55">
        <f t="shared" si="7"/>
        <v>80</v>
      </c>
      <c r="G68" s="6" t="str">
        <f t="shared" si="8"/>
        <v>AOSmithHPTS80</v>
      </c>
      <c r="H68" s="117">
        <f t="shared" si="9"/>
        <v>1</v>
      </c>
      <c r="I68" s="157" t="str">
        <f t="shared" si="10"/>
        <v>AOSmithHPTS802xx</v>
      </c>
      <c r="J68" s="91" t="s">
        <v>192</v>
      </c>
      <c r="K68" s="32">
        <v>4</v>
      </c>
      <c r="L68" s="75">
        <f t="shared" si="11"/>
        <v>11</v>
      </c>
      <c r="M68" s="25" t="s">
        <v>6</v>
      </c>
      <c r="N68" s="62">
        <f t="shared" si="12"/>
        <v>24</v>
      </c>
      <c r="O68" s="62">
        <f xml:space="preserve"> (L68*10000) + (N68*100) + VLOOKUP( U68, $R$2:$T$61, 2, FALSE )</f>
        <v>112485</v>
      </c>
      <c r="P68" s="59" t="str">
        <f t="shared" si="1"/>
        <v>HPTS-80 2**  (80 gal, JA13)</v>
      </c>
      <c r="Q68" s="156">
        <f>COUNTIF(P$64:P$428, P68)</f>
        <v>1</v>
      </c>
      <c r="R68" s="26" t="s">
        <v>835</v>
      </c>
      <c r="S68" s="27">
        <v>80</v>
      </c>
      <c r="T68" s="30" t="s">
        <v>829</v>
      </c>
      <c r="U68" s="80" t="s">
        <v>829</v>
      </c>
      <c r="V68" s="85" t="str">
        <f>VLOOKUP( U68, $R$2:$T$61, 3, FALSE )</f>
        <v>AOSmithHPTS80</v>
      </c>
      <c r="W68" s="118">
        <v>1</v>
      </c>
      <c r="X68" s="42">
        <v>4</v>
      </c>
      <c r="Y68" s="43">
        <v>44728</v>
      </c>
      <c r="Z68" s="44" t="s">
        <v>80</v>
      </c>
      <c r="AA68" s="127" t="str">
        <f t="shared" si="2"/>
        <v>2,     112485,   "HPTS-80 2**  (80 gal, JA13)"</v>
      </c>
      <c r="AB68" s="129" t="str">
        <f t="shared" si="13"/>
        <v>AOSmith</v>
      </c>
      <c r="AC68" s="149" t="s">
        <v>844</v>
      </c>
      <c r="AD68" s="154">
        <f>COUNTIF(AC$64:AC$428, AC68)</f>
        <v>1</v>
      </c>
      <c r="AE68" s="127" t="str">
        <f t="shared" si="3"/>
        <v xml:space="preserve">          case  HPTS-80 2**  (80 gal, JA13)   :   "AOSmithHPTS802xx"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</row>
    <row r="69" spans="3:1039" s="6" customFormat="1" ht="15" customHeight="1" x14ac:dyDescent="0.25">
      <c r="C69" s="150" t="str">
        <f t="shared" si="4"/>
        <v>A. O. Smith</v>
      </c>
      <c r="D69" s="150" t="str">
        <f t="shared" si="5"/>
        <v>HPS10-80H45DV 2**  (80 gal, JA13)</v>
      </c>
      <c r="E69" s="150">
        <f t="shared" si="6"/>
        <v>112585</v>
      </c>
      <c r="F69" s="55">
        <f t="shared" si="7"/>
        <v>80</v>
      </c>
      <c r="G69" s="6" t="str">
        <f t="shared" si="8"/>
        <v>AOSmithHPTS80</v>
      </c>
      <c r="H69" s="117">
        <f t="shared" si="9"/>
        <v>1</v>
      </c>
      <c r="I69" s="157" t="str">
        <f t="shared" si="10"/>
        <v>AOSmithHPS1080H45DV2xx</v>
      </c>
      <c r="J69" s="91" t="s">
        <v>192</v>
      </c>
      <c r="K69" s="32">
        <v>4</v>
      </c>
      <c r="L69" s="75">
        <f t="shared" si="11"/>
        <v>11</v>
      </c>
      <c r="M69" s="25" t="s">
        <v>6</v>
      </c>
      <c r="N69" s="62">
        <f t="shared" si="12"/>
        <v>25</v>
      </c>
      <c r="O69" s="62">
        <f xml:space="preserve"> (L69*10000) + (N69*100) + VLOOKUP( U69, $R$2:$T$61, 2, FALSE )</f>
        <v>112585</v>
      </c>
      <c r="P69" s="59" t="str">
        <f t="shared" si="1"/>
        <v>HPS10-80H45DV 2**  (80 gal, JA13)</v>
      </c>
      <c r="Q69" s="156">
        <f>COUNTIF(P$64:P$428, P69)</f>
        <v>1</v>
      </c>
      <c r="R69" s="26" t="s">
        <v>836</v>
      </c>
      <c r="S69" s="27">
        <v>80</v>
      </c>
      <c r="T69" s="30" t="s">
        <v>829</v>
      </c>
      <c r="U69" s="80" t="s">
        <v>829</v>
      </c>
      <c r="V69" s="85" t="str">
        <f>VLOOKUP( U69, $R$2:$T$61, 3, FALSE )</f>
        <v>AOSmithHPTS80</v>
      </c>
      <c r="W69" s="118">
        <v>1</v>
      </c>
      <c r="X69" s="42">
        <v>4</v>
      </c>
      <c r="Y69" s="43">
        <v>44728</v>
      </c>
      <c r="Z69" s="44" t="s">
        <v>80</v>
      </c>
      <c r="AA69" s="127" t="str">
        <f t="shared" si="2"/>
        <v>2,     112585,   "HPS10-80H45DV 2**  (80 gal, JA13)"</v>
      </c>
      <c r="AB69" s="129" t="str">
        <f t="shared" si="13"/>
        <v>AOSmith</v>
      </c>
      <c r="AC69" s="149" t="s">
        <v>845</v>
      </c>
      <c r="AD69" s="154">
        <f>COUNTIF(AC$64:AC$428, AC69)</f>
        <v>1</v>
      </c>
      <c r="AE69" s="127" t="str">
        <f t="shared" si="3"/>
        <v xml:space="preserve">          case  HPS10-80H45DV 2**  (80 gal, JA13)   :   "AOSmithHPS1080H45DV2xx"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</row>
    <row r="70" spans="3:1039" s="6" customFormat="1" ht="15" customHeight="1" x14ac:dyDescent="0.25">
      <c r="C70" s="6" t="str">
        <f>M70</f>
        <v>A. O. Smith</v>
      </c>
      <c r="D70" s="6" t="str">
        <f>P70</f>
        <v>FPTU 50 120  (50 gal)</v>
      </c>
      <c r="E70" s="6">
        <f>O70</f>
        <v>110113</v>
      </c>
      <c r="F70" s="55">
        <f>S70</f>
        <v>50</v>
      </c>
      <c r="G70" s="6" t="str">
        <f>V70</f>
        <v>AOSmithHPTU50</v>
      </c>
      <c r="H70" s="117">
        <f>W70</f>
        <v>0</v>
      </c>
      <c r="I70" s="157" t="str">
        <f>AC70</f>
        <v>AOSmithFPTU50</v>
      </c>
      <c r="J70" s="91" t="s">
        <v>192</v>
      </c>
      <c r="K70" s="32">
        <v>1</v>
      </c>
      <c r="L70" s="75">
        <f>VLOOKUP( M70, $M$2:$N$21, 2, FALSE )</f>
        <v>11</v>
      </c>
      <c r="M70" s="9" t="s">
        <v>6</v>
      </c>
      <c r="N70" s="110">
        <v>1</v>
      </c>
      <c r="O70" s="62">
        <f xml:space="preserve"> (L70*10000) + (N70*100) + VLOOKUP( U70, $R$2:$T$61, 2, FALSE )</f>
        <v>110113</v>
      </c>
      <c r="P70" s="59" t="str">
        <f t="shared" ref="P70:P75" si="14">R70 &amp; "  (" &amp; S70 &amp; " gal" &amp; IF(W70&gt;0, ", JA13)", ")")</f>
        <v>FPTU 50 120  (50 gal)</v>
      </c>
      <c r="Q70" s="156">
        <f>COUNTIF(P$64:P$428, P70)</f>
        <v>1</v>
      </c>
      <c r="R70" s="10" t="s">
        <v>58</v>
      </c>
      <c r="S70" s="11">
        <v>50</v>
      </c>
      <c r="T70" s="30" t="s">
        <v>81</v>
      </c>
      <c r="U70" s="80" t="s">
        <v>106</v>
      </c>
      <c r="V70" s="85" t="str">
        <f>VLOOKUP( U70, $R$2:$T$61, 3, FALSE )</f>
        <v>AOSmithHPTU50</v>
      </c>
      <c r="W70" s="116">
        <v>0</v>
      </c>
      <c r="X70" s="42" t="s">
        <v>8</v>
      </c>
      <c r="Y70" s="43">
        <v>42591</v>
      </c>
      <c r="Z70" s="44" t="s">
        <v>80</v>
      </c>
      <c r="AA70" s="127" t="str">
        <f t="shared" si="2"/>
        <v>2,     110113,   "FPTU 50 120  (50 gal)"</v>
      </c>
      <c r="AB70" s="128" t="s">
        <v>430</v>
      </c>
      <c r="AC70" s="130" t="s">
        <v>436</v>
      </c>
      <c r="AD70" s="154">
        <f>COUNTIF(AC$64:AC$428, AC70)</f>
        <v>1</v>
      </c>
      <c r="AE70" s="127" t="str">
        <f t="shared" si="3"/>
        <v xml:space="preserve">          case  FPTU 50 120  (50 gal)   :   "AOSmithFPTU50"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3:1039" s="6" customFormat="1" ht="15" customHeight="1" x14ac:dyDescent="0.25">
      <c r="C71" s="6" t="str">
        <f t="shared" ref="C71:C144" si="15">M71</f>
        <v>A. O. Smith</v>
      </c>
      <c r="D71" s="6" t="str">
        <f t="shared" ref="D71:D144" si="16">P71</f>
        <v>FPTU 66 120  (66 gal)</v>
      </c>
      <c r="E71" s="6">
        <f t="shared" ref="E71:E144" si="17">O71</f>
        <v>110214</v>
      </c>
      <c r="F71" s="55">
        <f t="shared" ref="F71:F217" si="18">S71</f>
        <v>66</v>
      </c>
      <c r="G71" s="6" t="str">
        <f t="shared" ref="G71:G144" si="19">V71</f>
        <v>AOSmithHPTU66</v>
      </c>
      <c r="H71" s="117">
        <f t="shared" ref="H71:H177" si="20">W71</f>
        <v>0</v>
      </c>
      <c r="I71" s="157" t="str">
        <f t="shared" ref="I71:I144" si="21">AC71</f>
        <v>AOSmithFPTU66</v>
      </c>
      <c r="J71" s="91" t="s">
        <v>192</v>
      </c>
      <c r="K71" s="32">
        <v>1</v>
      </c>
      <c r="L71" s="75">
        <f t="shared" ref="L71:L177" si="22">VLOOKUP( M71, $M$2:$N$21, 2, FALSE )</f>
        <v>11</v>
      </c>
      <c r="M71" s="9" t="s">
        <v>6</v>
      </c>
      <c r="N71" s="62">
        <f>N70+1</f>
        <v>2</v>
      </c>
      <c r="O71" s="62">
        <f xml:space="preserve"> (L71*10000) + (N71*100) + VLOOKUP( U71, $R$2:$T$61, 2, FALSE )</f>
        <v>110214</v>
      </c>
      <c r="P71" s="59" t="str">
        <f t="shared" si="14"/>
        <v>FPTU 66 120  (66 gal)</v>
      </c>
      <c r="Q71" s="156">
        <f>COUNTIF(P$64:P$428, P71)</f>
        <v>1</v>
      </c>
      <c r="R71" s="10" t="s">
        <v>59</v>
      </c>
      <c r="S71" s="11">
        <v>66</v>
      </c>
      <c r="T71" s="30" t="s">
        <v>82</v>
      </c>
      <c r="U71" s="80" t="s">
        <v>102</v>
      </c>
      <c r="V71" s="85" t="str">
        <f>VLOOKUP( U71, $R$2:$T$61, 3, FALSE )</f>
        <v>AOSmithHPTU66</v>
      </c>
      <c r="W71" s="116">
        <v>0</v>
      </c>
      <c r="X71" s="42">
        <v>3</v>
      </c>
      <c r="Y71" s="43">
        <v>42591</v>
      </c>
      <c r="Z71" s="44" t="s">
        <v>80</v>
      </c>
      <c r="AA71" s="127" t="str">
        <f t="shared" si="2"/>
        <v>2,     110214,   "FPTU 66 120  (66 gal)"</v>
      </c>
      <c r="AB71" s="129" t="str">
        <f>AB70</f>
        <v>AOSmith</v>
      </c>
      <c r="AC71" s="130" t="s">
        <v>437</v>
      </c>
      <c r="AD71" s="154">
        <f>COUNTIF(AC$64:AC$428, AC71)</f>
        <v>1</v>
      </c>
      <c r="AE71" s="127" t="str">
        <f t="shared" si="3"/>
        <v xml:space="preserve">          case  FPTU 66 120  (66 gal)   :   "AOSmithFPTU66"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3:1039" s="6" customFormat="1" ht="15" customHeight="1" x14ac:dyDescent="0.25">
      <c r="C72" s="6" t="str">
        <f t="shared" si="15"/>
        <v>A. O. Smith</v>
      </c>
      <c r="D72" s="6" t="str">
        <f t="shared" si="16"/>
        <v>FPTU 80 120  (80 gal)</v>
      </c>
      <c r="E72" s="6">
        <f t="shared" si="17"/>
        <v>110315</v>
      </c>
      <c r="F72" s="55">
        <f t="shared" si="18"/>
        <v>80</v>
      </c>
      <c r="G72" s="6" t="str">
        <f t="shared" si="19"/>
        <v>AOSmithHPTU80</v>
      </c>
      <c r="H72" s="117">
        <f t="shared" si="20"/>
        <v>0</v>
      </c>
      <c r="I72" s="157" t="str">
        <f t="shared" si="21"/>
        <v>AOSmithFPTU80</v>
      </c>
      <c r="J72" s="91" t="s">
        <v>192</v>
      </c>
      <c r="K72" s="32">
        <v>1</v>
      </c>
      <c r="L72" s="75">
        <f t="shared" si="22"/>
        <v>11</v>
      </c>
      <c r="M72" s="9" t="s">
        <v>6</v>
      </c>
      <c r="N72" s="62">
        <f t="shared" ref="N72:N88" si="23">N71+1</f>
        <v>3</v>
      </c>
      <c r="O72" s="62">
        <f xml:space="preserve"> (L72*10000) + (N72*100) + VLOOKUP( U72, $R$2:$T$61, 2, FALSE )</f>
        <v>110315</v>
      </c>
      <c r="P72" s="59" t="str">
        <f t="shared" si="14"/>
        <v>FPTU 80 120  (80 gal)</v>
      </c>
      <c r="Q72" s="156">
        <f>COUNTIF(P$64:P$428, P72)</f>
        <v>1</v>
      </c>
      <c r="R72" s="10" t="s">
        <v>60</v>
      </c>
      <c r="S72" s="11">
        <v>80</v>
      </c>
      <c r="T72" s="30" t="s">
        <v>83</v>
      </c>
      <c r="U72" s="80" t="s">
        <v>103</v>
      </c>
      <c r="V72" s="85" t="str">
        <f>VLOOKUP( U72, $R$2:$T$61, 3, FALSE )</f>
        <v>AOSmithHPTU80</v>
      </c>
      <c r="W72" s="116">
        <v>0</v>
      </c>
      <c r="X72" s="42" t="s">
        <v>13</v>
      </c>
      <c r="Y72" s="43">
        <v>42591</v>
      </c>
      <c r="Z72" s="44" t="s">
        <v>80</v>
      </c>
      <c r="AA72" s="127" t="str">
        <f t="shared" si="2"/>
        <v>2,     110315,   "FPTU 80 120  (80 gal)"</v>
      </c>
      <c r="AB72" s="129" t="str">
        <f t="shared" ref="AB72:AB88" si="24">AB71</f>
        <v>AOSmith</v>
      </c>
      <c r="AC72" s="130" t="s">
        <v>438</v>
      </c>
      <c r="AD72" s="154">
        <f>COUNTIF(AC$64:AC$428, AC72)</f>
        <v>1</v>
      </c>
      <c r="AE72" s="127" t="str">
        <f t="shared" si="3"/>
        <v xml:space="preserve">          case  FPTU 80 120  (80 gal)   :   "AOSmithFPTU80"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3:1039" s="6" customFormat="1" ht="15" customHeight="1" x14ac:dyDescent="0.25">
      <c r="C73" s="6" t="str">
        <f t="shared" si="15"/>
        <v>A. O. Smith</v>
      </c>
      <c r="D73" s="6" t="str">
        <f t="shared" si="16"/>
        <v>HHPT 80 102  (80 gal)</v>
      </c>
      <c r="E73" s="6">
        <f t="shared" si="17"/>
        <v>110412</v>
      </c>
      <c r="F73" s="55">
        <f t="shared" si="18"/>
        <v>80</v>
      </c>
      <c r="G73" s="6" t="str">
        <f t="shared" si="19"/>
        <v>AOSmithPHPT80</v>
      </c>
      <c r="H73" s="117">
        <f t="shared" si="20"/>
        <v>0</v>
      </c>
      <c r="I73" s="157" t="str">
        <f t="shared" si="21"/>
        <v>AOSmithHHPT80Res</v>
      </c>
      <c r="J73" s="91" t="s">
        <v>192</v>
      </c>
      <c r="K73" s="32">
        <v>1</v>
      </c>
      <c r="L73" s="75">
        <f t="shared" si="22"/>
        <v>11</v>
      </c>
      <c r="M73" s="9" t="s">
        <v>6</v>
      </c>
      <c r="N73" s="62">
        <f t="shared" si="23"/>
        <v>4</v>
      </c>
      <c r="O73" s="62">
        <f xml:space="preserve"> (L73*10000) + (N73*100) + VLOOKUP( U73, $R$2:$T$61, 2, FALSE )</f>
        <v>110412</v>
      </c>
      <c r="P73" s="59" t="str">
        <f t="shared" si="14"/>
        <v>HHPT 80 102  (80 gal)</v>
      </c>
      <c r="Q73" s="156">
        <f>COUNTIF(P$64:P$428, P73)</f>
        <v>1</v>
      </c>
      <c r="R73" s="10" t="s">
        <v>61</v>
      </c>
      <c r="S73" s="11">
        <v>80</v>
      </c>
      <c r="T73" s="30" t="s">
        <v>87</v>
      </c>
      <c r="U73" s="80" t="s">
        <v>105</v>
      </c>
      <c r="V73" s="85" t="str">
        <f>VLOOKUP( U73, $R$2:$T$61, 3, FALSE )</f>
        <v>AOSmithPHPT80</v>
      </c>
      <c r="W73" s="116">
        <v>0</v>
      </c>
      <c r="X73" s="42" t="s">
        <v>13</v>
      </c>
      <c r="Y73" s="43">
        <v>40857</v>
      </c>
      <c r="Z73" s="44" t="s">
        <v>80</v>
      </c>
      <c r="AA73" s="127" t="str">
        <f t="shared" si="2"/>
        <v>2,     110412,   "HHPT 80 102  (80 gal)"</v>
      </c>
      <c r="AB73" s="129" t="str">
        <f t="shared" si="24"/>
        <v>AOSmith</v>
      </c>
      <c r="AC73" s="130" t="s">
        <v>439</v>
      </c>
      <c r="AD73" s="154">
        <f>COUNTIF(AC$64:AC$428, AC73)</f>
        <v>1</v>
      </c>
      <c r="AE73" s="127" t="str">
        <f t="shared" si="3"/>
        <v xml:space="preserve">          case  HHPT 80 102  (80 gal)   :   "AOSmithHHPT80Res"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3:1039" s="6" customFormat="1" ht="15" customHeight="1" x14ac:dyDescent="0.25">
      <c r="C74" s="6" t="str">
        <f t="shared" si="15"/>
        <v>A. O. Smith</v>
      </c>
      <c r="D74" s="6" t="str">
        <f t="shared" si="16"/>
        <v>HP10-50H45DV  (50 gal)</v>
      </c>
      <c r="E74" s="6">
        <f t="shared" si="17"/>
        <v>110513</v>
      </c>
      <c r="F74" s="55">
        <f t="shared" si="18"/>
        <v>50</v>
      </c>
      <c r="G74" s="6" t="str">
        <f t="shared" si="19"/>
        <v>AOSmithHPTU50</v>
      </c>
      <c r="H74" s="117">
        <f t="shared" si="20"/>
        <v>0</v>
      </c>
      <c r="I74" s="157" t="str">
        <f t="shared" si="21"/>
        <v>AOSmithHP1050</v>
      </c>
      <c r="J74" s="91" t="s">
        <v>192</v>
      </c>
      <c r="K74" s="32">
        <v>3</v>
      </c>
      <c r="L74" s="75">
        <f t="shared" si="22"/>
        <v>11</v>
      </c>
      <c r="M74" s="25" t="s">
        <v>6</v>
      </c>
      <c r="N74" s="62">
        <f t="shared" si="23"/>
        <v>5</v>
      </c>
      <c r="O74" s="62">
        <f xml:space="preserve"> (L74*10000) + (N74*100) + VLOOKUP( U74, $R$2:$T$61, 2, FALSE )</f>
        <v>110513</v>
      </c>
      <c r="P74" s="59" t="str">
        <f t="shared" si="14"/>
        <v>HP10-50H45DV  (50 gal)</v>
      </c>
      <c r="Q74" s="156">
        <f>COUNTIF(P$64:P$428, P74)</f>
        <v>1</v>
      </c>
      <c r="R74" s="26" t="s">
        <v>15</v>
      </c>
      <c r="S74" s="27">
        <v>50</v>
      </c>
      <c r="T74" s="30" t="s">
        <v>81</v>
      </c>
      <c r="U74" s="80" t="s">
        <v>106</v>
      </c>
      <c r="V74" s="85" t="str">
        <f>VLOOKUP( U74, $R$2:$T$61, 3, FALSE )</f>
        <v>AOSmithHPTU50</v>
      </c>
      <c r="W74" s="116">
        <v>0</v>
      </c>
      <c r="X74" s="42" t="s">
        <v>8</v>
      </c>
      <c r="Y74" s="43">
        <v>42808</v>
      </c>
      <c r="Z74" s="44" t="s">
        <v>80</v>
      </c>
      <c r="AA74" s="127" t="str">
        <f t="shared" si="2"/>
        <v>2,     110513,   "HP10-50H45DV  (50 gal)"</v>
      </c>
      <c r="AB74" s="129" t="str">
        <f t="shared" si="24"/>
        <v>AOSmith</v>
      </c>
      <c r="AC74" s="130" t="s">
        <v>440</v>
      </c>
      <c r="AD74" s="154">
        <f>COUNTIF(AC$64:AC$428, AC74)</f>
        <v>1</v>
      </c>
      <c r="AE74" s="127" t="str">
        <f t="shared" si="3"/>
        <v xml:space="preserve">          case  HP10-50H45DV  (50 gal)   :   "AOSmithHP1050"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</row>
    <row r="75" spans="3:1039" s="6" customFormat="1" ht="15" customHeight="1" x14ac:dyDescent="0.25">
      <c r="C75" s="6" t="str">
        <f t="shared" si="15"/>
        <v>A. O. Smith</v>
      </c>
      <c r="D75" s="6" t="str">
        <f t="shared" si="16"/>
        <v>HP10-80H45DV  (80 gal)</v>
      </c>
      <c r="E75" s="6">
        <f t="shared" si="17"/>
        <v>110615</v>
      </c>
      <c r="F75" s="55">
        <f t="shared" si="18"/>
        <v>80</v>
      </c>
      <c r="G75" s="6" t="str">
        <f t="shared" si="19"/>
        <v>AOSmithHPTU80</v>
      </c>
      <c r="H75" s="117">
        <f t="shared" si="20"/>
        <v>0</v>
      </c>
      <c r="I75" s="157" t="str">
        <f t="shared" si="21"/>
        <v>AOSmithHP1080</v>
      </c>
      <c r="J75" s="91" t="s">
        <v>192</v>
      </c>
      <c r="K75" s="32">
        <v>3</v>
      </c>
      <c r="L75" s="75">
        <f t="shared" si="22"/>
        <v>11</v>
      </c>
      <c r="M75" s="25" t="s">
        <v>6</v>
      </c>
      <c r="N75" s="62">
        <f t="shared" si="23"/>
        <v>6</v>
      </c>
      <c r="O75" s="62">
        <f xml:space="preserve"> (L75*10000) + (N75*100) + VLOOKUP( U75, $R$2:$T$61, 2, FALSE )</f>
        <v>110615</v>
      </c>
      <c r="P75" s="59" t="str">
        <f t="shared" si="14"/>
        <v>HP10-80H45DV  (80 gal)</v>
      </c>
      <c r="Q75" s="156">
        <f>COUNTIF(P$64:P$428, P75)</f>
        <v>1</v>
      </c>
      <c r="R75" s="26" t="s">
        <v>16</v>
      </c>
      <c r="S75" s="27">
        <v>80</v>
      </c>
      <c r="T75" s="30" t="s">
        <v>83</v>
      </c>
      <c r="U75" s="80" t="s">
        <v>103</v>
      </c>
      <c r="V75" s="85" t="str">
        <f>VLOOKUP( U75, $R$2:$T$61, 3, FALSE )</f>
        <v>AOSmithHPTU80</v>
      </c>
      <c r="W75" s="116">
        <v>0</v>
      </c>
      <c r="X75" s="42" t="s">
        <v>13</v>
      </c>
      <c r="Y75" s="43">
        <v>42808</v>
      </c>
      <c r="Z75" s="44" t="s">
        <v>80</v>
      </c>
      <c r="AA75" s="127" t="str">
        <f t="shared" si="2"/>
        <v>2,     110615,   "HP10-80H45DV  (80 gal)"</v>
      </c>
      <c r="AB75" s="129" t="str">
        <f t="shared" si="24"/>
        <v>AOSmith</v>
      </c>
      <c r="AC75" s="130" t="s">
        <v>441</v>
      </c>
      <c r="AD75" s="154">
        <f>COUNTIF(AC$64:AC$428, AC75)</f>
        <v>1</v>
      </c>
      <c r="AE75" s="127" t="str">
        <f t="shared" si="3"/>
        <v xml:space="preserve">          case  HP10-80H45DV  (80 gal)   :   "AOSmithHP1080"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</row>
    <row r="76" spans="3:1039" s="6" customFormat="1" ht="15" customHeight="1" x14ac:dyDescent="0.25">
      <c r="C76" s="121" t="str">
        <f t="shared" si="15"/>
        <v>A. O. Smith</v>
      </c>
      <c r="D76" s="121" t="str">
        <f t="shared" si="16"/>
        <v>HP1050H45DVDR 130  (50 gal, JA13)</v>
      </c>
      <c r="E76" s="121">
        <f t="shared" si="17"/>
        <v>111513</v>
      </c>
      <c r="F76" s="55">
        <f t="shared" ref="F76:F77" si="25">S76</f>
        <v>50</v>
      </c>
      <c r="G76" s="6" t="str">
        <f t="shared" si="19"/>
        <v>AOSmithHPTU50</v>
      </c>
      <c r="H76" s="117">
        <f t="shared" ref="H76:H77" si="26">W76</f>
        <v>1</v>
      </c>
      <c r="I76" s="157" t="str">
        <f t="shared" si="21"/>
        <v>AOSmithHP1050DR</v>
      </c>
      <c r="J76" s="91" t="s">
        <v>192</v>
      </c>
      <c r="K76" s="32">
        <v>3</v>
      </c>
      <c r="L76" s="75">
        <f t="shared" ref="L76:L77" si="27">VLOOKUP( M76, $M$2:$N$21, 2, FALSE )</f>
        <v>11</v>
      </c>
      <c r="M76" s="25" t="s">
        <v>6</v>
      </c>
      <c r="N76" s="122">
        <v>15</v>
      </c>
      <c r="O76" s="62">
        <f xml:space="preserve"> (L76*10000) + (N76*100) + VLOOKUP( U76, $R$2:$T$61, 2, FALSE )</f>
        <v>111513</v>
      </c>
      <c r="P76" s="59" t="str">
        <f>R76 &amp; "  (" &amp; S76 &amp; " gal" &amp; IF(W76&gt;0, ", JA13)", ")")</f>
        <v>HP1050H45DVDR 130  (50 gal, JA13)</v>
      </c>
      <c r="Q76" s="156">
        <f>COUNTIF(P$64:P$428, P76)</f>
        <v>1</v>
      </c>
      <c r="R76" s="26" t="s">
        <v>354</v>
      </c>
      <c r="S76" s="27">
        <v>50</v>
      </c>
      <c r="T76" s="30" t="s">
        <v>81</v>
      </c>
      <c r="U76" s="80" t="s">
        <v>106</v>
      </c>
      <c r="V76" s="85" t="str">
        <f>VLOOKUP( U76, $R$2:$T$61, 3, FALSE )</f>
        <v>AOSmithHPTU50</v>
      </c>
      <c r="W76" s="118">
        <v>1</v>
      </c>
      <c r="X76" s="42" t="s">
        <v>8</v>
      </c>
      <c r="Y76" s="43">
        <v>44118</v>
      </c>
      <c r="Z76" s="44" t="s">
        <v>80</v>
      </c>
      <c r="AA76" s="127" t="str">
        <f t="shared" si="2"/>
        <v>2,     111513,   "HP1050H45DVDR 130  (50 gal, JA13)"</v>
      </c>
      <c r="AB76" s="129" t="str">
        <f t="shared" si="24"/>
        <v>AOSmith</v>
      </c>
      <c r="AC76" s="131" t="s">
        <v>445</v>
      </c>
      <c r="AD76" s="154">
        <f>COUNTIF(AC$64:AC$428, AC76)</f>
        <v>1</v>
      </c>
      <c r="AE76" s="127" t="str">
        <f t="shared" si="3"/>
        <v xml:space="preserve">          case  HP1050H45DVDR 130  (50 gal, JA13)   :   "AOSmithHP1050DR"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</row>
    <row r="77" spans="3:1039" s="6" customFormat="1" ht="15" customHeight="1" x14ac:dyDescent="0.25">
      <c r="C77" s="121" t="str">
        <f t="shared" si="15"/>
        <v>A. O. Smith</v>
      </c>
      <c r="D77" s="121" t="str">
        <f t="shared" si="16"/>
        <v>HP1080H45DVDR 130  (80 gal, JA13)</v>
      </c>
      <c r="E77" s="121">
        <f t="shared" si="17"/>
        <v>111615</v>
      </c>
      <c r="F77" s="55">
        <f t="shared" si="25"/>
        <v>80</v>
      </c>
      <c r="G77" s="6" t="str">
        <f t="shared" si="19"/>
        <v>AOSmithHPTU80</v>
      </c>
      <c r="H77" s="117">
        <f t="shared" si="26"/>
        <v>1</v>
      </c>
      <c r="I77" s="157" t="str">
        <f t="shared" si="21"/>
        <v>AOSmithHP1080DR</v>
      </c>
      <c r="J77" s="91" t="s">
        <v>192</v>
      </c>
      <c r="K77" s="32">
        <v>3</v>
      </c>
      <c r="L77" s="75">
        <f t="shared" si="27"/>
        <v>11</v>
      </c>
      <c r="M77" s="25" t="s">
        <v>6</v>
      </c>
      <c r="N77" s="62">
        <f t="shared" si="23"/>
        <v>16</v>
      </c>
      <c r="O77" s="62">
        <f xml:space="preserve"> (L77*10000) + (N77*100) + VLOOKUP( U77, $R$2:$T$61, 2, FALSE )</f>
        <v>111615</v>
      </c>
      <c r="P77" s="59" t="str">
        <f t="shared" ref="P77:P150" si="28">R77 &amp; "  (" &amp; S77 &amp; " gal" &amp; IF(W77&gt;0, ", JA13)", ")")</f>
        <v>HP1080H45DVDR 130  (80 gal, JA13)</v>
      </c>
      <c r="Q77" s="156">
        <f>COUNTIF(P$64:P$428, P77)</f>
        <v>1</v>
      </c>
      <c r="R77" s="26" t="s">
        <v>355</v>
      </c>
      <c r="S77" s="27">
        <v>80</v>
      </c>
      <c r="T77" s="30" t="s">
        <v>83</v>
      </c>
      <c r="U77" s="80" t="s">
        <v>103</v>
      </c>
      <c r="V77" s="85" t="str">
        <f>VLOOKUP( U77, $R$2:$T$61, 3, FALSE )</f>
        <v>AOSmithHPTU80</v>
      </c>
      <c r="W77" s="118">
        <v>1</v>
      </c>
      <c r="X77" s="42" t="s">
        <v>13</v>
      </c>
      <c r="Y77" s="43">
        <v>44118</v>
      </c>
      <c r="Z77" s="44" t="s">
        <v>80</v>
      </c>
      <c r="AA77" s="127" t="str">
        <f t="shared" si="2"/>
        <v>2,     111615,   "HP1080H45DVDR 130  (80 gal, JA13)"</v>
      </c>
      <c r="AB77" s="129" t="str">
        <f t="shared" si="24"/>
        <v>AOSmith</v>
      </c>
      <c r="AC77" s="131" t="s">
        <v>446</v>
      </c>
      <c r="AD77" s="154">
        <f>COUNTIF(AC$64:AC$428, AC77)</f>
        <v>1</v>
      </c>
      <c r="AE77" s="127" t="str">
        <f t="shared" si="3"/>
        <v xml:space="preserve">          case  HP1080H45DVDR 130  (80 gal, JA13)   :   "AOSmithHP1080DR"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</row>
    <row r="78" spans="3:1039" s="6" customFormat="1" ht="15" customHeight="1" x14ac:dyDescent="0.25">
      <c r="C78" s="6" t="str">
        <f t="shared" si="15"/>
        <v>A. O. Smith</v>
      </c>
      <c r="D78" s="6" t="str">
        <f t="shared" si="16"/>
        <v>HPTU 50 120  (50 gal)</v>
      </c>
      <c r="E78" s="6">
        <f t="shared" si="17"/>
        <v>110713</v>
      </c>
      <c r="F78" s="55">
        <f t="shared" si="18"/>
        <v>50</v>
      </c>
      <c r="G78" s="6" t="str">
        <f t="shared" si="19"/>
        <v>AOSmithHPTU50</v>
      </c>
      <c r="H78" s="117">
        <f t="shared" si="20"/>
        <v>0</v>
      </c>
      <c r="I78" s="157" t="str">
        <f t="shared" si="21"/>
        <v>AOSmithHPTU50</v>
      </c>
      <c r="J78" s="91" t="s">
        <v>192</v>
      </c>
      <c r="K78" s="32">
        <v>3</v>
      </c>
      <c r="L78" s="75">
        <f t="shared" si="22"/>
        <v>11</v>
      </c>
      <c r="M78" s="9" t="s">
        <v>6</v>
      </c>
      <c r="N78" s="123">
        <f>N75+1</f>
        <v>7</v>
      </c>
      <c r="O78" s="62">
        <f xml:space="preserve"> (L78*10000) + (N78*100) + VLOOKUP( U78, $R$2:$T$61, 2, FALSE )</f>
        <v>110713</v>
      </c>
      <c r="P78" s="59" t="str">
        <f t="shared" si="28"/>
        <v>HPTU 50 120  (50 gal)</v>
      </c>
      <c r="Q78" s="156">
        <f>COUNTIF(P$64:P$428, P78)</f>
        <v>1</v>
      </c>
      <c r="R78" s="10" t="s">
        <v>7</v>
      </c>
      <c r="S78" s="11">
        <v>50</v>
      </c>
      <c r="T78" s="30" t="s">
        <v>81</v>
      </c>
      <c r="U78" s="80" t="s">
        <v>106</v>
      </c>
      <c r="V78" s="85" t="str">
        <f>VLOOKUP( U78, $R$2:$T$61, 3, FALSE )</f>
        <v>AOSmithHPTU50</v>
      </c>
      <c r="W78" s="116">
        <v>0</v>
      </c>
      <c r="X78" s="42" t="s">
        <v>8</v>
      </c>
      <c r="Y78" s="43">
        <v>42545</v>
      </c>
      <c r="Z78" s="44" t="s">
        <v>80</v>
      </c>
      <c r="AA78" s="127" t="str">
        <f t="shared" si="2"/>
        <v>2,     110713,   "HPTU 50 120  (50 gal)"</v>
      </c>
      <c r="AB78" s="129" t="str">
        <f t="shared" si="24"/>
        <v>AOSmith</v>
      </c>
      <c r="AC78" s="130" t="s">
        <v>178</v>
      </c>
      <c r="AD78" s="154">
        <f>COUNTIF(AC$64:AC$428, AC78)</f>
        <v>1</v>
      </c>
      <c r="AE78" s="127" t="str">
        <f t="shared" si="3"/>
        <v xml:space="preserve">          case  HPTU 50 120  (50 gal)   :   "AOSmithHPTU50"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</row>
    <row r="79" spans="3:1039" s="6" customFormat="1" ht="15" customHeight="1" x14ac:dyDescent="0.25">
      <c r="C79" s="6" t="str">
        <f t="shared" si="15"/>
        <v>A. O. Smith</v>
      </c>
      <c r="D79" s="6" t="str">
        <f t="shared" si="16"/>
        <v>HPTU 50N 120  (50 gal)</v>
      </c>
      <c r="E79" s="6">
        <f t="shared" si="17"/>
        <v>110813</v>
      </c>
      <c r="F79" s="55">
        <f t="shared" si="18"/>
        <v>50</v>
      </c>
      <c r="G79" s="6" t="str">
        <f t="shared" si="19"/>
        <v>AOSmithHPTU50</v>
      </c>
      <c r="H79" s="117">
        <f t="shared" si="20"/>
        <v>0</v>
      </c>
      <c r="I79" s="157" t="str">
        <f t="shared" si="21"/>
        <v>AOSmithHPTU50N</v>
      </c>
      <c r="J79" s="91" t="s">
        <v>192</v>
      </c>
      <c r="K79" s="32">
        <v>3</v>
      </c>
      <c r="L79" s="75">
        <f t="shared" si="22"/>
        <v>11</v>
      </c>
      <c r="M79" s="9" t="s">
        <v>6</v>
      </c>
      <c r="N79" s="62">
        <f t="shared" si="23"/>
        <v>8</v>
      </c>
      <c r="O79" s="62">
        <f xml:space="preserve"> (L79*10000) + (N79*100) + VLOOKUP( U79, $R$2:$T$61, 2, FALSE )</f>
        <v>110813</v>
      </c>
      <c r="P79" s="59" t="str">
        <f t="shared" si="28"/>
        <v>HPTU 50N 120  (50 gal)</v>
      </c>
      <c r="Q79" s="156">
        <f>COUNTIF(P$64:P$428, P79)</f>
        <v>1</v>
      </c>
      <c r="R79" s="10" t="s">
        <v>9</v>
      </c>
      <c r="S79" s="11">
        <v>50</v>
      </c>
      <c r="T79" s="30" t="s">
        <v>81</v>
      </c>
      <c r="U79" s="80" t="s">
        <v>106</v>
      </c>
      <c r="V79" s="85" t="str">
        <f>VLOOKUP( U79, $R$2:$T$61, 3, FALSE )</f>
        <v>AOSmithHPTU50</v>
      </c>
      <c r="W79" s="116">
        <v>0</v>
      </c>
      <c r="X79" s="42" t="s">
        <v>8</v>
      </c>
      <c r="Y79" s="43">
        <v>42545</v>
      </c>
      <c r="Z79" s="44" t="s">
        <v>80</v>
      </c>
      <c r="AA79" s="127" t="str">
        <f t="shared" si="2"/>
        <v>2,     110813,   "HPTU 50N 120  (50 gal)"</v>
      </c>
      <c r="AB79" s="129" t="str">
        <f t="shared" si="24"/>
        <v>AOSmith</v>
      </c>
      <c r="AC79" s="130" t="s">
        <v>442</v>
      </c>
      <c r="AD79" s="154">
        <f>COUNTIF(AC$64:AC$428, AC79)</f>
        <v>1</v>
      </c>
      <c r="AE79" s="127" t="str">
        <f t="shared" si="3"/>
        <v xml:space="preserve">          case  HPTU 50N 120  (50 gal)   :   "AOSmithHPTU50N"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</row>
    <row r="80" spans="3:1039" s="6" customFormat="1" ht="15" customHeight="1" x14ac:dyDescent="0.25">
      <c r="C80" s="121" t="str">
        <f t="shared" si="15"/>
        <v>A. O. Smith</v>
      </c>
      <c r="D80" s="121" t="str">
        <f t="shared" si="16"/>
        <v>HPTU-50DR 130  (50 gal, JA13)</v>
      </c>
      <c r="E80" s="121">
        <f t="shared" si="17"/>
        <v>111713</v>
      </c>
      <c r="F80" s="55">
        <f t="shared" ref="F80" si="29">S80</f>
        <v>50</v>
      </c>
      <c r="G80" s="6" t="str">
        <f t="shared" si="19"/>
        <v>AOSmithHPTU50</v>
      </c>
      <c r="H80" s="117">
        <f t="shared" ref="H80" si="30">W80</f>
        <v>1</v>
      </c>
      <c r="I80" s="157" t="str">
        <f t="shared" si="21"/>
        <v>AOSmithHPTU50DR</v>
      </c>
      <c r="J80" s="91" t="s">
        <v>192</v>
      </c>
      <c r="K80" s="32">
        <v>3</v>
      </c>
      <c r="L80" s="75">
        <f t="shared" ref="L80" si="31">VLOOKUP( M80, $M$2:$N$21, 2, FALSE )</f>
        <v>11</v>
      </c>
      <c r="M80" s="9" t="s">
        <v>6</v>
      </c>
      <c r="N80" s="122">
        <v>17</v>
      </c>
      <c r="O80" s="62">
        <f t="shared" ref="O80" si="32" xml:space="preserve"> (L80*10000) + (N80*100) + VLOOKUP( U80, $R$2:$T$61, 2, FALSE )</f>
        <v>111713</v>
      </c>
      <c r="P80" s="59" t="str">
        <f t="shared" si="28"/>
        <v>HPTU-50DR 130  (50 gal, JA13)</v>
      </c>
      <c r="Q80" s="156">
        <f>COUNTIF(P$64:P$428, P80)</f>
        <v>1</v>
      </c>
      <c r="R80" s="10" t="s">
        <v>356</v>
      </c>
      <c r="S80" s="11">
        <v>50</v>
      </c>
      <c r="T80" s="30" t="s">
        <v>81</v>
      </c>
      <c r="U80" s="80" t="s">
        <v>106</v>
      </c>
      <c r="V80" s="85" t="str">
        <f t="shared" ref="V80" si="33">VLOOKUP( U80, $R$2:$T$61, 3, FALSE )</f>
        <v>AOSmithHPTU50</v>
      </c>
      <c r="W80" s="118">
        <v>1</v>
      </c>
      <c r="X80" s="42" t="s">
        <v>8</v>
      </c>
      <c r="Y80" s="43">
        <v>44118</v>
      </c>
      <c r="Z80" s="44" t="s">
        <v>80</v>
      </c>
      <c r="AA80" s="127" t="str">
        <f t="shared" si="2"/>
        <v>2,     111713,   "HPTU-50DR 130  (50 gal, JA13)"</v>
      </c>
      <c r="AB80" s="129" t="str">
        <f t="shared" si="24"/>
        <v>AOSmith</v>
      </c>
      <c r="AC80" s="131" t="s">
        <v>447</v>
      </c>
      <c r="AD80" s="154">
        <f>COUNTIF(AC$64:AC$428, AC80)</f>
        <v>1</v>
      </c>
      <c r="AE80" s="127" t="str">
        <f t="shared" si="3"/>
        <v xml:space="preserve">          case  HPTU-50DR 130  (50 gal, JA13)   :   "AOSmithHPTU50DR"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</row>
    <row r="81" spans="3:1042" s="6" customFormat="1" ht="15" customHeight="1" x14ac:dyDescent="0.25">
      <c r="C81" s="6" t="str">
        <f t="shared" si="15"/>
        <v>A. O. Smith</v>
      </c>
      <c r="D81" s="6" t="str">
        <f t="shared" si="16"/>
        <v>HPTU 66 120  (66 gal)</v>
      </c>
      <c r="E81" s="6">
        <f t="shared" si="17"/>
        <v>110914</v>
      </c>
      <c r="F81" s="55">
        <f t="shared" si="18"/>
        <v>66</v>
      </c>
      <c r="G81" s="6" t="str">
        <f t="shared" si="19"/>
        <v>AOSmithHPTU66</v>
      </c>
      <c r="H81" s="117">
        <f t="shared" si="20"/>
        <v>0</v>
      </c>
      <c r="I81" s="157" t="str">
        <f t="shared" si="21"/>
        <v>AOSmithHPTU66</v>
      </c>
      <c r="J81" s="91" t="s">
        <v>192</v>
      </c>
      <c r="K81" s="32">
        <v>3</v>
      </c>
      <c r="L81" s="75">
        <f t="shared" si="22"/>
        <v>11</v>
      </c>
      <c r="M81" s="9" t="s">
        <v>6</v>
      </c>
      <c r="N81" s="123">
        <f>N79+1</f>
        <v>9</v>
      </c>
      <c r="O81" s="62">
        <f xml:space="preserve"> (L81*10000) + (N81*100) + VLOOKUP( U81, $R$2:$T$61, 2, FALSE )</f>
        <v>110914</v>
      </c>
      <c r="P81" s="59" t="str">
        <f t="shared" si="28"/>
        <v>HPTU 66 120  (66 gal)</v>
      </c>
      <c r="Q81" s="156">
        <f>COUNTIF(P$64:P$428, P81)</f>
        <v>1</v>
      </c>
      <c r="R81" s="10" t="s">
        <v>10</v>
      </c>
      <c r="S81" s="11">
        <v>66</v>
      </c>
      <c r="T81" s="30" t="s">
        <v>82</v>
      </c>
      <c r="U81" s="80" t="s">
        <v>102</v>
      </c>
      <c r="V81" s="85" t="str">
        <f>VLOOKUP( U81, $R$2:$T$61, 3, FALSE )</f>
        <v>AOSmithHPTU66</v>
      </c>
      <c r="W81" s="116">
        <v>0</v>
      </c>
      <c r="X81" s="42">
        <v>3</v>
      </c>
      <c r="Y81" s="43">
        <v>42545</v>
      </c>
      <c r="Z81" s="44" t="s">
        <v>80</v>
      </c>
      <c r="AA81" s="127" t="str">
        <f t="shared" si="2"/>
        <v>2,     110914,   "HPTU 66 120  (66 gal)"</v>
      </c>
      <c r="AB81" s="129" t="str">
        <f t="shared" si="24"/>
        <v>AOSmith</v>
      </c>
      <c r="AC81" s="130" t="s">
        <v>179</v>
      </c>
      <c r="AD81" s="154">
        <f>COUNTIF(AC$64:AC$428, AC81)</f>
        <v>1</v>
      </c>
      <c r="AE81" s="127" t="str">
        <f t="shared" si="3"/>
        <v xml:space="preserve">          case  HPTU 66 120  (66 gal)   :   "AOSmithHPTU66"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</row>
    <row r="82" spans="3:1042" s="6" customFormat="1" ht="15" customHeight="1" x14ac:dyDescent="0.25">
      <c r="C82" s="6" t="str">
        <f t="shared" si="15"/>
        <v>A. O. Smith</v>
      </c>
      <c r="D82" s="6" t="str">
        <f t="shared" si="16"/>
        <v>HPTU 66N 120  (66 gal)</v>
      </c>
      <c r="E82" s="6">
        <f t="shared" si="17"/>
        <v>111014</v>
      </c>
      <c r="F82" s="55">
        <f t="shared" si="18"/>
        <v>66</v>
      </c>
      <c r="G82" s="6" t="str">
        <f t="shared" si="19"/>
        <v>AOSmithHPTU66</v>
      </c>
      <c r="H82" s="117">
        <f t="shared" si="20"/>
        <v>0</v>
      </c>
      <c r="I82" s="157" t="str">
        <f t="shared" si="21"/>
        <v>AOSmithHPTU66N</v>
      </c>
      <c r="J82" s="91" t="s">
        <v>192</v>
      </c>
      <c r="K82" s="32">
        <v>3</v>
      </c>
      <c r="L82" s="75">
        <f t="shared" si="22"/>
        <v>11</v>
      </c>
      <c r="M82" s="9" t="s">
        <v>6</v>
      </c>
      <c r="N82" s="62">
        <f t="shared" si="23"/>
        <v>10</v>
      </c>
      <c r="O82" s="62">
        <f xml:space="preserve"> (L82*10000) + (N82*100) + VLOOKUP( U82, $R$2:$T$61, 2, FALSE )</f>
        <v>111014</v>
      </c>
      <c r="P82" s="59" t="str">
        <f t="shared" si="28"/>
        <v>HPTU 66N 120  (66 gal)</v>
      </c>
      <c r="Q82" s="156">
        <f>COUNTIF(P$64:P$428, P82)</f>
        <v>1</v>
      </c>
      <c r="R82" s="10" t="s">
        <v>11</v>
      </c>
      <c r="S82" s="11">
        <v>66</v>
      </c>
      <c r="T82" s="30" t="s">
        <v>82</v>
      </c>
      <c r="U82" s="80" t="s">
        <v>102</v>
      </c>
      <c r="V82" s="85" t="str">
        <f>VLOOKUP( U82, $R$2:$T$61, 3, FALSE )</f>
        <v>AOSmithHPTU66</v>
      </c>
      <c r="W82" s="116">
        <v>0</v>
      </c>
      <c r="X82" s="42">
        <v>3</v>
      </c>
      <c r="Y82" s="43">
        <v>42545</v>
      </c>
      <c r="Z82" s="44" t="s">
        <v>80</v>
      </c>
      <c r="AA82" s="127" t="str">
        <f t="shared" si="2"/>
        <v>2,     111014,   "HPTU 66N 120  (66 gal)"</v>
      </c>
      <c r="AB82" s="129" t="str">
        <f t="shared" si="24"/>
        <v>AOSmith</v>
      </c>
      <c r="AC82" s="130" t="s">
        <v>443</v>
      </c>
      <c r="AD82" s="154">
        <f>COUNTIF(AC$64:AC$428, AC82)</f>
        <v>1</v>
      </c>
      <c r="AE82" s="127" t="str">
        <f t="shared" si="3"/>
        <v xml:space="preserve">          case  HPTU 66N 120  (66 gal)   :   "AOSmithHPTU66N"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</row>
    <row r="83" spans="3:1042" s="6" customFormat="1" ht="15" customHeight="1" x14ac:dyDescent="0.25">
      <c r="C83" s="121" t="str">
        <f t="shared" si="15"/>
        <v>A. O. Smith</v>
      </c>
      <c r="D83" s="121" t="str">
        <f t="shared" si="16"/>
        <v>HPTU-66DR 130  (66 gal, JA13)</v>
      </c>
      <c r="E83" s="121">
        <f t="shared" si="17"/>
        <v>111814</v>
      </c>
      <c r="F83" s="55">
        <f t="shared" ref="F83" si="34">S83</f>
        <v>66</v>
      </c>
      <c r="G83" s="6" t="str">
        <f t="shared" si="19"/>
        <v>AOSmithHPTU66</v>
      </c>
      <c r="H83" s="117">
        <f t="shared" ref="H83" si="35">W83</f>
        <v>1</v>
      </c>
      <c r="I83" s="157" t="str">
        <f t="shared" si="21"/>
        <v>AOSmithHPTU66DR</v>
      </c>
      <c r="J83" s="91" t="s">
        <v>192</v>
      </c>
      <c r="K83" s="32">
        <v>3</v>
      </c>
      <c r="L83" s="75">
        <f t="shared" ref="L83" si="36">VLOOKUP( M83, $M$2:$N$21, 2, FALSE )</f>
        <v>11</v>
      </c>
      <c r="M83" s="9" t="s">
        <v>6</v>
      </c>
      <c r="N83" s="122">
        <v>18</v>
      </c>
      <c r="O83" s="62">
        <f t="shared" ref="O83" si="37" xml:space="preserve"> (L83*10000) + (N83*100) + VLOOKUP( U83, $R$2:$T$61, 2, FALSE )</f>
        <v>111814</v>
      </c>
      <c r="P83" s="59" t="str">
        <f t="shared" si="28"/>
        <v>HPTU-66DR 130  (66 gal, JA13)</v>
      </c>
      <c r="Q83" s="156">
        <f>COUNTIF(P$64:P$428, P83)</f>
        <v>1</v>
      </c>
      <c r="R83" s="10" t="s">
        <v>357</v>
      </c>
      <c r="S83" s="11">
        <v>66</v>
      </c>
      <c r="T83" s="30" t="s">
        <v>82</v>
      </c>
      <c r="U83" s="80" t="s">
        <v>102</v>
      </c>
      <c r="V83" s="85" t="str">
        <f t="shared" ref="V83" si="38">VLOOKUP( U83, $R$2:$T$61, 3, FALSE )</f>
        <v>AOSmithHPTU66</v>
      </c>
      <c r="W83" s="118">
        <v>1</v>
      </c>
      <c r="X83" s="42">
        <v>3</v>
      </c>
      <c r="Y83" s="43">
        <v>44118</v>
      </c>
      <c r="Z83" s="44" t="s">
        <v>80</v>
      </c>
      <c r="AA83" s="127" t="str">
        <f t="shared" si="2"/>
        <v>2,     111814,   "HPTU-66DR 130  (66 gal, JA13)"</v>
      </c>
      <c r="AB83" s="129" t="str">
        <f t="shared" si="24"/>
        <v>AOSmith</v>
      </c>
      <c r="AC83" s="131" t="s">
        <v>448</v>
      </c>
      <c r="AD83" s="154">
        <f>COUNTIF(AC$64:AC$428, AC83)</f>
        <v>1</v>
      </c>
      <c r="AE83" s="127" t="str">
        <f t="shared" si="3"/>
        <v xml:space="preserve">          case  HPTU-66DR 130  (66 gal, JA13)   :   "AOSmithHPTU66DR"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</row>
    <row r="84" spans="3:1042" s="6" customFormat="1" ht="15" customHeight="1" x14ac:dyDescent="0.25">
      <c r="C84" s="6" t="str">
        <f t="shared" si="15"/>
        <v>A. O. Smith</v>
      </c>
      <c r="D84" s="6" t="str">
        <f t="shared" si="16"/>
        <v>HPTU 80 120  (80 gal)</v>
      </c>
      <c r="E84" s="6">
        <f t="shared" si="17"/>
        <v>111115</v>
      </c>
      <c r="F84" s="55">
        <f t="shared" si="18"/>
        <v>80</v>
      </c>
      <c r="G84" s="6" t="str">
        <f t="shared" si="19"/>
        <v>AOSmithHPTU80</v>
      </c>
      <c r="H84" s="117">
        <f t="shared" si="20"/>
        <v>0</v>
      </c>
      <c r="I84" s="157" t="str">
        <f t="shared" si="21"/>
        <v>AOSmithHPTU80</v>
      </c>
      <c r="J84" s="91" t="s">
        <v>192</v>
      </c>
      <c r="K84" s="32">
        <v>3</v>
      </c>
      <c r="L84" s="75">
        <f t="shared" si="22"/>
        <v>11</v>
      </c>
      <c r="M84" s="9" t="s">
        <v>6</v>
      </c>
      <c r="N84" s="123">
        <f>N82+1</f>
        <v>11</v>
      </c>
      <c r="O84" s="62">
        <f xml:space="preserve"> (L84*10000) + (N84*100) + VLOOKUP( U84, $R$2:$T$61, 2, FALSE )</f>
        <v>111115</v>
      </c>
      <c r="P84" s="59" t="str">
        <f t="shared" si="28"/>
        <v>HPTU 80 120  (80 gal)</v>
      </c>
      <c r="Q84" s="156">
        <f>COUNTIF(P$64:P$428, P84)</f>
        <v>1</v>
      </c>
      <c r="R84" s="10" t="s">
        <v>12</v>
      </c>
      <c r="S84" s="11">
        <v>80</v>
      </c>
      <c r="T84" s="30" t="s">
        <v>83</v>
      </c>
      <c r="U84" s="80" t="s">
        <v>103</v>
      </c>
      <c r="V84" s="85" t="str">
        <f>VLOOKUP( U84, $R$2:$T$61, 3, FALSE )</f>
        <v>AOSmithHPTU80</v>
      </c>
      <c r="W84" s="116">
        <v>0</v>
      </c>
      <c r="X84" s="42" t="s">
        <v>13</v>
      </c>
      <c r="Y84" s="43">
        <v>42545</v>
      </c>
      <c r="Z84" s="44" t="s">
        <v>80</v>
      </c>
      <c r="AA84" s="127" t="str">
        <f t="shared" si="2"/>
        <v>2,     111115,   "HPTU 80 120  (80 gal)"</v>
      </c>
      <c r="AB84" s="129" t="str">
        <f t="shared" si="24"/>
        <v>AOSmith</v>
      </c>
      <c r="AC84" s="130" t="s">
        <v>180</v>
      </c>
      <c r="AD84" s="154">
        <f>COUNTIF(AC$64:AC$428, AC84)</f>
        <v>1</v>
      </c>
      <c r="AE84" s="127" t="str">
        <f t="shared" si="3"/>
        <v xml:space="preserve">          case  HPTU 80 120  (80 gal)   :   "AOSmithHPTU80"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</row>
    <row r="85" spans="3:1042" s="6" customFormat="1" ht="15" customHeight="1" x14ac:dyDescent="0.25">
      <c r="C85" s="6" t="str">
        <f t="shared" si="15"/>
        <v>A. O. Smith</v>
      </c>
      <c r="D85" s="6" t="str">
        <f t="shared" si="16"/>
        <v>HPTU 80N 120  (80 gal)</v>
      </c>
      <c r="E85" s="6">
        <f t="shared" si="17"/>
        <v>111215</v>
      </c>
      <c r="F85" s="55">
        <f t="shared" si="18"/>
        <v>80</v>
      </c>
      <c r="G85" s="6" t="str">
        <f t="shared" si="19"/>
        <v>AOSmithHPTU80</v>
      </c>
      <c r="H85" s="117">
        <f t="shared" si="20"/>
        <v>0</v>
      </c>
      <c r="I85" s="157" t="str">
        <f t="shared" si="21"/>
        <v>AOSmithHPTU80N</v>
      </c>
      <c r="J85" s="91" t="s">
        <v>192</v>
      </c>
      <c r="K85" s="32">
        <v>3</v>
      </c>
      <c r="L85" s="75">
        <f t="shared" si="22"/>
        <v>11</v>
      </c>
      <c r="M85" s="9" t="s">
        <v>6</v>
      </c>
      <c r="N85" s="62">
        <f t="shared" si="23"/>
        <v>12</v>
      </c>
      <c r="O85" s="62">
        <f xml:space="preserve"> (L85*10000) + (N85*100) + VLOOKUP( U85, $R$2:$T$61, 2, FALSE )</f>
        <v>111215</v>
      </c>
      <c r="P85" s="59" t="str">
        <f t="shared" si="28"/>
        <v>HPTU 80N 120  (80 gal)</v>
      </c>
      <c r="Q85" s="156">
        <f>COUNTIF(P$64:P$428, P85)</f>
        <v>1</v>
      </c>
      <c r="R85" s="10" t="s">
        <v>14</v>
      </c>
      <c r="S85" s="11">
        <v>80</v>
      </c>
      <c r="T85" s="30" t="s">
        <v>83</v>
      </c>
      <c r="U85" s="80" t="s">
        <v>103</v>
      </c>
      <c r="V85" s="85" t="str">
        <f>VLOOKUP( U85, $R$2:$T$61, 3, FALSE )</f>
        <v>AOSmithHPTU80</v>
      </c>
      <c r="W85" s="116">
        <v>0</v>
      </c>
      <c r="X85" s="42" t="s">
        <v>13</v>
      </c>
      <c r="Y85" s="43">
        <v>42545</v>
      </c>
      <c r="Z85" s="44" t="s">
        <v>80</v>
      </c>
      <c r="AA85" s="127" t="str">
        <f t="shared" si="2"/>
        <v>2,     111215,   "HPTU 80N 120  (80 gal)"</v>
      </c>
      <c r="AB85" s="129" t="str">
        <f t="shared" si="24"/>
        <v>AOSmith</v>
      </c>
      <c r="AC85" s="130" t="s">
        <v>444</v>
      </c>
      <c r="AD85" s="154">
        <f>COUNTIF(AC$64:AC$428, AC85)</f>
        <v>1</v>
      </c>
      <c r="AE85" s="127" t="str">
        <f t="shared" si="3"/>
        <v xml:space="preserve">          case  HPTU 80N 120  (80 gal)   :   "AOSmithHPTU80N"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</row>
    <row r="86" spans="3:1042" s="6" customFormat="1" ht="15" customHeight="1" x14ac:dyDescent="0.25">
      <c r="C86" s="121" t="str">
        <f t="shared" si="15"/>
        <v>A. O. Smith</v>
      </c>
      <c r="D86" s="121" t="str">
        <f t="shared" si="16"/>
        <v>HPTU-80DR 130  (80 gal, JA13)</v>
      </c>
      <c r="E86" s="121">
        <f t="shared" si="17"/>
        <v>111915</v>
      </c>
      <c r="F86" s="55">
        <f t="shared" ref="F86" si="39">S86</f>
        <v>80</v>
      </c>
      <c r="G86" s="6" t="str">
        <f t="shared" si="19"/>
        <v>AOSmithHPTU80</v>
      </c>
      <c r="H86" s="117">
        <f t="shared" ref="H86" si="40">W86</f>
        <v>1</v>
      </c>
      <c r="I86" s="157" t="str">
        <f t="shared" si="21"/>
        <v>AOSmithHPTU80DR</v>
      </c>
      <c r="J86" s="91" t="s">
        <v>192</v>
      </c>
      <c r="K86" s="32">
        <v>3</v>
      </c>
      <c r="L86" s="75">
        <f t="shared" ref="L86" si="41">VLOOKUP( M86, $M$2:$N$21, 2, FALSE )</f>
        <v>11</v>
      </c>
      <c r="M86" s="9" t="s">
        <v>6</v>
      </c>
      <c r="N86" s="122">
        <v>19</v>
      </c>
      <c r="O86" s="62">
        <f t="shared" ref="O86" si="42" xml:space="preserve"> (L86*10000) + (N86*100) + VLOOKUP( U86, $R$2:$T$61, 2, FALSE )</f>
        <v>111915</v>
      </c>
      <c r="P86" s="59" t="str">
        <f t="shared" si="28"/>
        <v>HPTU-80DR 130  (80 gal, JA13)</v>
      </c>
      <c r="Q86" s="156">
        <f>COUNTIF(P$64:P$428, P86)</f>
        <v>1</v>
      </c>
      <c r="R86" s="10" t="s">
        <v>358</v>
      </c>
      <c r="S86" s="11">
        <v>80</v>
      </c>
      <c r="T86" s="30" t="s">
        <v>83</v>
      </c>
      <c r="U86" s="80" t="s">
        <v>103</v>
      </c>
      <c r="V86" s="85" t="str">
        <f t="shared" ref="V86" si="43">VLOOKUP( U86, $R$2:$T$61, 3, FALSE )</f>
        <v>AOSmithHPTU80</v>
      </c>
      <c r="W86" s="118">
        <v>1</v>
      </c>
      <c r="X86" s="42" t="s">
        <v>13</v>
      </c>
      <c r="Y86" s="43">
        <v>44118</v>
      </c>
      <c r="Z86" s="44" t="s">
        <v>80</v>
      </c>
      <c r="AA86" s="127" t="str">
        <f t="shared" si="2"/>
        <v>2,     111915,   "HPTU-80DR 130  (80 gal, JA13)"</v>
      </c>
      <c r="AB86" s="129" t="str">
        <f t="shared" si="24"/>
        <v>AOSmith</v>
      </c>
      <c r="AC86" s="131" t="s">
        <v>181</v>
      </c>
      <c r="AD86" s="154">
        <f>COUNTIF(AC$64:AC$428, AC86)</f>
        <v>1</v>
      </c>
      <c r="AE86" s="127" t="str">
        <f t="shared" si="3"/>
        <v xml:space="preserve">          case  HPTU-80DR 130  (80 gal, JA13)   :   "AOSmithHPTU80DR"</v>
      </c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</row>
    <row r="87" spans="3:1042" s="6" customFormat="1" ht="15" customHeight="1" x14ac:dyDescent="0.25">
      <c r="C87" s="6" t="str">
        <f t="shared" si="15"/>
        <v>A. O. Smith</v>
      </c>
      <c r="D87" s="6" t="str">
        <f t="shared" si="16"/>
        <v>PHPT 60  (60 gal)</v>
      </c>
      <c r="E87" s="6">
        <f t="shared" si="17"/>
        <v>111311</v>
      </c>
      <c r="F87" s="55">
        <f t="shared" si="18"/>
        <v>60</v>
      </c>
      <c r="G87" s="6" t="str">
        <f t="shared" si="19"/>
        <v>AOSmithPHPT60</v>
      </c>
      <c r="H87" s="117">
        <f t="shared" si="20"/>
        <v>0</v>
      </c>
      <c r="I87" s="157" t="str">
        <f t="shared" si="21"/>
        <v>AOSmithPHPT60</v>
      </c>
      <c r="J87" s="91" t="s">
        <v>192</v>
      </c>
      <c r="K87" s="33">
        <v>1</v>
      </c>
      <c r="L87" s="75">
        <f t="shared" si="22"/>
        <v>11</v>
      </c>
      <c r="M87" s="18" t="s">
        <v>6</v>
      </c>
      <c r="N87" s="123">
        <f>N85+1</f>
        <v>13</v>
      </c>
      <c r="O87" s="62">
        <f xml:space="preserve"> (L87*10000) + (N87*100) + VLOOKUP( U87, $R$2:$T$61, 2, FALSE )</f>
        <v>111311</v>
      </c>
      <c r="P87" s="59" t="str">
        <f t="shared" si="28"/>
        <v>PHPT 60  (60 gal)</v>
      </c>
      <c r="Q87" s="156">
        <f>COUNTIF(P$64:P$428, P87)</f>
        <v>1</v>
      </c>
      <c r="R87" s="19" t="s">
        <v>107</v>
      </c>
      <c r="S87" s="20">
        <v>60</v>
      </c>
      <c r="T87" s="31" t="s">
        <v>104</v>
      </c>
      <c r="U87" s="80" t="s">
        <v>104</v>
      </c>
      <c r="V87" s="85" t="str">
        <f>VLOOKUP( U87, $R$2:$T$61, 3, FALSE )</f>
        <v>AOSmithPHPT60</v>
      </c>
      <c r="W87" s="116">
        <v>0</v>
      </c>
      <c r="X87" s="45"/>
      <c r="Y87" s="45"/>
      <c r="Z87" s="44"/>
      <c r="AA87" s="127" t="str">
        <f t="shared" si="2"/>
        <v>2,     111311,   "PHPT 60  (60 gal)"</v>
      </c>
      <c r="AB87" s="129" t="str">
        <f t="shared" si="24"/>
        <v>AOSmith</v>
      </c>
      <c r="AC87" s="130" t="s">
        <v>176</v>
      </c>
      <c r="AD87" s="154">
        <f>COUNTIF(AC$64:AC$428, AC87)</f>
        <v>1</v>
      </c>
      <c r="AE87" s="127" t="str">
        <f t="shared" si="3"/>
        <v xml:space="preserve">          case  PHPT 60  (60 gal)   :   "AOSmithPHPT60"</v>
      </c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  <c r="KP87" s="28"/>
      <c r="KQ87" s="28"/>
      <c r="KR87" s="28"/>
      <c r="KS87" s="28"/>
      <c r="KT87" s="28"/>
      <c r="KU87" s="28"/>
      <c r="KV87" s="28"/>
      <c r="KW87" s="28"/>
      <c r="KX87" s="28"/>
      <c r="KY87" s="28"/>
      <c r="KZ87" s="28"/>
      <c r="LA87" s="28"/>
      <c r="LB87" s="28"/>
      <c r="LC87" s="28"/>
      <c r="LD87" s="28"/>
      <c r="LE87" s="28"/>
      <c r="LF87" s="28"/>
      <c r="LG87" s="28"/>
      <c r="LH87" s="28"/>
      <c r="LI87" s="28"/>
      <c r="LJ87" s="28"/>
      <c r="LK87" s="28"/>
      <c r="LL87" s="28"/>
      <c r="LM87" s="28"/>
      <c r="LN87" s="28"/>
      <c r="LO87" s="28"/>
      <c r="LP87" s="28"/>
      <c r="LQ87" s="28"/>
      <c r="LR87" s="28"/>
      <c r="LS87" s="28"/>
      <c r="LT87" s="28"/>
      <c r="LU87" s="28"/>
      <c r="LV87" s="28"/>
      <c r="LW87" s="28"/>
      <c r="LX87" s="28"/>
      <c r="LY87" s="28"/>
      <c r="LZ87" s="28"/>
      <c r="MA87" s="28"/>
      <c r="MB87" s="28"/>
      <c r="MC87" s="28"/>
      <c r="MD87" s="28"/>
      <c r="ME87" s="28"/>
      <c r="MF87" s="28"/>
      <c r="MG87" s="28"/>
      <c r="MH87" s="28"/>
      <c r="MI87" s="28"/>
      <c r="MJ87" s="28"/>
      <c r="MK87" s="28"/>
      <c r="ML87" s="28"/>
      <c r="MM87" s="28"/>
      <c r="MN87" s="28"/>
      <c r="MO87" s="28"/>
      <c r="MP87" s="28"/>
      <c r="MQ87" s="28"/>
      <c r="MR87" s="28"/>
      <c r="MS87" s="28"/>
      <c r="MT87" s="28"/>
      <c r="MU87" s="28"/>
      <c r="MV87" s="28"/>
      <c r="MW87" s="28"/>
      <c r="MX87" s="28"/>
      <c r="MY87" s="28"/>
      <c r="MZ87" s="28"/>
      <c r="NA87" s="28"/>
      <c r="NB87" s="28"/>
      <c r="NC87" s="28"/>
      <c r="ND87" s="28"/>
      <c r="NE87" s="28"/>
      <c r="NF87" s="28"/>
      <c r="NG87" s="28"/>
      <c r="NH87" s="28"/>
      <c r="NI87" s="28"/>
      <c r="NJ87" s="28"/>
      <c r="NK87" s="28"/>
      <c r="NL87" s="28"/>
      <c r="NM87" s="28"/>
      <c r="NN87" s="28"/>
      <c r="NO87" s="28"/>
      <c r="NP87" s="28"/>
      <c r="NQ87" s="28"/>
      <c r="NR87" s="28"/>
      <c r="NS87" s="28"/>
      <c r="NT87" s="28"/>
      <c r="NU87" s="28"/>
      <c r="NV87" s="28"/>
      <c r="NW87" s="28"/>
      <c r="NX87" s="28"/>
      <c r="NY87" s="28"/>
      <c r="NZ87" s="28"/>
      <c r="OA87" s="28"/>
      <c r="OB87" s="28"/>
      <c r="OC87" s="28"/>
      <c r="OD87" s="28"/>
      <c r="OE87" s="28"/>
      <c r="OF87" s="28"/>
      <c r="OG87" s="28"/>
      <c r="OH87" s="28"/>
      <c r="OI87" s="28"/>
      <c r="OJ87" s="28"/>
      <c r="OK87" s="28"/>
      <c r="OL87" s="28"/>
      <c r="OM87" s="28"/>
      <c r="ON87" s="28"/>
      <c r="OO87" s="28"/>
      <c r="OP87" s="28"/>
      <c r="OQ87" s="28"/>
      <c r="OR87" s="28"/>
      <c r="OS87" s="28"/>
      <c r="OT87" s="28"/>
      <c r="OU87" s="28"/>
      <c r="OV87" s="28"/>
      <c r="OW87" s="28"/>
      <c r="OX87" s="28"/>
      <c r="OY87" s="28"/>
      <c r="OZ87" s="28"/>
      <c r="PA87" s="28"/>
      <c r="PB87" s="28"/>
      <c r="PC87" s="28"/>
      <c r="PD87" s="28"/>
      <c r="PE87" s="28"/>
      <c r="PF87" s="28"/>
      <c r="PG87" s="28"/>
      <c r="PH87" s="28"/>
      <c r="PI87" s="28"/>
      <c r="PJ87" s="28"/>
      <c r="PK87" s="28"/>
      <c r="PL87" s="28"/>
      <c r="PM87" s="28"/>
      <c r="PN87" s="28"/>
      <c r="PO87" s="28"/>
      <c r="PP87" s="28"/>
      <c r="PQ87" s="28"/>
      <c r="PR87" s="28"/>
      <c r="PS87" s="28"/>
      <c r="PT87" s="28"/>
      <c r="PU87" s="28"/>
      <c r="PV87" s="28"/>
      <c r="PW87" s="28"/>
      <c r="PX87" s="28"/>
      <c r="PY87" s="28"/>
      <c r="PZ87" s="28"/>
      <c r="QA87" s="28"/>
      <c r="QB87" s="28"/>
      <c r="QC87" s="28"/>
      <c r="QD87" s="28"/>
      <c r="QE87" s="28"/>
      <c r="QF87" s="28"/>
      <c r="QG87" s="28"/>
      <c r="QH87" s="28"/>
      <c r="QI87" s="28"/>
      <c r="QJ87" s="28"/>
      <c r="QK87" s="28"/>
      <c r="QL87" s="28"/>
      <c r="QM87" s="28"/>
      <c r="QN87" s="28"/>
      <c r="QO87" s="28"/>
      <c r="QP87" s="28"/>
      <c r="QQ87" s="28"/>
      <c r="QR87" s="28"/>
      <c r="QS87" s="28"/>
      <c r="QT87" s="28"/>
      <c r="QU87" s="28"/>
      <c r="QV87" s="28"/>
      <c r="QW87" s="28"/>
      <c r="QX87" s="28"/>
      <c r="QY87" s="28"/>
      <c r="QZ87" s="28"/>
      <c r="RA87" s="28"/>
      <c r="RB87" s="28"/>
      <c r="RC87" s="28"/>
      <c r="RD87" s="28"/>
      <c r="RE87" s="28"/>
      <c r="RF87" s="28"/>
      <c r="RG87" s="28"/>
      <c r="RH87" s="28"/>
      <c r="RI87" s="28"/>
      <c r="RJ87" s="28"/>
      <c r="RK87" s="28"/>
      <c r="RL87" s="28"/>
      <c r="RM87" s="28"/>
      <c r="RN87" s="28"/>
      <c r="RO87" s="28"/>
      <c r="RP87" s="28"/>
      <c r="RQ87" s="28"/>
      <c r="RR87" s="28"/>
      <c r="RS87" s="28"/>
      <c r="RT87" s="28"/>
      <c r="RU87" s="28"/>
      <c r="RV87" s="28"/>
      <c r="RW87" s="28"/>
      <c r="RX87" s="28"/>
      <c r="RY87" s="28"/>
      <c r="RZ87" s="28"/>
      <c r="SA87" s="28"/>
      <c r="SB87" s="28"/>
      <c r="SC87" s="28"/>
      <c r="SD87" s="28"/>
      <c r="SE87" s="28"/>
      <c r="SF87" s="28"/>
      <c r="SG87" s="28"/>
      <c r="SH87" s="28"/>
      <c r="SI87" s="28"/>
      <c r="SJ87" s="28"/>
      <c r="SK87" s="28"/>
      <c r="SL87" s="28"/>
      <c r="SM87" s="28"/>
      <c r="SN87" s="28"/>
      <c r="SO87" s="28"/>
      <c r="SP87" s="28"/>
      <c r="SQ87" s="28"/>
      <c r="SR87" s="28"/>
      <c r="SS87" s="28"/>
      <c r="ST87" s="28"/>
      <c r="SU87" s="28"/>
      <c r="SV87" s="28"/>
      <c r="SW87" s="28"/>
      <c r="SX87" s="28"/>
      <c r="SY87" s="28"/>
      <c r="SZ87" s="28"/>
      <c r="TA87" s="28"/>
      <c r="TB87" s="28"/>
      <c r="TC87" s="28"/>
      <c r="TD87" s="28"/>
      <c r="TE87" s="28"/>
      <c r="TF87" s="28"/>
      <c r="TG87" s="28"/>
      <c r="TH87" s="28"/>
      <c r="TI87" s="28"/>
      <c r="TJ87" s="28"/>
      <c r="TK87" s="28"/>
      <c r="TL87" s="28"/>
      <c r="TM87" s="28"/>
      <c r="TN87" s="28"/>
      <c r="TO87" s="28"/>
      <c r="TP87" s="28"/>
      <c r="TQ87" s="28"/>
      <c r="TR87" s="28"/>
      <c r="TS87" s="28"/>
      <c r="TT87" s="28"/>
      <c r="TU87" s="28"/>
      <c r="TV87" s="28"/>
      <c r="TW87" s="28"/>
      <c r="TX87" s="28"/>
      <c r="TY87" s="28"/>
      <c r="TZ87" s="28"/>
      <c r="UA87" s="28"/>
      <c r="UB87" s="28"/>
      <c r="UC87" s="28"/>
      <c r="UD87" s="28"/>
      <c r="UE87" s="28"/>
      <c r="UF87" s="28"/>
      <c r="UG87" s="28"/>
      <c r="UH87" s="28"/>
      <c r="UI87" s="28"/>
      <c r="UJ87" s="28"/>
      <c r="UK87" s="28"/>
      <c r="UL87" s="28"/>
      <c r="UM87" s="28"/>
      <c r="UN87" s="28"/>
      <c r="UO87" s="28"/>
      <c r="UP87" s="28"/>
      <c r="UQ87" s="28"/>
      <c r="UR87" s="28"/>
      <c r="US87" s="28"/>
      <c r="UT87" s="28"/>
      <c r="UU87" s="28"/>
      <c r="UV87" s="28"/>
      <c r="UW87" s="28"/>
      <c r="UX87" s="28"/>
      <c r="UY87" s="28"/>
      <c r="UZ87" s="28"/>
      <c r="VA87" s="28"/>
      <c r="VB87" s="28"/>
      <c r="VC87" s="28"/>
      <c r="VD87" s="28"/>
      <c r="VE87" s="28"/>
      <c r="VF87" s="28"/>
      <c r="VG87" s="28"/>
      <c r="VH87" s="28"/>
      <c r="VI87" s="28"/>
      <c r="VJ87" s="28"/>
      <c r="VK87" s="28"/>
      <c r="VL87" s="28"/>
      <c r="VM87" s="28"/>
      <c r="VN87" s="28"/>
      <c r="VO87" s="28"/>
      <c r="VP87" s="28"/>
      <c r="VQ87" s="28"/>
      <c r="VR87" s="28"/>
      <c r="VS87" s="28"/>
      <c r="VT87" s="28"/>
      <c r="VU87" s="28"/>
      <c r="VV87" s="28"/>
      <c r="VW87" s="28"/>
      <c r="VX87" s="28"/>
      <c r="VY87" s="28"/>
      <c r="VZ87" s="28"/>
      <c r="WA87" s="28"/>
      <c r="WB87" s="28"/>
      <c r="WC87" s="28"/>
      <c r="WD87" s="28"/>
      <c r="WE87" s="28"/>
      <c r="WF87" s="28"/>
      <c r="WG87" s="28"/>
      <c r="WH87" s="28"/>
      <c r="WI87" s="28"/>
      <c r="WJ87" s="28"/>
      <c r="WK87" s="28"/>
      <c r="WL87" s="28"/>
      <c r="WM87" s="28"/>
      <c r="WN87" s="28"/>
      <c r="WO87" s="28"/>
      <c r="WP87" s="28"/>
      <c r="WQ87" s="28"/>
      <c r="WR87" s="28"/>
      <c r="WS87" s="28"/>
      <c r="WT87" s="28"/>
      <c r="WU87" s="28"/>
      <c r="WV87" s="28"/>
      <c r="WW87" s="28"/>
      <c r="WX87" s="28"/>
      <c r="WY87" s="28"/>
      <c r="WZ87" s="28"/>
      <c r="XA87" s="28"/>
      <c r="XB87" s="28"/>
      <c r="XC87" s="28"/>
      <c r="XD87" s="28"/>
      <c r="XE87" s="28"/>
      <c r="XF87" s="28"/>
      <c r="XG87" s="28"/>
      <c r="XH87" s="28"/>
      <c r="XI87" s="28"/>
      <c r="XJ87" s="28"/>
      <c r="XK87" s="28"/>
      <c r="XL87" s="28"/>
      <c r="XM87" s="28"/>
      <c r="XN87" s="28"/>
      <c r="XO87" s="28"/>
      <c r="XP87" s="28"/>
      <c r="XQ87" s="28"/>
      <c r="XR87" s="28"/>
      <c r="XS87" s="28"/>
      <c r="XT87" s="28"/>
      <c r="XU87" s="28"/>
      <c r="XV87" s="28"/>
      <c r="XW87" s="28"/>
      <c r="XX87" s="28"/>
      <c r="XY87" s="28"/>
      <c r="XZ87" s="28"/>
      <c r="YA87" s="28"/>
      <c r="YB87" s="28"/>
      <c r="YC87" s="28"/>
      <c r="YD87" s="28"/>
      <c r="YE87" s="28"/>
      <c r="YF87" s="28"/>
      <c r="YG87" s="28"/>
      <c r="YH87" s="28"/>
      <c r="YI87" s="28"/>
      <c r="YJ87" s="28"/>
      <c r="YK87" s="28"/>
      <c r="YL87" s="28"/>
      <c r="YM87" s="28"/>
      <c r="YN87" s="28"/>
      <c r="YO87" s="28"/>
      <c r="YP87" s="28"/>
      <c r="YQ87" s="28"/>
      <c r="YR87" s="28"/>
      <c r="YS87" s="28"/>
      <c r="YT87" s="28"/>
      <c r="YU87" s="28"/>
      <c r="YV87" s="28"/>
      <c r="YW87" s="28"/>
      <c r="YX87" s="28"/>
      <c r="YY87" s="28"/>
      <c r="YZ87" s="28"/>
      <c r="ZA87" s="28"/>
      <c r="ZB87" s="28"/>
      <c r="ZC87" s="28"/>
      <c r="ZD87" s="28"/>
      <c r="ZE87" s="28"/>
      <c r="ZF87" s="28"/>
      <c r="ZG87" s="28"/>
      <c r="ZH87" s="28"/>
      <c r="ZI87" s="28"/>
      <c r="ZJ87" s="28"/>
      <c r="ZK87" s="28"/>
      <c r="ZL87" s="28"/>
      <c r="ZM87" s="28"/>
      <c r="ZN87" s="28"/>
      <c r="ZO87" s="28"/>
      <c r="ZP87" s="28"/>
      <c r="ZQ87" s="28"/>
      <c r="ZR87" s="28"/>
      <c r="ZS87" s="28"/>
      <c r="ZT87" s="28"/>
      <c r="ZU87" s="28"/>
      <c r="ZV87" s="28"/>
      <c r="ZW87" s="28"/>
      <c r="ZX87" s="28"/>
      <c r="ZY87" s="28"/>
      <c r="ZZ87" s="28"/>
      <c r="AAA87" s="28"/>
      <c r="AAB87" s="28"/>
      <c r="AAC87" s="28"/>
      <c r="AAD87" s="28"/>
      <c r="AAE87" s="28"/>
      <c r="AAF87" s="28"/>
      <c r="AAG87" s="28"/>
      <c r="AAH87" s="28"/>
      <c r="AAI87" s="28"/>
      <c r="AAJ87" s="28"/>
      <c r="AAK87" s="28"/>
      <c r="AAL87" s="28"/>
      <c r="AAM87" s="28"/>
      <c r="AAN87" s="28"/>
      <c r="AAO87" s="28"/>
      <c r="AAP87" s="28"/>
      <c r="AAQ87" s="28"/>
      <c r="AAR87" s="28"/>
      <c r="AAS87" s="28"/>
      <c r="AAT87" s="28"/>
      <c r="AAU87" s="28"/>
      <c r="AAV87" s="28"/>
      <c r="AAW87" s="28"/>
      <c r="AAX87" s="28"/>
      <c r="AAY87" s="28"/>
      <c r="AAZ87" s="28"/>
      <c r="ABA87" s="28"/>
      <c r="ABB87" s="28"/>
      <c r="ABC87" s="28"/>
      <c r="ABD87" s="28"/>
      <c r="ABE87" s="28"/>
      <c r="ABF87" s="28"/>
      <c r="ABG87" s="28"/>
      <c r="ABH87" s="28"/>
      <c r="ABI87" s="28"/>
      <c r="ABJ87" s="28"/>
      <c r="ABK87" s="28"/>
      <c r="ABL87" s="28"/>
      <c r="ABM87" s="28"/>
      <c r="ABN87" s="28"/>
      <c r="ABO87" s="28"/>
      <c r="ABP87" s="28"/>
      <c r="ABQ87" s="28"/>
      <c r="ABR87" s="28"/>
      <c r="ABS87" s="28"/>
      <c r="ABT87" s="28"/>
      <c r="ABU87" s="28"/>
      <c r="ABV87" s="28"/>
      <c r="ABW87" s="28"/>
      <c r="ABX87" s="28"/>
      <c r="ABY87" s="28"/>
      <c r="ABZ87" s="28"/>
      <c r="ACA87" s="28"/>
      <c r="ACB87" s="28"/>
      <c r="ACC87" s="28"/>
      <c r="ACD87" s="28"/>
      <c r="ACE87" s="28"/>
      <c r="ACF87" s="28"/>
      <c r="ACG87" s="28"/>
      <c r="ACH87" s="28"/>
      <c r="ACI87" s="28"/>
      <c r="ACJ87" s="28"/>
      <c r="ACK87" s="28"/>
      <c r="ACL87" s="28"/>
      <c r="ACM87" s="28"/>
      <c r="ACN87" s="28"/>
      <c r="ACO87" s="28"/>
      <c r="ACP87" s="28"/>
      <c r="ACQ87" s="28"/>
      <c r="ACR87" s="28"/>
      <c r="ACS87" s="28"/>
      <c r="ACT87" s="28"/>
      <c r="ACU87" s="28"/>
      <c r="ACV87" s="28"/>
      <c r="ACW87" s="28"/>
      <c r="ACX87" s="28"/>
      <c r="ACY87" s="28"/>
      <c r="ACZ87" s="28"/>
      <c r="ADA87" s="28"/>
      <c r="ADB87" s="28"/>
      <c r="ADC87" s="28"/>
      <c r="ADD87" s="28"/>
      <c r="ADE87" s="28"/>
      <c r="ADF87" s="28"/>
      <c r="ADG87" s="28"/>
      <c r="ADH87" s="28"/>
      <c r="ADI87" s="28"/>
      <c r="ADJ87" s="28"/>
      <c r="ADK87" s="28"/>
      <c r="ADL87" s="28"/>
      <c r="ADM87" s="28"/>
      <c r="ADN87" s="28"/>
      <c r="ADO87" s="28"/>
      <c r="ADP87" s="28"/>
      <c r="ADQ87" s="28"/>
      <c r="ADR87" s="28"/>
      <c r="ADS87" s="28"/>
      <c r="ADT87" s="28"/>
      <c r="ADU87" s="28"/>
      <c r="ADV87" s="28"/>
      <c r="ADW87" s="28"/>
      <c r="ADX87" s="28"/>
      <c r="ADY87" s="28"/>
      <c r="ADZ87" s="28"/>
      <c r="AEA87" s="28"/>
      <c r="AEB87" s="28"/>
      <c r="AEC87" s="28"/>
      <c r="AED87" s="28"/>
      <c r="AEE87" s="28"/>
      <c r="AEF87" s="28"/>
      <c r="AEG87" s="28"/>
      <c r="AEH87" s="28"/>
      <c r="AEI87" s="28"/>
      <c r="AEJ87" s="28"/>
      <c r="AEK87" s="28"/>
      <c r="AEL87" s="28"/>
      <c r="AEM87" s="28"/>
      <c r="AEN87" s="28"/>
      <c r="AEO87" s="28"/>
      <c r="AEP87" s="28"/>
      <c r="AEQ87" s="28"/>
      <c r="AER87" s="28"/>
      <c r="AES87" s="28"/>
      <c r="AET87" s="28"/>
      <c r="AEU87" s="28"/>
      <c r="AEV87" s="28"/>
      <c r="AEW87" s="28"/>
      <c r="AEX87" s="28"/>
      <c r="AEY87" s="28"/>
      <c r="AEZ87" s="28"/>
      <c r="AFA87" s="28"/>
      <c r="AFB87" s="28"/>
      <c r="AFC87" s="28"/>
      <c r="AFD87" s="28"/>
      <c r="AFE87" s="28"/>
      <c r="AFF87" s="28"/>
      <c r="AFG87" s="28"/>
      <c r="AFH87" s="28"/>
      <c r="AFI87" s="28"/>
      <c r="AFJ87" s="28"/>
      <c r="AFK87" s="28"/>
      <c r="AFL87" s="28"/>
      <c r="AFM87" s="28"/>
      <c r="AFN87" s="28"/>
      <c r="AFO87" s="28"/>
      <c r="AFP87" s="28"/>
      <c r="AFQ87" s="28"/>
      <c r="AFR87" s="28"/>
      <c r="AFS87" s="28"/>
      <c r="AFT87" s="28"/>
      <c r="AFU87" s="28"/>
      <c r="AFV87" s="28"/>
      <c r="AFW87" s="28"/>
      <c r="AFX87" s="28"/>
      <c r="AFY87" s="28"/>
      <c r="AFZ87" s="28"/>
      <c r="AGA87" s="28"/>
      <c r="AGB87" s="28"/>
      <c r="AGC87" s="28"/>
      <c r="AGD87" s="28"/>
      <c r="AGE87" s="28"/>
      <c r="AGF87" s="28"/>
      <c r="AGG87" s="28"/>
      <c r="AGH87" s="28"/>
      <c r="AGI87" s="28"/>
      <c r="AGJ87" s="28"/>
      <c r="AGK87" s="28"/>
      <c r="AGL87" s="28"/>
      <c r="AGM87" s="28"/>
      <c r="AGN87" s="28"/>
      <c r="AGO87" s="28"/>
      <c r="AGP87" s="28"/>
      <c r="AGQ87" s="28"/>
      <c r="AGR87" s="28"/>
      <c r="AGS87" s="28"/>
      <c r="AGT87" s="28"/>
      <c r="AGU87" s="28"/>
      <c r="AGV87" s="28"/>
      <c r="AGW87" s="28"/>
      <c r="AGX87" s="28"/>
      <c r="AGY87" s="28"/>
      <c r="AGZ87" s="28"/>
      <c r="AHA87" s="28"/>
      <c r="AHB87" s="28"/>
      <c r="AHC87" s="28"/>
      <c r="AHD87" s="28"/>
      <c r="AHE87" s="28"/>
      <c r="AHF87" s="28"/>
      <c r="AHG87" s="28"/>
      <c r="AHH87" s="28"/>
      <c r="AHI87" s="28"/>
      <c r="AHJ87" s="28"/>
      <c r="AHK87" s="28"/>
      <c r="AHL87" s="28"/>
      <c r="AHM87" s="28"/>
      <c r="AHN87" s="28"/>
      <c r="AHO87" s="28"/>
      <c r="AHP87" s="28"/>
      <c r="AHQ87" s="28"/>
      <c r="AHR87" s="28"/>
      <c r="AHS87" s="28"/>
      <c r="AHT87" s="28"/>
      <c r="AHU87" s="28"/>
      <c r="AHV87" s="28"/>
      <c r="AHW87" s="28"/>
      <c r="AHX87" s="28"/>
      <c r="AHY87" s="28"/>
      <c r="AHZ87" s="28"/>
      <c r="AIA87" s="28"/>
      <c r="AIB87" s="28"/>
      <c r="AIC87" s="28"/>
      <c r="AID87" s="28"/>
      <c r="AIE87" s="28"/>
      <c r="AIF87" s="28"/>
      <c r="AIG87" s="28"/>
      <c r="AIH87" s="28"/>
      <c r="AII87" s="28"/>
      <c r="AIJ87" s="28"/>
      <c r="AIK87" s="28"/>
      <c r="AIL87" s="28"/>
      <c r="AIM87" s="28"/>
      <c r="AIN87" s="28"/>
      <c r="AIO87" s="28"/>
      <c r="AIP87" s="28"/>
      <c r="AIQ87" s="28"/>
      <c r="AIR87" s="28"/>
      <c r="AIS87" s="28"/>
      <c r="AIT87" s="28"/>
      <c r="AIU87" s="28"/>
      <c r="AIV87" s="28"/>
      <c r="AIW87" s="28"/>
      <c r="AIX87" s="28"/>
      <c r="AIY87" s="28"/>
      <c r="AIZ87" s="28"/>
      <c r="AJA87" s="28"/>
      <c r="AJB87" s="28"/>
      <c r="AJC87" s="28"/>
      <c r="AJD87" s="28"/>
      <c r="AJE87" s="28"/>
      <c r="AJF87" s="28"/>
      <c r="AJG87" s="28"/>
      <c r="AJH87" s="28"/>
      <c r="AJI87" s="28"/>
      <c r="AJJ87" s="28"/>
      <c r="AJK87" s="28"/>
      <c r="AJL87" s="28"/>
      <c r="AJM87" s="28"/>
      <c r="AJN87" s="28"/>
      <c r="AJO87" s="28"/>
      <c r="AJP87" s="28"/>
      <c r="AJQ87" s="28"/>
      <c r="AJR87" s="28"/>
      <c r="AJS87" s="28"/>
      <c r="AJT87" s="28"/>
      <c r="AJU87" s="28"/>
      <c r="AJV87" s="28"/>
      <c r="AJW87" s="28"/>
      <c r="AJX87" s="28"/>
      <c r="AJY87" s="28"/>
      <c r="AJZ87" s="28"/>
      <c r="AKA87" s="28"/>
      <c r="AKB87" s="28"/>
      <c r="AKC87" s="28"/>
      <c r="AKD87" s="28"/>
      <c r="AKE87" s="28"/>
      <c r="AKF87" s="28"/>
      <c r="AKG87" s="28"/>
      <c r="AKH87" s="28"/>
      <c r="AKI87" s="28"/>
      <c r="AKJ87" s="28"/>
      <c r="AKK87" s="28"/>
      <c r="AKL87" s="28"/>
      <c r="AKM87" s="28"/>
      <c r="AKN87" s="28"/>
      <c r="AKO87" s="28"/>
      <c r="AKP87" s="28"/>
      <c r="AKQ87" s="28"/>
      <c r="AKR87" s="28"/>
      <c r="AKS87" s="28"/>
      <c r="AKT87" s="28"/>
      <c r="AKU87" s="28"/>
      <c r="AKV87" s="28"/>
      <c r="AKW87" s="28"/>
      <c r="AKX87" s="28"/>
      <c r="AKY87" s="28"/>
      <c r="AKZ87" s="28"/>
      <c r="ALA87" s="28"/>
      <c r="ALB87" s="28"/>
      <c r="ALC87" s="28"/>
      <c r="ALD87" s="28"/>
      <c r="ALE87" s="28"/>
      <c r="ALF87" s="28"/>
      <c r="ALG87" s="28"/>
      <c r="ALH87" s="28"/>
      <c r="ALI87" s="28"/>
      <c r="ALJ87" s="28"/>
      <c r="ALK87" s="28"/>
      <c r="ALL87" s="28"/>
      <c r="ALM87" s="28"/>
      <c r="ALN87" s="28"/>
      <c r="ALO87" s="28"/>
      <c r="ALP87" s="28"/>
      <c r="ALQ87" s="28"/>
      <c r="ALR87" s="28"/>
      <c r="ALS87" s="28"/>
      <c r="ALT87" s="28"/>
      <c r="ALU87" s="28"/>
      <c r="ALV87" s="28"/>
      <c r="ALW87" s="28"/>
      <c r="ALX87" s="28"/>
      <c r="ALY87" s="28"/>
      <c r="ALZ87" s="28"/>
      <c r="AMA87" s="28"/>
      <c r="AMB87" s="28"/>
      <c r="AMC87" s="28"/>
      <c r="AMD87" s="28"/>
      <c r="AME87" s="28"/>
      <c r="AMF87" s="28"/>
      <c r="AMG87" s="28"/>
      <c r="AMH87" s="28"/>
      <c r="AMI87" s="28"/>
      <c r="AMJ87" s="28"/>
      <c r="AMK87" s="28"/>
      <c r="AML87" s="28"/>
      <c r="AMM87" s="28"/>
      <c r="AMN87" s="28"/>
      <c r="AMO87" s="28"/>
      <c r="AMP87" s="28"/>
      <c r="AMQ87" s="28"/>
      <c r="AMR87" s="28"/>
      <c r="AMS87" s="28"/>
      <c r="AMT87" s="28"/>
      <c r="AMU87" s="28"/>
      <c r="AMV87" s="28"/>
      <c r="AMW87" s="28"/>
      <c r="AMX87" s="28"/>
      <c r="AMY87" s="28"/>
      <c r="AMZ87" s="28"/>
      <c r="ANA87" s="28"/>
      <c r="ANB87" s="28"/>
    </row>
    <row r="88" spans="3:1042" s="6" customFormat="1" ht="15" customHeight="1" x14ac:dyDescent="0.25">
      <c r="C88" s="6" t="str">
        <f t="shared" si="15"/>
        <v>A. O. Smith</v>
      </c>
      <c r="D88" s="6" t="str">
        <f t="shared" si="16"/>
        <v>PHPT 80  (80 gal)</v>
      </c>
      <c r="E88" s="6">
        <f t="shared" si="17"/>
        <v>111412</v>
      </c>
      <c r="F88" s="55">
        <f t="shared" si="18"/>
        <v>80</v>
      </c>
      <c r="G88" s="6" t="str">
        <f t="shared" si="19"/>
        <v>AOSmithPHPT80</v>
      </c>
      <c r="H88" s="117">
        <f t="shared" si="20"/>
        <v>0</v>
      </c>
      <c r="I88" s="157" t="str">
        <f t="shared" si="21"/>
        <v>AOSmithPHPT80</v>
      </c>
      <c r="J88" s="91" t="s">
        <v>192</v>
      </c>
      <c r="K88" s="33">
        <v>1</v>
      </c>
      <c r="L88" s="75">
        <f t="shared" si="22"/>
        <v>11</v>
      </c>
      <c r="M88" s="18" t="s">
        <v>6</v>
      </c>
      <c r="N88" s="62">
        <f t="shared" si="23"/>
        <v>14</v>
      </c>
      <c r="O88" s="62">
        <f xml:space="preserve"> (L88*10000) + (N88*100) + VLOOKUP( U88, $R$2:$T$61, 2, FALSE )</f>
        <v>111412</v>
      </c>
      <c r="P88" s="59" t="str">
        <f t="shared" si="28"/>
        <v>PHPT 80  (80 gal)</v>
      </c>
      <c r="Q88" s="156">
        <f>COUNTIF(P$64:P$428, P88)</f>
        <v>1</v>
      </c>
      <c r="R88" s="19" t="s">
        <v>87</v>
      </c>
      <c r="S88" s="20">
        <v>80</v>
      </c>
      <c r="T88" s="31" t="s">
        <v>105</v>
      </c>
      <c r="U88" s="80" t="s">
        <v>105</v>
      </c>
      <c r="V88" s="85" t="str">
        <f>VLOOKUP( U88, $R$2:$T$61, 3, FALSE )</f>
        <v>AOSmithPHPT80</v>
      </c>
      <c r="W88" s="116">
        <v>0</v>
      </c>
      <c r="X88" s="45"/>
      <c r="Y88" s="45"/>
      <c r="Z88" s="44"/>
      <c r="AA88" s="127" t="str">
        <f t="shared" si="2"/>
        <v>2,     111412,   "PHPT 80  (80 gal)"</v>
      </c>
      <c r="AB88" s="129" t="str">
        <f t="shared" si="24"/>
        <v>AOSmith</v>
      </c>
      <c r="AC88" s="130" t="s">
        <v>177</v>
      </c>
      <c r="AD88" s="154">
        <f>COUNTIF(AC$64:AC$428, AC88)</f>
        <v>1</v>
      </c>
      <c r="AE88" s="127" t="str">
        <f t="shared" si="3"/>
        <v xml:space="preserve">          case  PHPT 80  (80 gal)   :   "AOSmithPHPT80"</v>
      </c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  <c r="KP88" s="28"/>
      <c r="KQ88" s="28"/>
      <c r="KR88" s="28"/>
      <c r="KS88" s="28"/>
      <c r="KT88" s="28"/>
      <c r="KU88" s="28"/>
      <c r="KV88" s="28"/>
      <c r="KW88" s="28"/>
      <c r="KX88" s="28"/>
      <c r="KY88" s="28"/>
      <c r="KZ88" s="28"/>
      <c r="LA88" s="28"/>
      <c r="LB88" s="28"/>
      <c r="LC88" s="28"/>
      <c r="LD88" s="28"/>
      <c r="LE88" s="28"/>
      <c r="LF88" s="28"/>
      <c r="LG88" s="28"/>
      <c r="LH88" s="28"/>
      <c r="LI88" s="28"/>
      <c r="LJ88" s="28"/>
      <c r="LK88" s="28"/>
      <c r="LL88" s="28"/>
      <c r="LM88" s="28"/>
      <c r="LN88" s="28"/>
      <c r="LO88" s="28"/>
      <c r="LP88" s="28"/>
      <c r="LQ88" s="28"/>
      <c r="LR88" s="28"/>
      <c r="LS88" s="28"/>
      <c r="LT88" s="28"/>
      <c r="LU88" s="28"/>
      <c r="LV88" s="28"/>
      <c r="LW88" s="28"/>
      <c r="LX88" s="28"/>
      <c r="LY88" s="28"/>
      <c r="LZ88" s="28"/>
      <c r="MA88" s="28"/>
      <c r="MB88" s="28"/>
      <c r="MC88" s="28"/>
      <c r="MD88" s="28"/>
      <c r="ME88" s="28"/>
      <c r="MF88" s="28"/>
      <c r="MG88" s="28"/>
      <c r="MH88" s="28"/>
      <c r="MI88" s="28"/>
      <c r="MJ88" s="28"/>
      <c r="MK88" s="28"/>
      <c r="ML88" s="28"/>
      <c r="MM88" s="28"/>
      <c r="MN88" s="28"/>
      <c r="MO88" s="28"/>
      <c r="MP88" s="28"/>
      <c r="MQ88" s="28"/>
      <c r="MR88" s="28"/>
      <c r="MS88" s="28"/>
      <c r="MT88" s="28"/>
      <c r="MU88" s="28"/>
      <c r="MV88" s="28"/>
      <c r="MW88" s="28"/>
      <c r="MX88" s="28"/>
      <c r="MY88" s="28"/>
      <c r="MZ88" s="28"/>
      <c r="NA88" s="28"/>
      <c r="NB88" s="28"/>
      <c r="NC88" s="28"/>
      <c r="ND88" s="28"/>
      <c r="NE88" s="28"/>
      <c r="NF88" s="28"/>
      <c r="NG88" s="28"/>
      <c r="NH88" s="28"/>
      <c r="NI88" s="28"/>
      <c r="NJ88" s="28"/>
      <c r="NK88" s="28"/>
      <c r="NL88" s="28"/>
      <c r="NM88" s="28"/>
      <c r="NN88" s="28"/>
      <c r="NO88" s="28"/>
      <c r="NP88" s="28"/>
      <c r="NQ88" s="28"/>
      <c r="NR88" s="28"/>
      <c r="NS88" s="28"/>
      <c r="NT88" s="28"/>
      <c r="NU88" s="28"/>
      <c r="NV88" s="28"/>
      <c r="NW88" s="28"/>
      <c r="NX88" s="28"/>
      <c r="NY88" s="28"/>
      <c r="NZ88" s="28"/>
      <c r="OA88" s="28"/>
      <c r="OB88" s="28"/>
      <c r="OC88" s="28"/>
      <c r="OD88" s="28"/>
      <c r="OE88" s="28"/>
      <c r="OF88" s="28"/>
      <c r="OG88" s="28"/>
      <c r="OH88" s="28"/>
      <c r="OI88" s="28"/>
      <c r="OJ88" s="28"/>
      <c r="OK88" s="28"/>
      <c r="OL88" s="28"/>
      <c r="OM88" s="28"/>
      <c r="ON88" s="28"/>
      <c r="OO88" s="28"/>
      <c r="OP88" s="28"/>
      <c r="OQ88" s="28"/>
      <c r="OR88" s="28"/>
      <c r="OS88" s="28"/>
      <c r="OT88" s="28"/>
      <c r="OU88" s="28"/>
      <c r="OV88" s="28"/>
      <c r="OW88" s="28"/>
      <c r="OX88" s="28"/>
      <c r="OY88" s="28"/>
      <c r="OZ88" s="28"/>
      <c r="PA88" s="28"/>
      <c r="PB88" s="28"/>
      <c r="PC88" s="28"/>
      <c r="PD88" s="28"/>
      <c r="PE88" s="28"/>
      <c r="PF88" s="28"/>
      <c r="PG88" s="28"/>
      <c r="PH88" s="28"/>
      <c r="PI88" s="28"/>
      <c r="PJ88" s="28"/>
      <c r="PK88" s="28"/>
      <c r="PL88" s="28"/>
      <c r="PM88" s="28"/>
      <c r="PN88" s="28"/>
      <c r="PO88" s="28"/>
      <c r="PP88" s="28"/>
      <c r="PQ88" s="28"/>
      <c r="PR88" s="28"/>
      <c r="PS88" s="28"/>
      <c r="PT88" s="28"/>
      <c r="PU88" s="28"/>
      <c r="PV88" s="28"/>
      <c r="PW88" s="28"/>
      <c r="PX88" s="28"/>
      <c r="PY88" s="28"/>
      <c r="PZ88" s="28"/>
      <c r="QA88" s="28"/>
      <c r="QB88" s="28"/>
      <c r="QC88" s="28"/>
      <c r="QD88" s="28"/>
      <c r="QE88" s="28"/>
      <c r="QF88" s="28"/>
      <c r="QG88" s="28"/>
      <c r="QH88" s="28"/>
      <c r="QI88" s="28"/>
      <c r="QJ88" s="28"/>
      <c r="QK88" s="28"/>
      <c r="QL88" s="28"/>
      <c r="QM88" s="28"/>
      <c r="QN88" s="28"/>
      <c r="QO88" s="28"/>
      <c r="QP88" s="28"/>
      <c r="QQ88" s="28"/>
      <c r="QR88" s="28"/>
      <c r="QS88" s="28"/>
      <c r="QT88" s="28"/>
      <c r="QU88" s="28"/>
      <c r="QV88" s="28"/>
      <c r="QW88" s="28"/>
      <c r="QX88" s="28"/>
      <c r="QY88" s="28"/>
      <c r="QZ88" s="28"/>
      <c r="RA88" s="28"/>
      <c r="RB88" s="28"/>
      <c r="RC88" s="28"/>
      <c r="RD88" s="28"/>
      <c r="RE88" s="28"/>
      <c r="RF88" s="28"/>
      <c r="RG88" s="28"/>
      <c r="RH88" s="28"/>
      <c r="RI88" s="28"/>
      <c r="RJ88" s="28"/>
      <c r="RK88" s="28"/>
      <c r="RL88" s="28"/>
      <c r="RM88" s="28"/>
      <c r="RN88" s="28"/>
      <c r="RO88" s="28"/>
      <c r="RP88" s="28"/>
      <c r="RQ88" s="28"/>
      <c r="RR88" s="28"/>
      <c r="RS88" s="28"/>
      <c r="RT88" s="28"/>
      <c r="RU88" s="28"/>
      <c r="RV88" s="28"/>
      <c r="RW88" s="28"/>
      <c r="RX88" s="28"/>
      <c r="RY88" s="28"/>
      <c r="RZ88" s="28"/>
      <c r="SA88" s="28"/>
      <c r="SB88" s="28"/>
      <c r="SC88" s="28"/>
      <c r="SD88" s="28"/>
      <c r="SE88" s="28"/>
      <c r="SF88" s="28"/>
      <c r="SG88" s="28"/>
      <c r="SH88" s="28"/>
      <c r="SI88" s="28"/>
      <c r="SJ88" s="28"/>
      <c r="SK88" s="28"/>
      <c r="SL88" s="28"/>
      <c r="SM88" s="28"/>
      <c r="SN88" s="28"/>
      <c r="SO88" s="28"/>
      <c r="SP88" s="28"/>
      <c r="SQ88" s="28"/>
      <c r="SR88" s="28"/>
      <c r="SS88" s="28"/>
      <c r="ST88" s="28"/>
      <c r="SU88" s="28"/>
      <c r="SV88" s="28"/>
      <c r="SW88" s="28"/>
      <c r="SX88" s="28"/>
      <c r="SY88" s="28"/>
      <c r="SZ88" s="28"/>
      <c r="TA88" s="28"/>
      <c r="TB88" s="28"/>
      <c r="TC88" s="28"/>
      <c r="TD88" s="28"/>
      <c r="TE88" s="28"/>
      <c r="TF88" s="28"/>
      <c r="TG88" s="28"/>
      <c r="TH88" s="28"/>
      <c r="TI88" s="28"/>
      <c r="TJ88" s="28"/>
      <c r="TK88" s="28"/>
      <c r="TL88" s="28"/>
      <c r="TM88" s="28"/>
      <c r="TN88" s="28"/>
      <c r="TO88" s="28"/>
      <c r="TP88" s="28"/>
      <c r="TQ88" s="28"/>
      <c r="TR88" s="28"/>
      <c r="TS88" s="28"/>
      <c r="TT88" s="28"/>
      <c r="TU88" s="28"/>
      <c r="TV88" s="28"/>
      <c r="TW88" s="28"/>
      <c r="TX88" s="28"/>
      <c r="TY88" s="28"/>
      <c r="TZ88" s="28"/>
      <c r="UA88" s="28"/>
      <c r="UB88" s="28"/>
      <c r="UC88" s="28"/>
      <c r="UD88" s="28"/>
      <c r="UE88" s="28"/>
      <c r="UF88" s="28"/>
      <c r="UG88" s="28"/>
      <c r="UH88" s="28"/>
      <c r="UI88" s="28"/>
      <c r="UJ88" s="28"/>
      <c r="UK88" s="28"/>
      <c r="UL88" s="28"/>
      <c r="UM88" s="28"/>
      <c r="UN88" s="28"/>
      <c r="UO88" s="28"/>
      <c r="UP88" s="28"/>
      <c r="UQ88" s="28"/>
      <c r="UR88" s="28"/>
      <c r="US88" s="28"/>
      <c r="UT88" s="28"/>
      <c r="UU88" s="28"/>
      <c r="UV88" s="28"/>
      <c r="UW88" s="28"/>
      <c r="UX88" s="28"/>
      <c r="UY88" s="28"/>
      <c r="UZ88" s="28"/>
      <c r="VA88" s="28"/>
      <c r="VB88" s="28"/>
      <c r="VC88" s="28"/>
      <c r="VD88" s="28"/>
      <c r="VE88" s="28"/>
      <c r="VF88" s="28"/>
      <c r="VG88" s="28"/>
      <c r="VH88" s="28"/>
      <c r="VI88" s="28"/>
      <c r="VJ88" s="28"/>
      <c r="VK88" s="28"/>
      <c r="VL88" s="28"/>
      <c r="VM88" s="28"/>
      <c r="VN88" s="28"/>
      <c r="VO88" s="28"/>
      <c r="VP88" s="28"/>
      <c r="VQ88" s="28"/>
      <c r="VR88" s="28"/>
      <c r="VS88" s="28"/>
      <c r="VT88" s="28"/>
      <c r="VU88" s="28"/>
      <c r="VV88" s="28"/>
      <c r="VW88" s="28"/>
      <c r="VX88" s="28"/>
      <c r="VY88" s="28"/>
      <c r="VZ88" s="28"/>
      <c r="WA88" s="28"/>
      <c r="WB88" s="28"/>
      <c r="WC88" s="28"/>
      <c r="WD88" s="28"/>
      <c r="WE88" s="28"/>
      <c r="WF88" s="28"/>
      <c r="WG88" s="28"/>
      <c r="WH88" s="28"/>
      <c r="WI88" s="28"/>
      <c r="WJ88" s="28"/>
      <c r="WK88" s="28"/>
      <c r="WL88" s="28"/>
      <c r="WM88" s="28"/>
      <c r="WN88" s="28"/>
      <c r="WO88" s="28"/>
      <c r="WP88" s="28"/>
      <c r="WQ88" s="28"/>
      <c r="WR88" s="28"/>
      <c r="WS88" s="28"/>
      <c r="WT88" s="28"/>
      <c r="WU88" s="28"/>
      <c r="WV88" s="28"/>
      <c r="WW88" s="28"/>
      <c r="WX88" s="28"/>
      <c r="WY88" s="28"/>
      <c r="WZ88" s="28"/>
      <c r="XA88" s="28"/>
      <c r="XB88" s="28"/>
      <c r="XC88" s="28"/>
      <c r="XD88" s="28"/>
      <c r="XE88" s="28"/>
      <c r="XF88" s="28"/>
      <c r="XG88" s="28"/>
      <c r="XH88" s="28"/>
      <c r="XI88" s="28"/>
      <c r="XJ88" s="28"/>
      <c r="XK88" s="28"/>
      <c r="XL88" s="28"/>
      <c r="XM88" s="28"/>
      <c r="XN88" s="28"/>
      <c r="XO88" s="28"/>
      <c r="XP88" s="28"/>
      <c r="XQ88" s="28"/>
      <c r="XR88" s="28"/>
      <c r="XS88" s="28"/>
      <c r="XT88" s="28"/>
      <c r="XU88" s="28"/>
      <c r="XV88" s="28"/>
      <c r="XW88" s="28"/>
      <c r="XX88" s="28"/>
      <c r="XY88" s="28"/>
      <c r="XZ88" s="28"/>
      <c r="YA88" s="28"/>
      <c r="YB88" s="28"/>
      <c r="YC88" s="28"/>
      <c r="YD88" s="28"/>
      <c r="YE88" s="28"/>
      <c r="YF88" s="28"/>
      <c r="YG88" s="28"/>
      <c r="YH88" s="28"/>
      <c r="YI88" s="28"/>
      <c r="YJ88" s="28"/>
      <c r="YK88" s="28"/>
      <c r="YL88" s="28"/>
      <c r="YM88" s="28"/>
      <c r="YN88" s="28"/>
      <c r="YO88" s="28"/>
      <c r="YP88" s="28"/>
      <c r="YQ88" s="28"/>
      <c r="YR88" s="28"/>
      <c r="YS88" s="28"/>
      <c r="YT88" s="28"/>
      <c r="YU88" s="28"/>
      <c r="YV88" s="28"/>
      <c r="YW88" s="28"/>
      <c r="YX88" s="28"/>
      <c r="YY88" s="28"/>
      <c r="YZ88" s="28"/>
      <c r="ZA88" s="28"/>
      <c r="ZB88" s="28"/>
      <c r="ZC88" s="28"/>
      <c r="ZD88" s="28"/>
      <c r="ZE88" s="28"/>
      <c r="ZF88" s="28"/>
      <c r="ZG88" s="28"/>
      <c r="ZH88" s="28"/>
      <c r="ZI88" s="28"/>
      <c r="ZJ88" s="28"/>
      <c r="ZK88" s="28"/>
      <c r="ZL88" s="28"/>
      <c r="ZM88" s="28"/>
      <c r="ZN88" s="28"/>
      <c r="ZO88" s="28"/>
      <c r="ZP88" s="28"/>
      <c r="ZQ88" s="28"/>
      <c r="ZR88" s="28"/>
      <c r="ZS88" s="28"/>
      <c r="ZT88" s="28"/>
      <c r="ZU88" s="28"/>
      <c r="ZV88" s="28"/>
      <c r="ZW88" s="28"/>
      <c r="ZX88" s="28"/>
      <c r="ZY88" s="28"/>
      <c r="ZZ88" s="28"/>
      <c r="AAA88" s="28"/>
      <c r="AAB88" s="28"/>
      <c r="AAC88" s="28"/>
      <c r="AAD88" s="28"/>
      <c r="AAE88" s="28"/>
      <c r="AAF88" s="28"/>
      <c r="AAG88" s="28"/>
      <c r="AAH88" s="28"/>
      <c r="AAI88" s="28"/>
      <c r="AAJ88" s="28"/>
      <c r="AAK88" s="28"/>
      <c r="AAL88" s="28"/>
      <c r="AAM88" s="28"/>
      <c r="AAN88" s="28"/>
      <c r="AAO88" s="28"/>
      <c r="AAP88" s="28"/>
      <c r="AAQ88" s="28"/>
      <c r="AAR88" s="28"/>
      <c r="AAS88" s="28"/>
      <c r="AAT88" s="28"/>
      <c r="AAU88" s="28"/>
      <c r="AAV88" s="28"/>
      <c r="AAW88" s="28"/>
      <c r="AAX88" s="28"/>
      <c r="AAY88" s="28"/>
      <c r="AAZ88" s="28"/>
      <c r="ABA88" s="28"/>
      <c r="ABB88" s="28"/>
      <c r="ABC88" s="28"/>
      <c r="ABD88" s="28"/>
      <c r="ABE88" s="28"/>
      <c r="ABF88" s="28"/>
      <c r="ABG88" s="28"/>
      <c r="ABH88" s="28"/>
      <c r="ABI88" s="28"/>
      <c r="ABJ88" s="28"/>
      <c r="ABK88" s="28"/>
      <c r="ABL88" s="28"/>
      <c r="ABM88" s="28"/>
      <c r="ABN88" s="28"/>
      <c r="ABO88" s="28"/>
      <c r="ABP88" s="28"/>
      <c r="ABQ88" s="28"/>
      <c r="ABR88" s="28"/>
      <c r="ABS88" s="28"/>
      <c r="ABT88" s="28"/>
      <c r="ABU88" s="28"/>
      <c r="ABV88" s="28"/>
      <c r="ABW88" s="28"/>
      <c r="ABX88" s="28"/>
      <c r="ABY88" s="28"/>
      <c r="ABZ88" s="28"/>
      <c r="ACA88" s="28"/>
      <c r="ACB88" s="28"/>
      <c r="ACC88" s="28"/>
      <c r="ACD88" s="28"/>
      <c r="ACE88" s="28"/>
      <c r="ACF88" s="28"/>
      <c r="ACG88" s="28"/>
      <c r="ACH88" s="28"/>
      <c r="ACI88" s="28"/>
      <c r="ACJ88" s="28"/>
      <c r="ACK88" s="28"/>
      <c r="ACL88" s="28"/>
      <c r="ACM88" s="28"/>
      <c r="ACN88" s="28"/>
      <c r="ACO88" s="28"/>
      <c r="ACP88" s="28"/>
      <c r="ACQ88" s="28"/>
      <c r="ACR88" s="28"/>
      <c r="ACS88" s="28"/>
      <c r="ACT88" s="28"/>
      <c r="ACU88" s="28"/>
      <c r="ACV88" s="28"/>
      <c r="ACW88" s="28"/>
      <c r="ACX88" s="28"/>
      <c r="ACY88" s="28"/>
      <c r="ACZ88" s="28"/>
      <c r="ADA88" s="28"/>
      <c r="ADB88" s="28"/>
      <c r="ADC88" s="28"/>
      <c r="ADD88" s="28"/>
      <c r="ADE88" s="28"/>
      <c r="ADF88" s="28"/>
      <c r="ADG88" s="28"/>
      <c r="ADH88" s="28"/>
      <c r="ADI88" s="28"/>
      <c r="ADJ88" s="28"/>
      <c r="ADK88" s="28"/>
      <c r="ADL88" s="28"/>
      <c r="ADM88" s="28"/>
      <c r="ADN88" s="28"/>
      <c r="ADO88" s="28"/>
      <c r="ADP88" s="28"/>
      <c r="ADQ88" s="28"/>
      <c r="ADR88" s="28"/>
      <c r="ADS88" s="28"/>
      <c r="ADT88" s="28"/>
      <c r="ADU88" s="28"/>
      <c r="ADV88" s="28"/>
      <c r="ADW88" s="28"/>
      <c r="ADX88" s="28"/>
      <c r="ADY88" s="28"/>
      <c r="ADZ88" s="28"/>
      <c r="AEA88" s="28"/>
      <c r="AEB88" s="28"/>
      <c r="AEC88" s="28"/>
      <c r="AED88" s="28"/>
      <c r="AEE88" s="28"/>
      <c r="AEF88" s="28"/>
      <c r="AEG88" s="28"/>
      <c r="AEH88" s="28"/>
      <c r="AEI88" s="28"/>
      <c r="AEJ88" s="28"/>
      <c r="AEK88" s="28"/>
      <c r="AEL88" s="28"/>
      <c r="AEM88" s="28"/>
      <c r="AEN88" s="28"/>
      <c r="AEO88" s="28"/>
      <c r="AEP88" s="28"/>
      <c r="AEQ88" s="28"/>
      <c r="AER88" s="28"/>
      <c r="AES88" s="28"/>
      <c r="AET88" s="28"/>
      <c r="AEU88" s="28"/>
      <c r="AEV88" s="28"/>
      <c r="AEW88" s="28"/>
      <c r="AEX88" s="28"/>
      <c r="AEY88" s="28"/>
      <c r="AEZ88" s="28"/>
      <c r="AFA88" s="28"/>
      <c r="AFB88" s="28"/>
      <c r="AFC88" s="28"/>
      <c r="AFD88" s="28"/>
      <c r="AFE88" s="28"/>
      <c r="AFF88" s="28"/>
      <c r="AFG88" s="28"/>
      <c r="AFH88" s="28"/>
      <c r="AFI88" s="28"/>
      <c r="AFJ88" s="28"/>
      <c r="AFK88" s="28"/>
      <c r="AFL88" s="28"/>
      <c r="AFM88" s="28"/>
      <c r="AFN88" s="28"/>
      <c r="AFO88" s="28"/>
      <c r="AFP88" s="28"/>
      <c r="AFQ88" s="28"/>
      <c r="AFR88" s="28"/>
      <c r="AFS88" s="28"/>
      <c r="AFT88" s="28"/>
      <c r="AFU88" s="28"/>
      <c r="AFV88" s="28"/>
      <c r="AFW88" s="28"/>
      <c r="AFX88" s="28"/>
      <c r="AFY88" s="28"/>
      <c r="AFZ88" s="28"/>
      <c r="AGA88" s="28"/>
      <c r="AGB88" s="28"/>
      <c r="AGC88" s="28"/>
      <c r="AGD88" s="28"/>
      <c r="AGE88" s="28"/>
      <c r="AGF88" s="28"/>
      <c r="AGG88" s="28"/>
      <c r="AGH88" s="28"/>
      <c r="AGI88" s="28"/>
      <c r="AGJ88" s="28"/>
      <c r="AGK88" s="28"/>
      <c r="AGL88" s="28"/>
      <c r="AGM88" s="28"/>
      <c r="AGN88" s="28"/>
      <c r="AGO88" s="28"/>
      <c r="AGP88" s="28"/>
      <c r="AGQ88" s="28"/>
      <c r="AGR88" s="28"/>
      <c r="AGS88" s="28"/>
      <c r="AGT88" s="28"/>
      <c r="AGU88" s="28"/>
      <c r="AGV88" s="28"/>
      <c r="AGW88" s="28"/>
      <c r="AGX88" s="28"/>
      <c r="AGY88" s="28"/>
      <c r="AGZ88" s="28"/>
      <c r="AHA88" s="28"/>
      <c r="AHB88" s="28"/>
      <c r="AHC88" s="28"/>
      <c r="AHD88" s="28"/>
      <c r="AHE88" s="28"/>
      <c r="AHF88" s="28"/>
      <c r="AHG88" s="28"/>
      <c r="AHH88" s="28"/>
      <c r="AHI88" s="28"/>
      <c r="AHJ88" s="28"/>
      <c r="AHK88" s="28"/>
      <c r="AHL88" s="28"/>
      <c r="AHM88" s="28"/>
      <c r="AHN88" s="28"/>
      <c r="AHO88" s="28"/>
      <c r="AHP88" s="28"/>
      <c r="AHQ88" s="28"/>
      <c r="AHR88" s="28"/>
      <c r="AHS88" s="28"/>
      <c r="AHT88" s="28"/>
      <c r="AHU88" s="28"/>
      <c r="AHV88" s="28"/>
      <c r="AHW88" s="28"/>
      <c r="AHX88" s="28"/>
      <c r="AHY88" s="28"/>
      <c r="AHZ88" s="28"/>
      <c r="AIA88" s="28"/>
      <c r="AIB88" s="28"/>
      <c r="AIC88" s="28"/>
      <c r="AID88" s="28"/>
      <c r="AIE88" s="28"/>
      <c r="AIF88" s="28"/>
      <c r="AIG88" s="28"/>
      <c r="AIH88" s="28"/>
      <c r="AII88" s="28"/>
      <c r="AIJ88" s="28"/>
      <c r="AIK88" s="28"/>
      <c r="AIL88" s="28"/>
      <c r="AIM88" s="28"/>
      <c r="AIN88" s="28"/>
      <c r="AIO88" s="28"/>
      <c r="AIP88" s="28"/>
      <c r="AIQ88" s="28"/>
      <c r="AIR88" s="28"/>
      <c r="AIS88" s="28"/>
      <c r="AIT88" s="28"/>
      <c r="AIU88" s="28"/>
      <c r="AIV88" s="28"/>
      <c r="AIW88" s="28"/>
      <c r="AIX88" s="28"/>
      <c r="AIY88" s="28"/>
      <c r="AIZ88" s="28"/>
      <c r="AJA88" s="28"/>
      <c r="AJB88" s="28"/>
      <c r="AJC88" s="28"/>
      <c r="AJD88" s="28"/>
      <c r="AJE88" s="28"/>
      <c r="AJF88" s="28"/>
      <c r="AJG88" s="28"/>
      <c r="AJH88" s="28"/>
      <c r="AJI88" s="28"/>
      <c r="AJJ88" s="28"/>
      <c r="AJK88" s="28"/>
      <c r="AJL88" s="28"/>
      <c r="AJM88" s="28"/>
      <c r="AJN88" s="28"/>
      <c r="AJO88" s="28"/>
      <c r="AJP88" s="28"/>
      <c r="AJQ88" s="28"/>
      <c r="AJR88" s="28"/>
      <c r="AJS88" s="28"/>
      <c r="AJT88" s="28"/>
      <c r="AJU88" s="28"/>
      <c r="AJV88" s="28"/>
      <c r="AJW88" s="28"/>
      <c r="AJX88" s="28"/>
      <c r="AJY88" s="28"/>
      <c r="AJZ88" s="28"/>
      <c r="AKA88" s="28"/>
      <c r="AKB88" s="28"/>
      <c r="AKC88" s="28"/>
      <c r="AKD88" s="28"/>
      <c r="AKE88" s="28"/>
      <c r="AKF88" s="28"/>
      <c r="AKG88" s="28"/>
      <c r="AKH88" s="28"/>
      <c r="AKI88" s="28"/>
      <c r="AKJ88" s="28"/>
      <c r="AKK88" s="28"/>
      <c r="AKL88" s="28"/>
      <c r="AKM88" s="28"/>
      <c r="AKN88" s="28"/>
      <c r="AKO88" s="28"/>
      <c r="AKP88" s="28"/>
      <c r="AKQ88" s="28"/>
      <c r="AKR88" s="28"/>
      <c r="AKS88" s="28"/>
      <c r="AKT88" s="28"/>
      <c r="AKU88" s="28"/>
      <c r="AKV88" s="28"/>
      <c r="AKW88" s="28"/>
      <c r="AKX88" s="28"/>
      <c r="AKY88" s="28"/>
      <c r="AKZ88" s="28"/>
      <c r="ALA88" s="28"/>
      <c r="ALB88" s="28"/>
      <c r="ALC88" s="28"/>
      <c r="ALD88" s="28"/>
      <c r="ALE88" s="28"/>
      <c r="ALF88" s="28"/>
      <c r="ALG88" s="28"/>
      <c r="ALH88" s="28"/>
      <c r="ALI88" s="28"/>
      <c r="ALJ88" s="28"/>
      <c r="ALK88" s="28"/>
      <c r="ALL88" s="28"/>
      <c r="ALM88" s="28"/>
      <c r="ALN88" s="28"/>
      <c r="ALO88" s="28"/>
      <c r="ALP88" s="28"/>
      <c r="ALQ88" s="28"/>
      <c r="ALR88" s="28"/>
      <c r="ALS88" s="28"/>
      <c r="ALT88" s="28"/>
      <c r="ALU88" s="28"/>
      <c r="ALV88" s="28"/>
      <c r="ALW88" s="28"/>
      <c r="ALX88" s="28"/>
      <c r="ALY88" s="28"/>
      <c r="ALZ88" s="28"/>
      <c r="AMA88" s="28"/>
      <c r="AMB88" s="28"/>
      <c r="AMC88" s="28"/>
      <c r="AMD88" s="28"/>
      <c r="AME88" s="28"/>
      <c r="AMF88" s="28"/>
      <c r="AMG88" s="28"/>
      <c r="AMH88" s="28"/>
      <c r="AMI88" s="28"/>
      <c r="AMJ88" s="28"/>
      <c r="AMK88" s="28"/>
      <c r="AML88" s="28"/>
      <c r="AMM88" s="28"/>
      <c r="AMN88" s="28"/>
      <c r="AMO88" s="28"/>
      <c r="AMP88" s="28"/>
      <c r="AMQ88" s="28"/>
      <c r="AMR88" s="28"/>
      <c r="AMS88" s="28"/>
      <c r="AMT88" s="28"/>
      <c r="AMU88" s="28"/>
      <c r="AMV88" s="28"/>
      <c r="AMW88" s="28"/>
      <c r="AMX88" s="28"/>
      <c r="AMY88" s="28"/>
      <c r="AMZ88" s="28"/>
      <c r="ANA88" s="28"/>
      <c r="ANB88" s="28"/>
    </row>
    <row r="89" spans="3:1042" s="6" customFormat="1" ht="15" customHeight="1" x14ac:dyDescent="0.25">
      <c r="C89" s="150" t="str">
        <f t="shared" ref="C89:C91" si="44">M89</f>
        <v>American</v>
      </c>
      <c r="D89" s="150" t="str">
        <f t="shared" ref="D89:D91" si="45">P89</f>
        <v>HPS10250H045DV 2**  (50 gal, JA13)</v>
      </c>
      <c r="E89" s="150">
        <f t="shared" ref="E89:E91" si="46">O89</f>
        <v>121783</v>
      </c>
      <c r="F89" s="55">
        <f>S89</f>
        <v>50</v>
      </c>
      <c r="G89" s="6" t="str">
        <f t="shared" ref="G89:H91" si="47">V89</f>
        <v>AOSmithHPTS50</v>
      </c>
      <c r="H89" s="117">
        <f t="shared" si="47"/>
        <v>1</v>
      </c>
      <c r="I89" s="157" t="str">
        <f>AC89</f>
        <v>AmericanHPS10250H045DV2xx</v>
      </c>
      <c r="J89" s="91" t="s">
        <v>192</v>
      </c>
      <c r="K89" s="33">
        <v>4</v>
      </c>
      <c r="L89" s="75">
        <f t="shared" ref="L89:L91" si="48">VLOOKUP( M89, $M$2:$N$21, 2, FALSE )</f>
        <v>12</v>
      </c>
      <c r="M89" s="158" t="s">
        <v>17</v>
      </c>
      <c r="N89" s="61">
        <v>17</v>
      </c>
      <c r="O89" s="62">
        <f xml:space="preserve"> (L89*10000) + (N89*100) + VLOOKUP( U89, $R$2:$T$61, 2, FALSE )</f>
        <v>121783</v>
      </c>
      <c r="P89" s="59" t="str">
        <f>R89 &amp; "  (" &amp; S89 &amp; " gal" &amp; IF(W89&gt;0, ", JA13)", ")")</f>
        <v>HPS10250H045DV 2**  (50 gal, JA13)</v>
      </c>
      <c r="Q89" s="156">
        <f>COUNTIF(P$64:P$428, P89)</f>
        <v>1</v>
      </c>
      <c r="R89" s="151" t="s">
        <v>837</v>
      </c>
      <c r="S89" s="152">
        <v>50</v>
      </c>
      <c r="T89" s="31" t="s">
        <v>827</v>
      </c>
      <c r="U89" s="80" t="s">
        <v>827</v>
      </c>
      <c r="V89" s="85" t="str">
        <f>VLOOKUP( U89, $R$2:$T$61, 3, FALSE )</f>
        <v>AOSmithHPTS50</v>
      </c>
      <c r="W89" s="118">
        <v>1</v>
      </c>
      <c r="X89" s="42" t="s">
        <v>8</v>
      </c>
      <c r="Y89" s="153">
        <v>44728</v>
      </c>
      <c r="Z89" s="44" t="s">
        <v>80</v>
      </c>
      <c r="AA89" s="127" t="str">
        <f t="shared" si="2"/>
        <v>2,     121783,   "HPS10250H045DV 2**  (50 gal, JA13)"</v>
      </c>
      <c r="AB89" s="128" t="s">
        <v>17</v>
      </c>
      <c r="AC89" s="149" t="s">
        <v>846</v>
      </c>
      <c r="AD89" s="154">
        <f>COUNTIF(AC$64:AC$428, AC89)</f>
        <v>1</v>
      </c>
      <c r="AE89" s="127" t="str">
        <f t="shared" si="3"/>
        <v xml:space="preserve">          case  HPS10250H045DV 2**  (50 gal, JA13)   :   "AmericanHPS10250H045DV2xx"</v>
      </c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  <c r="IX89" s="28"/>
      <c r="IY89" s="28"/>
      <c r="IZ89" s="28"/>
      <c r="JA89" s="28"/>
      <c r="JB89" s="28"/>
      <c r="JC89" s="28"/>
      <c r="JD89" s="28"/>
      <c r="JE89" s="28"/>
      <c r="JF89" s="28"/>
      <c r="JG89" s="28"/>
      <c r="JH89" s="28"/>
      <c r="JI89" s="28"/>
      <c r="JJ89" s="28"/>
      <c r="JK89" s="28"/>
      <c r="JL89" s="28"/>
      <c r="JM89" s="28"/>
      <c r="JN89" s="28"/>
      <c r="JO89" s="28"/>
      <c r="JP89" s="28"/>
      <c r="JQ89" s="28"/>
      <c r="JR89" s="28"/>
      <c r="JS89" s="28"/>
      <c r="JT89" s="28"/>
      <c r="JU89" s="28"/>
      <c r="JV89" s="28"/>
      <c r="JW89" s="28"/>
      <c r="JX89" s="28"/>
      <c r="JY89" s="28"/>
      <c r="JZ89" s="28"/>
      <c r="KA89" s="28"/>
      <c r="KB89" s="28"/>
      <c r="KC89" s="28"/>
      <c r="KD89" s="28"/>
      <c r="KE89" s="28"/>
      <c r="KF89" s="28"/>
      <c r="KG89" s="28"/>
      <c r="KH89" s="28"/>
      <c r="KI89" s="28"/>
      <c r="KJ89" s="28"/>
      <c r="KK89" s="28"/>
      <c r="KL89" s="28"/>
      <c r="KM89" s="28"/>
      <c r="KN89" s="28"/>
      <c r="KO89" s="28"/>
      <c r="KP89" s="28"/>
      <c r="KQ89" s="28"/>
      <c r="KR89" s="28"/>
      <c r="KS89" s="28"/>
      <c r="KT89" s="28"/>
      <c r="KU89" s="28"/>
      <c r="KV89" s="28"/>
      <c r="KW89" s="28"/>
      <c r="KX89" s="28"/>
      <c r="KY89" s="28"/>
      <c r="KZ89" s="28"/>
      <c r="LA89" s="28"/>
      <c r="LB89" s="28"/>
      <c r="LC89" s="28"/>
      <c r="LD89" s="28"/>
      <c r="LE89" s="28"/>
      <c r="LF89" s="28"/>
      <c r="LG89" s="28"/>
      <c r="LH89" s="28"/>
      <c r="LI89" s="28"/>
      <c r="LJ89" s="28"/>
      <c r="LK89" s="28"/>
      <c r="LL89" s="28"/>
      <c r="LM89" s="28"/>
      <c r="LN89" s="28"/>
      <c r="LO89" s="28"/>
      <c r="LP89" s="28"/>
      <c r="LQ89" s="28"/>
      <c r="LR89" s="28"/>
      <c r="LS89" s="28"/>
      <c r="LT89" s="28"/>
      <c r="LU89" s="28"/>
      <c r="LV89" s="28"/>
      <c r="LW89" s="28"/>
      <c r="LX89" s="28"/>
      <c r="LY89" s="28"/>
      <c r="LZ89" s="28"/>
      <c r="MA89" s="28"/>
      <c r="MB89" s="28"/>
      <c r="MC89" s="28"/>
      <c r="MD89" s="28"/>
      <c r="ME89" s="28"/>
      <c r="MF89" s="28"/>
      <c r="MG89" s="28"/>
      <c r="MH89" s="28"/>
      <c r="MI89" s="28"/>
      <c r="MJ89" s="28"/>
      <c r="MK89" s="28"/>
      <c r="ML89" s="28"/>
      <c r="MM89" s="28"/>
      <c r="MN89" s="28"/>
      <c r="MO89" s="28"/>
      <c r="MP89" s="28"/>
      <c r="MQ89" s="28"/>
      <c r="MR89" s="28"/>
      <c r="MS89" s="28"/>
      <c r="MT89" s="28"/>
      <c r="MU89" s="28"/>
      <c r="MV89" s="28"/>
      <c r="MW89" s="28"/>
      <c r="MX89" s="28"/>
      <c r="MY89" s="28"/>
      <c r="MZ89" s="28"/>
      <c r="NA89" s="28"/>
      <c r="NB89" s="28"/>
      <c r="NC89" s="28"/>
      <c r="ND89" s="28"/>
      <c r="NE89" s="28"/>
      <c r="NF89" s="28"/>
      <c r="NG89" s="28"/>
      <c r="NH89" s="28"/>
      <c r="NI89" s="28"/>
      <c r="NJ89" s="28"/>
      <c r="NK89" s="28"/>
      <c r="NL89" s="28"/>
      <c r="NM89" s="28"/>
      <c r="NN89" s="28"/>
      <c r="NO89" s="28"/>
      <c r="NP89" s="28"/>
      <c r="NQ89" s="28"/>
      <c r="NR89" s="28"/>
      <c r="NS89" s="28"/>
      <c r="NT89" s="28"/>
      <c r="NU89" s="28"/>
      <c r="NV89" s="28"/>
      <c r="NW89" s="28"/>
      <c r="NX89" s="28"/>
      <c r="NY89" s="28"/>
      <c r="NZ89" s="28"/>
      <c r="OA89" s="28"/>
      <c r="OB89" s="28"/>
      <c r="OC89" s="28"/>
      <c r="OD89" s="28"/>
      <c r="OE89" s="28"/>
      <c r="OF89" s="28"/>
      <c r="OG89" s="28"/>
      <c r="OH89" s="28"/>
      <c r="OI89" s="28"/>
      <c r="OJ89" s="28"/>
      <c r="OK89" s="28"/>
      <c r="OL89" s="28"/>
      <c r="OM89" s="28"/>
      <c r="ON89" s="28"/>
      <c r="OO89" s="28"/>
      <c r="OP89" s="28"/>
      <c r="OQ89" s="28"/>
      <c r="OR89" s="28"/>
      <c r="OS89" s="28"/>
      <c r="OT89" s="28"/>
      <c r="OU89" s="28"/>
      <c r="OV89" s="28"/>
      <c r="OW89" s="28"/>
      <c r="OX89" s="28"/>
      <c r="OY89" s="28"/>
      <c r="OZ89" s="28"/>
      <c r="PA89" s="28"/>
      <c r="PB89" s="28"/>
      <c r="PC89" s="28"/>
      <c r="PD89" s="28"/>
      <c r="PE89" s="28"/>
      <c r="PF89" s="28"/>
      <c r="PG89" s="28"/>
      <c r="PH89" s="28"/>
      <c r="PI89" s="28"/>
      <c r="PJ89" s="28"/>
      <c r="PK89" s="28"/>
      <c r="PL89" s="28"/>
      <c r="PM89" s="28"/>
      <c r="PN89" s="28"/>
      <c r="PO89" s="28"/>
      <c r="PP89" s="28"/>
      <c r="PQ89" s="28"/>
      <c r="PR89" s="28"/>
      <c r="PS89" s="28"/>
      <c r="PT89" s="28"/>
      <c r="PU89" s="28"/>
      <c r="PV89" s="28"/>
      <c r="PW89" s="28"/>
      <c r="PX89" s="28"/>
      <c r="PY89" s="28"/>
      <c r="PZ89" s="28"/>
      <c r="QA89" s="28"/>
      <c r="QB89" s="28"/>
      <c r="QC89" s="28"/>
      <c r="QD89" s="28"/>
      <c r="QE89" s="28"/>
      <c r="QF89" s="28"/>
      <c r="QG89" s="28"/>
      <c r="QH89" s="28"/>
      <c r="QI89" s="28"/>
      <c r="QJ89" s="28"/>
      <c r="QK89" s="28"/>
      <c r="QL89" s="28"/>
      <c r="QM89" s="28"/>
      <c r="QN89" s="28"/>
      <c r="QO89" s="28"/>
      <c r="QP89" s="28"/>
      <c r="QQ89" s="28"/>
      <c r="QR89" s="28"/>
      <c r="QS89" s="28"/>
      <c r="QT89" s="28"/>
      <c r="QU89" s="28"/>
      <c r="QV89" s="28"/>
      <c r="QW89" s="28"/>
      <c r="QX89" s="28"/>
      <c r="QY89" s="28"/>
      <c r="QZ89" s="28"/>
      <c r="RA89" s="28"/>
      <c r="RB89" s="28"/>
      <c r="RC89" s="28"/>
      <c r="RD89" s="28"/>
      <c r="RE89" s="28"/>
      <c r="RF89" s="28"/>
      <c r="RG89" s="28"/>
      <c r="RH89" s="28"/>
      <c r="RI89" s="28"/>
      <c r="RJ89" s="28"/>
      <c r="RK89" s="28"/>
      <c r="RL89" s="28"/>
      <c r="RM89" s="28"/>
      <c r="RN89" s="28"/>
      <c r="RO89" s="28"/>
      <c r="RP89" s="28"/>
      <c r="RQ89" s="28"/>
      <c r="RR89" s="28"/>
      <c r="RS89" s="28"/>
      <c r="RT89" s="28"/>
      <c r="RU89" s="28"/>
      <c r="RV89" s="28"/>
      <c r="RW89" s="28"/>
      <c r="RX89" s="28"/>
      <c r="RY89" s="28"/>
      <c r="RZ89" s="28"/>
      <c r="SA89" s="28"/>
      <c r="SB89" s="28"/>
      <c r="SC89" s="28"/>
      <c r="SD89" s="28"/>
      <c r="SE89" s="28"/>
      <c r="SF89" s="28"/>
      <c r="SG89" s="28"/>
      <c r="SH89" s="28"/>
      <c r="SI89" s="28"/>
      <c r="SJ89" s="28"/>
      <c r="SK89" s="28"/>
      <c r="SL89" s="28"/>
      <c r="SM89" s="28"/>
      <c r="SN89" s="28"/>
      <c r="SO89" s="28"/>
      <c r="SP89" s="28"/>
      <c r="SQ89" s="28"/>
      <c r="SR89" s="28"/>
      <c r="SS89" s="28"/>
      <c r="ST89" s="28"/>
      <c r="SU89" s="28"/>
      <c r="SV89" s="28"/>
      <c r="SW89" s="28"/>
      <c r="SX89" s="28"/>
      <c r="SY89" s="28"/>
      <c r="SZ89" s="28"/>
      <c r="TA89" s="28"/>
      <c r="TB89" s="28"/>
      <c r="TC89" s="28"/>
      <c r="TD89" s="28"/>
      <c r="TE89" s="28"/>
      <c r="TF89" s="28"/>
      <c r="TG89" s="28"/>
      <c r="TH89" s="28"/>
      <c r="TI89" s="28"/>
      <c r="TJ89" s="28"/>
      <c r="TK89" s="28"/>
      <c r="TL89" s="28"/>
      <c r="TM89" s="28"/>
      <c r="TN89" s="28"/>
      <c r="TO89" s="28"/>
      <c r="TP89" s="28"/>
      <c r="TQ89" s="28"/>
      <c r="TR89" s="28"/>
      <c r="TS89" s="28"/>
      <c r="TT89" s="28"/>
      <c r="TU89" s="28"/>
      <c r="TV89" s="28"/>
      <c r="TW89" s="28"/>
      <c r="TX89" s="28"/>
      <c r="TY89" s="28"/>
      <c r="TZ89" s="28"/>
      <c r="UA89" s="28"/>
      <c r="UB89" s="28"/>
      <c r="UC89" s="28"/>
      <c r="UD89" s="28"/>
      <c r="UE89" s="28"/>
      <c r="UF89" s="28"/>
      <c r="UG89" s="28"/>
      <c r="UH89" s="28"/>
      <c r="UI89" s="28"/>
      <c r="UJ89" s="28"/>
      <c r="UK89" s="28"/>
      <c r="UL89" s="28"/>
      <c r="UM89" s="28"/>
      <c r="UN89" s="28"/>
      <c r="UO89" s="28"/>
      <c r="UP89" s="28"/>
      <c r="UQ89" s="28"/>
      <c r="UR89" s="28"/>
      <c r="US89" s="28"/>
      <c r="UT89" s="28"/>
      <c r="UU89" s="28"/>
      <c r="UV89" s="28"/>
      <c r="UW89" s="28"/>
      <c r="UX89" s="28"/>
      <c r="UY89" s="28"/>
      <c r="UZ89" s="28"/>
      <c r="VA89" s="28"/>
      <c r="VB89" s="28"/>
      <c r="VC89" s="28"/>
      <c r="VD89" s="28"/>
      <c r="VE89" s="28"/>
      <c r="VF89" s="28"/>
      <c r="VG89" s="28"/>
      <c r="VH89" s="28"/>
      <c r="VI89" s="28"/>
      <c r="VJ89" s="28"/>
      <c r="VK89" s="28"/>
      <c r="VL89" s="28"/>
      <c r="VM89" s="28"/>
      <c r="VN89" s="28"/>
      <c r="VO89" s="28"/>
      <c r="VP89" s="28"/>
      <c r="VQ89" s="28"/>
      <c r="VR89" s="28"/>
      <c r="VS89" s="28"/>
      <c r="VT89" s="28"/>
      <c r="VU89" s="28"/>
      <c r="VV89" s="28"/>
      <c r="VW89" s="28"/>
      <c r="VX89" s="28"/>
      <c r="VY89" s="28"/>
      <c r="VZ89" s="28"/>
      <c r="WA89" s="28"/>
      <c r="WB89" s="28"/>
      <c r="WC89" s="28"/>
      <c r="WD89" s="28"/>
      <c r="WE89" s="28"/>
      <c r="WF89" s="28"/>
      <c r="WG89" s="28"/>
      <c r="WH89" s="28"/>
      <c r="WI89" s="28"/>
      <c r="WJ89" s="28"/>
      <c r="WK89" s="28"/>
      <c r="WL89" s="28"/>
      <c r="WM89" s="28"/>
      <c r="WN89" s="28"/>
      <c r="WO89" s="28"/>
      <c r="WP89" s="28"/>
      <c r="WQ89" s="28"/>
      <c r="WR89" s="28"/>
      <c r="WS89" s="28"/>
      <c r="WT89" s="28"/>
      <c r="WU89" s="28"/>
      <c r="WV89" s="28"/>
      <c r="WW89" s="28"/>
      <c r="WX89" s="28"/>
      <c r="WY89" s="28"/>
      <c r="WZ89" s="28"/>
      <c r="XA89" s="28"/>
      <c r="XB89" s="28"/>
      <c r="XC89" s="28"/>
      <c r="XD89" s="28"/>
      <c r="XE89" s="28"/>
      <c r="XF89" s="28"/>
      <c r="XG89" s="28"/>
      <c r="XH89" s="28"/>
      <c r="XI89" s="28"/>
      <c r="XJ89" s="28"/>
      <c r="XK89" s="28"/>
      <c r="XL89" s="28"/>
      <c r="XM89" s="28"/>
      <c r="XN89" s="28"/>
      <c r="XO89" s="28"/>
      <c r="XP89" s="28"/>
      <c r="XQ89" s="28"/>
      <c r="XR89" s="28"/>
      <c r="XS89" s="28"/>
      <c r="XT89" s="28"/>
      <c r="XU89" s="28"/>
      <c r="XV89" s="28"/>
      <c r="XW89" s="28"/>
      <c r="XX89" s="28"/>
      <c r="XY89" s="28"/>
      <c r="XZ89" s="28"/>
      <c r="YA89" s="28"/>
      <c r="YB89" s="28"/>
      <c r="YC89" s="28"/>
      <c r="YD89" s="28"/>
      <c r="YE89" s="28"/>
      <c r="YF89" s="28"/>
      <c r="YG89" s="28"/>
      <c r="YH89" s="28"/>
      <c r="YI89" s="28"/>
      <c r="YJ89" s="28"/>
      <c r="YK89" s="28"/>
      <c r="YL89" s="28"/>
      <c r="YM89" s="28"/>
      <c r="YN89" s="28"/>
      <c r="YO89" s="28"/>
      <c r="YP89" s="28"/>
      <c r="YQ89" s="28"/>
      <c r="YR89" s="28"/>
      <c r="YS89" s="28"/>
      <c r="YT89" s="28"/>
      <c r="YU89" s="28"/>
      <c r="YV89" s="28"/>
      <c r="YW89" s="28"/>
      <c r="YX89" s="28"/>
      <c r="YY89" s="28"/>
      <c r="YZ89" s="28"/>
      <c r="ZA89" s="28"/>
      <c r="ZB89" s="28"/>
      <c r="ZC89" s="28"/>
      <c r="ZD89" s="28"/>
      <c r="ZE89" s="28"/>
      <c r="ZF89" s="28"/>
      <c r="ZG89" s="28"/>
      <c r="ZH89" s="28"/>
      <c r="ZI89" s="28"/>
      <c r="ZJ89" s="28"/>
      <c r="ZK89" s="28"/>
      <c r="ZL89" s="28"/>
      <c r="ZM89" s="28"/>
      <c r="ZN89" s="28"/>
      <c r="ZO89" s="28"/>
      <c r="ZP89" s="28"/>
      <c r="ZQ89" s="28"/>
      <c r="ZR89" s="28"/>
      <c r="ZS89" s="28"/>
      <c r="ZT89" s="28"/>
      <c r="ZU89" s="28"/>
      <c r="ZV89" s="28"/>
      <c r="ZW89" s="28"/>
      <c r="ZX89" s="28"/>
      <c r="ZY89" s="28"/>
      <c r="ZZ89" s="28"/>
      <c r="AAA89" s="28"/>
      <c r="AAB89" s="28"/>
      <c r="AAC89" s="28"/>
      <c r="AAD89" s="28"/>
      <c r="AAE89" s="28"/>
      <c r="AAF89" s="28"/>
      <c r="AAG89" s="28"/>
      <c r="AAH89" s="28"/>
      <c r="AAI89" s="28"/>
      <c r="AAJ89" s="28"/>
      <c r="AAK89" s="28"/>
      <c r="AAL89" s="28"/>
      <c r="AAM89" s="28"/>
      <c r="AAN89" s="28"/>
      <c r="AAO89" s="28"/>
      <c r="AAP89" s="28"/>
      <c r="AAQ89" s="28"/>
      <c r="AAR89" s="28"/>
      <c r="AAS89" s="28"/>
      <c r="AAT89" s="28"/>
      <c r="AAU89" s="28"/>
      <c r="AAV89" s="28"/>
      <c r="AAW89" s="28"/>
      <c r="AAX89" s="28"/>
      <c r="AAY89" s="28"/>
      <c r="AAZ89" s="28"/>
      <c r="ABA89" s="28"/>
      <c r="ABB89" s="28"/>
      <c r="ABC89" s="28"/>
      <c r="ABD89" s="28"/>
      <c r="ABE89" s="28"/>
      <c r="ABF89" s="28"/>
      <c r="ABG89" s="28"/>
      <c r="ABH89" s="28"/>
      <c r="ABI89" s="28"/>
      <c r="ABJ89" s="28"/>
      <c r="ABK89" s="28"/>
      <c r="ABL89" s="28"/>
      <c r="ABM89" s="28"/>
      <c r="ABN89" s="28"/>
      <c r="ABO89" s="28"/>
      <c r="ABP89" s="28"/>
      <c r="ABQ89" s="28"/>
      <c r="ABR89" s="28"/>
      <c r="ABS89" s="28"/>
      <c r="ABT89" s="28"/>
      <c r="ABU89" s="28"/>
      <c r="ABV89" s="28"/>
      <c r="ABW89" s="28"/>
      <c r="ABX89" s="28"/>
      <c r="ABY89" s="28"/>
      <c r="ABZ89" s="28"/>
      <c r="ACA89" s="28"/>
      <c r="ACB89" s="28"/>
      <c r="ACC89" s="28"/>
      <c r="ACD89" s="28"/>
      <c r="ACE89" s="28"/>
      <c r="ACF89" s="28"/>
      <c r="ACG89" s="28"/>
      <c r="ACH89" s="28"/>
      <c r="ACI89" s="28"/>
      <c r="ACJ89" s="28"/>
      <c r="ACK89" s="28"/>
      <c r="ACL89" s="28"/>
      <c r="ACM89" s="28"/>
      <c r="ACN89" s="28"/>
      <c r="ACO89" s="28"/>
      <c r="ACP89" s="28"/>
      <c r="ACQ89" s="28"/>
      <c r="ACR89" s="28"/>
      <c r="ACS89" s="28"/>
      <c r="ACT89" s="28"/>
      <c r="ACU89" s="28"/>
      <c r="ACV89" s="28"/>
      <c r="ACW89" s="28"/>
      <c r="ACX89" s="28"/>
      <c r="ACY89" s="28"/>
      <c r="ACZ89" s="28"/>
      <c r="ADA89" s="28"/>
      <c r="ADB89" s="28"/>
      <c r="ADC89" s="28"/>
      <c r="ADD89" s="28"/>
      <c r="ADE89" s="28"/>
      <c r="ADF89" s="28"/>
      <c r="ADG89" s="28"/>
      <c r="ADH89" s="28"/>
      <c r="ADI89" s="28"/>
      <c r="ADJ89" s="28"/>
      <c r="ADK89" s="28"/>
      <c r="ADL89" s="28"/>
      <c r="ADM89" s="28"/>
      <c r="ADN89" s="28"/>
      <c r="ADO89" s="28"/>
      <c r="ADP89" s="28"/>
      <c r="ADQ89" s="28"/>
      <c r="ADR89" s="28"/>
      <c r="ADS89" s="28"/>
      <c r="ADT89" s="28"/>
      <c r="ADU89" s="28"/>
      <c r="ADV89" s="28"/>
      <c r="ADW89" s="28"/>
      <c r="ADX89" s="28"/>
      <c r="ADY89" s="28"/>
      <c r="ADZ89" s="28"/>
      <c r="AEA89" s="28"/>
      <c r="AEB89" s="28"/>
      <c r="AEC89" s="28"/>
      <c r="AED89" s="28"/>
      <c r="AEE89" s="28"/>
      <c r="AEF89" s="28"/>
      <c r="AEG89" s="28"/>
      <c r="AEH89" s="28"/>
      <c r="AEI89" s="28"/>
      <c r="AEJ89" s="28"/>
      <c r="AEK89" s="28"/>
      <c r="AEL89" s="28"/>
      <c r="AEM89" s="28"/>
      <c r="AEN89" s="28"/>
      <c r="AEO89" s="28"/>
      <c r="AEP89" s="28"/>
      <c r="AEQ89" s="28"/>
      <c r="AER89" s="28"/>
      <c r="AES89" s="28"/>
      <c r="AET89" s="28"/>
      <c r="AEU89" s="28"/>
      <c r="AEV89" s="28"/>
      <c r="AEW89" s="28"/>
      <c r="AEX89" s="28"/>
      <c r="AEY89" s="28"/>
      <c r="AEZ89" s="28"/>
      <c r="AFA89" s="28"/>
      <c r="AFB89" s="28"/>
      <c r="AFC89" s="28"/>
      <c r="AFD89" s="28"/>
      <c r="AFE89" s="28"/>
      <c r="AFF89" s="28"/>
      <c r="AFG89" s="28"/>
      <c r="AFH89" s="28"/>
      <c r="AFI89" s="28"/>
      <c r="AFJ89" s="28"/>
      <c r="AFK89" s="28"/>
      <c r="AFL89" s="28"/>
      <c r="AFM89" s="28"/>
      <c r="AFN89" s="28"/>
      <c r="AFO89" s="28"/>
      <c r="AFP89" s="28"/>
      <c r="AFQ89" s="28"/>
      <c r="AFR89" s="28"/>
      <c r="AFS89" s="28"/>
      <c r="AFT89" s="28"/>
      <c r="AFU89" s="28"/>
      <c r="AFV89" s="28"/>
      <c r="AFW89" s="28"/>
      <c r="AFX89" s="28"/>
      <c r="AFY89" s="28"/>
      <c r="AFZ89" s="28"/>
      <c r="AGA89" s="28"/>
      <c r="AGB89" s="28"/>
      <c r="AGC89" s="28"/>
      <c r="AGD89" s="28"/>
      <c r="AGE89" s="28"/>
      <c r="AGF89" s="28"/>
      <c r="AGG89" s="28"/>
      <c r="AGH89" s="28"/>
      <c r="AGI89" s="28"/>
      <c r="AGJ89" s="28"/>
      <c r="AGK89" s="28"/>
      <c r="AGL89" s="28"/>
      <c r="AGM89" s="28"/>
      <c r="AGN89" s="28"/>
      <c r="AGO89" s="28"/>
      <c r="AGP89" s="28"/>
      <c r="AGQ89" s="28"/>
      <c r="AGR89" s="28"/>
      <c r="AGS89" s="28"/>
      <c r="AGT89" s="28"/>
      <c r="AGU89" s="28"/>
      <c r="AGV89" s="28"/>
      <c r="AGW89" s="28"/>
      <c r="AGX89" s="28"/>
      <c r="AGY89" s="28"/>
      <c r="AGZ89" s="28"/>
      <c r="AHA89" s="28"/>
      <c r="AHB89" s="28"/>
      <c r="AHC89" s="28"/>
      <c r="AHD89" s="28"/>
      <c r="AHE89" s="28"/>
      <c r="AHF89" s="28"/>
      <c r="AHG89" s="28"/>
      <c r="AHH89" s="28"/>
      <c r="AHI89" s="28"/>
      <c r="AHJ89" s="28"/>
      <c r="AHK89" s="28"/>
      <c r="AHL89" s="28"/>
      <c r="AHM89" s="28"/>
      <c r="AHN89" s="28"/>
      <c r="AHO89" s="28"/>
      <c r="AHP89" s="28"/>
      <c r="AHQ89" s="28"/>
      <c r="AHR89" s="28"/>
      <c r="AHS89" s="28"/>
      <c r="AHT89" s="28"/>
      <c r="AHU89" s="28"/>
      <c r="AHV89" s="28"/>
      <c r="AHW89" s="28"/>
      <c r="AHX89" s="28"/>
      <c r="AHY89" s="28"/>
      <c r="AHZ89" s="28"/>
      <c r="AIA89" s="28"/>
      <c r="AIB89" s="28"/>
      <c r="AIC89" s="28"/>
      <c r="AID89" s="28"/>
      <c r="AIE89" s="28"/>
      <c r="AIF89" s="28"/>
      <c r="AIG89" s="28"/>
      <c r="AIH89" s="28"/>
      <c r="AII89" s="28"/>
      <c r="AIJ89" s="28"/>
      <c r="AIK89" s="28"/>
      <c r="AIL89" s="28"/>
      <c r="AIM89" s="28"/>
      <c r="AIN89" s="28"/>
      <c r="AIO89" s="28"/>
      <c r="AIP89" s="28"/>
      <c r="AIQ89" s="28"/>
      <c r="AIR89" s="28"/>
      <c r="AIS89" s="28"/>
      <c r="AIT89" s="28"/>
      <c r="AIU89" s="28"/>
      <c r="AIV89" s="28"/>
      <c r="AIW89" s="28"/>
      <c r="AIX89" s="28"/>
      <c r="AIY89" s="28"/>
      <c r="AIZ89" s="28"/>
      <c r="AJA89" s="28"/>
      <c r="AJB89" s="28"/>
      <c r="AJC89" s="28"/>
      <c r="AJD89" s="28"/>
      <c r="AJE89" s="28"/>
      <c r="AJF89" s="28"/>
      <c r="AJG89" s="28"/>
      <c r="AJH89" s="28"/>
      <c r="AJI89" s="28"/>
      <c r="AJJ89" s="28"/>
      <c r="AJK89" s="28"/>
      <c r="AJL89" s="28"/>
      <c r="AJM89" s="28"/>
      <c r="AJN89" s="28"/>
      <c r="AJO89" s="28"/>
      <c r="AJP89" s="28"/>
      <c r="AJQ89" s="28"/>
      <c r="AJR89" s="28"/>
      <c r="AJS89" s="28"/>
      <c r="AJT89" s="28"/>
      <c r="AJU89" s="28"/>
      <c r="AJV89" s="28"/>
      <c r="AJW89" s="28"/>
      <c r="AJX89" s="28"/>
      <c r="AJY89" s="28"/>
      <c r="AJZ89" s="28"/>
      <c r="AKA89" s="28"/>
      <c r="AKB89" s="28"/>
      <c r="AKC89" s="28"/>
      <c r="AKD89" s="28"/>
      <c r="AKE89" s="28"/>
      <c r="AKF89" s="28"/>
      <c r="AKG89" s="28"/>
      <c r="AKH89" s="28"/>
      <c r="AKI89" s="28"/>
      <c r="AKJ89" s="28"/>
      <c r="AKK89" s="28"/>
      <c r="AKL89" s="28"/>
      <c r="AKM89" s="28"/>
      <c r="AKN89" s="28"/>
      <c r="AKO89" s="28"/>
      <c r="AKP89" s="28"/>
      <c r="AKQ89" s="28"/>
      <c r="AKR89" s="28"/>
      <c r="AKS89" s="28"/>
      <c r="AKT89" s="28"/>
      <c r="AKU89" s="28"/>
      <c r="AKV89" s="28"/>
      <c r="AKW89" s="28"/>
      <c r="AKX89" s="28"/>
      <c r="AKY89" s="28"/>
      <c r="AKZ89" s="28"/>
      <c r="ALA89" s="28"/>
      <c r="ALB89" s="28"/>
      <c r="ALC89" s="28"/>
      <c r="ALD89" s="28"/>
      <c r="ALE89" s="28"/>
      <c r="ALF89" s="28"/>
      <c r="ALG89" s="28"/>
      <c r="ALH89" s="28"/>
      <c r="ALI89" s="28"/>
      <c r="ALJ89" s="28"/>
      <c r="ALK89" s="28"/>
      <c r="ALL89" s="28"/>
      <c r="ALM89" s="28"/>
      <c r="ALN89" s="28"/>
      <c r="ALO89" s="28"/>
      <c r="ALP89" s="28"/>
      <c r="ALQ89" s="28"/>
      <c r="ALR89" s="28"/>
      <c r="ALS89" s="28"/>
      <c r="ALT89" s="28"/>
      <c r="ALU89" s="28"/>
      <c r="ALV89" s="28"/>
      <c r="ALW89" s="28"/>
      <c r="ALX89" s="28"/>
      <c r="ALY89" s="28"/>
      <c r="ALZ89" s="28"/>
      <c r="AMA89" s="28"/>
      <c r="AMB89" s="28"/>
      <c r="AMC89" s="28"/>
      <c r="AMD89" s="28"/>
      <c r="AME89" s="28"/>
      <c r="AMF89" s="28"/>
      <c r="AMG89" s="28"/>
      <c r="AMH89" s="28"/>
      <c r="AMI89" s="28"/>
      <c r="AMJ89" s="28"/>
      <c r="AMK89" s="28"/>
      <c r="AML89" s="28"/>
      <c r="AMM89" s="28"/>
      <c r="AMN89" s="28"/>
      <c r="AMO89" s="28"/>
      <c r="AMP89" s="28"/>
      <c r="AMQ89" s="28"/>
      <c r="AMR89" s="28"/>
      <c r="AMS89" s="28"/>
      <c r="AMT89" s="28"/>
      <c r="AMU89" s="28"/>
      <c r="AMV89" s="28"/>
      <c r="AMW89" s="28"/>
      <c r="AMX89" s="28"/>
      <c r="AMY89" s="28"/>
      <c r="AMZ89" s="28"/>
      <c r="ANA89" s="28"/>
      <c r="ANB89" s="28"/>
    </row>
    <row r="90" spans="3:1042" s="6" customFormat="1" ht="15" customHeight="1" x14ac:dyDescent="0.25">
      <c r="C90" s="150" t="str">
        <f t="shared" si="44"/>
        <v>American</v>
      </c>
      <c r="D90" s="150" t="str">
        <f t="shared" si="45"/>
        <v>HPS10266H045DV 2**  (66 gal, JA13)</v>
      </c>
      <c r="E90" s="150">
        <f t="shared" si="46"/>
        <v>121884</v>
      </c>
      <c r="F90" s="55">
        <f>S90</f>
        <v>66</v>
      </c>
      <c r="G90" s="6" t="str">
        <f t="shared" si="47"/>
        <v>AOSmithHPTS66</v>
      </c>
      <c r="H90" s="117">
        <f t="shared" si="47"/>
        <v>1</v>
      </c>
      <c r="I90" s="157" t="str">
        <f>AC90</f>
        <v>AmericanHPS10266H045DV2xx</v>
      </c>
      <c r="J90" s="91" t="s">
        <v>192</v>
      </c>
      <c r="K90" s="33">
        <v>4</v>
      </c>
      <c r="L90" s="75">
        <f t="shared" si="48"/>
        <v>12</v>
      </c>
      <c r="M90" s="18" t="s">
        <v>17</v>
      </c>
      <c r="N90" s="62">
        <f t="shared" ref="N90:N91" si="49">N89+1</f>
        <v>18</v>
      </c>
      <c r="O90" s="62">
        <f xml:space="preserve"> (L90*10000) + (N90*100) + VLOOKUP( U90, $R$2:$T$61, 2, FALSE )</f>
        <v>121884</v>
      </c>
      <c r="P90" s="59" t="str">
        <f>R90 &amp; "  (" &amp; S90 &amp; " gal" &amp; IF(W90&gt;0, ", JA13)", ")")</f>
        <v>HPS10266H045DV 2**  (66 gal, JA13)</v>
      </c>
      <c r="Q90" s="156">
        <f>COUNTIF(P$64:P$428, P90)</f>
        <v>1</v>
      </c>
      <c r="R90" s="151" t="s">
        <v>838</v>
      </c>
      <c r="S90" s="152">
        <v>66</v>
      </c>
      <c r="T90" s="31" t="s">
        <v>828</v>
      </c>
      <c r="U90" s="80" t="s">
        <v>828</v>
      </c>
      <c r="V90" s="85" t="str">
        <f>VLOOKUP( U90, $R$2:$T$61, 3, FALSE )</f>
        <v>AOSmithHPTS66</v>
      </c>
      <c r="W90" s="118">
        <v>1</v>
      </c>
      <c r="X90" s="42">
        <v>3</v>
      </c>
      <c r="Y90" s="153">
        <v>44728</v>
      </c>
      <c r="Z90" s="44" t="s">
        <v>80</v>
      </c>
      <c r="AA90" s="127" t="str">
        <f t="shared" si="2"/>
        <v>2,     121884,   "HPS10266H045DV 2**  (66 gal, JA13)"</v>
      </c>
      <c r="AB90" s="129" t="str">
        <f>AB89</f>
        <v>American</v>
      </c>
      <c r="AC90" s="149" t="s">
        <v>847</v>
      </c>
      <c r="AD90" s="154">
        <f>COUNTIF(AC$64:AC$428, AC90)</f>
        <v>1</v>
      </c>
      <c r="AE90" s="127" t="str">
        <f t="shared" si="3"/>
        <v xml:space="preserve">          case  HPS10266H045DV 2**  (66 gal, JA13)   :   "AmericanHPS10266H045DV2xx"</v>
      </c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  <c r="IW90" s="28"/>
      <c r="IX90" s="28"/>
      <c r="IY90" s="28"/>
      <c r="IZ90" s="28"/>
      <c r="JA90" s="28"/>
      <c r="JB90" s="28"/>
      <c r="JC90" s="28"/>
      <c r="JD90" s="28"/>
      <c r="JE90" s="28"/>
      <c r="JF90" s="28"/>
      <c r="JG90" s="28"/>
      <c r="JH90" s="28"/>
      <c r="JI90" s="28"/>
      <c r="JJ90" s="28"/>
      <c r="JK90" s="28"/>
      <c r="JL90" s="28"/>
      <c r="JM90" s="28"/>
      <c r="JN90" s="28"/>
      <c r="JO90" s="28"/>
      <c r="JP90" s="28"/>
      <c r="JQ90" s="28"/>
      <c r="JR90" s="28"/>
      <c r="JS90" s="28"/>
      <c r="JT90" s="28"/>
      <c r="JU90" s="28"/>
      <c r="JV90" s="28"/>
      <c r="JW90" s="28"/>
      <c r="JX90" s="28"/>
      <c r="JY90" s="28"/>
      <c r="JZ90" s="28"/>
      <c r="KA90" s="28"/>
      <c r="KB90" s="28"/>
      <c r="KC90" s="28"/>
      <c r="KD90" s="28"/>
      <c r="KE90" s="28"/>
      <c r="KF90" s="28"/>
      <c r="KG90" s="28"/>
      <c r="KH90" s="28"/>
      <c r="KI90" s="28"/>
      <c r="KJ90" s="28"/>
      <c r="KK90" s="28"/>
      <c r="KL90" s="28"/>
      <c r="KM90" s="28"/>
      <c r="KN90" s="28"/>
      <c r="KO90" s="28"/>
      <c r="KP90" s="28"/>
      <c r="KQ90" s="28"/>
      <c r="KR90" s="28"/>
      <c r="KS90" s="28"/>
      <c r="KT90" s="28"/>
      <c r="KU90" s="28"/>
      <c r="KV90" s="28"/>
      <c r="KW90" s="28"/>
      <c r="KX90" s="28"/>
      <c r="KY90" s="28"/>
      <c r="KZ90" s="28"/>
      <c r="LA90" s="28"/>
      <c r="LB90" s="28"/>
      <c r="LC90" s="28"/>
      <c r="LD90" s="28"/>
      <c r="LE90" s="28"/>
      <c r="LF90" s="28"/>
      <c r="LG90" s="28"/>
      <c r="LH90" s="28"/>
      <c r="LI90" s="28"/>
      <c r="LJ90" s="28"/>
      <c r="LK90" s="28"/>
      <c r="LL90" s="28"/>
      <c r="LM90" s="28"/>
      <c r="LN90" s="28"/>
      <c r="LO90" s="28"/>
      <c r="LP90" s="28"/>
      <c r="LQ90" s="28"/>
      <c r="LR90" s="28"/>
      <c r="LS90" s="28"/>
      <c r="LT90" s="28"/>
      <c r="LU90" s="28"/>
      <c r="LV90" s="28"/>
      <c r="LW90" s="28"/>
      <c r="LX90" s="28"/>
      <c r="LY90" s="28"/>
      <c r="LZ90" s="28"/>
      <c r="MA90" s="28"/>
      <c r="MB90" s="28"/>
      <c r="MC90" s="28"/>
      <c r="MD90" s="28"/>
      <c r="ME90" s="28"/>
      <c r="MF90" s="28"/>
      <c r="MG90" s="28"/>
      <c r="MH90" s="28"/>
      <c r="MI90" s="28"/>
      <c r="MJ90" s="28"/>
      <c r="MK90" s="28"/>
      <c r="ML90" s="28"/>
      <c r="MM90" s="28"/>
      <c r="MN90" s="28"/>
      <c r="MO90" s="28"/>
      <c r="MP90" s="28"/>
      <c r="MQ90" s="28"/>
      <c r="MR90" s="28"/>
      <c r="MS90" s="28"/>
      <c r="MT90" s="28"/>
      <c r="MU90" s="28"/>
      <c r="MV90" s="28"/>
      <c r="MW90" s="28"/>
      <c r="MX90" s="28"/>
      <c r="MY90" s="28"/>
      <c r="MZ90" s="28"/>
      <c r="NA90" s="28"/>
      <c r="NB90" s="28"/>
      <c r="NC90" s="28"/>
      <c r="ND90" s="28"/>
      <c r="NE90" s="28"/>
      <c r="NF90" s="28"/>
      <c r="NG90" s="28"/>
      <c r="NH90" s="28"/>
      <c r="NI90" s="28"/>
      <c r="NJ90" s="28"/>
      <c r="NK90" s="28"/>
      <c r="NL90" s="28"/>
      <c r="NM90" s="28"/>
      <c r="NN90" s="28"/>
      <c r="NO90" s="28"/>
      <c r="NP90" s="28"/>
      <c r="NQ90" s="28"/>
      <c r="NR90" s="28"/>
      <c r="NS90" s="28"/>
      <c r="NT90" s="28"/>
      <c r="NU90" s="28"/>
      <c r="NV90" s="28"/>
      <c r="NW90" s="28"/>
      <c r="NX90" s="28"/>
      <c r="NY90" s="28"/>
      <c r="NZ90" s="28"/>
      <c r="OA90" s="28"/>
      <c r="OB90" s="28"/>
      <c r="OC90" s="28"/>
      <c r="OD90" s="28"/>
      <c r="OE90" s="28"/>
      <c r="OF90" s="28"/>
      <c r="OG90" s="28"/>
      <c r="OH90" s="28"/>
      <c r="OI90" s="28"/>
      <c r="OJ90" s="28"/>
      <c r="OK90" s="28"/>
      <c r="OL90" s="28"/>
      <c r="OM90" s="28"/>
      <c r="ON90" s="28"/>
      <c r="OO90" s="28"/>
      <c r="OP90" s="28"/>
      <c r="OQ90" s="28"/>
      <c r="OR90" s="28"/>
      <c r="OS90" s="28"/>
      <c r="OT90" s="28"/>
      <c r="OU90" s="28"/>
      <c r="OV90" s="28"/>
      <c r="OW90" s="28"/>
      <c r="OX90" s="28"/>
      <c r="OY90" s="28"/>
      <c r="OZ90" s="28"/>
      <c r="PA90" s="28"/>
      <c r="PB90" s="28"/>
      <c r="PC90" s="28"/>
      <c r="PD90" s="28"/>
      <c r="PE90" s="28"/>
      <c r="PF90" s="28"/>
      <c r="PG90" s="28"/>
      <c r="PH90" s="28"/>
      <c r="PI90" s="28"/>
      <c r="PJ90" s="28"/>
      <c r="PK90" s="28"/>
      <c r="PL90" s="28"/>
      <c r="PM90" s="28"/>
      <c r="PN90" s="28"/>
      <c r="PO90" s="28"/>
      <c r="PP90" s="28"/>
      <c r="PQ90" s="28"/>
      <c r="PR90" s="28"/>
      <c r="PS90" s="28"/>
      <c r="PT90" s="28"/>
      <c r="PU90" s="28"/>
      <c r="PV90" s="28"/>
      <c r="PW90" s="28"/>
      <c r="PX90" s="28"/>
      <c r="PY90" s="28"/>
      <c r="PZ90" s="28"/>
      <c r="QA90" s="28"/>
      <c r="QB90" s="28"/>
      <c r="QC90" s="28"/>
      <c r="QD90" s="28"/>
      <c r="QE90" s="28"/>
      <c r="QF90" s="28"/>
      <c r="QG90" s="28"/>
      <c r="QH90" s="28"/>
      <c r="QI90" s="28"/>
      <c r="QJ90" s="28"/>
      <c r="QK90" s="28"/>
      <c r="QL90" s="28"/>
      <c r="QM90" s="28"/>
      <c r="QN90" s="28"/>
      <c r="QO90" s="28"/>
      <c r="QP90" s="28"/>
      <c r="QQ90" s="28"/>
      <c r="QR90" s="28"/>
      <c r="QS90" s="28"/>
      <c r="QT90" s="28"/>
      <c r="QU90" s="28"/>
      <c r="QV90" s="28"/>
      <c r="QW90" s="28"/>
      <c r="QX90" s="28"/>
      <c r="QY90" s="28"/>
      <c r="QZ90" s="28"/>
      <c r="RA90" s="28"/>
      <c r="RB90" s="28"/>
      <c r="RC90" s="28"/>
      <c r="RD90" s="28"/>
      <c r="RE90" s="28"/>
      <c r="RF90" s="28"/>
      <c r="RG90" s="28"/>
      <c r="RH90" s="28"/>
      <c r="RI90" s="28"/>
      <c r="RJ90" s="28"/>
      <c r="RK90" s="28"/>
      <c r="RL90" s="28"/>
      <c r="RM90" s="28"/>
      <c r="RN90" s="28"/>
      <c r="RO90" s="28"/>
      <c r="RP90" s="28"/>
      <c r="RQ90" s="28"/>
      <c r="RR90" s="28"/>
      <c r="RS90" s="28"/>
      <c r="RT90" s="28"/>
      <c r="RU90" s="28"/>
      <c r="RV90" s="28"/>
      <c r="RW90" s="28"/>
      <c r="RX90" s="28"/>
      <c r="RY90" s="28"/>
      <c r="RZ90" s="28"/>
      <c r="SA90" s="28"/>
      <c r="SB90" s="28"/>
      <c r="SC90" s="28"/>
      <c r="SD90" s="28"/>
      <c r="SE90" s="28"/>
      <c r="SF90" s="28"/>
      <c r="SG90" s="28"/>
      <c r="SH90" s="28"/>
      <c r="SI90" s="28"/>
      <c r="SJ90" s="28"/>
      <c r="SK90" s="28"/>
      <c r="SL90" s="28"/>
      <c r="SM90" s="28"/>
      <c r="SN90" s="28"/>
      <c r="SO90" s="28"/>
      <c r="SP90" s="28"/>
      <c r="SQ90" s="28"/>
      <c r="SR90" s="28"/>
      <c r="SS90" s="28"/>
      <c r="ST90" s="28"/>
      <c r="SU90" s="28"/>
      <c r="SV90" s="28"/>
      <c r="SW90" s="28"/>
      <c r="SX90" s="28"/>
      <c r="SY90" s="28"/>
      <c r="SZ90" s="28"/>
      <c r="TA90" s="28"/>
      <c r="TB90" s="28"/>
      <c r="TC90" s="28"/>
      <c r="TD90" s="28"/>
      <c r="TE90" s="28"/>
      <c r="TF90" s="28"/>
      <c r="TG90" s="28"/>
      <c r="TH90" s="28"/>
      <c r="TI90" s="28"/>
      <c r="TJ90" s="28"/>
      <c r="TK90" s="28"/>
      <c r="TL90" s="28"/>
      <c r="TM90" s="28"/>
      <c r="TN90" s="28"/>
      <c r="TO90" s="28"/>
      <c r="TP90" s="28"/>
      <c r="TQ90" s="28"/>
      <c r="TR90" s="28"/>
      <c r="TS90" s="28"/>
      <c r="TT90" s="28"/>
      <c r="TU90" s="28"/>
      <c r="TV90" s="28"/>
      <c r="TW90" s="28"/>
      <c r="TX90" s="28"/>
      <c r="TY90" s="28"/>
      <c r="TZ90" s="28"/>
      <c r="UA90" s="28"/>
      <c r="UB90" s="28"/>
      <c r="UC90" s="28"/>
      <c r="UD90" s="28"/>
      <c r="UE90" s="28"/>
      <c r="UF90" s="28"/>
      <c r="UG90" s="28"/>
      <c r="UH90" s="28"/>
      <c r="UI90" s="28"/>
      <c r="UJ90" s="28"/>
      <c r="UK90" s="28"/>
      <c r="UL90" s="28"/>
      <c r="UM90" s="28"/>
      <c r="UN90" s="28"/>
      <c r="UO90" s="28"/>
      <c r="UP90" s="28"/>
      <c r="UQ90" s="28"/>
      <c r="UR90" s="28"/>
      <c r="US90" s="28"/>
      <c r="UT90" s="28"/>
      <c r="UU90" s="28"/>
      <c r="UV90" s="28"/>
      <c r="UW90" s="28"/>
      <c r="UX90" s="28"/>
      <c r="UY90" s="28"/>
      <c r="UZ90" s="28"/>
      <c r="VA90" s="28"/>
      <c r="VB90" s="28"/>
      <c r="VC90" s="28"/>
      <c r="VD90" s="28"/>
      <c r="VE90" s="28"/>
      <c r="VF90" s="28"/>
      <c r="VG90" s="28"/>
      <c r="VH90" s="28"/>
      <c r="VI90" s="28"/>
      <c r="VJ90" s="28"/>
      <c r="VK90" s="28"/>
      <c r="VL90" s="28"/>
      <c r="VM90" s="28"/>
      <c r="VN90" s="28"/>
      <c r="VO90" s="28"/>
      <c r="VP90" s="28"/>
      <c r="VQ90" s="28"/>
      <c r="VR90" s="28"/>
      <c r="VS90" s="28"/>
      <c r="VT90" s="28"/>
      <c r="VU90" s="28"/>
      <c r="VV90" s="28"/>
      <c r="VW90" s="28"/>
      <c r="VX90" s="28"/>
      <c r="VY90" s="28"/>
      <c r="VZ90" s="28"/>
      <c r="WA90" s="28"/>
      <c r="WB90" s="28"/>
      <c r="WC90" s="28"/>
      <c r="WD90" s="28"/>
      <c r="WE90" s="28"/>
      <c r="WF90" s="28"/>
      <c r="WG90" s="28"/>
      <c r="WH90" s="28"/>
      <c r="WI90" s="28"/>
      <c r="WJ90" s="28"/>
      <c r="WK90" s="28"/>
      <c r="WL90" s="28"/>
      <c r="WM90" s="28"/>
      <c r="WN90" s="28"/>
      <c r="WO90" s="28"/>
      <c r="WP90" s="28"/>
      <c r="WQ90" s="28"/>
      <c r="WR90" s="28"/>
      <c r="WS90" s="28"/>
      <c r="WT90" s="28"/>
      <c r="WU90" s="28"/>
      <c r="WV90" s="28"/>
      <c r="WW90" s="28"/>
      <c r="WX90" s="28"/>
      <c r="WY90" s="28"/>
      <c r="WZ90" s="28"/>
      <c r="XA90" s="28"/>
      <c r="XB90" s="28"/>
      <c r="XC90" s="28"/>
      <c r="XD90" s="28"/>
      <c r="XE90" s="28"/>
      <c r="XF90" s="28"/>
      <c r="XG90" s="28"/>
      <c r="XH90" s="28"/>
      <c r="XI90" s="28"/>
      <c r="XJ90" s="28"/>
      <c r="XK90" s="28"/>
      <c r="XL90" s="28"/>
      <c r="XM90" s="28"/>
      <c r="XN90" s="28"/>
      <c r="XO90" s="28"/>
      <c r="XP90" s="28"/>
      <c r="XQ90" s="28"/>
      <c r="XR90" s="28"/>
      <c r="XS90" s="28"/>
      <c r="XT90" s="28"/>
      <c r="XU90" s="28"/>
      <c r="XV90" s="28"/>
      <c r="XW90" s="28"/>
      <c r="XX90" s="28"/>
      <c r="XY90" s="28"/>
      <c r="XZ90" s="28"/>
      <c r="YA90" s="28"/>
      <c r="YB90" s="28"/>
      <c r="YC90" s="28"/>
      <c r="YD90" s="28"/>
      <c r="YE90" s="28"/>
      <c r="YF90" s="28"/>
      <c r="YG90" s="28"/>
      <c r="YH90" s="28"/>
      <c r="YI90" s="28"/>
      <c r="YJ90" s="28"/>
      <c r="YK90" s="28"/>
      <c r="YL90" s="28"/>
      <c r="YM90" s="28"/>
      <c r="YN90" s="28"/>
      <c r="YO90" s="28"/>
      <c r="YP90" s="28"/>
      <c r="YQ90" s="28"/>
      <c r="YR90" s="28"/>
      <c r="YS90" s="28"/>
      <c r="YT90" s="28"/>
      <c r="YU90" s="28"/>
      <c r="YV90" s="28"/>
      <c r="YW90" s="28"/>
      <c r="YX90" s="28"/>
      <c r="YY90" s="28"/>
      <c r="YZ90" s="28"/>
      <c r="ZA90" s="28"/>
      <c r="ZB90" s="28"/>
      <c r="ZC90" s="28"/>
      <c r="ZD90" s="28"/>
      <c r="ZE90" s="28"/>
      <c r="ZF90" s="28"/>
      <c r="ZG90" s="28"/>
      <c r="ZH90" s="28"/>
      <c r="ZI90" s="28"/>
      <c r="ZJ90" s="28"/>
      <c r="ZK90" s="28"/>
      <c r="ZL90" s="28"/>
      <c r="ZM90" s="28"/>
      <c r="ZN90" s="28"/>
      <c r="ZO90" s="28"/>
      <c r="ZP90" s="28"/>
      <c r="ZQ90" s="28"/>
      <c r="ZR90" s="28"/>
      <c r="ZS90" s="28"/>
      <c r="ZT90" s="28"/>
      <c r="ZU90" s="28"/>
      <c r="ZV90" s="28"/>
      <c r="ZW90" s="28"/>
      <c r="ZX90" s="28"/>
      <c r="ZY90" s="28"/>
      <c r="ZZ90" s="28"/>
      <c r="AAA90" s="28"/>
      <c r="AAB90" s="28"/>
      <c r="AAC90" s="28"/>
      <c r="AAD90" s="28"/>
      <c r="AAE90" s="28"/>
      <c r="AAF90" s="28"/>
      <c r="AAG90" s="28"/>
      <c r="AAH90" s="28"/>
      <c r="AAI90" s="28"/>
      <c r="AAJ90" s="28"/>
      <c r="AAK90" s="28"/>
      <c r="AAL90" s="28"/>
      <c r="AAM90" s="28"/>
      <c r="AAN90" s="28"/>
      <c r="AAO90" s="28"/>
      <c r="AAP90" s="28"/>
      <c r="AAQ90" s="28"/>
      <c r="AAR90" s="28"/>
      <c r="AAS90" s="28"/>
      <c r="AAT90" s="28"/>
      <c r="AAU90" s="28"/>
      <c r="AAV90" s="28"/>
      <c r="AAW90" s="28"/>
      <c r="AAX90" s="28"/>
      <c r="AAY90" s="28"/>
      <c r="AAZ90" s="28"/>
      <c r="ABA90" s="28"/>
      <c r="ABB90" s="28"/>
      <c r="ABC90" s="28"/>
      <c r="ABD90" s="28"/>
      <c r="ABE90" s="28"/>
      <c r="ABF90" s="28"/>
      <c r="ABG90" s="28"/>
      <c r="ABH90" s="28"/>
      <c r="ABI90" s="28"/>
      <c r="ABJ90" s="28"/>
      <c r="ABK90" s="28"/>
      <c r="ABL90" s="28"/>
      <c r="ABM90" s="28"/>
      <c r="ABN90" s="28"/>
      <c r="ABO90" s="28"/>
      <c r="ABP90" s="28"/>
      <c r="ABQ90" s="28"/>
      <c r="ABR90" s="28"/>
      <c r="ABS90" s="28"/>
      <c r="ABT90" s="28"/>
      <c r="ABU90" s="28"/>
      <c r="ABV90" s="28"/>
      <c r="ABW90" s="28"/>
      <c r="ABX90" s="28"/>
      <c r="ABY90" s="28"/>
      <c r="ABZ90" s="28"/>
      <c r="ACA90" s="28"/>
      <c r="ACB90" s="28"/>
      <c r="ACC90" s="28"/>
      <c r="ACD90" s="28"/>
      <c r="ACE90" s="28"/>
      <c r="ACF90" s="28"/>
      <c r="ACG90" s="28"/>
      <c r="ACH90" s="28"/>
      <c r="ACI90" s="28"/>
      <c r="ACJ90" s="28"/>
      <c r="ACK90" s="28"/>
      <c r="ACL90" s="28"/>
      <c r="ACM90" s="28"/>
      <c r="ACN90" s="28"/>
      <c r="ACO90" s="28"/>
      <c r="ACP90" s="28"/>
      <c r="ACQ90" s="28"/>
      <c r="ACR90" s="28"/>
      <c r="ACS90" s="28"/>
      <c r="ACT90" s="28"/>
      <c r="ACU90" s="28"/>
      <c r="ACV90" s="28"/>
      <c r="ACW90" s="28"/>
      <c r="ACX90" s="28"/>
      <c r="ACY90" s="28"/>
      <c r="ACZ90" s="28"/>
      <c r="ADA90" s="28"/>
      <c r="ADB90" s="28"/>
      <c r="ADC90" s="28"/>
      <c r="ADD90" s="28"/>
      <c r="ADE90" s="28"/>
      <c r="ADF90" s="28"/>
      <c r="ADG90" s="28"/>
      <c r="ADH90" s="28"/>
      <c r="ADI90" s="28"/>
      <c r="ADJ90" s="28"/>
      <c r="ADK90" s="28"/>
      <c r="ADL90" s="28"/>
      <c r="ADM90" s="28"/>
      <c r="ADN90" s="28"/>
      <c r="ADO90" s="28"/>
      <c r="ADP90" s="28"/>
      <c r="ADQ90" s="28"/>
      <c r="ADR90" s="28"/>
      <c r="ADS90" s="28"/>
      <c r="ADT90" s="28"/>
      <c r="ADU90" s="28"/>
      <c r="ADV90" s="28"/>
      <c r="ADW90" s="28"/>
      <c r="ADX90" s="28"/>
      <c r="ADY90" s="28"/>
      <c r="ADZ90" s="28"/>
      <c r="AEA90" s="28"/>
      <c r="AEB90" s="28"/>
      <c r="AEC90" s="28"/>
      <c r="AED90" s="28"/>
      <c r="AEE90" s="28"/>
      <c r="AEF90" s="28"/>
      <c r="AEG90" s="28"/>
      <c r="AEH90" s="28"/>
      <c r="AEI90" s="28"/>
      <c r="AEJ90" s="28"/>
      <c r="AEK90" s="28"/>
      <c r="AEL90" s="28"/>
      <c r="AEM90" s="28"/>
      <c r="AEN90" s="28"/>
      <c r="AEO90" s="28"/>
      <c r="AEP90" s="28"/>
      <c r="AEQ90" s="28"/>
      <c r="AER90" s="28"/>
      <c r="AES90" s="28"/>
      <c r="AET90" s="28"/>
      <c r="AEU90" s="28"/>
      <c r="AEV90" s="28"/>
      <c r="AEW90" s="28"/>
      <c r="AEX90" s="28"/>
      <c r="AEY90" s="28"/>
      <c r="AEZ90" s="28"/>
      <c r="AFA90" s="28"/>
      <c r="AFB90" s="28"/>
      <c r="AFC90" s="28"/>
      <c r="AFD90" s="28"/>
      <c r="AFE90" s="28"/>
      <c r="AFF90" s="28"/>
      <c r="AFG90" s="28"/>
      <c r="AFH90" s="28"/>
      <c r="AFI90" s="28"/>
      <c r="AFJ90" s="28"/>
      <c r="AFK90" s="28"/>
      <c r="AFL90" s="28"/>
      <c r="AFM90" s="28"/>
      <c r="AFN90" s="28"/>
      <c r="AFO90" s="28"/>
      <c r="AFP90" s="28"/>
      <c r="AFQ90" s="28"/>
      <c r="AFR90" s="28"/>
      <c r="AFS90" s="28"/>
      <c r="AFT90" s="28"/>
      <c r="AFU90" s="28"/>
      <c r="AFV90" s="28"/>
      <c r="AFW90" s="28"/>
      <c r="AFX90" s="28"/>
      <c r="AFY90" s="28"/>
      <c r="AFZ90" s="28"/>
      <c r="AGA90" s="28"/>
      <c r="AGB90" s="28"/>
      <c r="AGC90" s="28"/>
      <c r="AGD90" s="28"/>
      <c r="AGE90" s="28"/>
      <c r="AGF90" s="28"/>
      <c r="AGG90" s="28"/>
      <c r="AGH90" s="28"/>
      <c r="AGI90" s="28"/>
      <c r="AGJ90" s="28"/>
      <c r="AGK90" s="28"/>
      <c r="AGL90" s="28"/>
      <c r="AGM90" s="28"/>
      <c r="AGN90" s="28"/>
      <c r="AGO90" s="28"/>
      <c r="AGP90" s="28"/>
      <c r="AGQ90" s="28"/>
      <c r="AGR90" s="28"/>
      <c r="AGS90" s="28"/>
      <c r="AGT90" s="28"/>
      <c r="AGU90" s="28"/>
      <c r="AGV90" s="28"/>
      <c r="AGW90" s="28"/>
      <c r="AGX90" s="28"/>
      <c r="AGY90" s="28"/>
      <c r="AGZ90" s="28"/>
      <c r="AHA90" s="28"/>
      <c r="AHB90" s="28"/>
      <c r="AHC90" s="28"/>
      <c r="AHD90" s="28"/>
      <c r="AHE90" s="28"/>
      <c r="AHF90" s="28"/>
      <c r="AHG90" s="28"/>
      <c r="AHH90" s="28"/>
      <c r="AHI90" s="28"/>
      <c r="AHJ90" s="28"/>
      <c r="AHK90" s="28"/>
      <c r="AHL90" s="28"/>
      <c r="AHM90" s="28"/>
      <c r="AHN90" s="28"/>
      <c r="AHO90" s="28"/>
      <c r="AHP90" s="28"/>
      <c r="AHQ90" s="28"/>
      <c r="AHR90" s="28"/>
      <c r="AHS90" s="28"/>
      <c r="AHT90" s="28"/>
      <c r="AHU90" s="28"/>
      <c r="AHV90" s="28"/>
      <c r="AHW90" s="28"/>
      <c r="AHX90" s="28"/>
      <c r="AHY90" s="28"/>
      <c r="AHZ90" s="28"/>
      <c r="AIA90" s="28"/>
      <c r="AIB90" s="28"/>
      <c r="AIC90" s="28"/>
      <c r="AID90" s="28"/>
      <c r="AIE90" s="28"/>
      <c r="AIF90" s="28"/>
      <c r="AIG90" s="28"/>
      <c r="AIH90" s="28"/>
      <c r="AII90" s="28"/>
      <c r="AIJ90" s="28"/>
      <c r="AIK90" s="28"/>
      <c r="AIL90" s="28"/>
      <c r="AIM90" s="28"/>
      <c r="AIN90" s="28"/>
      <c r="AIO90" s="28"/>
      <c r="AIP90" s="28"/>
      <c r="AIQ90" s="28"/>
      <c r="AIR90" s="28"/>
      <c r="AIS90" s="28"/>
      <c r="AIT90" s="28"/>
      <c r="AIU90" s="28"/>
      <c r="AIV90" s="28"/>
      <c r="AIW90" s="28"/>
      <c r="AIX90" s="28"/>
      <c r="AIY90" s="28"/>
      <c r="AIZ90" s="28"/>
      <c r="AJA90" s="28"/>
      <c r="AJB90" s="28"/>
      <c r="AJC90" s="28"/>
      <c r="AJD90" s="28"/>
      <c r="AJE90" s="28"/>
      <c r="AJF90" s="28"/>
      <c r="AJG90" s="28"/>
      <c r="AJH90" s="28"/>
      <c r="AJI90" s="28"/>
      <c r="AJJ90" s="28"/>
      <c r="AJK90" s="28"/>
      <c r="AJL90" s="28"/>
      <c r="AJM90" s="28"/>
      <c r="AJN90" s="28"/>
      <c r="AJO90" s="28"/>
      <c r="AJP90" s="28"/>
      <c r="AJQ90" s="28"/>
      <c r="AJR90" s="28"/>
      <c r="AJS90" s="28"/>
      <c r="AJT90" s="28"/>
      <c r="AJU90" s="28"/>
      <c r="AJV90" s="28"/>
      <c r="AJW90" s="28"/>
      <c r="AJX90" s="28"/>
      <c r="AJY90" s="28"/>
      <c r="AJZ90" s="28"/>
      <c r="AKA90" s="28"/>
      <c r="AKB90" s="28"/>
      <c r="AKC90" s="28"/>
      <c r="AKD90" s="28"/>
      <c r="AKE90" s="28"/>
      <c r="AKF90" s="28"/>
      <c r="AKG90" s="28"/>
      <c r="AKH90" s="28"/>
      <c r="AKI90" s="28"/>
      <c r="AKJ90" s="28"/>
      <c r="AKK90" s="28"/>
      <c r="AKL90" s="28"/>
      <c r="AKM90" s="28"/>
      <c r="AKN90" s="28"/>
      <c r="AKO90" s="28"/>
      <c r="AKP90" s="28"/>
      <c r="AKQ90" s="28"/>
      <c r="AKR90" s="28"/>
      <c r="AKS90" s="28"/>
      <c r="AKT90" s="28"/>
      <c r="AKU90" s="28"/>
      <c r="AKV90" s="28"/>
      <c r="AKW90" s="28"/>
      <c r="AKX90" s="28"/>
      <c r="AKY90" s="28"/>
      <c r="AKZ90" s="28"/>
      <c r="ALA90" s="28"/>
      <c r="ALB90" s="28"/>
      <c r="ALC90" s="28"/>
      <c r="ALD90" s="28"/>
      <c r="ALE90" s="28"/>
      <c r="ALF90" s="28"/>
      <c r="ALG90" s="28"/>
      <c r="ALH90" s="28"/>
      <c r="ALI90" s="28"/>
      <c r="ALJ90" s="28"/>
      <c r="ALK90" s="28"/>
      <c r="ALL90" s="28"/>
      <c r="ALM90" s="28"/>
      <c r="ALN90" s="28"/>
      <c r="ALO90" s="28"/>
      <c r="ALP90" s="28"/>
      <c r="ALQ90" s="28"/>
      <c r="ALR90" s="28"/>
      <c r="ALS90" s="28"/>
      <c r="ALT90" s="28"/>
      <c r="ALU90" s="28"/>
      <c r="ALV90" s="28"/>
      <c r="ALW90" s="28"/>
      <c r="ALX90" s="28"/>
      <c r="ALY90" s="28"/>
      <c r="ALZ90" s="28"/>
      <c r="AMA90" s="28"/>
      <c r="AMB90" s="28"/>
      <c r="AMC90" s="28"/>
      <c r="AMD90" s="28"/>
      <c r="AME90" s="28"/>
      <c r="AMF90" s="28"/>
      <c r="AMG90" s="28"/>
      <c r="AMH90" s="28"/>
      <c r="AMI90" s="28"/>
      <c r="AMJ90" s="28"/>
      <c r="AMK90" s="28"/>
      <c r="AML90" s="28"/>
      <c r="AMM90" s="28"/>
      <c r="AMN90" s="28"/>
      <c r="AMO90" s="28"/>
      <c r="AMP90" s="28"/>
      <c r="AMQ90" s="28"/>
      <c r="AMR90" s="28"/>
      <c r="AMS90" s="28"/>
      <c r="AMT90" s="28"/>
      <c r="AMU90" s="28"/>
      <c r="AMV90" s="28"/>
      <c r="AMW90" s="28"/>
      <c r="AMX90" s="28"/>
      <c r="AMY90" s="28"/>
      <c r="AMZ90" s="28"/>
      <c r="ANA90" s="28"/>
      <c r="ANB90" s="28"/>
    </row>
    <row r="91" spans="3:1042" s="6" customFormat="1" ht="15" customHeight="1" x14ac:dyDescent="0.25">
      <c r="C91" s="150" t="str">
        <f t="shared" si="44"/>
        <v>American</v>
      </c>
      <c r="D91" s="150" t="str">
        <f t="shared" si="45"/>
        <v>HPS10280H045DV 2**  (80 gal, JA13)</v>
      </c>
      <c r="E91" s="150">
        <f t="shared" si="46"/>
        <v>121985</v>
      </c>
      <c r="F91" s="55">
        <f>S91</f>
        <v>80</v>
      </c>
      <c r="G91" s="6" t="str">
        <f t="shared" si="47"/>
        <v>AOSmithHPTS80</v>
      </c>
      <c r="H91" s="117">
        <f t="shared" si="47"/>
        <v>1</v>
      </c>
      <c r="I91" s="157" t="str">
        <f>AC91</f>
        <v>AmericanHPS10280H045DV2xx</v>
      </c>
      <c r="J91" s="91" t="s">
        <v>192</v>
      </c>
      <c r="K91" s="32">
        <v>4</v>
      </c>
      <c r="L91" s="75">
        <f t="shared" si="48"/>
        <v>12</v>
      </c>
      <c r="M91" s="9" t="s">
        <v>17</v>
      </c>
      <c r="N91" s="62">
        <f t="shared" si="49"/>
        <v>19</v>
      </c>
      <c r="O91" s="62">
        <f xml:space="preserve"> (L91*10000) + (N91*100) + VLOOKUP( U91, $R$2:$T$61, 2, FALSE )</f>
        <v>121985</v>
      </c>
      <c r="P91" s="59" t="str">
        <f>R91 &amp; "  (" &amp; S91 &amp; " gal" &amp; IF(W91&gt;0, ", JA13)", ")")</f>
        <v>HPS10280H045DV 2**  (80 gal, JA13)</v>
      </c>
      <c r="Q91" s="156">
        <f>COUNTIF(P$64:P$428, P91)</f>
        <v>1</v>
      </c>
      <c r="R91" s="10" t="s">
        <v>839</v>
      </c>
      <c r="S91" s="11">
        <v>80</v>
      </c>
      <c r="T91" s="30" t="s">
        <v>829</v>
      </c>
      <c r="U91" s="80" t="s">
        <v>829</v>
      </c>
      <c r="V91" s="85" t="str">
        <f>VLOOKUP( U91, $R$2:$T$61, 3, FALSE )</f>
        <v>AOSmithHPTS80</v>
      </c>
      <c r="W91" s="118">
        <v>1</v>
      </c>
      <c r="X91" s="42">
        <v>4</v>
      </c>
      <c r="Y91" s="153">
        <v>44728</v>
      </c>
      <c r="Z91" s="44" t="s">
        <v>80</v>
      </c>
      <c r="AA91" s="127" t="str">
        <f t="shared" si="2"/>
        <v>2,     121985,   "HPS10280H045DV 2**  (80 gal, JA13)"</v>
      </c>
      <c r="AB91" s="129" t="str">
        <f t="shared" ref="AB91" si="50">AB90</f>
        <v>American</v>
      </c>
      <c r="AC91" s="149" t="s">
        <v>848</v>
      </c>
      <c r="AD91" s="154">
        <f>COUNTIF(AC$64:AC$428, AC91)</f>
        <v>1</v>
      </c>
      <c r="AE91" s="127" t="str">
        <f t="shared" si="3"/>
        <v xml:space="preserve">          case  HPS10280H045DV 2**  (80 gal, JA13)   :   "AmericanHPS10280H045DV2xx"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3:1042" s="6" customFormat="1" ht="15" customHeight="1" x14ac:dyDescent="0.25">
      <c r="C92" s="6" t="str">
        <f t="shared" si="15"/>
        <v>American</v>
      </c>
      <c r="D92" s="6" t="str">
        <f t="shared" si="16"/>
        <v>HPE10260H045DV  (60 gal)</v>
      </c>
      <c r="E92" s="6">
        <f t="shared" si="17"/>
        <v>120111</v>
      </c>
      <c r="F92" s="55">
        <f t="shared" si="18"/>
        <v>60</v>
      </c>
      <c r="G92" s="6" t="str">
        <f t="shared" si="19"/>
        <v>AOSmithPHPT60</v>
      </c>
      <c r="H92" s="117">
        <f t="shared" si="20"/>
        <v>0</v>
      </c>
      <c r="I92" s="157" t="str">
        <f t="shared" si="21"/>
        <v>AmericanHPE10260</v>
      </c>
      <c r="J92" s="91" t="s">
        <v>192</v>
      </c>
      <c r="K92" s="33">
        <v>1</v>
      </c>
      <c r="L92" s="75">
        <f t="shared" si="22"/>
        <v>12</v>
      </c>
      <c r="M92" s="18" t="s">
        <v>17</v>
      </c>
      <c r="N92" s="110">
        <v>1</v>
      </c>
      <c r="O92" s="62">
        <f xml:space="preserve"> (L92*10000) + (N92*100) + VLOOKUP( U92, $R$2:$T$61, 2, FALSE )</f>
        <v>120111</v>
      </c>
      <c r="P92" s="59" t="str">
        <f t="shared" si="28"/>
        <v>HPE10260H045DV  (60 gal)</v>
      </c>
      <c r="Q92" s="156">
        <f>COUNTIF(P$64:P$428, P92)</f>
        <v>1</v>
      </c>
      <c r="R92" s="19" t="s">
        <v>92</v>
      </c>
      <c r="S92" s="20">
        <v>60</v>
      </c>
      <c r="T92" s="31" t="s">
        <v>104</v>
      </c>
      <c r="U92" s="80" t="s">
        <v>104</v>
      </c>
      <c r="V92" s="85" t="str">
        <f>VLOOKUP( U92, $R$2:$T$61, 3, FALSE )</f>
        <v>AOSmithPHPT60</v>
      </c>
      <c r="W92" s="116">
        <v>0</v>
      </c>
      <c r="X92" s="45"/>
      <c r="Y92" s="45"/>
      <c r="Z92" s="44"/>
      <c r="AA92" s="127" t="str">
        <f t="shared" si="2"/>
        <v>2,     120111,   "HPE10260H045DV  (60 gal)"</v>
      </c>
      <c r="AB92" s="128" t="s">
        <v>17</v>
      </c>
      <c r="AC92" s="130" t="s">
        <v>449</v>
      </c>
      <c r="AD92" s="154">
        <f>COUNTIF(AC$64:AC$428, AC92)</f>
        <v>1</v>
      </c>
      <c r="AE92" s="127" t="str">
        <f t="shared" si="3"/>
        <v xml:space="preserve">          case  HPE10260H045DV  (60 gal)   :   "AmericanHPE10260"</v>
      </c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28"/>
      <c r="JK92" s="28"/>
      <c r="JL92" s="28"/>
      <c r="JM92" s="28"/>
      <c r="JN92" s="28"/>
      <c r="JO92" s="28"/>
      <c r="JP92" s="28"/>
      <c r="JQ92" s="28"/>
      <c r="JR92" s="28"/>
      <c r="JS92" s="28"/>
      <c r="JT92" s="28"/>
      <c r="JU92" s="28"/>
      <c r="JV92" s="28"/>
      <c r="JW92" s="28"/>
      <c r="JX92" s="28"/>
      <c r="JY92" s="28"/>
      <c r="JZ92" s="28"/>
      <c r="KA92" s="28"/>
      <c r="KB92" s="28"/>
      <c r="KC92" s="28"/>
      <c r="KD92" s="28"/>
      <c r="KE92" s="28"/>
      <c r="KF92" s="28"/>
      <c r="KG92" s="28"/>
      <c r="KH92" s="28"/>
      <c r="KI92" s="28"/>
      <c r="KJ92" s="28"/>
      <c r="KK92" s="28"/>
      <c r="KL92" s="28"/>
      <c r="KM92" s="28"/>
      <c r="KN92" s="28"/>
      <c r="KO92" s="28"/>
      <c r="KP92" s="28"/>
      <c r="KQ92" s="28"/>
      <c r="KR92" s="28"/>
      <c r="KS92" s="28"/>
      <c r="KT92" s="28"/>
      <c r="KU92" s="28"/>
      <c r="KV92" s="28"/>
      <c r="KW92" s="28"/>
      <c r="KX92" s="28"/>
      <c r="KY92" s="28"/>
      <c r="KZ92" s="28"/>
      <c r="LA92" s="28"/>
      <c r="LB92" s="28"/>
      <c r="LC92" s="28"/>
      <c r="LD92" s="28"/>
      <c r="LE92" s="28"/>
      <c r="LF92" s="28"/>
      <c r="LG92" s="28"/>
      <c r="LH92" s="28"/>
      <c r="LI92" s="28"/>
      <c r="LJ92" s="28"/>
      <c r="LK92" s="28"/>
      <c r="LL92" s="28"/>
      <c r="LM92" s="28"/>
      <c r="LN92" s="28"/>
      <c r="LO92" s="28"/>
      <c r="LP92" s="28"/>
      <c r="LQ92" s="28"/>
      <c r="LR92" s="28"/>
      <c r="LS92" s="28"/>
      <c r="LT92" s="28"/>
      <c r="LU92" s="28"/>
      <c r="LV92" s="28"/>
      <c r="LW92" s="28"/>
      <c r="LX92" s="28"/>
      <c r="LY92" s="28"/>
      <c r="LZ92" s="28"/>
      <c r="MA92" s="28"/>
      <c r="MB92" s="28"/>
      <c r="MC92" s="28"/>
      <c r="MD92" s="28"/>
      <c r="ME92" s="28"/>
      <c r="MF92" s="28"/>
      <c r="MG92" s="28"/>
      <c r="MH92" s="28"/>
      <c r="MI92" s="28"/>
      <c r="MJ92" s="28"/>
      <c r="MK92" s="28"/>
      <c r="ML92" s="28"/>
      <c r="MM92" s="28"/>
      <c r="MN92" s="28"/>
      <c r="MO92" s="28"/>
      <c r="MP92" s="28"/>
      <c r="MQ92" s="28"/>
      <c r="MR92" s="28"/>
      <c r="MS92" s="28"/>
      <c r="MT92" s="28"/>
      <c r="MU92" s="28"/>
      <c r="MV92" s="28"/>
      <c r="MW92" s="28"/>
      <c r="MX92" s="28"/>
      <c r="MY92" s="28"/>
      <c r="MZ92" s="28"/>
      <c r="NA92" s="28"/>
      <c r="NB92" s="28"/>
      <c r="NC92" s="28"/>
      <c r="ND92" s="28"/>
      <c r="NE92" s="28"/>
      <c r="NF92" s="28"/>
      <c r="NG92" s="28"/>
      <c r="NH92" s="28"/>
      <c r="NI92" s="28"/>
      <c r="NJ92" s="28"/>
      <c r="NK92" s="28"/>
      <c r="NL92" s="28"/>
      <c r="NM92" s="28"/>
      <c r="NN92" s="28"/>
      <c r="NO92" s="28"/>
      <c r="NP92" s="28"/>
      <c r="NQ92" s="28"/>
      <c r="NR92" s="28"/>
      <c r="NS92" s="28"/>
      <c r="NT92" s="28"/>
      <c r="NU92" s="28"/>
      <c r="NV92" s="28"/>
      <c r="NW92" s="28"/>
      <c r="NX92" s="28"/>
      <c r="NY92" s="28"/>
      <c r="NZ92" s="28"/>
      <c r="OA92" s="28"/>
      <c r="OB92" s="28"/>
      <c r="OC92" s="28"/>
      <c r="OD92" s="28"/>
      <c r="OE92" s="28"/>
      <c r="OF92" s="28"/>
      <c r="OG92" s="28"/>
      <c r="OH92" s="28"/>
      <c r="OI92" s="28"/>
      <c r="OJ92" s="28"/>
      <c r="OK92" s="28"/>
      <c r="OL92" s="28"/>
      <c r="OM92" s="28"/>
      <c r="ON92" s="28"/>
      <c r="OO92" s="28"/>
      <c r="OP92" s="28"/>
      <c r="OQ92" s="28"/>
      <c r="OR92" s="28"/>
      <c r="OS92" s="28"/>
      <c r="OT92" s="28"/>
      <c r="OU92" s="28"/>
      <c r="OV92" s="28"/>
      <c r="OW92" s="28"/>
      <c r="OX92" s="28"/>
      <c r="OY92" s="28"/>
      <c r="OZ92" s="28"/>
      <c r="PA92" s="28"/>
      <c r="PB92" s="28"/>
      <c r="PC92" s="28"/>
      <c r="PD92" s="28"/>
      <c r="PE92" s="28"/>
      <c r="PF92" s="28"/>
      <c r="PG92" s="28"/>
      <c r="PH92" s="28"/>
      <c r="PI92" s="28"/>
      <c r="PJ92" s="28"/>
      <c r="PK92" s="28"/>
      <c r="PL92" s="28"/>
      <c r="PM92" s="28"/>
      <c r="PN92" s="28"/>
      <c r="PO92" s="28"/>
      <c r="PP92" s="28"/>
      <c r="PQ92" s="28"/>
      <c r="PR92" s="28"/>
      <c r="PS92" s="28"/>
      <c r="PT92" s="28"/>
      <c r="PU92" s="28"/>
      <c r="PV92" s="28"/>
      <c r="PW92" s="28"/>
      <c r="PX92" s="28"/>
      <c r="PY92" s="28"/>
      <c r="PZ92" s="28"/>
      <c r="QA92" s="28"/>
      <c r="QB92" s="28"/>
      <c r="QC92" s="28"/>
      <c r="QD92" s="28"/>
      <c r="QE92" s="28"/>
      <c r="QF92" s="28"/>
      <c r="QG92" s="28"/>
      <c r="QH92" s="28"/>
      <c r="QI92" s="28"/>
      <c r="QJ92" s="28"/>
      <c r="QK92" s="28"/>
      <c r="QL92" s="28"/>
      <c r="QM92" s="28"/>
      <c r="QN92" s="28"/>
      <c r="QO92" s="28"/>
      <c r="QP92" s="28"/>
      <c r="QQ92" s="28"/>
      <c r="QR92" s="28"/>
      <c r="QS92" s="28"/>
      <c r="QT92" s="28"/>
      <c r="QU92" s="28"/>
      <c r="QV92" s="28"/>
      <c r="QW92" s="28"/>
      <c r="QX92" s="28"/>
      <c r="QY92" s="28"/>
      <c r="QZ92" s="28"/>
      <c r="RA92" s="28"/>
      <c r="RB92" s="28"/>
      <c r="RC92" s="28"/>
      <c r="RD92" s="28"/>
      <c r="RE92" s="28"/>
      <c r="RF92" s="28"/>
      <c r="RG92" s="28"/>
      <c r="RH92" s="28"/>
      <c r="RI92" s="28"/>
      <c r="RJ92" s="28"/>
      <c r="RK92" s="28"/>
      <c r="RL92" s="28"/>
      <c r="RM92" s="28"/>
      <c r="RN92" s="28"/>
      <c r="RO92" s="28"/>
      <c r="RP92" s="28"/>
      <c r="RQ92" s="28"/>
      <c r="RR92" s="28"/>
      <c r="RS92" s="28"/>
      <c r="RT92" s="28"/>
      <c r="RU92" s="28"/>
      <c r="RV92" s="28"/>
      <c r="RW92" s="28"/>
      <c r="RX92" s="28"/>
      <c r="RY92" s="28"/>
      <c r="RZ92" s="28"/>
      <c r="SA92" s="28"/>
      <c r="SB92" s="28"/>
      <c r="SC92" s="28"/>
      <c r="SD92" s="28"/>
      <c r="SE92" s="28"/>
      <c r="SF92" s="28"/>
      <c r="SG92" s="28"/>
      <c r="SH92" s="28"/>
      <c r="SI92" s="28"/>
      <c r="SJ92" s="28"/>
      <c r="SK92" s="28"/>
      <c r="SL92" s="28"/>
      <c r="SM92" s="28"/>
      <c r="SN92" s="28"/>
      <c r="SO92" s="28"/>
      <c r="SP92" s="28"/>
      <c r="SQ92" s="28"/>
      <c r="SR92" s="28"/>
      <c r="SS92" s="28"/>
      <c r="ST92" s="28"/>
      <c r="SU92" s="28"/>
      <c r="SV92" s="28"/>
      <c r="SW92" s="28"/>
      <c r="SX92" s="28"/>
      <c r="SY92" s="28"/>
      <c r="SZ92" s="28"/>
      <c r="TA92" s="28"/>
      <c r="TB92" s="28"/>
      <c r="TC92" s="28"/>
      <c r="TD92" s="28"/>
      <c r="TE92" s="28"/>
      <c r="TF92" s="28"/>
      <c r="TG92" s="28"/>
      <c r="TH92" s="28"/>
      <c r="TI92" s="28"/>
      <c r="TJ92" s="28"/>
      <c r="TK92" s="28"/>
      <c r="TL92" s="28"/>
      <c r="TM92" s="28"/>
      <c r="TN92" s="28"/>
      <c r="TO92" s="28"/>
      <c r="TP92" s="28"/>
      <c r="TQ92" s="28"/>
      <c r="TR92" s="28"/>
      <c r="TS92" s="28"/>
      <c r="TT92" s="28"/>
      <c r="TU92" s="28"/>
      <c r="TV92" s="28"/>
      <c r="TW92" s="28"/>
      <c r="TX92" s="28"/>
      <c r="TY92" s="28"/>
      <c r="TZ92" s="28"/>
      <c r="UA92" s="28"/>
      <c r="UB92" s="28"/>
      <c r="UC92" s="28"/>
      <c r="UD92" s="28"/>
      <c r="UE92" s="28"/>
      <c r="UF92" s="28"/>
      <c r="UG92" s="28"/>
      <c r="UH92" s="28"/>
      <c r="UI92" s="28"/>
      <c r="UJ92" s="28"/>
      <c r="UK92" s="28"/>
      <c r="UL92" s="28"/>
      <c r="UM92" s="28"/>
      <c r="UN92" s="28"/>
      <c r="UO92" s="28"/>
      <c r="UP92" s="28"/>
      <c r="UQ92" s="28"/>
      <c r="UR92" s="28"/>
      <c r="US92" s="28"/>
      <c r="UT92" s="28"/>
      <c r="UU92" s="28"/>
      <c r="UV92" s="28"/>
      <c r="UW92" s="28"/>
      <c r="UX92" s="28"/>
      <c r="UY92" s="28"/>
      <c r="UZ92" s="28"/>
      <c r="VA92" s="28"/>
      <c r="VB92" s="28"/>
      <c r="VC92" s="28"/>
      <c r="VD92" s="28"/>
      <c r="VE92" s="28"/>
      <c r="VF92" s="28"/>
      <c r="VG92" s="28"/>
      <c r="VH92" s="28"/>
      <c r="VI92" s="28"/>
      <c r="VJ92" s="28"/>
      <c r="VK92" s="28"/>
      <c r="VL92" s="28"/>
      <c r="VM92" s="28"/>
      <c r="VN92" s="28"/>
      <c r="VO92" s="28"/>
      <c r="VP92" s="28"/>
      <c r="VQ92" s="28"/>
      <c r="VR92" s="28"/>
      <c r="VS92" s="28"/>
      <c r="VT92" s="28"/>
      <c r="VU92" s="28"/>
      <c r="VV92" s="28"/>
      <c r="VW92" s="28"/>
      <c r="VX92" s="28"/>
      <c r="VY92" s="28"/>
      <c r="VZ92" s="28"/>
      <c r="WA92" s="28"/>
      <c r="WB92" s="28"/>
      <c r="WC92" s="28"/>
      <c r="WD92" s="28"/>
      <c r="WE92" s="28"/>
      <c r="WF92" s="28"/>
      <c r="WG92" s="28"/>
      <c r="WH92" s="28"/>
      <c r="WI92" s="28"/>
      <c r="WJ92" s="28"/>
      <c r="WK92" s="28"/>
      <c r="WL92" s="28"/>
      <c r="WM92" s="28"/>
      <c r="WN92" s="28"/>
      <c r="WO92" s="28"/>
      <c r="WP92" s="28"/>
      <c r="WQ92" s="28"/>
      <c r="WR92" s="28"/>
      <c r="WS92" s="28"/>
      <c r="WT92" s="28"/>
      <c r="WU92" s="28"/>
      <c r="WV92" s="28"/>
      <c r="WW92" s="28"/>
      <c r="WX92" s="28"/>
      <c r="WY92" s="28"/>
      <c r="WZ92" s="28"/>
      <c r="XA92" s="28"/>
      <c r="XB92" s="28"/>
      <c r="XC92" s="28"/>
      <c r="XD92" s="28"/>
      <c r="XE92" s="28"/>
      <c r="XF92" s="28"/>
      <c r="XG92" s="28"/>
      <c r="XH92" s="28"/>
      <c r="XI92" s="28"/>
      <c r="XJ92" s="28"/>
      <c r="XK92" s="28"/>
      <c r="XL92" s="28"/>
      <c r="XM92" s="28"/>
      <c r="XN92" s="28"/>
      <c r="XO92" s="28"/>
      <c r="XP92" s="28"/>
      <c r="XQ92" s="28"/>
      <c r="XR92" s="28"/>
      <c r="XS92" s="28"/>
      <c r="XT92" s="28"/>
      <c r="XU92" s="28"/>
      <c r="XV92" s="28"/>
      <c r="XW92" s="28"/>
      <c r="XX92" s="28"/>
      <c r="XY92" s="28"/>
      <c r="XZ92" s="28"/>
      <c r="YA92" s="28"/>
      <c r="YB92" s="28"/>
      <c r="YC92" s="28"/>
      <c r="YD92" s="28"/>
      <c r="YE92" s="28"/>
      <c r="YF92" s="28"/>
      <c r="YG92" s="28"/>
      <c r="YH92" s="28"/>
      <c r="YI92" s="28"/>
      <c r="YJ92" s="28"/>
      <c r="YK92" s="28"/>
      <c r="YL92" s="28"/>
      <c r="YM92" s="28"/>
      <c r="YN92" s="28"/>
      <c r="YO92" s="28"/>
      <c r="YP92" s="28"/>
      <c r="YQ92" s="28"/>
      <c r="YR92" s="28"/>
      <c r="YS92" s="28"/>
      <c r="YT92" s="28"/>
      <c r="YU92" s="28"/>
      <c r="YV92" s="28"/>
      <c r="YW92" s="28"/>
      <c r="YX92" s="28"/>
      <c r="YY92" s="28"/>
      <c r="YZ92" s="28"/>
      <c r="ZA92" s="28"/>
      <c r="ZB92" s="28"/>
      <c r="ZC92" s="28"/>
      <c r="ZD92" s="28"/>
      <c r="ZE92" s="28"/>
      <c r="ZF92" s="28"/>
      <c r="ZG92" s="28"/>
      <c r="ZH92" s="28"/>
      <c r="ZI92" s="28"/>
      <c r="ZJ92" s="28"/>
      <c r="ZK92" s="28"/>
      <c r="ZL92" s="28"/>
      <c r="ZM92" s="28"/>
      <c r="ZN92" s="28"/>
      <c r="ZO92" s="28"/>
      <c r="ZP92" s="28"/>
      <c r="ZQ92" s="28"/>
      <c r="ZR92" s="28"/>
      <c r="ZS92" s="28"/>
      <c r="ZT92" s="28"/>
      <c r="ZU92" s="28"/>
      <c r="ZV92" s="28"/>
      <c r="ZW92" s="28"/>
      <c r="ZX92" s="28"/>
      <c r="ZY92" s="28"/>
      <c r="ZZ92" s="28"/>
      <c r="AAA92" s="28"/>
      <c r="AAB92" s="28"/>
      <c r="AAC92" s="28"/>
      <c r="AAD92" s="28"/>
      <c r="AAE92" s="28"/>
      <c r="AAF92" s="28"/>
      <c r="AAG92" s="28"/>
      <c r="AAH92" s="28"/>
      <c r="AAI92" s="28"/>
      <c r="AAJ92" s="28"/>
      <c r="AAK92" s="28"/>
      <c r="AAL92" s="28"/>
      <c r="AAM92" s="28"/>
      <c r="AAN92" s="28"/>
      <c r="AAO92" s="28"/>
      <c r="AAP92" s="28"/>
      <c r="AAQ92" s="28"/>
      <c r="AAR92" s="28"/>
      <c r="AAS92" s="28"/>
      <c r="AAT92" s="28"/>
      <c r="AAU92" s="28"/>
      <c r="AAV92" s="28"/>
      <c r="AAW92" s="28"/>
      <c r="AAX92" s="28"/>
      <c r="AAY92" s="28"/>
      <c r="AAZ92" s="28"/>
      <c r="ABA92" s="28"/>
      <c r="ABB92" s="28"/>
      <c r="ABC92" s="28"/>
      <c r="ABD92" s="28"/>
      <c r="ABE92" s="28"/>
      <c r="ABF92" s="28"/>
      <c r="ABG92" s="28"/>
      <c r="ABH92" s="28"/>
      <c r="ABI92" s="28"/>
      <c r="ABJ92" s="28"/>
      <c r="ABK92" s="28"/>
      <c r="ABL92" s="28"/>
      <c r="ABM92" s="28"/>
      <c r="ABN92" s="28"/>
      <c r="ABO92" s="28"/>
      <c r="ABP92" s="28"/>
      <c r="ABQ92" s="28"/>
      <c r="ABR92" s="28"/>
      <c r="ABS92" s="28"/>
      <c r="ABT92" s="28"/>
      <c r="ABU92" s="28"/>
      <c r="ABV92" s="28"/>
      <c r="ABW92" s="28"/>
      <c r="ABX92" s="28"/>
      <c r="ABY92" s="28"/>
      <c r="ABZ92" s="28"/>
      <c r="ACA92" s="28"/>
      <c r="ACB92" s="28"/>
      <c r="ACC92" s="28"/>
      <c r="ACD92" s="28"/>
      <c r="ACE92" s="28"/>
      <c r="ACF92" s="28"/>
      <c r="ACG92" s="28"/>
      <c r="ACH92" s="28"/>
      <c r="ACI92" s="28"/>
      <c r="ACJ92" s="28"/>
      <c r="ACK92" s="28"/>
      <c r="ACL92" s="28"/>
      <c r="ACM92" s="28"/>
      <c r="ACN92" s="28"/>
      <c r="ACO92" s="28"/>
      <c r="ACP92" s="28"/>
      <c r="ACQ92" s="28"/>
      <c r="ACR92" s="28"/>
      <c r="ACS92" s="28"/>
      <c r="ACT92" s="28"/>
      <c r="ACU92" s="28"/>
      <c r="ACV92" s="28"/>
      <c r="ACW92" s="28"/>
      <c r="ACX92" s="28"/>
      <c r="ACY92" s="28"/>
      <c r="ACZ92" s="28"/>
      <c r="ADA92" s="28"/>
      <c r="ADB92" s="28"/>
      <c r="ADC92" s="28"/>
      <c r="ADD92" s="28"/>
      <c r="ADE92" s="28"/>
      <c r="ADF92" s="28"/>
      <c r="ADG92" s="28"/>
      <c r="ADH92" s="28"/>
      <c r="ADI92" s="28"/>
      <c r="ADJ92" s="28"/>
      <c r="ADK92" s="28"/>
      <c r="ADL92" s="28"/>
      <c r="ADM92" s="28"/>
      <c r="ADN92" s="28"/>
      <c r="ADO92" s="28"/>
      <c r="ADP92" s="28"/>
      <c r="ADQ92" s="28"/>
      <c r="ADR92" s="28"/>
      <c r="ADS92" s="28"/>
      <c r="ADT92" s="28"/>
      <c r="ADU92" s="28"/>
      <c r="ADV92" s="28"/>
      <c r="ADW92" s="28"/>
      <c r="ADX92" s="28"/>
      <c r="ADY92" s="28"/>
      <c r="ADZ92" s="28"/>
      <c r="AEA92" s="28"/>
      <c r="AEB92" s="28"/>
      <c r="AEC92" s="28"/>
      <c r="AED92" s="28"/>
      <c r="AEE92" s="28"/>
      <c r="AEF92" s="28"/>
      <c r="AEG92" s="28"/>
      <c r="AEH92" s="28"/>
      <c r="AEI92" s="28"/>
      <c r="AEJ92" s="28"/>
      <c r="AEK92" s="28"/>
      <c r="AEL92" s="28"/>
      <c r="AEM92" s="28"/>
      <c r="AEN92" s="28"/>
      <c r="AEO92" s="28"/>
      <c r="AEP92" s="28"/>
      <c r="AEQ92" s="28"/>
      <c r="AER92" s="28"/>
      <c r="AES92" s="28"/>
      <c r="AET92" s="28"/>
      <c r="AEU92" s="28"/>
      <c r="AEV92" s="28"/>
      <c r="AEW92" s="28"/>
      <c r="AEX92" s="28"/>
      <c r="AEY92" s="28"/>
      <c r="AEZ92" s="28"/>
      <c r="AFA92" s="28"/>
      <c r="AFB92" s="28"/>
      <c r="AFC92" s="28"/>
      <c r="AFD92" s="28"/>
      <c r="AFE92" s="28"/>
      <c r="AFF92" s="28"/>
      <c r="AFG92" s="28"/>
      <c r="AFH92" s="28"/>
      <c r="AFI92" s="28"/>
      <c r="AFJ92" s="28"/>
      <c r="AFK92" s="28"/>
      <c r="AFL92" s="28"/>
      <c r="AFM92" s="28"/>
      <c r="AFN92" s="28"/>
      <c r="AFO92" s="28"/>
      <c r="AFP92" s="28"/>
      <c r="AFQ92" s="28"/>
      <c r="AFR92" s="28"/>
      <c r="AFS92" s="28"/>
      <c r="AFT92" s="28"/>
      <c r="AFU92" s="28"/>
      <c r="AFV92" s="28"/>
      <c r="AFW92" s="28"/>
      <c r="AFX92" s="28"/>
      <c r="AFY92" s="28"/>
      <c r="AFZ92" s="28"/>
      <c r="AGA92" s="28"/>
      <c r="AGB92" s="28"/>
      <c r="AGC92" s="28"/>
      <c r="AGD92" s="28"/>
      <c r="AGE92" s="28"/>
      <c r="AGF92" s="28"/>
      <c r="AGG92" s="28"/>
      <c r="AGH92" s="28"/>
      <c r="AGI92" s="28"/>
      <c r="AGJ92" s="28"/>
      <c r="AGK92" s="28"/>
      <c r="AGL92" s="28"/>
      <c r="AGM92" s="28"/>
      <c r="AGN92" s="28"/>
      <c r="AGO92" s="28"/>
      <c r="AGP92" s="28"/>
      <c r="AGQ92" s="28"/>
      <c r="AGR92" s="28"/>
      <c r="AGS92" s="28"/>
      <c r="AGT92" s="28"/>
      <c r="AGU92" s="28"/>
      <c r="AGV92" s="28"/>
      <c r="AGW92" s="28"/>
      <c r="AGX92" s="28"/>
      <c r="AGY92" s="28"/>
      <c r="AGZ92" s="28"/>
      <c r="AHA92" s="28"/>
      <c r="AHB92" s="28"/>
      <c r="AHC92" s="28"/>
      <c r="AHD92" s="28"/>
      <c r="AHE92" s="28"/>
      <c r="AHF92" s="28"/>
      <c r="AHG92" s="28"/>
      <c r="AHH92" s="28"/>
      <c r="AHI92" s="28"/>
      <c r="AHJ92" s="28"/>
      <c r="AHK92" s="28"/>
      <c r="AHL92" s="28"/>
      <c r="AHM92" s="28"/>
      <c r="AHN92" s="28"/>
      <c r="AHO92" s="28"/>
      <c r="AHP92" s="28"/>
      <c r="AHQ92" s="28"/>
      <c r="AHR92" s="28"/>
      <c r="AHS92" s="28"/>
      <c r="AHT92" s="28"/>
      <c r="AHU92" s="28"/>
      <c r="AHV92" s="28"/>
      <c r="AHW92" s="28"/>
      <c r="AHX92" s="28"/>
      <c r="AHY92" s="28"/>
      <c r="AHZ92" s="28"/>
      <c r="AIA92" s="28"/>
      <c r="AIB92" s="28"/>
      <c r="AIC92" s="28"/>
      <c r="AID92" s="28"/>
      <c r="AIE92" s="28"/>
      <c r="AIF92" s="28"/>
      <c r="AIG92" s="28"/>
      <c r="AIH92" s="28"/>
      <c r="AII92" s="28"/>
      <c r="AIJ92" s="28"/>
      <c r="AIK92" s="28"/>
      <c r="AIL92" s="28"/>
      <c r="AIM92" s="28"/>
      <c r="AIN92" s="28"/>
      <c r="AIO92" s="28"/>
      <c r="AIP92" s="28"/>
      <c r="AIQ92" s="28"/>
      <c r="AIR92" s="28"/>
      <c r="AIS92" s="28"/>
      <c r="AIT92" s="28"/>
      <c r="AIU92" s="28"/>
      <c r="AIV92" s="28"/>
      <c r="AIW92" s="28"/>
      <c r="AIX92" s="28"/>
      <c r="AIY92" s="28"/>
      <c r="AIZ92" s="28"/>
      <c r="AJA92" s="28"/>
      <c r="AJB92" s="28"/>
      <c r="AJC92" s="28"/>
      <c r="AJD92" s="28"/>
      <c r="AJE92" s="28"/>
      <c r="AJF92" s="28"/>
      <c r="AJG92" s="28"/>
      <c r="AJH92" s="28"/>
      <c r="AJI92" s="28"/>
      <c r="AJJ92" s="28"/>
      <c r="AJK92" s="28"/>
      <c r="AJL92" s="28"/>
      <c r="AJM92" s="28"/>
      <c r="AJN92" s="28"/>
      <c r="AJO92" s="28"/>
      <c r="AJP92" s="28"/>
      <c r="AJQ92" s="28"/>
      <c r="AJR92" s="28"/>
      <c r="AJS92" s="28"/>
      <c r="AJT92" s="28"/>
      <c r="AJU92" s="28"/>
      <c r="AJV92" s="28"/>
      <c r="AJW92" s="28"/>
      <c r="AJX92" s="28"/>
      <c r="AJY92" s="28"/>
      <c r="AJZ92" s="28"/>
      <c r="AKA92" s="28"/>
      <c r="AKB92" s="28"/>
      <c r="AKC92" s="28"/>
      <c r="AKD92" s="28"/>
      <c r="AKE92" s="28"/>
      <c r="AKF92" s="28"/>
      <c r="AKG92" s="28"/>
      <c r="AKH92" s="28"/>
      <c r="AKI92" s="28"/>
      <c r="AKJ92" s="28"/>
      <c r="AKK92" s="28"/>
      <c r="AKL92" s="28"/>
      <c r="AKM92" s="28"/>
      <c r="AKN92" s="28"/>
      <c r="AKO92" s="28"/>
      <c r="AKP92" s="28"/>
      <c r="AKQ92" s="28"/>
      <c r="AKR92" s="28"/>
      <c r="AKS92" s="28"/>
      <c r="AKT92" s="28"/>
      <c r="AKU92" s="28"/>
      <c r="AKV92" s="28"/>
      <c r="AKW92" s="28"/>
      <c r="AKX92" s="28"/>
      <c r="AKY92" s="28"/>
      <c r="AKZ92" s="28"/>
      <c r="ALA92" s="28"/>
      <c r="ALB92" s="28"/>
      <c r="ALC92" s="28"/>
      <c r="ALD92" s="28"/>
      <c r="ALE92" s="28"/>
      <c r="ALF92" s="28"/>
      <c r="ALG92" s="28"/>
      <c r="ALH92" s="28"/>
      <c r="ALI92" s="28"/>
      <c r="ALJ92" s="28"/>
      <c r="ALK92" s="28"/>
      <c r="ALL92" s="28"/>
      <c r="ALM92" s="28"/>
      <c r="ALN92" s="28"/>
      <c r="ALO92" s="28"/>
      <c r="ALP92" s="28"/>
      <c r="ALQ92" s="28"/>
      <c r="ALR92" s="28"/>
      <c r="ALS92" s="28"/>
      <c r="ALT92" s="28"/>
      <c r="ALU92" s="28"/>
      <c r="ALV92" s="28"/>
      <c r="ALW92" s="28"/>
      <c r="ALX92" s="28"/>
      <c r="ALY92" s="28"/>
      <c r="ALZ92" s="28"/>
      <c r="AMA92" s="28"/>
      <c r="AMB92" s="28"/>
      <c r="AMC92" s="28"/>
      <c r="AMD92" s="28"/>
      <c r="AME92" s="28"/>
      <c r="AMF92" s="28"/>
      <c r="AMG92" s="28"/>
      <c r="AMH92" s="28"/>
      <c r="AMI92" s="28"/>
      <c r="AMJ92" s="28"/>
      <c r="AMK92" s="28"/>
      <c r="AML92" s="28"/>
      <c r="AMM92" s="28"/>
      <c r="AMN92" s="28"/>
      <c r="AMO92" s="28"/>
      <c r="AMP92" s="28"/>
      <c r="AMQ92" s="28"/>
      <c r="AMR92" s="28"/>
      <c r="AMS92" s="28"/>
      <c r="AMT92" s="28"/>
      <c r="AMU92" s="28"/>
      <c r="AMV92" s="28"/>
      <c r="AMW92" s="28"/>
      <c r="AMX92" s="28"/>
      <c r="AMY92" s="28"/>
      <c r="AMZ92" s="28"/>
      <c r="ANA92" s="28"/>
      <c r="ANB92" s="28"/>
    </row>
    <row r="93" spans="3:1042" s="6" customFormat="1" ht="15" customHeight="1" x14ac:dyDescent="0.25">
      <c r="C93" s="6" t="str">
        <f t="shared" si="15"/>
        <v>American</v>
      </c>
      <c r="D93" s="6" t="str">
        <f t="shared" si="16"/>
        <v>HPE10280H045DV  (80 gal)</v>
      </c>
      <c r="E93" s="6">
        <f t="shared" si="17"/>
        <v>120212</v>
      </c>
      <c r="F93" s="55">
        <f t="shared" si="18"/>
        <v>80</v>
      </c>
      <c r="G93" s="6" t="str">
        <f t="shared" si="19"/>
        <v>AOSmithPHPT80</v>
      </c>
      <c r="H93" s="117">
        <f t="shared" si="20"/>
        <v>0</v>
      </c>
      <c r="I93" s="157" t="str">
        <f t="shared" si="21"/>
        <v>AmericanHPE10280</v>
      </c>
      <c r="J93" s="91" t="s">
        <v>192</v>
      </c>
      <c r="K93" s="33">
        <v>1</v>
      </c>
      <c r="L93" s="75">
        <f t="shared" si="22"/>
        <v>12</v>
      </c>
      <c r="M93" s="18" t="s">
        <v>17</v>
      </c>
      <c r="N93" s="62">
        <f t="shared" ref="N93:N111" si="51">N92+1</f>
        <v>2</v>
      </c>
      <c r="O93" s="62">
        <f xml:space="preserve"> (L93*10000) + (N93*100) + VLOOKUP( U93, $R$2:$T$61, 2, FALSE )</f>
        <v>120212</v>
      </c>
      <c r="P93" s="59" t="str">
        <f t="shared" si="28"/>
        <v>HPE10280H045DV  (80 gal)</v>
      </c>
      <c r="Q93" s="156">
        <f>COUNTIF(P$64:P$428, P93)</f>
        <v>1</v>
      </c>
      <c r="R93" s="19" t="s">
        <v>111</v>
      </c>
      <c r="S93" s="20">
        <v>80</v>
      </c>
      <c r="T93" s="31" t="s">
        <v>105</v>
      </c>
      <c r="U93" s="80" t="s">
        <v>105</v>
      </c>
      <c r="V93" s="85" t="str">
        <f>VLOOKUP( U93, $R$2:$T$61, 3, FALSE )</f>
        <v>AOSmithPHPT80</v>
      </c>
      <c r="W93" s="116">
        <v>0</v>
      </c>
      <c r="X93" s="45"/>
      <c r="Y93" s="45"/>
      <c r="Z93" s="44"/>
      <c r="AA93" s="127" t="str">
        <f t="shared" si="2"/>
        <v>2,     120212,   "HPE10280H045DV  (80 gal)"</v>
      </c>
      <c r="AB93" s="129" t="str">
        <f>AB92</f>
        <v>American</v>
      </c>
      <c r="AC93" s="130" t="s">
        <v>450</v>
      </c>
      <c r="AD93" s="154">
        <f>COUNTIF(AC$64:AC$428, AC93)</f>
        <v>1</v>
      </c>
      <c r="AE93" s="127" t="str">
        <f t="shared" si="3"/>
        <v xml:space="preserve">          case  HPE10280H045DV  (80 gal)   :   "AmericanHPE10280"</v>
      </c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  <c r="IW93" s="28"/>
      <c r="IX93" s="28"/>
      <c r="IY93" s="28"/>
      <c r="IZ93" s="28"/>
      <c r="JA93" s="28"/>
      <c r="JB93" s="28"/>
      <c r="JC93" s="28"/>
      <c r="JD93" s="28"/>
      <c r="JE93" s="28"/>
      <c r="JF93" s="28"/>
      <c r="JG93" s="28"/>
      <c r="JH93" s="28"/>
      <c r="JI93" s="28"/>
      <c r="JJ93" s="28"/>
      <c r="JK93" s="28"/>
      <c r="JL93" s="28"/>
      <c r="JM93" s="28"/>
      <c r="JN93" s="28"/>
      <c r="JO93" s="28"/>
      <c r="JP93" s="28"/>
      <c r="JQ93" s="28"/>
      <c r="JR93" s="28"/>
      <c r="JS93" s="28"/>
      <c r="JT93" s="28"/>
      <c r="JU93" s="28"/>
      <c r="JV93" s="28"/>
      <c r="JW93" s="28"/>
      <c r="JX93" s="28"/>
      <c r="JY93" s="28"/>
      <c r="JZ93" s="28"/>
      <c r="KA93" s="28"/>
      <c r="KB93" s="28"/>
      <c r="KC93" s="28"/>
      <c r="KD93" s="28"/>
      <c r="KE93" s="28"/>
      <c r="KF93" s="28"/>
      <c r="KG93" s="28"/>
      <c r="KH93" s="28"/>
      <c r="KI93" s="28"/>
      <c r="KJ93" s="28"/>
      <c r="KK93" s="28"/>
      <c r="KL93" s="28"/>
      <c r="KM93" s="28"/>
      <c r="KN93" s="28"/>
      <c r="KO93" s="28"/>
      <c r="KP93" s="28"/>
      <c r="KQ93" s="28"/>
      <c r="KR93" s="28"/>
      <c r="KS93" s="28"/>
      <c r="KT93" s="28"/>
      <c r="KU93" s="28"/>
      <c r="KV93" s="28"/>
      <c r="KW93" s="28"/>
      <c r="KX93" s="28"/>
      <c r="KY93" s="28"/>
      <c r="KZ93" s="28"/>
      <c r="LA93" s="28"/>
      <c r="LB93" s="28"/>
      <c r="LC93" s="28"/>
      <c r="LD93" s="28"/>
      <c r="LE93" s="28"/>
      <c r="LF93" s="28"/>
      <c r="LG93" s="28"/>
      <c r="LH93" s="28"/>
      <c r="LI93" s="28"/>
      <c r="LJ93" s="28"/>
      <c r="LK93" s="28"/>
      <c r="LL93" s="28"/>
      <c r="LM93" s="28"/>
      <c r="LN93" s="28"/>
      <c r="LO93" s="28"/>
      <c r="LP93" s="28"/>
      <c r="LQ93" s="28"/>
      <c r="LR93" s="28"/>
      <c r="LS93" s="28"/>
      <c r="LT93" s="28"/>
      <c r="LU93" s="28"/>
      <c r="LV93" s="28"/>
      <c r="LW93" s="28"/>
      <c r="LX93" s="28"/>
      <c r="LY93" s="28"/>
      <c r="LZ93" s="28"/>
      <c r="MA93" s="28"/>
      <c r="MB93" s="28"/>
      <c r="MC93" s="28"/>
      <c r="MD93" s="28"/>
      <c r="ME93" s="28"/>
      <c r="MF93" s="28"/>
      <c r="MG93" s="28"/>
      <c r="MH93" s="28"/>
      <c r="MI93" s="28"/>
      <c r="MJ93" s="28"/>
      <c r="MK93" s="28"/>
      <c r="ML93" s="28"/>
      <c r="MM93" s="28"/>
      <c r="MN93" s="28"/>
      <c r="MO93" s="28"/>
      <c r="MP93" s="28"/>
      <c r="MQ93" s="28"/>
      <c r="MR93" s="28"/>
      <c r="MS93" s="28"/>
      <c r="MT93" s="28"/>
      <c r="MU93" s="28"/>
      <c r="MV93" s="28"/>
      <c r="MW93" s="28"/>
      <c r="MX93" s="28"/>
      <c r="MY93" s="28"/>
      <c r="MZ93" s="28"/>
      <c r="NA93" s="28"/>
      <c r="NB93" s="28"/>
      <c r="NC93" s="28"/>
      <c r="ND93" s="28"/>
      <c r="NE93" s="28"/>
      <c r="NF93" s="28"/>
      <c r="NG93" s="28"/>
      <c r="NH93" s="28"/>
      <c r="NI93" s="28"/>
      <c r="NJ93" s="28"/>
      <c r="NK93" s="28"/>
      <c r="NL93" s="28"/>
      <c r="NM93" s="28"/>
      <c r="NN93" s="28"/>
      <c r="NO93" s="28"/>
      <c r="NP93" s="28"/>
      <c r="NQ93" s="28"/>
      <c r="NR93" s="28"/>
      <c r="NS93" s="28"/>
      <c r="NT93" s="28"/>
      <c r="NU93" s="28"/>
      <c r="NV93" s="28"/>
      <c r="NW93" s="28"/>
      <c r="NX93" s="28"/>
      <c r="NY93" s="28"/>
      <c r="NZ93" s="28"/>
      <c r="OA93" s="28"/>
      <c r="OB93" s="28"/>
      <c r="OC93" s="28"/>
      <c r="OD93" s="28"/>
      <c r="OE93" s="28"/>
      <c r="OF93" s="28"/>
      <c r="OG93" s="28"/>
      <c r="OH93" s="28"/>
      <c r="OI93" s="28"/>
      <c r="OJ93" s="28"/>
      <c r="OK93" s="28"/>
      <c r="OL93" s="28"/>
      <c r="OM93" s="28"/>
      <c r="ON93" s="28"/>
      <c r="OO93" s="28"/>
      <c r="OP93" s="28"/>
      <c r="OQ93" s="28"/>
      <c r="OR93" s="28"/>
      <c r="OS93" s="28"/>
      <c r="OT93" s="28"/>
      <c r="OU93" s="28"/>
      <c r="OV93" s="28"/>
      <c r="OW93" s="28"/>
      <c r="OX93" s="28"/>
      <c r="OY93" s="28"/>
      <c r="OZ93" s="28"/>
      <c r="PA93" s="28"/>
      <c r="PB93" s="28"/>
      <c r="PC93" s="28"/>
      <c r="PD93" s="28"/>
      <c r="PE93" s="28"/>
      <c r="PF93" s="28"/>
      <c r="PG93" s="28"/>
      <c r="PH93" s="28"/>
      <c r="PI93" s="28"/>
      <c r="PJ93" s="28"/>
      <c r="PK93" s="28"/>
      <c r="PL93" s="28"/>
      <c r="PM93" s="28"/>
      <c r="PN93" s="28"/>
      <c r="PO93" s="28"/>
      <c r="PP93" s="28"/>
      <c r="PQ93" s="28"/>
      <c r="PR93" s="28"/>
      <c r="PS93" s="28"/>
      <c r="PT93" s="28"/>
      <c r="PU93" s="28"/>
      <c r="PV93" s="28"/>
      <c r="PW93" s="28"/>
      <c r="PX93" s="28"/>
      <c r="PY93" s="28"/>
      <c r="PZ93" s="28"/>
      <c r="QA93" s="28"/>
      <c r="QB93" s="28"/>
      <c r="QC93" s="28"/>
      <c r="QD93" s="28"/>
      <c r="QE93" s="28"/>
      <c r="QF93" s="28"/>
      <c r="QG93" s="28"/>
      <c r="QH93" s="28"/>
      <c r="QI93" s="28"/>
      <c r="QJ93" s="28"/>
      <c r="QK93" s="28"/>
      <c r="QL93" s="28"/>
      <c r="QM93" s="28"/>
      <c r="QN93" s="28"/>
      <c r="QO93" s="28"/>
      <c r="QP93" s="28"/>
      <c r="QQ93" s="28"/>
      <c r="QR93" s="28"/>
      <c r="QS93" s="28"/>
      <c r="QT93" s="28"/>
      <c r="QU93" s="28"/>
      <c r="QV93" s="28"/>
      <c r="QW93" s="28"/>
      <c r="QX93" s="28"/>
      <c r="QY93" s="28"/>
      <c r="QZ93" s="28"/>
      <c r="RA93" s="28"/>
      <c r="RB93" s="28"/>
      <c r="RC93" s="28"/>
      <c r="RD93" s="28"/>
      <c r="RE93" s="28"/>
      <c r="RF93" s="28"/>
      <c r="RG93" s="28"/>
      <c r="RH93" s="28"/>
      <c r="RI93" s="28"/>
      <c r="RJ93" s="28"/>
      <c r="RK93" s="28"/>
      <c r="RL93" s="28"/>
      <c r="RM93" s="28"/>
      <c r="RN93" s="28"/>
      <c r="RO93" s="28"/>
      <c r="RP93" s="28"/>
      <c r="RQ93" s="28"/>
      <c r="RR93" s="28"/>
      <c r="RS93" s="28"/>
      <c r="RT93" s="28"/>
      <c r="RU93" s="28"/>
      <c r="RV93" s="28"/>
      <c r="RW93" s="28"/>
      <c r="RX93" s="28"/>
      <c r="RY93" s="28"/>
      <c r="RZ93" s="28"/>
      <c r="SA93" s="28"/>
      <c r="SB93" s="28"/>
      <c r="SC93" s="28"/>
      <c r="SD93" s="28"/>
      <c r="SE93" s="28"/>
      <c r="SF93" s="28"/>
      <c r="SG93" s="28"/>
      <c r="SH93" s="28"/>
      <c r="SI93" s="28"/>
      <c r="SJ93" s="28"/>
      <c r="SK93" s="28"/>
      <c r="SL93" s="28"/>
      <c r="SM93" s="28"/>
      <c r="SN93" s="28"/>
      <c r="SO93" s="28"/>
      <c r="SP93" s="28"/>
      <c r="SQ93" s="28"/>
      <c r="SR93" s="28"/>
      <c r="SS93" s="28"/>
      <c r="ST93" s="28"/>
      <c r="SU93" s="28"/>
      <c r="SV93" s="28"/>
      <c r="SW93" s="28"/>
      <c r="SX93" s="28"/>
      <c r="SY93" s="28"/>
      <c r="SZ93" s="28"/>
      <c r="TA93" s="28"/>
      <c r="TB93" s="28"/>
      <c r="TC93" s="28"/>
      <c r="TD93" s="28"/>
      <c r="TE93" s="28"/>
      <c r="TF93" s="28"/>
      <c r="TG93" s="28"/>
      <c r="TH93" s="28"/>
      <c r="TI93" s="28"/>
      <c r="TJ93" s="28"/>
      <c r="TK93" s="28"/>
      <c r="TL93" s="28"/>
      <c r="TM93" s="28"/>
      <c r="TN93" s="28"/>
      <c r="TO93" s="28"/>
      <c r="TP93" s="28"/>
      <c r="TQ93" s="28"/>
      <c r="TR93" s="28"/>
      <c r="TS93" s="28"/>
      <c r="TT93" s="28"/>
      <c r="TU93" s="28"/>
      <c r="TV93" s="28"/>
      <c r="TW93" s="28"/>
      <c r="TX93" s="28"/>
      <c r="TY93" s="28"/>
      <c r="TZ93" s="28"/>
      <c r="UA93" s="28"/>
      <c r="UB93" s="28"/>
      <c r="UC93" s="28"/>
      <c r="UD93" s="28"/>
      <c r="UE93" s="28"/>
      <c r="UF93" s="28"/>
      <c r="UG93" s="28"/>
      <c r="UH93" s="28"/>
      <c r="UI93" s="28"/>
      <c r="UJ93" s="28"/>
      <c r="UK93" s="28"/>
      <c r="UL93" s="28"/>
      <c r="UM93" s="28"/>
      <c r="UN93" s="28"/>
      <c r="UO93" s="28"/>
      <c r="UP93" s="28"/>
      <c r="UQ93" s="28"/>
      <c r="UR93" s="28"/>
      <c r="US93" s="28"/>
      <c r="UT93" s="28"/>
      <c r="UU93" s="28"/>
      <c r="UV93" s="28"/>
      <c r="UW93" s="28"/>
      <c r="UX93" s="28"/>
      <c r="UY93" s="28"/>
      <c r="UZ93" s="28"/>
      <c r="VA93" s="28"/>
      <c r="VB93" s="28"/>
      <c r="VC93" s="28"/>
      <c r="VD93" s="28"/>
      <c r="VE93" s="28"/>
      <c r="VF93" s="28"/>
      <c r="VG93" s="28"/>
      <c r="VH93" s="28"/>
      <c r="VI93" s="28"/>
      <c r="VJ93" s="28"/>
      <c r="VK93" s="28"/>
      <c r="VL93" s="28"/>
      <c r="VM93" s="28"/>
      <c r="VN93" s="28"/>
      <c r="VO93" s="28"/>
      <c r="VP93" s="28"/>
      <c r="VQ93" s="28"/>
      <c r="VR93" s="28"/>
      <c r="VS93" s="28"/>
      <c r="VT93" s="28"/>
      <c r="VU93" s="28"/>
      <c r="VV93" s="28"/>
      <c r="VW93" s="28"/>
      <c r="VX93" s="28"/>
      <c r="VY93" s="28"/>
      <c r="VZ93" s="28"/>
      <c r="WA93" s="28"/>
      <c r="WB93" s="28"/>
      <c r="WC93" s="28"/>
      <c r="WD93" s="28"/>
      <c r="WE93" s="28"/>
      <c r="WF93" s="28"/>
      <c r="WG93" s="28"/>
      <c r="WH93" s="28"/>
      <c r="WI93" s="28"/>
      <c r="WJ93" s="28"/>
      <c r="WK93" s="28"/>
      <c r="WL93" s="28"/>
      <c r="WM93" s="28"/>
      <c r="WN93" s="28"/>
      <c r="WO93" s="28"/>
      <c r="WP93" s="28"/>
      <c r="WQ93" s="28"/>
      <c r="WR93" s="28"/>
      <c r="WS93" s="28"/>
      <c r="WT93" s="28"/>
      <c r="WU93" s="28"/>
      <c r="WV93" s="28"/>
      <c r="WW93" s="28"/>
      <c r="WX93" s="28"/>
      <c r="WY93" s="28"/>
      <c r="WZ93" s="28"/>
      <c r="XA93" s="28"/>
      <c r="XB93" s="28"/>
      <c r="XC93" s="28"/>
      <c r="XD93" s="28"/>
      <c r="XE93" s="28"/>
      <c r="XF93" s="28"/>
      <c r="XG93" s="28"/>
      <c r="XH93" s="28"/>
      <c r="XI93" s="28"/>
      <c r="XJ93" s="28"/>
      <c r="XK93" s="28"/>
      <c r="XL93" s="28"/>
      <c r="XM93" s="28"/>
      <c r="XN93" s="28"/>
      <c r="XO93" s="28"/>
      <c r="XP93" s="28"/>
      <c r="XQ93" s="28"/>
      <c r="XR93" s="28"/>
      <c r="XS93" s="28"/>
      <c r="XT93" s="28"/>
      <c r="XU93" s="28"/>
      <c r="XV93" s="28"/>
      <c r="XW93" s="28"/>
      <c r="XX93" s="28"/>
      <c r="XY93" s="28"/>
      <c r="XZ93" s="28"/>
      <c r="YA93" s="28"/>
      <c r="YB93" s="28"/>
      <c r="YC93" s="28"/>
      <c r="YD93" s="28"/>
      <c r="YE93" s="28"/>
      <c r="YF93" s="28"/>
      <c r="YG93" s="28"/>
      <c r="YH93" s="28"/>
      <c r="YI93" s="28"/>
      <c r="YJ93" s="28"/>
      <c r="YK93" s="28"/>
      <c r="YL93" s="28"/>
      <c r="YM93" s="28"/>
      <c r="YN93" s="28"/>
      <c r="YO93" s="28"/>
      <c r="YP93" s="28"/>
      <c r="YQ93" s="28"/>
      <c r="YR93" s="28"/>
      <c r="YS93" s="28"/>
      <c r="YT93" s="28"/>
      <c r="YU93" s="28"/>
      <c r="YV93" s="28"/>
      <c r="YW93" s="28"/>
      <c r="YX93" s="28"/>
      <c r="YY93" s="28"/>
      <c r="YZ93" s="28"/>
      <c r="ZA93" s="28"/>
      <c r="ZB93" s="28"/>
      <c r="ZC93" s="28"/>
      <c r="ZD93" s="28"/>
      <c r="ZE93" s="28"/>
      <c r="ZF93" s="28"/>
      <c r="ZG93" s="28"/>
      <c r="ZH93" s="28"/>
      <c r="ZI93" s="28"/>
      <c r="ZJ93" s="28"/>
      <c r="ZK93" s="28"/>
      <c r="ZL93" s="28"/>
      <c r="ZM93" s="28"/>
      <c r="ZN93" s="28"/>
      <c r="ZO93" s="28"/>
      <c r="ZP93" s="28"/>
      <c r="ZQ93" s="28"/>
      <c r="ZR93" s="28"/>
      <c r="ZS93" s="28"/>
      <c r="ZT93" s="28"/>
      <c r="ZU93" s="28"/>
      <c r="ZV93" s="28"/>
      <c r="ZW93" s="28"/>
      <c r="ZX93" s="28"/>
      <c r="ZY93" s="28"/>
      <c r="ZZ93" s="28"/>
      <c r="AAA93" s="28"/>
      <c r="AAB93" s="28"/>
      <c r="AAC93" s="28"/>
      <c r="AAD93" s="28"/>
      <c r="AAE93" s="28"/>
      <c r="AAF93" s="28"/>
      <c r="AAG93" s="28"/>
      <c r="AAH93" s="28"/>
      <c r="AAI93" s="28"/>
      <c r="AAJ93" s="28"/>
      <c r="AAK93" s="28"/>
      <c r="AAL93" s="28"/>
      <c r="AAM93" s="28"/>
      <c r="AAN93" s="28"/>
      <c r="AAO93" s="28"/>
      <c r="AAP93" s="28"/>
      <c r="AAQ93" s="28"/>
      <c r="AAR93" s="28"/>
      <c r="AAS93" s="28"/>
      <c r="AAT93" s="28"/>
      <c r="AAU93" s="28"/>
      <c r="AAV93" s="28"/>
      <c r="AAW93" s="28"/>
      <c r="AAX93" s="28"/>
      <c r="AAY93" s="28"/>
      <c r="AAZ93" s="28"/>
      <c r="ABA93" s="28"/>
      <c r="ABB93" s="28"/>
      <c r="ABC93" s="28"/>
      <c r="ABD93" s="28"/>
      <c r="ABE93" s="28"/>
      <c r="ABF93" s="28"/>
      <c r="ABG93" s="28"/>
      <c r="ABH93" s="28"/>
      <c r="ABI93" s="28"/>
      <c r="ABJ93" s="28"/>
      <c r="ABK93" s="28"/>
      <c r="ABL93" s="28"/>
      <c r="ABM93" s="28"/>
      <c r="ABN93" s="28"/>
      <c r="ABO93" s="28"/>
      <c r="ABP93" s="28"/>
      <c r="ABQ93" s="28"/>
      <c r="ABR93" s="28"/>
      <c r="ABS93" s="28"/>
      <c r="ABT93" s="28"/>
      <c r="ABU93" s="28"/>
      <c r="ABV93" s="28"/>
      <c r="ABW93" s="28"/>
      <c r="ABX93" s="28"/>
      <c r="ABY93" s="28"/>
      <c r="ABZ93" s="28"/>
      <c r="ACA93" s="28"/>
      <c r="ACB93" s="28"/>
      <c r="ACC93" s="28"/>
      <c r="ACD93" s="28"/>
      <c r="ACE93" s="28"/>
      <c r="ACF93" s="28"/>
      <c r="ACG93" s="28"/>
      <c r="ACH93" s="28"/>
      <c r="ACI93" s="28"/>
      <c r="ACJ93" s="28"/>
      <c r="ACK93" s="28"/>
      <c r="ACL93" s="28"/>
      <c r="ACM93" s="28"/>
      <c r="ACN93" s="28"/>
      <c r="ACO93" s="28"/>
      <c r="ACP93" s="28"/>
      <c r="ACQ93" s="28"/>
      <c r="ACR93" s="28"/>
      <c r="ACS93" s="28"/>
      <c r="ACT93" s="28"/>
      <c r="ACU93" s="28"/>
      <c r="ACV93" s="28"/>
      <c r="ACW93" s="28"/>
      <c r="ACX93" s="28"/>
      <c r="ACY93" s="28"/>
      <c r="ACZ93" s="28"/>
      <c r="ADA93" s="28"/>
      <c r="ADB93" s="28"/>
      <c r="ADC93" s="28"/>
      <c r="ADD93" s="28"/>
      <c r="ADE93" s="28"/>
      <c r="ADF93" s="28"/>
      <c r="ADG93" s="28"/>
      <c r="ADH93" s="28"/>
      <c r="ADI93" s="28"/>
      <c r="ADJ93" s="28"/>
      <c r="ADK93" s="28"/>
      <c r="ADL93" s="28"/>
      <c r="ADM93" s="28"/>
      <c r="ADN93" s="28"/>
      <c r="ADO93" s="28"/>
      <c r="ADP93" s="28"/>
      <c r="ADQ93" s="28"/>
      <c r="ADR93" s="28"/>
      <c r="ADS93" s="28"/>
      <c r="ADT93" s="28"/>
      <c r="ADU93" s="28"/>
      <c r="ADV93" s="28"/>
      <c r="ADW93" s="28"/>
      <c r="ADX93" s="28"/>
      <c r="ADY93" s="28"/>
      <c r="ADZ93" s="28"/>
      <c r="AEA93" s="28"/>
      <c r="AEB93" s="28"/>
      <c r="AEC93" s="28"/>
      <c r="AED93" s="28"/>
      <c r="AEE93" s="28"/>
      <c r="AEF93" s="28"/>
      <c r="AEG93" s="28"/>
      <c r="AEH93" s="28"/>
      <c r="AEI93" s="28"/>
      <c r="AEJ93" s="28"/>
      <c r="AEK93" s="28"/>
      <c r="AEL93" s="28"/>
      <c r="AEM93" s="28"/>
      <c r="AEN93" s="28"/>
      <c r="AEO93" s="28"/>
      <c r="AEP93" s="28"/>
      <c r="AEQ93" s="28"/>
      <c r="AER93" s="28"/>
      <c r="AES93" s="28"/>
      <c r="AET93" s="28"/>
      <c r="AEU93" s="28"/>
      <c r="AEV93" s="28"/>
      <c r="AEW93" s="28"/>
      <c r="AEX93" s="28"/>
      <c r="AEY93" s="28"/>
      <c r="AEZ93" s="28"/>
      <c r="AFA93" s="28"/>
      <c r="AFB93" s="28"/>
      <c r="AFC93" s="28"/>
      <c r="AFD93" s="28"/>
      <c r="AFE93" s="28"/>
      <c r="AFF93" s="28"/>
      <c r="AFG93" s="28"/>
      <c r="AFH93" s="28"/>
      <c r="AFI93" s="28"/>
      <c r="AFJ93" s="28"/>
      <c r="AFK93" s="28"/>
      <c r="AFL93" s="28"/>
      <c r="AFM93" s="28"/>
      <c r="AFN93" s="28"/>
      <c r="AFO93" s="28"/>
      <c r="AFP93" s="28"/>
      <c r="AFQ93" s="28"/>
      <c r="AFR93" s="28"/>
      <c r="AFS93" s="28"/>
      <c r="AFT93" s="28"/>
      <c r="AFU93" s="28"/>
      <c r="AFV93" s="28"/>
      <c r="AFW93" s="28"/>
      <c r="AFX93" s="28"/>
      <c r="AFY93" s="28"/>
      <c r="AFZ93" s="28"/>
      <c r="AGA93" s="28"/>
      <c r="AGB93" s="28"/>
      <c r="AGC93" s="28"/>
      <c r="AGD93" s="28"/>
      <c r="AGE93" s="28"/>
      <c r="AGF93" s="28"/>
      <c r="AGG93" s="28"/>
      <c r="AGH93" s="28"/>
      <c r="AGI93" s="28"/>
      <c r="AGJ93" s="28"/>
      <c r="AGK93" s="28"/>
      <c r="AGL93" s="28"/>
      <c r="AGM93" s="28"/>
      <c r="AGN93" s="28"/>
      <c r="AGO93" s="28"/>
      <c r="AGP93" s="28"/>
      <c r="AGQ93" s="28"/>
      <c r="AGR93" s="28"/>
      <c r="AGS93" s="28"/>
      <c r="AGT93" s="28"/>
      <c r="AGU93" s="28"/>
      <c r="AGV93" s="28"/>
      <c r="AGW93" s="28"/>
      <c r="AGX93" s="28"/>
      <c r="AGY93" s="28"/>
      <c r="AGZ93" s="28"/>
      <c r="AHA93" s="28"/>
      <c r="AHB93" s="28"/>
      <c r="AHC93" s="28"/>
      <c r="AHD93" s="28"/>
      <c r="AHE93" s="28"/>
      <c r="AHF93" s="28"/>
      <c r="AHG93" s="28"/>
      <c r="AHH93" s="28"/>
      <c r="AHI93" s="28"/>
      <c r="AHJ93" s="28"/>
      <c r="AHK93" s="28"/>
      <c r="AHL93" s="28"/>
      <c r="AHM93" s="28"/>
      <c r="AHN93" s="28"/>
      <c r="AHO93" s="28"/>
      <c r="AHP93" s="28"/>
      <c r="AHQ93" s="28"/>
      <c r="AHR93" s="28"/>
      <c r="AHS93" s="28"/>
      <c r="AHT93" s="28"/>
      <c r="AHU93" s="28"/>
      <c r="AHV93" s="28"/>
      <c r="AHW93" s="28"/>
      <c r="AHX93" s="28"/>
      <c r="AHY93" s="28"/>
      <c r="AHZ93" s="28"/>
      <c r="AIA93" s="28"/>
      <c r="AIB93" s="28"/>
      <c r="AIC93" s="28"/>
      <c r="AID93" s="28"/>
      <c r="AIE93" s="28"/>
      <c r="AIF93" s="28"/>
      <c r="AIG93" s="28"/>
      <c r="AIH93" s="28"/>
      <c r="AII93" s="28"/>
      <c r="AIJ93" s="28"/>
      <c r="AIK93" s="28"/>
      <c r="AIL93" s="28"/>
      <c r="AIM93" s="28"/>
      <c r="AIN93" s="28"/>
      <c r="AIO93" s="28"/>
      <c r="AIP93" s="28"/>
      <c r="AIQ93" s="28"/>
      <c r="AIR93" s="28"/>
      <c r="AIS93" s="28"/>
      <c r="AIT93" s="28"/>
      <c r="AIU93" s="28"/>
      <c r="AIV93" s="28"/>
      <c r="AIW93" s="28"/>
      <c r="AIX93" s="28"/>
      <c r="AIY93" s="28"/>
      <c r="AIZ93" s="28"/>
      <c r="AJA93" s="28"/>
      <c r="AJB93" s="28"/>
      <c r="AJC93" s="28"/>
      <c r="AJD93" s="28"/>
      <c r="AJE93" s="28"/>
      <c r="AJF93" s="28"/>
      <c r="AJG93" s="28"/>
      <c r="AJH93" s="28"/>
      <c r="AJI93" s="28"/>
      <c r="AJJ93" s="28"/>
      <c r="AJK93" s="28"/>
      <c r="AJL93" s="28"/>
      <c r="AJM93" s="28"/>
      <c r="AJN93" s="28"/>
      <c r="AJO93" s="28"/>
      <c r="AJP93" s="28"/>
      <c r="AJQ93" s="28"/>
      <c r="AJR93" s="28"/>
      <c r="AJS93" s="28"/>
      <c r="AJT93" s="28"/>
      <c r="AJU93" s="28"/>
      <c r="AJV93" s="28"/>
      <c r="AJW93" s="28"/>
      <c r="AJX93" s="28"/>
      <c r="AJY93" s="28"/>
      <c r="AJZ93" s="28"/>
      <c r="AKA93" s="28"/>
      <c r="AKB93" s="28"/>
      <c r="AKC93" s="28"/>
      <c r="AKD93" s="28"/>
      <c r="AKE93" s="28"/>
      <c r="AKF93" s="28"/>
      <c r="AKG93" s="28"/>
      <c r="AKH93" s="28"/>
      <c r="AKI93" s="28"/>
      <c r="AKJ93" s="28"/>
      <c r="AKK93" s="28"/>
      <c r="AKL93" s="28"/>
      <c r="AKM93" s="28"/>
      <c r="AKN93" s="28"/>
      <c r="AKO93" s="28"/>
      <c r="AKP93" s="28"/>
      <c r="AKQ93" s="28"/>
      <c r="AKR93" s="28"/>
      <c r="AKS93" s="28"/>
      <c r="AKT93" s="28"/>
      <c r="AKU93" s="28"/>
      <c r="AKV93" s="28"/>
      <c r="AKW93" s="28"/>
      <c r="AKX93" s="28"/>
      <c r="AKY93" s="28"/>
      <c r="AKZ93" s="28"/>
      <c r="ALA93" s="28"/>
      <c r="ALB93" s="28"/>
      <c r="ALC93" s="28"/>
      <c r="ALD93" s="28"/>
      <c r="ALE93" s="28"/>
      <c r="ALF93" s="28"/>
      <c r="ALG93" s="28"/>
      <c r="ALH93" s="28"/>
      <c r="ALI93" s="28"/>
      <c r="ALJ93" s="28"/>
      <c r="ALK93" s="28"/>
      <c r="ALL93" s="28"/>
      <c r="ALM93" s="28"/>
      <c r="ALN93" s="28"/>
      <c r="ALO93" s="28"/>
      <c r="ALP93" s="28"/>
      <c r="ALQ93" s="28"/>
      <c r="ALR93" s="28"/>
      <c r="ALS93" s="28"/>
      <c r="ALT93" s="28"/>
      <c r="ALU93" s="28"/>
      <c r="ALV93" s="28"/>
      <c r="ALW93" s="28"/>
      <c r="ALX93" s="28"/>
      <c r="ALY93" s="28"/>
      <c r="ALZ93" s="28"/>
      <c r="AMA93" s="28"/>
      <c r="AMB93" s="28"/>
      <c r="AMC93" s="28"/>
      <c r="AMD93" s="28"/>
      <c r="AME93" s="28"/>
      <c r="AMF93" s="28"/>
      <c r="AMG93" s="28"/>
      <c r="AMH93" s="28"/>
      <c r="AMI93" s="28"/>
      <c r="AMJ93" s="28"/>
      <c r="AMK93" s="28"/>
      <c r="AML93" s="28"/>
      <c r="AMM93" s="28"/>
      <c r="AMN93" s="28"/>
      <c r="AMO93" s="28"/>
      <c r="AMP93" s="28"/>
      <c r="AMQ93" s="28"/>
      <c r="AMR93" s="28"/>
      <c r="AMS93" s="28"/>
      <c r="AMT93" s="28"/>
      <c r="AMU93" s="28"/>
      <c r="AMV93" s="28"/>
      <c r="AMW93" s="28"/>
      <c r="AMX93" s="28"/>
      <c r="AMY93" s="28"/>
      <c r="AMZ93" s="28"/>
      <c r="ANA93" s="28"/>
      <c r="ANB93" s="28"/>
    </row>
    <row r="94" spans="3:1042" s="6" customFormat="1" ht="15" customHeight="1" x14ac:dyDescent="0.25">
      <c r="C94" s="6" t="str">
        <f t="shared" si="15"/>
        <v>American</v>
      </c>
      <c r="D94" s="6" t="str">
        <f t="shared" si="16"/>
        <v>HPE6280H045DV 102  (80 gal)</v>
      </c>
      <c r="E94" s="6">
        <f t="shared" si="17"/>
        <v>120312</v>
      </c>
      <c r="F94" s="55">
        <f t="shared" si="18"/>
        <v>80</v>
      </c>
      <c r="G94" s="6" t="str">
        <f t="shared" si="19"/>
        <v>AOSmithPHPT80</v>
      </c>
      <c r="H94" s="117">
        <f t="shared" si="20"/>
        <v>0</v>
      </c>
      <c r="I94" s="157" t="str">
        <f t="shared" si="21"/>
        <v>AmericanHPE6280</v>
      </c>
      <c r="J94" s="91" t="s">
        <v>192</v>
      </c>
      <c r="K94" s="32">
        <v>1</v>
      </c>
      <c r="L94" s="75">
        <f t="shared" si="22"/>
        <v>12</v>
      </c>
      <c r="M94" s="9" t="s">
        <v>17</v>
      </c>
      <c r="N94" s="62">
        <f t="shared" si="51"/>
        <v>3</v>
      </c>
      <c r="O94" s="62">
        <f xml:space="preserve"> (L94*10000) + (N94*100) + VLOOKUP( U94, $R$2:$T$61, 2, FALSE )</f>
        <v>120312</v>
      </c>
      <c r="P94" s="59" t="str">
        <f t="shared" si="28"/>
        <v>HPE6280H045DV 102  (80 gal)</v>
      </c>
      <c r="Q94" s="156">
        <f>COUNTIF(P$64:P$428, P94)</f>
        <v>1</v>
      </c>
      <c r="R94" s="10" t="s">
        <v>62</v>
      </c>
      <c r="S94" s="11">
        <v>80</v>
      </c>
      <c r="T94" s="30" t="s">
        <v>87</v>
      </c>
      <c r="U94" s="80" t="s">
        <v>105</v>
      </c>
      <c r="V94" s="85" t="str">
        <f>VLOOKUP( U94, $R$2:$T$61, 3, FALSE )</f>
        <v>AOSmithPHPT80</v>
      </c>
      <c r="W94" s="116">
        <v>0</v>
      </c>
      <c r="X94" s="42" t="s">
        <v>13</v>
      </c>
      <c r="Y94" s="43">
        <v>42591</v>
      </c>
      <c r="Z94" s="44" t="s">
        <v>80</v>
      </c>
      <c r="AA94" s="127" t="str">
        <f t="shared" si="2"/>
        <v>2,     120312,   "HPE6280H045DV 102  (80 gal)"</v>
      </c>
      <c r="AB94" s="129" t="str">
        <f t="shared" ref="AB94:AB111" si="52">AB93</f>
        <v>American</v>
      </c>
      <c r="AC94" s="130" t="s">
        <v>451</v>
      </c>
      <c r="AD94" s="154">
        <f>COUNTIF(AC$64:AC$428, AC94)</f>
        <v>1</v>
      </c>
      <c r="AE94" s="127" t="str">
        <f t="shared" si="3"/>
        <v xml:space="preserve">          case  HPE6280H045DV 102  (80 gal)   :   "AmericanHPE6280"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3:1042" s="6" customFormat="1" ht="15" customHeight="1" x14ac:dyDescent="0.25">
      <c r="C95" s="6" t="str">
        <f t="shared" si="15"/>
        <v>American</v>
      </c>
      <c r="D95" s="6" t="str">
        <f t="shared" si="16"/>
        <v>HPHE10250H045DV 120  (50 gal)</v>
      </c>
      <c r="E95" s="6">
        <f t="shared" si="17"/>
        <v>120413</v>
      </c>
      <c r="F95" s="55">
        <f t="shared" si="18"/>
        <v>50</v>
      </c>
      <c r="G95" s="6" t="str">
        <f t="shared" si="19"/>
        <v>AOSmithHPTU50</v>
      </c>
      <c r="H95" s="117">
        <f t="shared" si="20"/>
        <v>0</v>
      </c>
      <c r="I95" s="157" t="str">
        <f t="shared" si="21"/>
        <v>AmericanHPHE10250</v>
      </c>
      <c r="J95" s="91" t="s">
        <v>192</v>
      </c>
      <c r="K95" s="32">
        <v>3</v>
      </c>
      <c r="L95" s="75">
        <f t="shared" si="22"/>
        <v>12</v>
      </c>
      <c r="M95" s="9" t="s">
        <v>17</v>
      </c>
      <c r="N95" s="62">
        <f t="shared" si="51"/>
        <v>4</v>
      </c>
      <c r="O95" s="62">
        <f xml:space="preserve"> (L95*10000) + (N95*100) + VLOOKUP( U95, $R$2:$T$61, 2, FALSE )</f>
        <v>120413</v>
      </c>
      <c r="P95" s="59" t="str">
        <f t="shared" si="28"/>
        <v>HPHE10250H045DV 120  (50 gal)</v>
      </c>
      <c r="Q95" s="156">
        <f>COUNTIF(P$64:P$428, P95)</f>
        <v>1</v>
      </c>
      <c r="R95" s="10" t="s">
        <v>18</v>
      </c>
      <c r="S95" s="11">
        <v>50</v>
      </c>
      <c r="T95" s="30" t="s">
        <v>81</v>
      </c>
      <c r="U95" s="80" t="s">
        <v>106</v>
      </c>
      <c r="V95" s="85" t="str">
        <f>VLOOKUP( U95, $R$2:$T$61, 3, FALSE )</f>
        <v>AOSmithHPTU50</v>
      </c>
      <c r="W95" s="116">
        <v>0</v>
      </c>
      <c r="X95" s="42" t="s">
        <v>8</v>
      </c>
      <c r="Y95" s="43">
        <v>42545</v>
      </c>
      <c r="Z95" s="44" t="s">
        <v>80</v>
      </c>
      <c r="AA95" s="127" t="str">
        <f t="shared" si="2"/>
        <v>2,     120413,   "HPHE10250H045DV 120  (50 gal)"</v>
      </c>
      <c r="AB95" s="129" t="str">
        <f t="shared" si="52"/>
        <v>American</v>
      </c>
      <c r="AC95" s="130" t="s">
        <v>452</v>
      </c>
      <c r="AD95" s="154">
        <f>COUNTIF(AC$64:AC$428, AC95)</f>
        <v>1</v>
      </c>
      <c r="AE95" s="127" t="str">
        <f t="shared" si="3"/>
        <v xml:space="preserve">          case  HPHE10250H045DV 120  (50 gal)   :   "AmericanHPHE10250"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</row>
    <row r="96" spans="3:1042" s="6" customFormat="1" ht="15" customHeight="1" x14ac:dyDescent="0.25">
      <c r="C96" s="6" t="str">
        <f t="shared" si="15"/>
        <v>American</v>
      </c>
      <c r="D96" s="6" t="str">
        <f t="shared" si="16"/>
        <v>HPHE10250H045DVN 120  (50 gal)</v>
      </c>
      <c r="E96" s="6">
        <f t="shared" si="17"/>
        <v>120513</v>
      </c>
      <c r="F96" s="55">
        <f t="shared" si="18"/>
        <v>50</v>
      </c>
      <c r="G96" s="6" t="str">
        <f t="shared" si="19"/>
        <v>AOSmithHPTU50</v>
      </c>
      <c r="H96" s="117">
        <f t="shared" si="20"/>
        <v>0</v>
      </c>
      <c r="I96" s="157" t="str">
        <f t="shared" si="21"/>
        <v>AmericanHPHE10250N</v>
      </c>
      <c r="J96" s="91" t="s">
        <v>192</v>
      </c>
      <c r="K96" s="32">
        <v>3</v>
      </c>
      <c r="L96" s="75">
        <f t="shared" si="22"/>
        <v>12</v>
      </c>
      <c r="M96" s="9" t="s">
        <v>17</v>
      </c>
      <c r="N96" s="62">
        <f t="shared" si="51"/>
        <v>5</v>
      </c>
      <c r="O96" s="62">
        <f xml:space="preserve"> (L96*10000) + (N96*100) + VLOOKUP( U96, $R$2:$T$61, 2, FALSE )</f>
        <v>120513</v>
      </c>
      <c r="P96" s="59" t="str">
        <f t="shared" si="28"/>
        <v>HPHE10250H045DVN 120  (50 gal)</v>
      </c>
      <c r="Q96" s="156">
        <f>COUNTIF(P$64:P$428, P96)</f>
        <v>1</v>
      </c>
      <c r="R96" s="10" t="s">
        <v>19</v>
      </c>
      <c r="S96" s="11">
        <v>50</v>
      </c>
      <c r="T96" s="30" t="s">
        <v>81</v>
      </c>
      <c r="U96" s="80" t="s">
        <v>106</v>
      </c>
      <c r="V96" s="85" t="str">
        <f>VLOOKUP( U96, $R$2:$T$61, 3, FALSE )</f>
        <v>AOSmithHPTU50</v>
      </c>
      <c r="W96" s="116">
        <v>0</v>
      </c>
      <c r="X96" s="42" t="s">
        <v>8</v>
      </c>
      <c r="Y96" s="43">
        <v>42545</v>
      </c>
      <c r="Z96" s="44" t="s">
        <v>80</v>
      </c>
      <c r="AA96" s="127" t="str">
        <f t="shared" si="2"/>
        <v>2,     120513,   "HPHE10250H045DVN 120  (50 gal)"</v>
      </c>
      <c r="AB96" s="129" t="str">
        <f t="shared" si="52"/>
        <v>American</v>
      </c>
      <c r="AC96" s="130" t="s">
        <v>453</v>
      </c>
      <c r="AD96" s="154">
        <f>COUNTIF(AC$64:AC$428, AC96)</f>
        <v>1</v>
      </c>
      <c r="AE96" s="127" t="str">
        <f t="shared" si="3"/>
        <v xml:space="preserve">          case  HPHE10250H045DVN 120  (50 gal)   :   "AmericanHPHE10250N"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  <c r="AMM96"/>
      <c r="AMN96"/>
      <c r="AMO96"/>
      <c r="AMP96"/>
      <c r="AMQ96"/>
      <c r="AMR96"/>
      <c r="AMS96"/>
      <c r="AMT96"/>
      <c r="AMU96"/>
      <c r="AMV96"/>
      <c r="AMW96"/>
      <c r="AMX96"/>
      <c r="AMY96"/>
    </row>
    <row r="97" spans="3:1042" s="6" customFormat="1" ht="15" customHeight="1" x14ac:dyDescent="0.25">
      <c r="C97" s="121" t="str">
        <f t="shared" si="15"/>
        <v>American</v>
      </c>
      <c r="D97" s="121" t="str">
        <f t="shared" si="16"/>
        <v>HPHE10250H045DVDR 130  (50 gal, JA13)</v>
      </c>
      <c r="E97" s="121">
        <f t="shared" si="17"/>
        <v>121413</v>
      </c>
      <c r="F97" s="55">
        <f t="shared" ref="F97" si="53">S97</f>
        <v>50</v>
      </c>
      <c r="G97" s="6" t="str">
        <f t="shared" si="19"/>
        <v>AOSmithHPTU50</v>
      </c>
      <c r="H97" s="117">
        <f t="shared" ref="H97" si="54">W97</f>
        <v>1</v>
      </c>
      <c r="I97" s="157" t="str">
        <f t="shared" si="21"/>
        <v>AmericanHPHE10250DR</v>
      </c>
      <c r="J97" s="91" t="s">
        <v>192</v>
      </c>
      <c r="K97" s="32">
        <v>3</v>
      </c>
      <c r="L97" s="75">
        <f t="shared" ref="L97" si="55">VLOOKUP( M97, $M$2:$N$21, 2, FALSE )</f>
        <v>12</v>
      </c>
      <c r="M97" s="9" t="s">
        <v>17</v>
      </c>
      <c r="N97" s="122">
        <v>14</v>
      </c>
      <c r="O97" s="62">
        <f t="shared" ref="O97" si="56" xml:space="preserve"> (L97*10000) + (N97*100) + VLOOKUP( U97, $R$2:$T$61, 2, FALSE )</f>
        <v>121413</v>
      </c>
      <c r="P97" s="59" t="str">
        <f t="shared" si="28"/>
        <v>HPHE10250H045DVDR 130  (50 gal, JA13)</v>
      </c>
      <c r="Q97" s="156">
        <f>COUNTIF(P$64:P$428, P97)</f>
        <v>1</v>
      </c>
      <c r="R97" s="10" t="s">
        <v>425</v>
      </c>
      <c r="S97" s="11">
        <v>50</v>
      </c>
      <c r="T97" s="30" t="s">
        <v>81</v>
      </c>
      <c r="U97" s="80" t="s">
        <v>106</v>
      </c>
      <c r="V97" s="85" t="str">
        <f t="shared" ref="V97" si="57">VLOOKUP( U97, $R$2:$T$61, 3, FALSE )</f>
        <v>AOSmithHPTU50</v>
      </c>
      <c r="W97" s="118">
        <v>1</v>
      </c>
      <c r="X97" s="42" t="s">
        <v>8</v>
      </c>
      <c r="Y97" s="43">
        <v>44118</v>
      </c>
      <c r="Z97" s="44" t="s">
        <v>80</v>
      </c>
      <c r="AA97" s="127" t="str">
        <f t="shared" si="2"/>
        <v>2,     121413,   "HPHE10250H045DVDR 130  (50 gal, JA13)"</v>
      </c>
      <c r="AB97" s="129" t="str">
        <f t="shared" si="52"/>
        <v>American</v>
      </c>
      <c r="AC97" s="131" t="s">
        <v>462</v>
      </c>
      <c r="AD97" s="154">
        <f>COUNTIF(AC$64:AC$428, AC97)</f>
        <v>1</v>
      </c>
      <c r="AE97" s="127" t="str">
        <f t="shared" si="3"/>
        <v xml:space="preserve">          case  HPHE10250H045DVDR 130  (50 gal, JA13)   :   "AmericanHPHE10250DR"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</row>
    <row r="98" spans="3:1042" s="6" customFormat="1" ht="15" customHeight="1" x14ac:dyDescent="0.25">
      <c r="C98" s="6" t="str">
        <f t="shared" si="15"/>
        <v>American</v>
      </c>
      <c r="D98" s="6" t="str">
        <f t="shared" si="16"/>
        <v>HPHE10266H045DV 120  (66 gal)</v>
      </c>
      <c r="E98" s="6">
        <f t="shared" si="17"/>
        <v>120614</v>
      </c>
      <c r="F98" s="55">
        <f t="shared" si="18"/>
        <v>66</v>
      </c>
      <c r="G98" s="6" t="str">
        <f t="shared" si="19"/>
        <v>AOSmithHPTU66</v>
      </c>
      <c r="H98" s="117">
        <f t="shared" si="20"/>
        <v>0</v>
      </c>
      <c r="I98" s="157" t="str">
        <f t="shared" si="21"/>
        <v>AmericanHPHE10266Res</v>
      </c>
      <c r="J98" s="91" t="s">
        <v>192</v>
      </c>
      <c r="K98" s="32">
        <v>3</v>
      </c>
      <c r="L98" s="75">
        <f t="shared" si="22"/>
        <v>12</v>
      </c>
      <c r="M98" s="9" t="s">
        <v>17</v>
      </c>
      <c r="N98" s="123">
        <f>N96+1</f>
        <v>6</v>
      </c>
      <c r="O98" s="62">
        <f xml:space="preserve"> (L98*10000) + (N98*100) + VLOOKUP( U98, $R$2:$T$61, 2, FALSE )</f>
        <v>120614</v>
      </c>
      <c r="P98" s="59" t="str">
        <f t="shared" si="28"/>
        <v>HPHE10266H045DV 120  (66 gal)</v>
      </c>
      <c r="Q98" s="156">
        <f>COUNTIF(P$64:P$428, P98)</f>
        <v>1</v>
      </c>
      <c r="R98" s="10" t="s">
        <v>20</v>
      </c>
      <c r="S98" s="11">
        <v>66</v>
      </c>
      <c r="T98" s="30" t="s">
        <v>82</v>
      </c>
      <c r="U98" s="80" t="s">
        <v>102</v>
      </c>
      <c r="V98" s="85" t="str">
        <f>VLOOKUP( U98, $R$2:$T$61, 3, FALSE )</f>
        <v>AOSmithHPTU66</v>
      </c>
      <c r="W98" s="116">
        <v>0</v>
      </c>
      <c r="X98" s="42">
        <v>3</v>
      </c>
      <c r="Y98" s="43">
        <v>42545</v>
      </c>
      <c r="Z98" s="44" t="s">
        <v>80</v>
      </c>
      <c r="AA98" s="127" t="str">
        <f t="shared" si="2"/>
        <v>2,     120614,   "HPHE10266H045DV 120  (66 gal)"</v>
      </c>
      <c r="AB98" s="129" t="str">
        <f t="shared" si="52"/>
        <v>American</v>
      </c>
      <c r="AC98" s="130" t="s">
        <v>454</v>
      </c>
      <c r="AD98" s="154">
        <f>COUNTIF(AC$64:AC$428, AC98)</f>
        <v>1</v>
      </c>
      <c r="AE98" s="127" t="str">
        <f t="shared" si="3"/>
        <v xml:space="preserve">          case  HPHE10266H045DV 120  (66 gal)   :   "AmericanHPHE10266Res"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</row>
    <row r="99" spans="3:1042" s="6" customFormat="1" ht="15" customHeight="1" x14ac:dyDescent="0.25">
      <c r="C99" s="6" t="str">
        <f t="shared" si="15"/>
        <v>American</v>
      </c>
      <c r="D99" s="6" t="str">
        <f t="shared" si="16"/>
        <v>HPHE10266H045DVN 120  (66 gal)</v>
      </c>
      <c r="E99" s="6">
        <f t="shared" si="17"/>
        <v>120714</v>
      </c>
      <c r="F99" s="55">
        <f t="shared" si="18"/>
        <v>66</v>
      </c>
      <c r="G99" s="6" t="str">
        <f t="shared" si="19"/>
        <v>AOSmithHPTU66</v>
      </c>
      <c r="H99" s="117">
        <f t="shared" si="20"/>
        <v>0</v>
      </c>
      <c r="I99" s="157" t="str">
        <f t="shared" si="21"/>
        <v>AmericanHPHE10266NRes</v>
      </c>
      <c r="J99" s="91" t="s">
        <v>192</v>
      </c>
      <c r="K99" s="32">
        <v>3</v>
      </c>
      <c r="L99" s="75">
        <f t="shared" si="22"/>
        <v>12</v>
      </c>
      <c r="M99" s="9" t="s">
        <v>17</v>
      </c>
      <c r="N99" s="62">
        <f t="shared" si="51"/>
        <v>7</v>
      </c>
      <c r="O99" s="62">
        <f xml:space="preserve"> (L99*10000) + (N99*100) + VLOOKUP( U99, $R$2:$T$61, 2, FALSE )</f>
        <v>120714</v>
      </c>
      <c r="P99" s="59" t="str">
        <f t="shared" si="28"/>
        <v>HPHE10266H045DVN 120  (66 gal)</v>
      </c>
      <c r="Q99" s="156">
        <f>COUNTIF(P$64:P$428, P99)</f>
        <v>1</v>
      </c>
      <c r="R99" s="10" t="s">
        <v>21</v>
      </c>
      <c r="S99" s="11">
        <v>66</v>
      </c>
      <c r="T99" s="30" t="s">
        <v>82</v>
      </c>
      <c r="U99" s="80" t="s">
        <v>102</v>
      </c>
      <c r="V99" s="85" t="str">
        <f>VLOOKUP( U99, $R$2:$T$61, 3, FALSE )</f>
        <v>AOSmithHPTU66</v>
      </c>
      <c r="W99" s="116">
        <v>0</v>
      </c>
      <c r="X99" s="42">
        <v>3</v>
      </c>
      <c r="Y99" s="43">
        <v>42545</v>
      </c>
      <c r="Z99" s="44" t="s">
        <v>80</v>
      </c>
      <c r="AA99" s="127" t="str">
        <f t="shared" si="2"/>
        <v>2,     120714,   "HPHE10266H045DVN 120  (66 gal)"</v>
      </c>
      <c r="AB99" s="129" t="str">
        <f t="shared" si="52"/>
        <v>American</v>
      </c>
      <c r="AC99" s="130" t="s">
        <v>455</v>
      </c>
      <c r="AD99" s="154">
        <f>COUNTIF(AC$64:AC$428, AC99)</f>
        <v>1</v>
      </c>
      <c r="AE99" s="127" t="str">
        <f t="shared" si="3"/>
        <v xml:space="preserve">          case  HPHE10266H045DVN 120  (66 gal)   :   "AmericanHPHE10266NRes"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  <c r="AMM99"/>
      <c r="AMN99"/>
      <c r="AMO99"/>
      <c r="AMP99"/>
      <c r="AMQ99"/>
      <c r="AMR99"/>
      <c r="AMS99"/>
      <c r="AMT99"/>
      <c r="AMU99"/>
      <c r="AMV99"/>
      <c r="AMW99"/>
      <c r="AMX99"/>
      <c r="AMY99"/>
    </row>
    <row r="100" spans="3:1042" s="6" customFormat="1" ht="15" customHeight="1" x14ac:dyDescent="0.25">
      <c r="C100" s="121" t="str">
        <f t="shared" si="15"/>
        <v>American</v>
      </c>
      <c r="D100" s="121" t="str">
        <f t="shared" si="16"/>
        <v>HPHE10266H045DVDR 130  (66 gal, JA13)</v>
      </c>
      <c r="E100" s="121">
        <f t="shared" si="17"/>
        <v>121514</v>
      </c>
      <c r="F100" s="55">
        <f t="shared" ref="F100" si="58">S100</f>
        <v>66</v>
      </c>
      <c r="G100" s="6" t="str">
        <f t="shared" si="19"/>
        <v>AOSmithHPTU66</v>
      </c>
      <c r="H100" s="117">
        <f t="shared" ref="H100" si="59">W100</f>
        <v>1</v>
      </c>
      <c r="I100" s="157" t="str">
        <f t="shared" si="21"/>
        <v>AmericanHPHE10266DR</v>
      </c>
      <c r="J100" s="91" t="s">
        <v>192</v>
      </c>
      <c r="K100" s="32">
        <v>3</v>
      </c>
      <c r="L100" s="75">
        <f t="shared" ref="L100" si="60">VLOOKUP( M100, $M$2:$N$21, 2, FALSE )</f>
        <v>12</v>
      </c>
      <c r="M100" s="9" t="s">
        <v>17</v>
      </c>
      <c r="N100" s="122">
        <v>15</v>
      </c>
      <c r="O100" s="62">
        <f t="shared" ref="O100" si="61" xml:space="preserve"> (L100*10000) + (N100*100) + VLOOKUP( U100, $R$2:$T$61, 2, FALSE )</f>
        <v>121514</v>
      </c>
      <c r="P100" s="59" t="str">
        <f t="shared" si="28"/>
        <v>HPHE10266H045DVDR 130  (66 gal, JA13)</v>
      </c>
      <c r="Q100" s="156">
        <f>COUNTIF(P$64:P$428, P100)</f>
        <v>1</v>
      </c>
      <c r="R100" s="10" t="s">
        <v>426</v>
      </c>
      <c r="S100" s="11">
        <v>66</v>
      </c>
      <c r="T100" s="30" t="s">
        <v>82</v>
      </c>
      <c r="U100" s="80" t="s">
        <v>102</v>
      </c>
      <c r="V100" s="85" t="str">
        <f t="shared" ref="V100" si="62">VLOOKUP( U100, $R$2:$T$61, 3, FALSE )</f>
        <v>AOSmithHPTU66</v>
      </c>
      <c r="W100" s="118">
        <v>1</v>
      </c>
      <c r="X100" s="42">
        <v>3</v>
      </c>
      <c r="Y100" s="43">
        <v>44118</v>
      </c>
      <c r="Z100" s="44" t="s">
        <v>80</v>
      </c>
      <c r="AA100" s="127" t="str">
        <f t="shared" si="2"/>
        <v>2,     121514,   "HPHE10266H045DVDR 130  (66 gal, JA13)"</v>
      </c>
      <c r="AB100" s="129" t="str">
        <f t="shared" si="52"/>
        <v>American</v>
      </c>
      <c r="AC100" s="131" t="s">
        <v>463</v>
      </c>
      <c r="AD100" s="154">
        <f>COUNTIF(AC$64:AC$428, AC100)</f>
        <v>1</v>
      </c>
      <c r="AE100" s="127" t="str">
        <f t="shared" si="3"/>
        <v xml:space="preserve">          case  HPHE10266H045DVDR 130  (66 gal, JA13)   :   "AmericanHPHE10266DR"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  <c r="AMM100"/>
      <c r="AMN100"/>
      <c r="AMO100"/>
      <c r="AMP100"/>
      <c r="AMQ100"/>
      <c r="AMR100"/>
      <c r="AMS100"/>
      <c r="AMT100"/>
      <c r="AMU100"/>
      <c r="AMV100"/>
      <c r="AMW100"/>
      <c r="AMX100"/>
      <c r="AMY100"/>
    </row>
    <row r="101" spans="3:1042" s="6" customFormat="1" ht="15" customHeight="1" x14ac:dyDescent="0.25">
      <c r="C101" s="6" t="str">
        <f t="shared" si="15"/>
        <v>American</v>
      </c>
      <c r="D101" s="6" t="str">
        <f t="shared" si="16"/>
        <v>HPHE10280H045DV 120  (80 gal)</v>
      </c>
      <c r="E101" s="6">
        <f t="shared" si="17"/>
        <v>120815</v>
      </c>
      <c r="F101" s="55">
        <f t="shared" si="18"/>
        <v>80</v>
      </c>
      <c r="G101" s="6" t="str">
        <f t="shared" si="19"/>
        <v>AOSmithHPTU80</v>
      </c>
      <c r="H101" s="117">
        <f t="shared" si="20"/>
        <v>0</v>
      </c>
      <c r="I101" s="157" t="str">
        <f t="shared" si="21"/>
        <v>AmericanHPHE10280Res</v>
      </c>
      <c r="J101" s="91" t="s">
        <v>192</v>
      </c>
      <c r="K101" s="32">
        <v>3</v>
      </c>
      <c r="L101" s="75">
        <f t="shared" si="22"/>
        <v>12</v>
      </c>
      <c r="M101" s="9" t="s">
        <v>17</v>
      </c>
      <c r="N101" s="123">
        <f>N99+1</f>
        <v>8</v>
      </c>
      <c r="O101" s="62">
        <f xml:space="preserve"> (L101*10000) + (N101*100) + VLOOKUP( U101, $R$2:$T$61, 2, FALSE )</f>
        <v>120815</v>
      </c>
      <c r="P101" s="59" t="str">
        <f t="shared" si="28"/>
        <v>HPHE10280H045DV 120  (80 gal)</v>
      </c>
      <c r="Q101" s="156">
        <f>COUNTIF(P$64:P$428, P101)</f>
        <v>1</v>
      </c>
      <c r="R101" s="10" t="s">
        <v>22</v>
      </c>
      <c r="S101" s="11">
        <v>80</v>
      </c>
      <c r="T101" s="30" t="s">
        <v>83</v>
      </c>
      <c r="U101" s="80" t="s">
        <v>103</v>
      </c>
      <c r="V101" s="85" t="str">
        <f>VLOOKUP( U101, $R$2:$T$61, 3, FALSE )</f>
        <v>AOSmithHPTU80</v>
      </c>
      <c r="W101" s="116">
        <v>0</v>
      </c>
      <c r="X101" s="42" t="s">
        <v>13</v>
      </c>
      <c r="Y101" s="43">
        <v>42545</v>
      </c>
      <c r="Z101" s="44" t="s">
        <v>80</v>
      </c>
      <c r="AA101" s="127" t="str">
        <f t="shared" si="2"/>
        <v>2,     120815,   "HPHE10280H045DV 120  (80 gal)"</v>
      </c>
      <c r="AB101" s="129" t="str">
        <f t="shared" si="52"/>
        <v>American</v>
      </c>
      <c r="AC101" s="130" t="s">
        <v>456</v>
      </c>
      <c r="AD101" s="154">
        <f>COUNTIF(AC$64:AC$428, AC101)</f>
        <v>1</v>
      </c>
      <c r="AE101" s="127" t="str">
        <f t="shared" si="3"/>
        <v xml:space="preserve">          case  HPHE10280H045DV 120  (80 gal)   :   "AmericanHPHE10280Res"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  <c r="AMN101"/>
      <c r="AMO101"/>
      <c r="AMP101"/>
      <c r="AMQ101"/>
      <c r="AMR101"/>
      <c r="AMS101"/>
      <c r="AMT101"/>
      <c r="AMU101"/>
      <c r="AMV101"/>
      <c r="AMW101"/>
      <c r="AMX101"/>
      <c r="AMY101"/>
    </row>
    <row r="102" spans="3:1042" s="6" customFormat="1" ht="15" customHeight="1" x14ac:dyDescent="0.25">
      <c r="C102" s="6" t="str">
        <f t="shared" si="15"/>
        <v>American</v>
      </c>
      <c r="D102" s="6" t="str">
        <f t="shared" si="16"/>
        <v>HPHE10280H045DVN 120  (80 gal)</v>
      </c>
      <c r="E102" s="6">
        <f t="shared" si="17"/>
        <v>120915</v>
      </c>
      <c r="F102" s="55">
        <f t="shared" si="18"/>
        <v>80</v>
      </c>
      <c r="G102" s="6" t="str">
        <f t="shared" si="19"/>
        <v>AOSmithHPTU80</v>
      </c>
      <c r="H102" s="117">
        <f t="shared" si="20"/>
        <v>0</v>
      </c>
      <c r="I102" s="157" t="str">
        <f t="shared" si="21"/>
        <v>AmericanHPHE10280NRes</v>
      </c>
      <c r="J102" s="91" t="s">
        <v>192</v>
      </c>
      <c r="K102" s="32">
        <v>3</v>
      </c>
      <c r="L102" s="75">
        <f t="shared" si="22"/>
        <v>12</v>
      </c>
      <c r="M102" s="9" t="s">
        <v>17</v>
      </c>
      <c r="N102" s="62">
        <f t="shared" si="51"/>
        <v>9</v>
      </c>
      <c r="O102" s="62">
        <f xml:space="preserve"> (L102*10000) + (N102*100) + VLOOKUP( U102, $R$2:$T$61, 2, FALSE )</f>
        <v>120915</v>
      </c>
      <c r="P102" s="59" t="str">
        <f t="shared" si="28"/>
        <v>HPHE10280H045DVN 120  (80 gal)</v>
      </c>
      <c r="Q102" s="156">
        <f>COUNTIF(P$64:P$428, P102)</f>
        <v>1</v>
      </c>
      <c r="R102" s="10" t="s">
        <v>23</v>
      </c>
      <c r="S102" s="11">
        <v>80</v>
      </c>
      <c r="T102" s="30" t="s">
        <v>83</v>
      </c>
      <c r="U102" s="80" t="s">
        <v>103</v>
      </c>
      <c r="V102" s="85" t="str">
        <f>VLOOKUP( U102, $R$2:$T$61, 3, FALSE )</f>
        <v>AOSmithHPTU80</v>
      </c>
      <c r="W102" s="116">
        <v>0</v>
      </c>
      <c r="X102" s="42" t="s">
        <v>13</v>
      </c>
      <c r="Y102" s="43">
        <v>42545</v>
      </c>
      <c r="Z102" s="44" t="s">
        <v>80</v>
      </c>
      <c r="AA102" s="127" t="str">
        <f t="shared" si="2"/>
        <v>2,     120915,   "HPHE10280H045DVN 120  (80 gal)"</v>
      </c>
      <c r="AB102" s="129" t="str">
        <f t="shared" si="52"/>
        <v>American</v>
      </c>
      <c r="AC102" s="130" t="s">
        <v>457</v>
      </c>
      <c r="AD102" s="154">
        <f>COUNTIF(AC$64:AC$428, AC102)</f>
        <v>1</v>
      </c>
      <c r="AE102" s="127" t="str">
        <f t="shared" si="3"/>
        <v xml:space="preserve">          case  HPHE10280H045DVN 120  (80 gal)   :   "AmericanHPHE10280NRes"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  <c r="AMN102"/>
      <c r="AMO102"/>
      <c r="AMP102"/>
      <c r="AMQ102"/>
      <c r="AMR102"/>
      <c r="AMS102"/>
      <c r="AMT102"/>
      <c r="AMU102"/>
      <c r="AMV102"/>
      <c r="AMW102"/>
      <c r="AMX102"/>
      <c r="AMY102"/>
    </row>
    <row r="103" spans="3:1042" s="6" customFormat="1" ht="15" customHeight="1" x14ac:dyDescent="0.25">
      <c r="C103" s="121" t="str">
        <f t="shared" si="15"/>
        <v>American</v>
      </c>
      <c r="D103" s="121" t="str">
        <f t="shared" si="16"/>
        <v>HPHE10280H045DVDR 130  (80 gal, JA13)</v>
      </c>
      <c r="E103" s="121">
        <f t="shared" si="17"/>
        <v>121615</v>
      </c>
      <c r="F103" s="55">
        <f t="shared" ref="F103" si="63">S103</f>
        <v>80</v>
      </c>
      <c r="G103" s="6" t="str">
        <f t="shared" si="19"/>
        <v>AOSmithHPTU80</v>
      </c>
      <c r="H103" s="117">
        <f t="shared" ref="H103" si="64">W103</f>
        <v>1</v>
      </c>
      <c r="I103" s="157" t="str">
        <f t="shared" si="21"/>
        <v>AmericanHPHE10280DR</v>
      </c>
      <c r="J103" s="91" t="s">
        <v>192</v>
      </c>
      <c r="K103" s="32">
        <v>3</v>
      </c>
      <c r="L103" s="75">
        <f t="shared" ref="L103" si="65">VLOOKUP( M103, $M$2:$N$21, 2, FALSE )</f>
        <v>12</v>
      </c>
      <c r="M103" s="9" t="s">
        <v>17</v>
      </c>
      <c r="N103" s="122">
        <v>16</v>
      </c>
      <c r="O103" s="62">
        <f t="shared" ref="O103" si="66" xml:space="preserve"> (L103*10000) + (N103*100) + VLOOKUP( U103, $R$2:$T$61, 2, FALSE )</f>
        <v>121615</v>
      </c>
      <c r="P103" s="59" t="str">
        <f t="shared" si="28"/>
        <v>HPHE10280H045DVDR 130  (80 gal, JA13)</v>
      </c>
      <c r="Q103" s="156">
        <f>COUNTIF(P$64:P$428, P103)</f>
        <v>1</v>
      </c>
      <c r="R103" s="10" t="s">
        <v>427</v>
      </c>
      <c r="S103" s="11">
        <v>80</v>
      </c>
      <c r="T103" s="30" t="s">
        <v>83</v>
      </c>
      <c r="U103" s="80" t="s">
        <v>103</v>
      </c>
      <c r="V103" s="85" t="str">
        <f t="shared" ref="V103" si="67">VLOOKUP( U103, $R$2:$T$61, 3, FALSE )</f>
        <v>AOSmithHPTU80</v>
      </c>
      <c r="W103" s="118">
        <v>1</v>
      </c>
      <c r="X103" s="42" t="s">
        <v>13</v>
      </c>
      <c r="Y103" s="43">
        <v>44118</v>
      </c>
      <c r="Z103" s="44" t="s">
        <v>80</v>
      </c>
      <c r="AA103" s="127" t="str">
        <f t="shared" si="2"/>
        <v>2,     121615,   "HPHE10280H045DVDR 130  (80 gal, JA13)"</v>
      </c>
      <c r="AB103" s="129" t="str">
        <f t="shared" si="52"/>
        <v>American</v>
      </c>
      <c r="AC103" s="131" t="s">
        <v>464</v>
      </c>
      <c r="AD103" s="154">
        <f>COUNTIF(AC$64:AC$428, AC103)</f>
        <v>1</v>
      </c>
      <c r="AE103" s="127" t="str">
        <f t="shared" si="3"/>
        <v xml:space="preserve">          case  HPHE10280H045DVDR 130  (80 gal, JA13)   :   "AmericanHPHE10280DR"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  <c r="AMM103"/>
      <c r="AMN103"/>
      <c r="AMO103"/>
      <c r="AMP103"/>
      <c r="AMQ103"/>
      <c r="AMR103"/>
      <c r="AMS103"/>
      <c r="AMT103"/>
      <c r="AMU103"/>
      <c r="AMV103"/>
      <c r="AMW103"/>
      <c r="AMX103"/>
      <c r="AMY103"/>
    </row>
    <row r="104" spans="3:1042" s="6" customFormat="1" ht="15" customHeight="1" x14ac:dyDescent="0.25">
      <c r="C104" s="6" t="str">
        <f t="shared" si="15"/>
        <v>American</v>
      </c>
      <c r="D104" s="6" t="str">
        <f t="shared" si="16"/>
        <v>HPHE6250H045DV  (50 gal)</v>
      </c>
      <c r="E104" s="6">
        <f t="shared" si="17"/>
        <v>121013</v>
      </c>
      <c r="F104" s="55">
        <f t="shared" si="18"/>
        <v>50</v>
      </c>
      <c r="G104" s="6" t="str">
        <f t="shared" si="19"/>
        <v>AOSmithHPTU50</v>
      </c>
      <c r="H104" s="117">
        <f t="shared" si="20"/>
        <v>0</v>
      </c>
      <c r="I104" s="157" t="str">
        <f t="shared" si="21"/>
        <v>AmericanHPHE6250</v>
      </c>
      <c r="J104" s="91" t="s">
        <v>192</v>
      </c>
      <c r="K104" s="34">
        <v>3</v>
      </c>
      <c r="L104" s="75">
        <f t="shared" si="22"/>
        <v>12</v>
      </c>
      <c r="M104" s="18" t="s">
        <v>17</v>
      </c>
      <c r="N104" s="123">
        <f>N102+1</f>
        <v>10</v>
      </c>
      <c r="O104" s="62">
        <f xml:space="preserve"> (L104*10000) + (N104*100) + VLOOKUP( U104, $R$2:$T$61, 2, FALSE )</f>
        <v>121013</v>
      </c>
      <c r="P104" s="59" t="str">
        <f t="shared" si="28"/>
        <v>HPHE6250H045DV  (50 gal)</v>
      </c>
      <c r="Q104" s="156">
        <f>COUNTIF(P$64:P$428, P104)</f>
        <v>1</v>
      </c>
      <c r="R104" s="19" t="s">
        <v>157</v>
      </c>
      <c r="S104" s="20">
        <v>50</v>
      </c>
      <c r="T104" s="31" t="s">
        <v>106</v>
      </c>
      <c r="U104" s="80" t="s">
        <v>106</v>
      </c>
      <c r="V104" s="85" t="str">
        <f>VLOOKUP( U104, $R$2:$T$61, 3, FALSE )</f>
        <v>AOSmithHPTU50</v>
      </c>
      <c r="W104" s="116">
        <v>0</v>
      </c>
      <c r="X104" s="45"/>
      <c r="Y104" s="45"/>
      <c r="Z104" s="44"/>
      <c r="AA104" s="127" t="str">
        <f t="shared" si="2"/>
        <v>2,     121013,   "HPHE6250H045DV  (50 gal)"</v>
      </c>
      <c r="AB104" s="129" t="str">
        <f t="shared" si="52"/>
        <v>American</v>
      </c>
      <c r="AC104" s="130" t="s">
        <v>458</v>
      </c>
      <c r="AD104" s="154">
        <f>COUNTIF(AC$64:AC$428, AC104)</f>
        <v>1</v>
      </c>
      <c r="AE104" s="127" t="str">
        <f t="shared" si="3"/>
        <v xml:space="preserve">          case  HPHE6250H045DV  (50 gal)   :   "AmericanHPHE6250"</v>
      </c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  <c r="IW104" s="18"/>
      <c r="IX104" s="18"/>
      <c r="IY104" s="18"/>
      <c r="IZ104" s="18"/>
      <c r="JA104" s="18"/>
      <c r="JB104" s="18"/>
      <c r="JC104" s="18"/>
      <c r="JD104" s="18"/>
      <c r="JE104" s="18"/>
      <c r="JF104" s="18"/>
      <c r="JG104" s="18"/>
      <c r="JH104" s="18"/>
      <c r="JI104" s="18"/>
      <c r="JJ104" s="18"/>
      <c r="JK104" s="18"/>
      <c r="JL104" s="18"/>
      <c r="JM104" s="18"/>
      <c r="JN104" s="18"/>
      <c r="JO104" s="18"/>
      <c r="JP104" s="18"/>
      <c r="JQ104" s="18"/>
      <c r="JR104" s="18"/>
      <c r="JS104" s="18"/>
      <c r="JT104" s="18"/>
      <c r="JU104" s="18"/>
      <c r="JV104" s="18"/>
      <c r="JW104" s="18"/>
      <c r="JX104" s="18"/>
      <c r="JY104" s="18"/>
      <c r="JZ104" s="18"/>
      <c r="KA104" s="18"/>
      <c r="KB104" s="18"/>
      <c r="KC104" s="18"/>
      <c r="KD104" s="18"/>
      <c r="KE104" s="18"/>
      <c r="KF104" s="18"/>
      <c r="KG104" s="18"/>
      <c r="KH104" s="18"/>
      <c r="KI104" s="18"/>
      <c r="KJ104" s="18"/>
      <c r="KK104" s="18"/>
      <c r="KL104" s="18"/>
      <c r="KM104" s="18"/>
      <c r="KN104" s="18"/>
      <c r="KO104" s="18"/>
      <c r="KP104" s="18"/>
      <c r="KQ104" s="18"/>
      <c r="KR104" s="18"/>
      <c r="KS104" s="18"/>
      <c r="KT104" s="18"/>
      <c r="KU104" s="18"/>
      <c r="KV104" s="18"/>
      <c r="KW104" s="18"/>
      <c r="KX104" s="18"/>
      <c r="KY104" s="18"/>
      <c r="KZ104" s="18"/>
      <c r="LA104" s="18"/>
      <c r="LB104" s="18"/>
      <c r="LC104" s="18"/>
      <c r="LD104" s="18"/>
      <c r="LE104" s="18"/>
      <c r="LF104" s="18"/>
      <c r="LG104" s="18"/>
      <c r="LH104" s="18"/>
      <c r="LI104" s="18"/>
      <c r="LJ104" s="18"/>
      <c r="LK104" s="18"/>
      <c r="LL104" s="18"/>
      <c r="LM104" s="18"/>
      <c r="LN104" s="18"/>
      <c r="LO104" s="18"/>
      <c r="LP104" s="18"/>
      <c r="LQ104" s="18"/>
      <c r="LR104" s="18"/>
      <c r="LS104" s="18"/>
      <c r="LT104" s="18"/>
      <c r="LU104" s="18"/>
      <c r="LV104" s="18"/>
      <c r="LW104" s="18"/>
      <c r="LX104" s="18"/>
      <c r="LY104" s="18"/>
      <c r="LZ104" s="18"/>
      <c r="MA104" s="18"/>
      <c r="MB104" s="18"/>
      <c r="MC104" s="18"/>
      <c r="MD104" s="18"/>
      <c r="ME104" s="18"/>
      <c r="MF104" s="18"/>
      <c r="MG104" s="18"/>
      <c r="MH104" s="18"/>
      <c r="MI104" s="18"/>
      <c r="MJ104" s="18"/>
      <c r="MK104" s="18"/>
      <c r="ML104" s="18"/>
      <c r="MM104" s="18"/>
      <c r="MN104" s="18"/>
      <c r="MO104" s="18"/>
      <c r="MP104" s="18"/>
      <c r="MQ104" s="18"/>
      <c r="MR104" s="18"/>
      <c r="MS104" s="18"/>
      <c r="MT104" s="18"/>
      <c r="MU104" s="18"/>
      <c r="MV104" s="18"/>
      <c r="MW104" s="18"/>
      <c r="MX104" s="18"/>
      <c r="MY104" s="18"/>
      <c r="MZ104" s="18"/>
      <c r="NA104" s="18"/>
      <c r="NB104" s="18"/>
      <c r="NC104" s="18"/>
      <c r="ND104" s="18"/>
      <c r="NE104" s="18"/>
      <c r="NF104" s="18"/>
      <c r="NG104" s="18"/>
      <c r="NH104" s="18"/>
      <c r="NI104" s="18"/>
      <c r="NJ104" s="18"/>
      <c r="NK104" s="18"/>
      <c r="NL104" s="18"/>
      <c r="NM104" s="18"/>
      <c r="NN104" s="18"/>
      <c r="NO104" s="18"/>
      <c r="NP104" s="18"/>
      <c r="NQ104" s="18"/>
      <c r="NR104" s="18"/>
      <c r="NS104" s="18"/>
      <c r="NT104" s="18"/>
      <c r="NU104" s="18"/>
      <c r="NV104" s="18"/>
      <c r="NW104" s="18"/>
      <c r="NX104" s="18"/>
      <c r="NY104" s="18"/>
      <c r="NZ104" s="18"/>
      <c r="OA104" s="18"/>
      <c r="OB104" s="18"/>
      <c r="OC104" s="18"/>
      <c r="OD104" s="18"/>
      <c r="OE104" s="18"/>
      <c r="OF104" s="18"/>
      <c r="OG104" s="18"/>
      <c r="OH104" s="18"/>
      <c r="OI104" s="18"/>
      <c r="OJ104" s="18"/>
      <c r="OK104" s="18"/>
      <c r="OL104" s="18"/>
      <c r="OM104" s="18"/>
      <c r="ON104" s="18"/>
      <c r="OO104" s="18"/>
      <c r="OP104" s="18"/>
      <c r="OQ104" s="18"/>
      <c r="OR104" s="18"/>
      <c r="OS104" s="18"/>
      <c r="OT104" s="18"/>
      <c r="OU104" s="18"/>
      <c r="OV104" s="18"/>
      <c r="OW104" s="18"/>
      <c r="OX104" s="18"/>
      <c r="OY104" s="18"/>
      <c r="OZ104" s="18"/>
      <c r="PA104" s="18"/>
      <c r="PB104" s="18"/>
      <c r="PC104" s="18"/>
      <c r="PD104" s="18"/>
      <c r="PE104" s="18"/>
      <c r="PF104" s="18"/>
      <c r="PG104" s="18"/>
      <c r="PH104" s="18"/>
      <c r="PI104" s="18"/>
      <c r="PJ104" s="18"/>
      <c r="PK104" s="18"/>
      <c r="PL104" s="18"/>
      <c r="PM104" s="18"/>
      <c r="PN104" s="18"/>
      <c r="PO104" s="18"/>
      <c r="PP104" s="18"/>
      <c r="PQ104" s="18"/>
      <c r="PR104" s="18"/>
      <c r="PS104" s="18"/>
      <c r="PT104" s="18"/>
      <c r="PU104" s="18"/>
      <c r="PV104" s="18"/>
      <c r="PW104" s="18"/>
      <c r="PX104" s="18"/>
      <c r="PY104" s="18"/>
      <c r="PZ104" s="18"/>
      <c r="QA104" s="18"/>
      <c r="QB104" s="18"/>
      <c r="QC104" s="18"/>
      <c r="QD104" s="18"/>
      <c r="QE104" s="18"/>
      <c r="QF104" s="18"/>
      <c r="QG104" s="18"/>
      <c r="QH104" s="18"/>
      <c r="QI104" s="18"/>
      <c r="QJ104" s="18"/>
      <c r="QK104" s="18"/>
      <c r="QL104" s="18"/>
      <c r="QM104" s="18"/>
      <c r="QN104" s="18"/>
      <c r="QO104" s="18"/>
      <c r="QP104" s="18"/>
      <c r="QQ104" s="18"/>
      <c r="QR104" s="18"/>
      <c r="QS104" s="18"/>
      <c r="QT104" s="18"/>
      <c r="QU104" s="18"/>
      <c r="QV104" s="18"/>
      <c r="QW104" s="18"/>
      <c r="QX104" s="18"/>
      <c r="QY104" s="18"/>
      <c r="QZ104" s="18"/>
      <c r="RA104" s="18"/>
      <c r="RB104" s="18"/>
      <c r="RC104" s="18"/>
      <c r="RD104" s="18"/>
      <c r="RE104" s="18"/>
      <c r="RF104" s="18"/>
      <c r="RG104" s="18"/>
      <c r="RH104" s="18"/>
      <c r="RI104" s="18"/>
      <c r="RJ104" s="18"/>
      <c r="RK104" s="18"/>
      <c r="RL104" s="18"/>
      <c r="RM104" s="18"/>
      <c r="RN104" s="18"/>
      <c r="RO104" s="18"/>
      <c r="RP104" s="18"/>
      <c r="RQ104" s="18"/>
      <c r="RR104" s="18"/>
      <c r="RS104" s="18"/>
      <c r="RT104" s="18"/>
      <c r="RU104" s="18"/>
      <c r="RV104" s="18"/>
      <c r="RW104" s="18"/>
      <c r="RX104" s="18"/>
      <c r="RY104" s="18"/>
      <c r="RZ104" s="18"/>
      <c r="SA104" s="18"/>
      <c r="SB104" s="18"/>
      <c r="SC104" s="18"/>
      <c r="SD104" s="18"/>
      <c r="SE104" s="18"/>
      <c r="SF104" s="18"/>
      <c r="SG104" s="18"/>
      <c r="SH104" s="18"/>
      <c r="SI104" s="18"/>
      <c r="SJ104" s="18"/>
      <c r="SK104" s="18"/>
      <c r="SL104" s="18"/>
      <c r="SM104" s="18"/>
      <c r="SN104" s="18"/>
      <c r="SO104" s="18"/>
      <c r="SP104" s="18"/>
      <c r="SQ104" s="18"/>
      <c r="SR104" s="18"/>
      <c r="SS104" s="18"/>
      <c r="ST104" s="18"/>
      <c r="SU104" s="18"/>
      <c r="SV104" s="18"/>
      <c r="SW104" s="18"/>
      <c r="SX104" s="18"/>
      <c r="SY104" s="18"/>
      <c r="SZ104" s="18"/>
      <c r="TA104" s="18"/>
      <c r="TB104" s="18"/>
      <c r="TC104" s="18"/>
      <c r="TD104" s="18"/>
      <c r="TE104" s="18"/>
      <c r="TF104" s="18"/>
      <c r="TG104" s="18"/>
      <c r="TH104" s="18"/>
      <c r="TI104" s="18"/>
      <c r="TJ104" s="18"/>
      <c r="TK104" s="18"/>
      <c r="TL104" s="18"/>
      <c r="TM104" s="18"/>
      <c r="TN104" s="18"/>
      <c r="TO104" s="18"/>
      <c r="TP104" s="18"/>
      <c r="TQ104" s="18"/>
      <c r="TR104" s="18"/>
      <c r="TS104" s="18"/>
      <c r="TT104" s="18"/>
      <c r="TU104" s="18"/>
      <c r="TV104" s="18"/>
      <c r="TW104" s="18"/>
      <c r="TX104" s="18"/>
      <c r="TY104" s="18"/>
      <c r="TZ104" s="18"/>
      <c r="UA104" s="18"/>
      <c r="UB104" s="18"/>
      <c r="UC104" s="18"/>
      <c r="UD104" s="18"/>
      <c r="UE104" s="18"/>
      <c r="UF104" s="18"/>
      <c r="UG104" s="18"/>
      <c r="UH104" s="18"/>
      <c r="UI104" s="18"/>
      <c r="UJ104" s="18"/>
      <c r="UK104" s="18"/>
      <c r="UL104" s="18"/>
      <c r="UM104" s="18"/>
      <c r="UN104" s="18"/>
      <c r="UO104" s="18"/>
      <c r="UP104" s="18"/>
      <c r="UQ104" s="18"/>
      <c r="UR104" s="18"/>
      <c r="US104" s="18"/>
      <c r="UT104" s="18"/>
      <c r="UU104" s="18"/>
      <c r="UV104" s="18"/>
      <c r="UW104" s="18"/>
      <c r="UX104" s="18"/>
      <c r="UY104" s="18"/>
      <c r="UZ104" s="18"/>
      <c r="VA104" s="18"/>
      <c r="VB104" s="18"/>
      <c r="VC104" s="18"/>
      <c r="VD104" s="18"/>
      <c r="VE104" s="18"/>
      <c r="VF104" s="18"/>
      <c r="VG104" s="18"/>
      <c r="VH104" s="18"/>
      <c r="VI104" s="18"/>
      <c r="VJ104" s="18"/>
      <c r="VK104" s="18"/>
      <c r="VL104" s="18"/>
      <c r="VM104" s="18"/>
      <c r="VN104" s="18"/>
      <c r="VO104" s="18"/>
      <c r="VP104" s="18"/>
      <c r="VQ104" s="18"/>
      <c r="VR104" s="18"/>
      <c r="VS104" s="18"/>
      <c r="VT104" s="18"/>
      <c r="VU104" s="18"/>
      <c r="VV104" s="18"/>
      <c r="VW104" s="18"/>
      <c r="VX104" s="18"/>
      <c r="VY104" s="18"/>
      <c r="VZ104" s="18"/>
      <c r="WA104" s="18"/>
      <c r="WB104" s="18"/>
      <c r="WC104" s="18"/>
      <c r="WD104" s="18"/>
      <c r="WE104" s="18"/>
      <c r="WF104" s="18"/>
      <c r="WG104" s="18"/>
      <c r="WH104" s="18"/>
      <c r="WI104" s="18"/>
      <c r="WJ104" s="18"/>
      <c r="WK104" s="18"/>
      <c r="WL104" s="18"/>
      <c r="WM104" s="18"/>
      <c r="WN104" s="18"/>
      <c r="WO104" s="18"/>
      <c r="WP104" s="18"/>
      <c r="WQ104" s="18"/>
      <c r="WR104" s="18"/>
      <c r="WS104" s="18"/>
      <c r="WT104" s="18"/>
      <c r="WU104" s="18"/>
      <c r="WV104" s="18"/>
      <c r="WW104" s="18"/>
      <c r="WX104" s="18"/>
      <c r="WY104" s="18"/>
      <c r="WZ104" s="18"/>
      <c r="XA104" s="18"/>
      <c r="XB104" s="18"/>
      <c r="XC104" s="18"/>
      <c r="XD104" s="18"/>
      <c r="XE104" s="18"/>
      <c r="XF104" s="18"/>
      <c r="XG104" s="18"/>
      <c r="XH104" s="18"/>
      <c r="XI104" s="18"/>
      <c r="XJ104" s="18"/>
      <c r="XK104" s="18"/>
      <c r="XL104" s="18"/>
      <c r="XM104" s="18"/>
      <c r="XN104" s="18"/>
      <c r="XO104" s="18"/>
      <c r="XP104" s="18"/>
      <c r="XQ104" s="18"/>
      <c r="XR104" s="18"/>
      <c r="XS104" s="18"/>
      <c r="XT104" s="18"/>
      <c r="XU104" s="18"/>
      <c r="XV104" s="18"/>
      <c r="XW104" s="18"/>
      <c r="XX104" s="18"/>
      <c r="XY104" s="18"/>
      <c r="XZ104" s="18"/>
      <c r="YA104" s="18"/>
      <c r="YB104" s="18"/>
      <c r="YC104" s="18"/>
      <c r="YD104" s="18"/>
      <c r="YE104" s="18"/>
      <c r="YF104" s="18"/>
      <c r="YG104" s="18"/>
      <c r="YH104" s="18"/>
      <c r="YI104" s="18"/>
      <c r="YJ104" s="18"/>
      <c r="YK104" s="18"/>
      <c r="YL104" s="18"/>
      <c r="YM104" s="18"/>
      <c r="YN104" s="18"/>
      <c r="YO104" s="18"/>
      <c r="YP104" s="18"/>
      <c r="YQ104" s="18"/>
      <c r="YR104" s="18"/>
      <c r="YS104" s="18"/>
      <c r="YT104" s="18"/>
      <c r="YU104" s="18"/>
      <c r="YV104" s="18"/>
      <c r="YW104" s="18"/>
      <c r="YX104" s="18"/>
      <c r="YY104" s="18"/>
      <c r="YZ104" s="18"/>
      <c r="ZA104" s="18"/>
      <c r="ZB104" s="18"/>
      <c r="ZC104" s="18"/>
      <c r="ZD104" s="18"/>
      <c r="ZE104" s="18"/>
      <c r="ZF104" s="18"/>
      <c r="ZG104" s="18"/>
      <c r="ZH104" s="18"/>
      <c r="ZI104" s="18"/>
      <c r="ZJ104" s="18"/>
      <c r="ZK104" s="18"/>
      <c r="ZL104" s="18"/>
      <c r="ZM104" s="18"/>
      <c r="ZN104" s="18"/>
      <c r="ZO104" s="18"/>
      <c r="ZP104" s="18"/>
      <c r="ZQ104" s="18"/>
      <c r="ZR104" s="18"/>
      <c r="ZS104" s="18"/>
      <c r="ZT104" s="18"/>
      <c r="ZU104" s="18"/>
      <c r="ZV104" s="18"/>
      <c r="ZW104" s="18"/>
      <c r="ZX104" s="18"/>
      <c r="ZY104" s="18"/>
      <c r="ZZ104" s="18"/>
      <c r="AAA104" s="18"/>
      <c r="AAB104" s="18"/>
      <c r="AAC104" s="18"/>
      <c r="AAD104" s="18"/>
      <c r="AAE104" s="18"/>
      <c r="AAF104" s="18"/>
      <c r="AAG104" s="18"/>
      <c r="AAH104" s="18"/>
      <c r="AAI104" s="18"/>
      <c r="AAJ104" s="18"/>
      <c r="AAK104" s="18"/>
      <c r="AAL104" s="18"/>
      <c r="AAM104" s="18"/>
      <c r="AAN104" s="18"/>
      <c r="AAO104" s="18"/>
      <c r="AAP104" s="18"/>
      <c r="AAQ104" s="18"/>
      <c r="AAR104" s="18"/>
      <c r="AAS104" s="18"/>
      <c r="AAT104" s="18"/>
      <c r="AAU104" s="18"/>
      <c r="AAV104" s="18"/>
      <c r="AAW104" s="18"/>
      <c r="AAX104" s="18"/>
      <c r="AAY104" s="18"/>
      <c r="AAZ104" s="18"/>
      <c r="ABA104" s="18"/>
      <c r="ABB104" s="18"/>
      <c r="ABC104" s="18"/>
      <c r="ABD104" s="18"/>
      <c r="ABE104" s="18"/>
      <c r="ABF104" s="18"/>
      <c r="ABG104" s="18"/>
      <c r="ABH104" s="18"/>
      <c r="ABI104" s="18"/>
      <c r="ABJ104" s="18"/>
      <c r="ABK104" s="18"/>
      <c r="ABL104" s="18"/>
      <c r="ABM104" s="18"/>
      <c r="ABN104" s="18"/>
      <c r="ABO104" s="18"/>
      <c r="ABP104" s="18"/>
      <c r="ABQ104" s="18"/>
      <c r="ABR104" s="18"/>
      <c r="ABS104" s="18"/>
      <c r="ABT104" s="18"/>
      <c r="ABU104" s="18"/>
      <c r="ABV104" s="18"/>
      <c r="ABW104" s="18"/>
      <c r="ABX104" s="18"/>
      <c r="ABY104" s="18"/>
      <c r="ABZ104" s="18"/>
      <c r="ACA104" s="18"/>
      <c r="ACB104" s="18"/>
      <c r="ACC104" s="18"/>
      <c r="ACD104" s="18"/>
      <c r="ACE104" s="18"/>
      <c r="ACF104" s="18"/>
      <c r="ACG104" s="18"/>
      <c r="ACH104" s="18"/>
      <c r="ACI104" s="18"/>
      <c r="ACJ104" s="18"/>
      <c r="ACK104" s="18"/>
      <c r="ACL104" s="18"/>
      <c r="ACM104" s="18"/>
      <c r="ACN104" s="18"/>
      <c r="ACO104" s="18"/>
      <c r="ACP104" s="18"/>
      <c r="ACQ104" s="18"/>
      <c r="ACR104" s="18"/>
      <c r="ACS104" s="18"/>
      <c r="ACT104" s="18"/>
      <c r="ACU104" s="18"/>
      <c r="ACV104" s="18"/>
      <c r="ACW104" s="18"/>
      <c r="ACX104" s="18"/>
      <c r="ACY104" s="18"/>
      <c r="ACZ104" s="18"/>
      <c r="ADA104" s="18"/>
      <c r="ADB104" s="18"/>
      <c r="ADC104" s="18"/>
      <c r="ADD104" s="18"/>
      <c r="ADE104" s="18"/>
      <c r="ADF104" s="18"/>
      <c r="ADG104" s="18"/>
      <c r="ADH104" s="18"/>
      <c r="ADI104" s="18"/>
      <c r="ADJ104" s="18"/>
      <c r="ADK104" s="18"/>
      <c r="ADL104" s="18"/>
      <c r="ADM104" s="18"/>
      <c r="ADN104" s="18"/>
      <c r="ADO104" s="18"/>
      <c r="ADP104" s="18"/>
      <c r="ADQ104" s="18"/>
      <c r="ADR104" s="18"/>
      <c r="ADS104" s="18"/>
      <c r="ADT104" s="18"/>
      <c r="ADU104" s="18"/>
      <c r="ADV104" s="18"/>
      <c r="ADW104" s="18"/>
      <c r="ADX104" s="18"/>
      <c r="ADY104" s="18"/>
      <c r="ADZ104" s="18"/>
      <c r="AEA104" s="18"/>
      <c r="AEB104" s="18"/>
      <c r="AEC104" s="18"/>
      <c r="AED104" s="18"/>
      <c r="AEE104" s="18"/>
      <c r="AEF104" s="18"/>
      <c r="AEG104" s="18"/>
      <c r="AEH104" s="18"/>
      <c r="AEI104" s="18"/>
      <c r="AEJ104" s="18"/>
      <c r="AEK104" s="18"/>
      <c r="AEL104" s="18"/>
      <c r="AEM104" s="18"/>
      <c r="AEN104" s="18"/>
      <c r="AEO104" s="18"/>
      <c r="AEP104" s="18"/>
      <c r="AEQ104" s="18"/>
      <c r="AER104" s="18"/>
      <c r="AES104" s="18"/>
      <c r="AET104" s="18"/>
      <c r="AEU104" s="18"/>
      <c r="AEV104" s="18"/>
      <c r="AEW104" s="18"/>
      <c r="AEX104" s="18"/>
      <c r="AEY104" s="18"/>
      <c r="AEZ104" s="18"/>
      <c r="AFA104" s="18"/>
      <c r="AFB104" s="18"/>
      <c r="AFC104" s="18"/>
      <c r="AFD104" s="18"/>
      <c r="AFE104" s="18"/>
      <c r="AFF104" s="18"/>
      <c r="AFG104" s="18"/>
      <c r="AFH104" s="18"/>
      <c r="AFI104" s="18"/>
      <c r="AFJ104" s="18"/>
      <c r="AFK104" s="18"/>
      <c r="AFL104" s="18"/>
      <c r="AFM104" s="18"/>
      <c r="AFN104" s="18"/>
      <c r="AFO104" s="18"/>
      <c r="AFP104" s="18"/>
      <c r="AFQ104" s="18"/>
      <c r="AFR104" s="18"/>
      <c r="AFS104" s="18"/>
      <c r="AFT104" s="18"/>
      <c r="AFU104" s="18"/>
      <c r="AFV104" s="18"/>
      <c r="AFW104" s="18"/>
      <c r="AFX104" s="18"/>
      <c r="AFY104" s="18"/>
      <c r="AFZ104" s="18"/>
      <c r="AGA104" s="18"/>
      <c r="AGB104" s="18"/>
      <c r="AGC104" s="18"/>
      <c r="AGD104" s="18"/>
      <c r="AGE104" s="18"/>
      <c r="AGF104" s="18"/>
      <c r="AGG104" s="18"/>
      <c r="AGH104" s="18"/>
      <c r="AGI104" s="18"/>
      <c r="AGJ104" s="18"/>
      <c r="AGK104" s="18"/>
      <c r="AGL104" s="18"/>
      <c r="AGM104" s="18"/>
      <c r="AGN104" s="18"/>
      <c r="AGO104" s="18"/>
      <c r="AGP104" s="18"/>
      <c r="AGQ104" s="18"/>
      <c r="AGR104" s="18"/>
      <c r="AGS104" s="18"/>
      <c r="AGT104" s="18"/>
      <c r="AGU104" s="18"/>
      <c r="AGV104" s="18"/>
      <c r="AGW104" s="18"/>
      <c r="AGX104" s="18"/>
      <c r="AGY104" s="18"/>
      <c r="AGZ104" s="18"/>
      <c r="AHA104" s="18"/>
      <c r="AHB104" s="18"/>
      <c r="AHC104" s="18"/>
      <c r="AHD104" s="18"/>
      <c r="AHE104" s="18"/>
      <c r="AHF104" s="18"/>
      <c r="AHG104" s="18"/>
      <c r="AHH104" s="18"/>
      <c r="AHI104" s="18"/>
      <c r="AHJ104" s="18"/>
      <c r="AHK104" s="18"/>
      <c r="AHL104" s="18"/>
      <c r="AHM104" s="18"/>
      <c r="AHN104" s="18"/>
      <c r="AHO104" s="18"/>
      <c r="AHP104" s="18"/>
      <c r="AHQ104" s="18"/>
      <c r="AHR104" s="18"/>
      <c r="AHS104" s="18"/>
      <c r="AHT104" s="18"/>
      <c r="AHU104" s="18"/>
      <c r="AHV104" s="18"/>
      <c r="AHW104" s="18"/>
      <c r="AHX104" s="18"/>
      <c r="AHY104" s="18"/>
      <c r="AHZ104" s="18"/>
      <c r="AIA104" s="18"/>
      <c r="AIB104" s="18"/>
      <c r="AIC104" s="18"/>
      <c r="AID104" s="18"/>
      <c r="AIE104" s="18"/>
      <c r="AIF104" s="18"/>
      <c r="AIG104" s="18"/>
      <c r="AIH104" s="18"/>
      <c r="AII104" s="18"/>
      <c r="AIJ104" s="18"/>
      <c r="AIK104" s="18"/>
      <c r="AIL104" s="18"/>
      <c r="AIM104" s="18"/>
      <c r="AIN104" s="18"/>
      <c r="AIO104" s="18"/>
      <c r="AIP104" s="18"/>
      <c r="AIQ104" s="18"/>
      <c r="AIR104" s="18"/>
      <c r="AIS104" s="18"/>
      <c r="AIT104" s="18"/>
      <c r="AIU104" s="18"/>
      <c r="AIV104" s="18"/>
      <c r="AIW104" s="18"/>
      <c r="AIX104" s="18"/>
      <c r="AIY104" s="18"/>
      <c r="AIZ104" s="18"/>
      <c r="AJA104" s="18"/>
      <c r="AJB104" s="18"/>
      <c r="AJC104" s="18"/>
      <c r="AJD104" s="18"/>
      <c r="AJE104" s="18"/>
      <c r="AJF104" s="18"/>
      <c r="AJG104" s="18"/>
      <c r="AJH104" s="18"/>
      <c r="AJI104" s="18"/>
      <c r="AJJ104" s="18"/>
      <c r="AJK104" s="18"/>
      <c r="AJL104" s="18"/>
      <c r="AJM104" s="18"/>
      <c r="AJN104" s="18"/>
      <c r="AJO104" s="18"/>
      <c r="AJP104" s="18"/>
      <c r="AJQ104" s="18"/>
      <c r="AJR104" s="18"/>
      <c r="AJS104" s="18"/>
      <c r="AJT104" s="18"/>
      <c r="AJU104" s="18"/>
      <c r="AJV104" s="18"/>
      <c r="AJW104" s="18"/>
      <c r="AJX104" s="18"/>
      <c r="AJY104" s="18"/>
      <c r="AJZ104" s="18"/>
      <c r="AKA104" s="18"/>
      <c r="AKB104" s="18"/>
      <c r="AKC104" s="18"/>
      <c r="AKD104" s="18"/>
      <c r="AKE104" s="18"/>
      <c r="AKF104" s="18"/>
      <c r="AKG104" s="18"/>
      <c r="AKH104" s="18"/>
      <c r="AKI104" s="18"/>
      <c r="AKJ104" s="18"/>
      <c r="AKK104" s="18"/>
      <c r="AKL104" s="18"/>
      <c r="AKM104" s="18"/>
      <c r="AKN104" s="18"/>
      <c r="AKO104" s="18"/>
      <c r="AKP104" s="18"/>
      <c r="AKQ104" s="18"/>
      <c r="AKR104" s="18"/>
      <c r="AKS104" s="18"/>
      <c r="AKT104" s="18"/>
      <c r="AKU104" s="18"/>
      <c r="AKV104" s="18"/>
      <c r="AKW104" s="18"/>
      <c r="AKX104" s="18"/>
      <c r="AKY104" s="18"/>
      <c r="AKZ104" s="18"/>
      <c r="ALA104" s="18"/>
      <c r="ALB104" s="18"/>
      <c r="ALC104" s="18"/>
      <c r="ALD104" s="18"/>
      <c r="ALE104" s="18"/>
      <c r="ALF104" s="18"/>
      <c r="ALG104" s="18"/>
      <c r="ALH104" s="18"/>
      <c r="ALI104" s="18"/>
      <c r="ALJ104" s="18"/>
      <c r="ALK104" s="18"/>
      <c r="ALL104" s="18"/>
      <c r="ALM104" s="18"/>
      <c r="ALN104" s="18"/>
      <c r="ALO104" s="18"/>
      <c r="ALP104" s="18"/>
      <c r="ALQ104" s="18"/>
      <c r="ALR104" s="18"/>
      <c r="ALS104" s="18"/>
      <c r="ALT104" s="18"/>
      <c r="ALU104" s="18"/>
      <c r="ALV104" s="18"/>
      <c r="ALW104" s="18"/>
      <c r="ALX104" s="18"/>
      <c r="ALY104" s="18"/>
      <c r="ALZ104" s="18"/>
      <c r="AMA104" s="18"/>
      <c r="AMB104" s="18"/>
      <c r="AMC104" s="18"/>
      <c r="AMD104" s="18"/>
      <c r="AME104" s="18"/>
      <c r="AMF104" s="18"/>
      <c r="AMG104" s="18"/>
      <c r="AMH104" s="18"/>
      <c r="AMI104" s="18"/>
      <c r="AMJ104" s="18"/>
      <c r="AMK104" s="18"/>
      <c r="AML104" s="18"/>
      <c r="AMM104" s="18"/>
      <c r="AMN104" s="18"/>
      <c r="AMO104" s="18"/>
      <c r="AMP104" s="18"/>
      <c r="AMQ104" s="18"/>
      <c r="AMR104" s="18"/>
      <c r="AMS104" s="18"/>
      <c r="AMT104" s="18"/>
      <c r="AMU104" s="18"/>
      <c r="AMV104" s="18"/>
      <c r="AMW104" s="18"/>
      <c r="AMX104" s="18"/>
      <c r="AMY104" s="18"/>
      <c r="AMZ104" s="18"/>
      <c r="ANA104" s="18"/>
      <c r="ANB104" s="18"/>
    </row>
    <row r="105" spans="3:1042" s="6" customFormat="1" ht="15" customHeight="1" x14ac:dyDescent="0.25">
      <c r="C105" s="6" t="str">
        <f t="shared" si="15"/>
        <v>American</v>
      </c>
      <c r="D105" s="6" t="str">
        <f t="shared" si="16"/>
        <v>HPHE6266H045DV 120  (66 gal)</v>
      </c>
      <c r="E105" s="6">
        <f t="shared" si="17"/>
        <v>121114</v>
      </c>
      <c r="F105" s="55">
        <f t="shared" si="18"/>
        <v>66</v>
      </c>
      <c r="G105" s="6" t="str">
        <f t="shared" si="19"/>
        <v>AOSmithHPTU66</v>
      </c>
      <c r="H105" s="117">
        <f t="shared" si="20"/>
        <v>0</v>
      </c>
      <c r="I105" s="157" t="str">
        <f t="shared" si="21"/>
        <v>AmericanHPHE6266Res</v>
      </c>
      <c r="J105" s="91" t="s">
        <v>192</v>
      </c>
      <c r="K105" s="32">
        <v>1</v>
      </c>
      <c r="L105" s="75">
        <f t="shared" si="22"/>
        <v>12</v>
      </c>
      <c r="M105" s="9" t="s">
        <v>17</v>
      </c>
      <c r="N105" s="62">
        <f t="shared" si="51"/>
        <v>11</v>
      </c>
      <c r="O105" s="62">
        <f xml:space="preserve"> (L105*10000) + (N105*100) + VLOOKUP( U105, $R$2:$T$61, 2, FALSE )</f>
        <v>121114</v>
      </c>
      <c r="P105" s="59" t="str">
        <f t="shared" si="28"/>
        <v>HPHE6266H045DV 120  (66 gal)</v>
      </c>
      <c r="Q105" s="156">
        <f>COUNTIF(P$64:P$428, P105)</f>
        <v>1</v>
      </c>
      <c r="R105" s="10" t="s">
        <v>63</v>
      </c>
      <c r="S105" s="11">
        <v>66</v>
      </c>
      <c r="T105" s="30" t="s">
        <v>82</v>
      </c>
      <c r="U105" s="80" t="s">
        <v>102</v>
      </c>
      <c r="V105" s="85" t="str">
        <f>VLOOKUP( U105, $R$2:$T$61, 3, FALSE )</f>
        <v>AOSmithHPTU66</v>
      </c>
      <c r="W105" s="116">
        <v>0</v>
      </c>
      <c r="X105" s="42">
        <v>3</v>
      </c>
      <c r="Y105" s="43">
        <v>42591</v>
      </c>
      <c r="Z105" s="44" t="s">
        <v>80</v>
      </c>
      <c r="AA105" s="127" t="str">
        <f t="shared" si="2"/>
        <v>2,     121114,   "HPHE6266H045DV 120  (66 gal)"</v>
      </c>
      <c r="AB105" s="129" t="str">
        <f t="shared" si="52"/>
        <v>American</v>
      </c>
      <c r="AC105" s="130" t="s">
        <v>459</v>
      </c>
      <c r="AD105" s="154">
        <f>COUNTIF(AC$64:AC$428, AC105)</f>
        <v>1</v>
      </c>
      <c r="AE105" s="127" t="str">
        <f t="shared" si="3"/>
        <v xml:space="preserve">          case  HPHE6266H045DV 120  (66 gal)   :   "AmericanHPHE6266Res"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3:1042" s="6" customFormat="1" ht="15" customHeight="1" x14ac:dyDescent="0.25">
      <c r="C106" s="6" t="str">
        <f t="shared" si="15"/>
        <v>American</v>
      </c>
      <c r="D106" s="6" t="str">
        <f t="shared" si="16"/>
        <v>HPHE6280H045DV 120  (80 gal)</v>
      </c>
      <c r="E106" s="6">
        <f t="shared" si="17"/>
        <v>121215</v>
      </c>
      <c r="F106" s="55">
        <f t="shared" si="18"/>
        <v>80</v>
      </c>
      <c r="G106" s="6" t="str">
        <f t="shared" si="19"/>
        <v>AOSmithHPTU80</v>
      </c>
      <c r="H106" s="117">
        <f t="shared" si="20"/>
        <v>0</v>
      </c>
      <c r="I106" s="157" t="str">
        <f t="shared" si="21"/>
        <v>AmericanHPHE6280Res</v>
      </c>
      <c r="J106" s="91" t="s">
        <v>192</v>
      </c>
      <c r="K106" s="32">
        <v>1</v>
      </c>
      <c r="L106" s="75">
        <f t="shared" si="22"/>
        <v>12</v>
      </c>
      <c r="M106" s="9" t="s">
        <v>17</v>
      </c>
      <c r="N106" s="62">
        <f t="shared" si="51"/>
        <v>12</v>
      </c>
      <c r="O106" s="62">
        <f xml:space="preserve"> (L106*10000) + (N106*100) + VLOOKUP( U106, $R$2:$T$61, 2, FALSE )</f>
        <v>121215</v>
      </c>
      <c r="P106" s="59" t="str">
        <f t="shared" si="28"/>
        <v>HPHE6280H045DV 120  (80 gal)</v>
      </c>
      <c r="Q106" s="156">
        <f>COUNTIF(P$64:P$428, P106)</f>
        <v>1</v>
      </c>
      <c r="R106" s="10" t="s">
        <v>64</v>
      </c>
      <c r="S106" s="11">
        <v>80</v>
      </c>
      <c r="T106" s="30" t="s">
        <v>83</v>
      </c>
      <c r="U106" s="80" t="s">
        <v>103</v>
      </c>
      <c r="V106" s="85" t="str">
        <f>VLOOKUP( U106, $R$2:$T$61, 3, FALSE )</f>
        <v>AOSmithHPTU80</v>
      </c>
      <c r="W106" s="116">
        <v>0</v>
      </c>
      <c r="X106" s="42" t="s">
        <v>13</v>
      </c>
      <c r="Y106" s="43">
        <v>42591</v>
      </c>
      <c r="Z106" s="44" t="s">
        <v>80</v>
      </c>
      <c r="AA106" s="127" t="str">
        <f t="shared" si="2"/>
        <v>2,     121215,   "HPHE6280H045DV 120  (80 gal)"</v>
      </c>
      <c r="AB106" s="129" t="str">
        <f t="shared" si="52"/>
        <v>American</v>
      </c>
      <c r="AC106" s="130" t="s">
        <v>460</v>
      </c>
      <c r="AD106" s="154">
        <f>COUNTIF(AC$64:AC$428, AC106)</f>
        <v>1</v>
      </c>
      <c r="AE106" s="127" t="str">
        <f t="shared" si="3"/>
        <v xml:space="preserve">          case  HPHE6280H045DV 120  (80 gal)   :   "AmericanHPHE6280Res"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3:1042" s="6" customFormat="1" ht="15" customHeight="1" x14ac:dyDescent="0.25">
      <c r="C107" s="6" t="str">
        <f t="shared" si="15"/>
        <v>American</v>
      </c>
      <c r="D107" s="6" t="str">
        <f t="shared" si="16"/>
        <v>HPHE650H045DV 120  (50 gal)</v>
      </c>
      <c r="E107" s="6">
        <f t="shared" si="17"/>
        <v>121313</v>
      </c>
      <c r="F107" s="55">
        <f t="shared" si="18"/>
        <v>50</v>
      </c>
      <c r="G107" s="6" t="str">
        <f t="shared" si="19"/>
        <v>AOSmithHPTU50</v>
      </c>
      <c r="H107" s="117">
        <f t="shared" si="20"/>
        <v>0</v>
      </c>
      <c r="I107" s="157" t="str">
        <f t="shared" si="21"/>
        <v>AmericanHPHE650Res</v>
      </c>
      <c r="J107" s="91" t="s">
        <v>192</v>
      </c>
      <c r="K107" s="32">
        <v>1</v>
      </c>
      <c r="L107" s="75">
        <f t="shared" si="22"/>
        <v>12</v>
      </c>
      <c r="M107" s="9" t="s">
        <v>17</v>
      </c>
      <c r="N107" s="62">
        <f t="shared" si="51"/>
        <v>13</v>
      </c>
      <c r="O107" s="62">
        <f xml:space="preserve"> (L107*10000) + (N107*100) + VLOOKUP( U107, $R$2:$T$61, 2, FALSE )</f>
        <v>121313</v>
      </c>
      <c r="P107" s="59" t="str">
        <f t="shared" si="28"/>
        <v>HPHE650H045DV 120  (50 gal)</v>
      </c>
      <c r="Q107" s="156">
        <f>COUNTIF(P$64:P$428, P107)</f>
        <v>1</v>
      </c>
      <c r="R107" s="10" t="s">
        <v>65</v>
      </c>
      <c r="S107" s="11">
        <v>50</v>
      </c>
      <c r="T107" s="30" t="s">
        <v>81</v>
      </c>
      <c r="U107" s="80" t="s">
        <v>106</v>
      </c>
      <c r="V107" s="85" t="str">
        <f>VLOOKUP( U107, $R$2:$T$61, 3, FALSE )</f>
        <v>AOSmithHPTU50</v>
      </c>
      <c r="W107" s="116">
        <v>0</v>
      </c>
      <c r="X107" s="42" t="s">
        <v>8</v>
      </c>
      <c r="Y107" s="43">
        <v>42591</v>
      </c>
      <c r="Z107" s="44" t="s">
        <v>80</v>
      </c>
      <c r="AA107" s="127" t="str">
        <f t="shared" si="2"/>
        <v>2,     121313,   "HPHE650H045DV 120  (50 gal)"</v>
      </c>
      <c r="AB107" s="129" t="str">
        <f t="shared" si="52"/>
        <v>American</v>
      </c>
      <c r="AC107" s="130" t="s">
        <v>461</v>
      </c>
      <c r="AD107" s="154">
        <f>COUNTIF(AC$64:AC$428, AC107)</f>
        <v>1</v>
      </c>
      <c r="AE107" s="127" t="str">
        <f t="shared" si="3"/>
        <v xml:space="preserve">          case  HPHE650H045DV 120  (50 gal)   :   "AmericanHPHE650Res"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3:1042" s="6" customFormat="1" ht="15" customHeight="1" x14ac:dyDescent="0.25">
      <c r="C108" s="163" t="str">
        <f t="shared" ref="C108:C111" si="68">M108</f>
        <v>AquaThermAire</v>
      </c>
      <c r="D108" s="163" t="str">
        <f t="shared" ref="D108:D111" si="69">P108</f>
        <v>CHT2021-36A  (54 gal)</v>
      </c>
      <c r="E108" s="163">
        <f t="shared" ref="E108:E111" si="70">O108</f>
        <v>290186</v>
      </c>
      <c r="F108" s="55">
        <f t="shared" ref="F108:F111" si="71">S108</f>
        <v>54</v>
      </c>
      <c r="G108" s="6" t="str">
        <f t="shared" ref="G108:G111" si="72">V108</f>
        <v>AquaThermAire</v>
      </c>
      <c r="H108" s="117">
        <f t="shared" ref="H108:H111" si="73">W108</f>
        <v>0</v>
      </c>
      <c r="I108" s="157" t="str">
        <f t="shared" ref="I108:I111" si="74">AC108</f>
        <v>AquaThermAireCHT202136A</v>
      </c>
      <c r="J108" s="91" t="s">
        <v>192</v>
      </c>
      <c r="K108" s="34">
        <v>2</v>
      </c>
      <c r="L108" s="75">
        <f t="shared" ref="L108:L111" si="75">VLOOKUP( M108, $M$2:$N$21, 2, FALSE )</f>
        <v>29</v>
      </c>
      <c r="M108" s="158" t="s">
        <v>885</v>
      </c>
      <c r="N108" s="166">
        <v>1</v>
      </c>
      <c r="O108" s="62">
        <f xml:space="preserve"> (L108*10000) + (N108*100) + VLOOKUP( U108, $R$2:$T$61, 2, FALSE )</f>
        <v>290186</v>
      </c>
      <c r="P108" s="59" t="str">
        <f t="shared" ref="P108:P111" si="76">R108 &amp; "  (" &amp; S108 &amp; " gal" &amp; IF(W108&gt;0, ", JA13)", ")")</f>
        <v>CHT2021-36A  (54 gal)</v>
      </c>
      <c r="Q108" s="156">
        <f>COUNTIF(P$64:P$428, P108)</f>
        <v>1</v>
      </c>
      <c r="R108" s="19" t="s">
        <v>886</v>
      </c>
      <c r="S108" s="20">
        <v>54</v>
      </c>
      <c r="T108" s="31" t="s">
        <v>885</v>
      </c>
      <c r="U108" s="80" t="s">
        <v>885</v>
      </c>
      <c r="V108" s="85" t="str">
        <f>VLOOKUP( U108, $R$2:$T$61, 3, FALSE )</f>
        <v>AquaThermAire</v>
      </c>
      <c r="W108" s="116">
        <v>0</v>
      </c>
      <c r="X108" s="45"/>
      <c r="Y108" s="153">
        <v>44874</v>
      </c>
      <c r="Z108" s="44" t="s">
        <v>885</v>
      </c>
      <c r="AA108" s="127" t="str">
        <f t="shared" ref="AA108:AA111" si="77">"2,     "&amp;E108&amp;",   """&amp;P108&amp;""""</f>
        <v>2,     290186,   "CHT2021-36A  (54 gal)"</v>
      </c>
      <c r="AB108" s="128" t="s">
        <v>885</v>
      </c>
      <c r="AC108" s="130" t="s">
        <v>890</v>
      </c>
      <c r="AD108" s="154">
        <f>COUNTIF(AC$64:AC$428, AC108)</f>
        <v>1</v>
      </c>
      <c r="AE108" s="127" t="str">
        <f t="shared" ref="AE108:AE111" si="78">"          case  "&amp;D108&amp;"   :   """&amp;AC108&amp;""""</f>
        <v xml:space="preserve">          case  CHT2021-36A  (54 gal)   :   "AquaThermAireCHT202136A"</v>
      </c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  <c r="JE108" s="18"/>
      <c r="JF108" s="18"/>
      <c r="JG108" s="18"/>
      <c r="JH108" s="18"/>
      <c r="JI108" s="18"/>
      <c r="JJ108" s="18"/>
      <c r="JK108" s="18"/>
      <c r="JL108" s="18"/>
      <c r="JM108" s="18"/>
      <c r="JN108" s="18"/>
      <c r="JO108" s="18"/>
      <c r="JP108" s="18"/>
      <c r="JQ108" s="18"/>
      <c r="JR108" s="18"/>
      <c r="JS108" s="18"/>
      <c r="JT108" s="18"/>
      <c r="JU108" s="18"/>
      <c r="JV108" s="18"/>
      <c r="JW108" s="18"/>
      <c r="JX108" s="18"/>
      <c r="JY108" s="18"/>
      <c r="JZ108" s="18"/>
      <c r="KA108" s="18"/>
      <c r="KB108" s="18"/>
      <c r="KC108" s="18"/>
      <c r="KD108" s="18"/>
      <c r="KE108" s="18"/>
      <c r="KF108" s="18"/>
      <c r="KG108" s="18"/>
      <c r="KH108" s="18"/>
      <c r="KI108" s="18"/>
      <c r="KJ108" s="18"/>
      <c r="KK108" s="18"/>
      <c r="KL108" s="18"/>
      <c r="KM108" s="18"/>
      <c r="KN108" s="18"/>
      <c r="KO108" s="18"/>
      <c r="KP108" s="18"/>
      <c r="KQ108" s="18"/>
      <c r="KR108" s="18"/>
      <c r="KS108" s="18"/>
      <c r="KT108" s="18"/>
      <c r="KU108" s="18"/>
      <c r="KV108" s="18"/>
      <c r="KW108" s="18"/>
      <c r="KX108" s="18"/>
      <c r="KY108" s="18"/>
      <c r="KZ108" s="18"/>
      <c r="LA108" s="18"/>
      <c r="LB108" s="18"/>
      <c r="LC108" s="18"/>
      <c r="LD108" s="18"/>
      <c r="LE108" s="18"/>
      <c r="LF108" s="18"/>
      <c r="LG108" s="18"/>
      <c r="LH108" s="18"/>
      <c r="LI108" s="18"/>
      <c r="LJ108" s="18"/>
      <c r="LK108" s="18"/>
      <c r="LL108" s="18"/>
      <c r="LM108" s="18"/>
      <c r="LN108" s="18"/>
      <c r="LO108" s="18"/>
      <c r="LP108" s="18"/>
      <c r="LQ108" s="18"/>
      <c r="LR108" s="18"/>
      <c r="LS108" s="18"/>
      <c r="LT108" s="18"/>
      <c r="LU108" s="18"/>
      <c r="LV108" s="18"/>
      <c r="LW108" s="18"/>
      <c r="LX108" s="18"/>
      <c r="LY108" s="18"/>
      <c r="LZ108" s="18"/>
      <c r="MA108" s="18"/>
      <c r="MB108" s="18"/>
      <c r="MC108" s="18"/>
      <c r="MD108" s="18"/>
      <c r="ME108" s="18"/>
      <c r="MF108" s="18"/>
      <c r="MG108" s="18"/>
      <c r="MH108" s="18"/>
      <c r="MI108" s="18"/>
      <c r="MJ108" s="18"/>
      <c r="MK108" s="18"/>
      <c r="ML108" s="18"/>
      <c r="MM108" s="18"/>
      <c r="MN108" s="18"/>
      <c r="MO108" s="18"/>
      <c r="MP108" s="18"/>
      <c r="MQ108" s="18"/>
      <c r="MR108" s="18"/>
      <c r="MS108" s="18"/>
      <c r="MT108" s="18"/>
      <c r="MU108" s="18"/>
      <c r="MV108" s="18"/>
      <c r="MW108" s="18"/>
      <c r="MX108" s="18"/>
      <c r="MY108" s="18"/>
      <c r="MZ108" s="18"/>
      <c r="NA108" s="18"/>
      <c r="NB108" s="18"/>
      <c r="NC108" s="18"/>
      <c r="ND108" s="18"/>
      <c r="NE108" s="18"/>
      <c r="NF108" s="18"/>
      <c r="NG108" s="18"/>
      <c r="NH108" s="18"/>
      <c r="NI108" s="18"/>
      <c r="NJ108" s="18"/>
      <c r="NK108" s="18"/>
      <c r="NL108" s="18"/>
      <c r="NM108" s="18"/>
      <c r="NN108" s="18"/>
      <c r="NO108" s="18"/>
      <c r="NP108" s="18"/>
      <c r="NQ108" s="18"/>
      <c r="NR108" s="18"/>
      <c r="NS108" s="18"/>
      <c r="NT108" s="18"/>
      <c r="NU108" s="18"/>
      <c r="NV108" s="18"/>
      <c r="NW108" s="18"/>
      <c r="NX108" s="18"/>
      <c r="NY108" s="18"/>
      <c r="NZ108" s="18"/>
      <c r="OA108" s="18"/>
      <c r="OB108" s="18"/>
      <c r="OC108" s="18"/>
      <c r="OD108" s="18"/>
      <c r="OE108" s="18"/>
      <c r="OF108" s="18"/>
      <c r="OG108" s="18"/>
      <c r="OH108" s="18"/>
      <c r="OI108" s="18"/>
      <c r="OJ108" s="18"/>
      <c r="OK108" s="18"/>
      <c r="OL108" s="18"/>
      <c r="OM108" s="18"/>
      <c r="ON108" s="18"/>
      <c r="OO108" s="18"/>
      <c r="OP108" s="18"/>
      <c r="OQ108" s="18"/>
      <c r="OR108" s="18"/>
      <c r="OS108" s="18"/>
      <c r="OT108" s="18"/>
      <c r="OU108" s="18"/>
      <c r="OV108" s="18"/>
      <c r="OW108" s="18"/>
      <c r="OX108" s="18"/>
      <c r="OY108" s="18"/>
      <c r="OZ108" s="18"/>
      <c r="PA108" s="18"/>
      <c r="PB108" s="18"/>
      <c r="PC108" s="18"/>
      <c r="PD108" s="18"/>
      <c r="PE108" s="18"/>
      <c r="PF108" s="18"/>
      <c r="PG108" s="18"/>
      <c r="PH108" s="18"/>
      <c r="PI108" s="18"/>
      <c r="PJ108" s="18"/>
      <c r="PK108" s="18"/>
      <c r="PL108" s="18"/>
      <c r="PM108" s="18"/>
      <c r="PN108" s="18"/>
      <c r="PO108" s="18"/>
      <c r="PP108" s="18"/>
      <c r="PQ108" s="18"/>
      <c r="PR108" s="18"/>
      <c r="PS108" s="18"/>
      <c r="PT108" s="18"/>
      <c r="PU108" s="18"/>
      <c r="PV108" s="18"/>
      <c r="PW108" s="18"/>
      <c r="PX108" s="18"/>
      <c r="PY108" s="18"/>
      <c r="PZ108" s="18"/>
      <c r="QA108" s="18"/>
      <c r="QB108" s="18"/>
      <c r="QC108" s="18"/>
      <c r="QD108" s="18"/>
      <c r="QE108" s="18"/>
      <c r="QF108" s="18"/>
      <c r="QG108" s="18"/>
      <c r="QH108" s="18"/>
      <c r="QI108" s="18"/>
      <c r="QJ108" s="18"/>
      <c r="QK108" s="18"/>
      <c r="QL108" s="18"/>
      <c r="QM108" s="18"/>
      <c r="QN108" s="18"/>
      <c r="QO108" s="18"/>
      <c r="QP108" s="18"/>
      <c r="QQ108" s="18"/>
      <c r="QR108" s="18"/>
      <c r="QS108" s="18"/>
      <c r="QT108" s="18"/>
      <c r="QU108" s="18"/>
      <c r="QV108" s="18"/>
      <c r="QW108" s="18"/>
      <c r="QX108" s="18"/>
      <c r="QY108" s="18"/>
      <c r="QZ108" s="18"/>
      <c r="RA108" s="18"/>
      <c r="RB108" s="18"/>
      <c r="RC108" s="18"/>
      <c r="RD108" s="18"/>
      <c r="RE108" s="18"/>
      <c r="RF108" s="18"/>
      <c r="RG108" s="18"/>
      <c r="RH108" s="18"/>
      <c r="RI108" s="18"/>
      <c r="RJ108" s="18"/>
      <c r="RK108" s="18"/>
      <c r="RL108" s="18"/>
      <c r="RM108" s="18"/>
      <c r="RN108" s="18"/>
      <c r="RO108" s="18"/>
      <c r="RP108" s="18"/>
      <c r="RQ108" s="18"/>
      <c r="RR108" s="18"/>
      <c r="RS108" s="18"/>
      <c r="RT108" s="18"/>
      <c r="RU108" s="18"/>
      <c r="RV108" s="18"/>
      <c r="RW108" s="18"/>
      <c r="RX108" s="18"/>
      <c r="RY108" s="18"/>
      <c r="RZ108" s="18"/>
      <c r="SA108" s="18"/>
      <c r="SB108" s="18"/>
      <c r="SC108" s="18"/>
      <c r="SD108" s="18"/>
      <c r="SE108" s="18"/>
      <c r="SF108" s="18"/>
      <c r="SG108" s="18"/>
      <c r="SH108" s="18"/>
      <c r="SI108" s="18"/>
      <c r="SJ108" s="18"/>
      <c r="SK108" s="18"/>
      <c r="SL108" s="18"/>
      <c r="SM108" s="18"/>
      <c r="SN108" s="18"/>
      <c r="SO108" s="18"/>
      <c r="SP108" s="18"/>
      <c r="SQ108" s="18"/>
      <c r="SR108" s="18"/>
      <c r="SS108" s="18"/>
      <c r="ST108" s="18"/>
      <c r="SU108" s="18"/>
      <c r="SV108" s="18"/>
      <c r="SW108" s="18"/>
      <c r="SX108" s="18"/>
      <c r="SY108" s="18"/>
      <c r="SZ108" s="18"/>
      <c r="TA108" s="18"/>
      <c r="TB108" s="18"/>
      <c r="TC108" s="18"/>
      <c r="TD108" s="18"/>
      <c r="TE108" s="18"/>
      <c r="TF108" s="18"/>
      <c r="TG108" s="18"/>
      <c r="TH108" s="18"/>
      <c r="TI108" s="18"/>
      <c r="TJ108" s="18"/>
      <c r="TK108" s="18"/>
      <c r="TL108" s="18"/>
      <c r="TM108" s="18"/>
      <c r="TN108" s="18"/>
      <c r="TO108" s="18"/>
      <c r="TP108" s="18"/>
      <c r="TQ108" s="18"/>
      <c r="TR108" s="18"/>
      <c r="TS108" s="18"/>
      <c r="TT108" s="18"/>
      <c r="TU108" s="18"/>
      <c r="TV108" s="18"/>
      <c r="TW108" s="18"/>
      <c r="TX108" s="18"/>
      <c r="TY108" s="18"/>
      <c r="TZ108" s="18"/>
      <c r="UA108" s="18"/>
      <c r="UB108" s="18"/>
      <c r="UC108" s="18"/>
      <c r="UD108" s="18"/>
      <c r="UE108" s="18"/>
      <c r="UF108" s="18"/>
      <c r="UG108" s="18"/>
      <c r="UH108" s="18"/>
      <c r="UI108" s="18"/>
      <c r="UJ108" s="18"/>
      <c r="UK108" s="18"/>
      <c r="UL108" s="18"/>
      <c r="UM108" s="18"/>
      <c r="UN108" s="18"/>
      <c r="UO108" s="18"/>
      <c r="UP108" s="18"/>
      <c r="UQ108" s="18"/>
      <c r="UR108" s="18"/>
      <c r="US108" s="18"/>
      <c r="UT108" s="18"/>
      <c r="UU108" s="18"/>
      <c r="UV108" s="18"/>
      <c r="UW108" s="18"/>
      <c r="UX108" s="18"/>
      <c r="UY108" s="18"/>
      <c r="UZ108" s="18"/>
      <c r="VA108" s="18"/>
      <c r="VB108" s="18"/>
      <c r="VC108" s="18"/>
      <c r="VD108" s="18"/>
      <c r="VE108" s="18"/>
      <c r="VF108" s="18"/>
      <c r="VG108" s="18"/>
      <c r="VH108" s="18"/>
      <c r="VI108" s="18"/>
      <c r="VJ108" s="18"/>
      <c r="VK108" s="18"/>
      <c r="VL108" s="18"/>
      <c r="VM108" s="18"/>
      <c r="VN108" s="18"/>
      <c r="VO108" s="18"/>
      <c r="VP108" s="18"/>
      <c r="VQ108" s="18"/>
      <c r="VR108" s="18"/>
      <c r="VS108" s="18"/>
      <c r="VT108" s="18"/>
      <c r="VU108" s="18"/>
      <c r="VV108" s="18"/>
      <c r="VW108" s="18"/>
      <c r="VX108" s="18"/>
      <c r="VY108" s="18"/>
      <c r="VZ108" s="18"/>
      <c r="WA108" s="18"/>
      <c r="WB108" s="18"/>
      <c r="WC108" s="18"/>
      <c r="WD108" s="18"/>
      <c r="WE108" s="18"/>
      <c r="WF108" s="18"/>
      <c r="WG108" s="18"/>
      <c r="WH108" s="18"/>
      <c r="WI108" s="18"/>
      <c r="WJ108" s="18"/>
      <c r="WK108" s="18"/>
      <c r="WL108" s="18"/>
      <c r="WM108" s="18"/>
      <c r="WN108" s="18"/>
      <c r="WO108" s="18"/>
      <c r="WP108" s="18"/>
      <c r="WQ108" s="18"/>
      <c r="WR108" s="18"/>
      <c r="WS108" s="18"/>
      <c r="WT108" s="18"/>
      <c r="WU108" s="18"/>
      <c r="WV108" s="18"/>
      <c r="WW108" s="18"/>
      <c r="WX108" s="18"/>
      <c r="WY108" s="18"/>
      <c r="WZ108" s="18"/>
      <c r="XA108" s="18"/>
      <c r="XB108" s="18"/>
      <c r="XC108" s="18"/>
      <c r="XD108" s="18"/>
      <c r="XE108" s="18"/>
      <c r="XF108" s="18"/>
      <c r="XG108" s="18"/>
      <c r="XH108" s="18"/>
      <c r="XI108" s="18"/>
      <c r="XJ108" s="18"/>
      <c r="XK108" s="18"/>
      <c r="XL108" s="18"/>
      <c r="XM108" s="18"/>
      <c r="XN108" s="18"/>
      <c r="XO108" s="18"/>
      <c r="XP108" s="18"/>
      <c r="XQ108" s="18"/>
      <c r="XR108" s="18"/>
      <c r="XS108" s="18"/>
      <c r="XT108" s="18"/>
      <c r="XU108" s="18"/>
      <c r="XV108" s="18"/>
      <c r="XW108" s="18"/>
      <c r="XX108" s="18"/>
      <c r="XY108" s="18"/>
      <c r="XZ108" s="18"/>
      <c r="YA108" s="18"/>
      <c r="YB108" s="18"/>
      <c r="YC108" s="18"/>
      <c r="YD108" s="18"/>
      <c r="YE108" s="18"/>
      <c r="YF108" s="18"/>
      <c r="YG108" s="18"/>
      <c r="YH108" s="18"/>
      <c r="YI108" s="18"/>
      <c r="YJ108" s="18"/>
      <c r="YK108" s="18"/>
      <c r="YL108" s="18"/>
      <c r="YM108" s="18"/>
      <c r="YN108" s="18"/>
      <c r="YO108" s="18"/>
      <c r="YP108" s="18"/>
      <c r="YQ108" s="18"/>
      <c r="YR108" s="18"/>
      <c r="YS108" s="18"/>
      <c r="YT108" s="18"/>
      <c r="YU108" s="18"/>
      <c r="YV108" s="18"/>
      <c r="YW108" s="18"/>
      <c r="YX108" s="18"/>
      <c r="YY108" s="18"/>
      <c r="YZ108" s="18"/>
      <c r="ZA108" s="18"/>
      <c r="ZB108" s="18"/>
      <c r="ZC108" s="18"/>
      <c r="ZD108" s="18"/>
      <c r="ZE108" s="18"/>
      <c r="ZF108" s="18"/>
      <c r="ZG108" s="18"/>
      <c r="ZH108" s="18"/>
      <c r="ZI108" s="18"/>
      <c r="ZJ108" s="18"/>
      <c r="ZK108" s="18"/>
      <c r="ZL108" s="18"/>
      <c r="ZM108" s="18"/>
      <c r="ZN108" s="18"/>
      <c r="ZO108" s="18"/>
      <c r="ZP108" s="18"/>
      <c r="ZQ108" s="18"/>
      <c r="ZR108" s="18"/>
      <c r="ZS108" s="18"/>
      <c r="ZT108" s="18"/>
      <c r="ZU108" s="18"/>
      <c r="ZV108" s="18"/>
      <c r="ZW108" s="18"/>
      <c r="ZX108" s="18"/>
      <c r="ZY108" s="18"/>
      <c r="ZZ108" s="18"/>
      <c r="AAA108" s="18"/>
      <c r="AAB108" s="18"/>
      <c r="AAC108" s="18"/>
      <c r="AAD108" s="18"/>
      <c r="AAE108" s="18"/>
      <c r="AAF108" s="18"/>
      <c r="AAG108" s="18"/>
      <c r="AAH108" s="18"/>
      <c r="AAI108" s="18"/>
      <c r="AAJ108" s="18"/>
      <c r="AAK108" s="18"/>
      <c r="AAL108" s="18"/>
      <c r="AAM108" s="18"/>
      <c r="AAN108" s="18"/>
      <c r="AAO108" s="18"/>
      <c r="AAP108" s="18"/>
      <c r="AAQ108" s="18"/>
      <c r="AAR108" s="18"/>
      <c r="AAS108" s="18"/>
      <c r="AAT108" s="18"/>
      <c r="AAU108" s="18"/>
      <c r="AAV108" s="18"/>
      <c r="AAW108" s="18"/>
      <c r="AAX108" s="18"/>
      <c r="AAY108" s="18"/>
      <c r="AAZ108" s="18"/>
      <c r="ABA108" s="18"/>
      <c r="ABB108" s="18"/>
      <c r="ABC108" s="18"/>
      <c r="ABD108" s="18"/>
      <c r="ABE108" s="18"/>
      <c r="ABF108" s="18"/>
      <c r="ABG108" s="18"/>
      <c r="ABH108" s="18"/>
      <c r="ABI108" s="18"/>
      <c r="ABJ108" s="18"/>
      <c r="ABK108" s="18"/>
      <c r="ABL108" s="18"/>
      <c r="ABM108" s="18"/>
      <c r="ABN108" s="18"/>
      <c r="ABO108" s="18"/>
      <c r="ABP108" s="18"/>
      <c r="ABQ108" s="18"/>
      <c r="ABR108" s="18"/>
      <c r="ABS108" s="18"/>
      <c r="ABT108" s="18"/>
      <c r="ABU108" s="18"/>
      <c r="ABV108" s="18"/>
      <c r="ABW108" s="18"/>
      <c r="ABX108" s="18"/>
      <c r="ABY108" s="18"/>
      <c r="ABZ108" s="18"/>
      <c r="ACA108" s="18"/>
      <c r="ACB108" s="18"/>
      <c r="ACC108" s="18"/>
      <c r="ACD108" s="18"/>
      <c r="ACE108" s="18"/>
      <c r="ACF108" s="18"/>
      <c r="ACG108" s="18"/>
      <c r="ACH108" s="18"/>
      <c r="ACI108" s="18"/>
      <c r="ACJ108" s="18"/>
      <c r="ACK108" s="18"/>
      <c r="ACL108" s="18"/>
      <c r="ACM108" s="18"/>
      <c r="ACN108" s="18"/>
      <c r="ACO108" s="18"/>
      <c r="ACP108" s="18"/>
      <c r="ACQ108" s="18"/>
      <c r="ACR108" s="18"/>
      <c r="ACS108" s="18"/>
      <c r="ACT108" s="18"/>
      <c r="ACU108" s="18"/>
      <c r="ACV108" s="18"/>
      <c r="ACW108" s="18"/>
      <c r="ACX108" s="18"/>
      <c r="ACY108" s="18"/>
      <c r="ACZ108" s="18"/>
      <c r="ADA108" s="18"/>
      <c r="ADB108" s="18"/>
      <c r="ADC108" s="18"/>
      <c r="ADD108" s="18"/>
      <c r="ADE108" s="18"/>
      <c r="ADF108" s="18"/>
      <c r="ADG108" s="18"/>
      <c r="ADH108" s="18"/>
      <c r="ADI108" s="18"/>
      <c r="ADJ108" s="18"/>
      <c r="ADK108" s="18"/>
      <c r="ADL108" s="18"/>
      <c r="ADM108" s="18"/>
      <c r="ADN108" s="18"/>
      <c r="ADO108" s="18"/>
      <c r="ADP108" s="18"/>
      <c r="ADQ108" s="18"/>
      <c r="ADR108" s="18"/>
      <c r="ADS108" s="18"/>
      <c r="ADT108" s="18"/>
      <c r="ADU108" s="18"/>
      <c r="ADV108" s="18"/>
      <c r="ADW108" s="18"/>
      <c r="ADX108" s="18"/>
      <c r="ADY108" s="18"/>
      <c r="ADZ108" s="18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  <c r="AEL108" s="18"/>
      <c r="AEM108" s="18"/>
      <c r="AEN108" s="18"/>
      <c r="AEO108" s="18"/>
      <c r="AEP108" s="18"/>
      <c r="AEQ108" s="18"/>
      <c r="AER108" s="18"/>
      <c r="AES108" s="18"/>
      <c r="AET108" s="18"/>
      <c r="AEU108" s="18"/>
      <c r="AEV108" s="18"/>
      <c r="AEW108" s="18"/>
      <c r="AEX108" s="18"/>
      <c r="AEY108" s="18"/>
      <c r="AEZ108" s="18"/>
      <c r="AFA108" s="18"/>
      <c r="AFB108" s="18"/>
      <c r="AFC108" s="18"/>
      <c r="AFD108" s="18"/>
      <c r="AFE108" s="18"/>
      <c r="AFF108" s="18"/>
      <c r="AFG108" s="18"/>
      <c r="AFH108" s="18"/>
      <c r="AFI108" s="18"/>
      <c r="AFJ108" s="18"/>
      <c r="AFK108" s="18"/>
      <c r="AFL108" s="18"/>
      <c r="AFM108" s="18"/>
      <c r="AFN108" s="18"/>
      <c r="AFO108" s="18"/>
      <c r="AFP108" s="18"/>
      <c r="AFQ108" s="18"/>
      <c r="AFR108" s="18"/>
      <c r="AFS108" s="18"/>
      <c r="AFT108" s="18"/>
      <c r="AFU108" s="18"/>
      <c r="AFV108" s="18"/>
      <c r="AFW108" s="18"/>
      <c r="AFX108" s="18"/>
      <c r="AFY108" s="18"/>
      <c r="AFZ108" s="18"/>
      <c r="AGA108" s="18"/>
      <c r="AGB108" s="18"/>
      <c r="AGC108" s="18"/>
      <c r="AGD108" s="18"/>
      <c r="AGE108" s="18"/>
      <c r="AGF108" s="18"/>
      <c r="AGG108" s="18"/>
      <c r="AGH108" s="18"/>
      <c r="AGI108" s="18"/>
      <c r="AGJ108" s="18"/>
      <c r="AGK108" s="18"/>
      <c r="AGL108" s="18"/>
      <c r="AGM108" s="18"/>
      <c r="AGN108" s="18"/>
      <c r="AGO108" s="18"/>
      <c r="AGP108" s="18"/>
      <c r="AGQ108" s="18"/>
      <c r="AGR108" s="18"/>
      <c r="AGS108" s="18"/>
      <c r="AGT108" s="18"/>
      <c r="AGU108" s="18"/>
      <c r="AGV108" s="18"/>
      <c r="AGW108" s="18"/>
      <c r="AGX108" s="18"/>
      <c r="AGY108" s="18"/>
      <c r="AGZ108" s="18"/>
      <c r="AHA108" s="18"/>
      <c r="AHB108" s="18"/>
      <c r="AHC108" s="18"/>
      <c r="AHD108" s="18"/>
      <c r="AHE108" s="18"/>
      <c r="AHF108" s="18"/>
      <c r="AHG108" s="18"/>
      <c r="AHH108" s="18"/>
      <c r="AHI108" s="18"/>
      <c r="AHJ108" s="18"/>
      <c r="AHK108" s="18"/>
      <c r="AHL108" s="18"/>
      <c r="AHM108" s="18"/>
      <c r="AHN108" s="18"/>
      <c r="AHO108" s="18"/>
      <c r="AHP108" s="18"/>
      <c r="AHQ108" s="18"/>
      <c r="AHR108" s="18"/>
      <c r="AHS108" s="18"/>
      <c r="AHT108" s="18"/>
      <c r="AHU108" s="18"/>
      <c r="AHV108" s="18"/>
      <c r="AHW108" s="18"/>
      <c r="AHX108" s="18"/>
      <c r="AHY108" s="18"/>
      <c r="AHZ108" s="18"/>
      <c r="AIA108" s="18"/>
      <c r="AIB108" s="18"/>
      <c r="AIC108" s="18"/>
      <c r="AID108" s="18"/>
      <c r="AIE108" s="18"/>
      <c r="AIF108" s="18"/>
      <c r="AIG108" s="18"/>
      <c r="AIH108" s="18"/>
      <c r="AII108" s="18"/>
      <c r="AIJ108" s="18"/>
      <c r="AIK108" s="18"/>
      <c r="AIL108" s="18"/>
      <c r="AIM108" s="18"/>
      <c r="AIN108" s="18"/>
      <c r="AIO108" s="18"/>
      <c r="AIP108" s="18"/>
      <c r="AIQ108" s="18"/>
      <c r="AIR108" s="18"/>
      <c r="AIS108" s="18"/>
      <c r="AIT108" s="18"/>
      <c r="AIU108" s="18"/>
      <c r="AIV108" s="18"/>
      <c r="AIW108" s="18"/>
      <c r="AIX108" s="18"/>
      <c r="AIY108" s="18"/>
      <c r="AIZ108" s="18"/>
      <c r="AJA108" s="18"/>
      <c r="AJB108" s="18"/>
      <c r="AJC108" s="18"/>
      <c r="AJD108" s="18"/>
      <c r="AJE108" s="18"/>
      <c r="AJF108" s="18"/>
      <c r="AJG108" s="18"/>
      <c r="AJH108" s="18"/>
      <c r="AJI108" s="18"/>
      <c r="AJJ108" s="18"/>
      <c r="AJK108" s="18"/>
      <c r="AJL108" s="18"/>
      <c r="AJM108" s="18"/>
      <c r="AJN108" s="18"/>
      <c r="AJO108" s="18"/>
      <c r="AJP108" s="18"/>
      <c r="AJQ108" s="18"/>
      <c r="AJR108" s="18"/>
      <c r="AJS108" s="18"/>
      <c r="AJT108" s="18"/>
      <c r="AJU108" s="18"/>
      <c r="AJV108" s="18"/>
      <c r="AJW108" s="18"/>
      <c r="AJX108" s="18"/>
      <c r="AJY108" s="18"/>
      <c r="AJZ108" s="18"/>
      <c r="AKA108" s="18"/>
      <c r="AKB108" s="18"/>
      <c r="AKC108" s="18"/>
      <c r="AKD108" s="18"/>
      <c r="AKE108" s="18"/>
      <c r="AKF108" s="18"/>
      <c r="AKG108" s="18"/>
      <c r="AKH108" s="18"/>
      <c r="AKI108" s="18"/>
      <c r="AKJ108" s="18"/>
      <c r="AKK108" s="18"/>
      <c r="AKL108" s="18"/>
      <c r="AKM108" s="18"/>
      <c r="AKN108" s="18"/>
      <c r="AKO108" s="18"/>
      <c r="AKP108" s="18"/>
      <c r="AKQ108" s="18"/>
      <c r="AKR108" s="18"/>
      <c r="AKS108" s="18"/>
      <c r="AKT108" s="18"/>
      <c r="AKU108" s="18"/>
      <c r="AKV108" s="18"/>
      <c r="AKW108" s="18"/>
      <c r="AKX108" s="18"/>
      <c r="AKY108" s="18"/>
      <c r="AKZ108" s="18"/>
      <c r="ALA108" s="18"/>
      <c r="ALB108" s="18"/>
      <c r="ALC108" s="18"/>
      <c r="ALD108" s="18"/>
      <c r="ALE108" s="18"/>
      <c r="ALF108" s="18"/>
      <c r="ALG108" s="18"/>
      <c r="ALH108" s="18"/>
      <c r="ALI108" s="18"/>
      <c r="ALJ108" s="18"/>
      <c r="ALK108" s="18"/>
      <c r="ALL108" s="18"/>
      <c r="ALM108" s="18"/>
      <c r="ALN108" s="18"/>
      <c r="ALO108" s="18"/>
      <c r="ALP108" s="18"/>
      <c r="ALQ108" s="18"/>
      <c r="ALR108" s="18"/>
      <c r="ALS108" s="18"/>
      <c r="ALT108" s="18"/>
      <c r="ALU108" s="18"/>
      <c r="ALV108" s="18"/>
      <c r="ALW108" s="18"/>
      <c r="ALX108" s="18"/>
      <c r="ALY108" s="18"/>
      <c r="ALZ108" s="18"/>
      <c r="AMA108" s="18"/>
      <c r="AMB108" s="18"/>
      <c r="AMC108" s="18"/>
      <c r="AMD108" s="18"/>
      <c r="AME108" s="18"/>
      <c r="AMF108" s="18"/>
      <c r="AMG108" s="18"/>
      <c r="AMH108" s="18"/>
      <c r="AMI108" s="18"/>
      <c r="AMJ108" s="18"/>
      <c r="AMK108" s="18"/>
      <c r="AML108" s="18"/>
      <c r="AMM108" s="18"/>
      <c r="AMN108" s="18"/>
      <c r="AMO108" s="18"/>
      <c r="AMP108" s="18"/>
      <c r="AMQ108" s="18"/>
      <c r="AMR108" s="18"/>
      <c r="AMS108" s="18"/>
      <c r="AMT108" s="18"/>
      <c r="AMU108" s="18"/>
      <c r="AMV108" s="18"/>
      <c r="AMW108" s="18"/>
      <c r="AMX108" s="18"/>
      <c r="AMY108" s="18"/>
      <c r="AMZ108" s="18"/>
      <c r="ANA108" s="18"/>
      <c r="ANB108" s="18"/>
    </row>
    <row r="109" spans="3:1042" s="6" customFormat="1" ht="15" customHeight="1" x14ac:dyDescent="0.25">
      <c r="C109" s="163" t="str">
        <f t="shared" si="68"/>
        <v>AquaThermAire</v>
      </c>
      <c r="D109" s="163" t="str">
        <f t="shared" si="69"/>
        <v>CHT2021-36C  (54 gal)</v>
      </c>
      <c r="E109" s="163">
        <f t="shared" si="70"/>
        <v>290286</v>
      </c>
      <c r="F109" s="55">
        <f t="shared" si="71"/>
        <v>54</v>
      </c>
      <c r="G109" s="6" t="str">
        <f t="shared" si="72"/>
        <v>AquaThermAire</v>
      </c>
      <c r="H109" s="117">
        <f t="shared" si="73"/>
        <v>0</v>
      </c>
      <c r="I109" s="157" t="str">
        <f t="shared" si="74"/>
        <v>AquaThermAireCHT202136C</v>
      </c>
      <c r="J109" s="91" t="s">
        <v>192</v>
      </c>
      <c r="K109" s="32">
        <v>2</v>
      </c>
      <c r="L109" s="75">
        <f t="shared" si="75"/>
        <v>29</v>
      </c>
      <c r="M109" s="9" t="s">
        <v>885</v>
      </c>
      <c r="N109" s="62">
        <f t="shared" si="51"/>
        <v>2</v>
      </c>
      <c r="O109" s="62">
        <f xml:space="preserve"> (L109*10000) + (N109*100) + VLOOKUP( U109, $R$2:$T$61, 2, FALSE )</f>
        <v>290286</v>
      </c>
      <c r="P109" s="59" t="str">
        <f t="shared" si="76"/>
        <v>CHT2021-36C  (54 gal)</v>
      </c>
      <c r="Q109" s="156">
        <f>COUNTIF(P$64:P$428, P109)</f>
        <v>1</v>
      </c>
      <c r="R109" s="10" t="s">
        <v>887</v>
      </c>
      <c r="S109" s="11">
        <v>54</v>
      </c>
      <c r="T109" s="30" t="s">
        <v>885</v>
      </c>
      <c r="U109" s="80" t="s">
        <v>885</v>
      </c>
      <c r="V109" s="85" t="str">
        <f>VLOOKUP( U109, $R$2:$T$61, 3, FALSE )</f>
        <v>AquaThermAire</v>
      </c>
      <c r="W109" s="116">
        <v>0</v>
      </c>
      <c r="X109" s="42"/>
      <c r="Y109" s="153">
        <v>44874</v>
      </c>
      <c r="Z109" s="44" t="s">
        <v>885</v>
      </c>
      <c r="AA109" s="127" t="str">
        <f t="shared" si="77"/>
        <v>2,     290286,   "CHT2021-36C  (54 gal)"</v>
      </c>
      <c r="AB109" s="129" t="str">
        <f t="shared" si="52"/>
        <v>AquaThermAire</v>
      </c>
      <c r="AC109" s="130" t="s">
        <v>891</v>
      </c>
      <c r="AD109" s="154">
        <f>COUNTIF(AC$64:AC$428, AC109)</f>
        <v>1</v>
      </c>
      <c r="AE109" s="127" t="str">
        <f t="shared" si="78"/>
        <v xml:space="preserve">          case  CHT2021-36C  (54 gal)   :   "AquaThermAireCHT202136C"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3:1042" s="6" customFormat="1" ht="15" customHeight="1" x14ac:dyDescent="0.25">
      <c r="C110" s="163" t="str">
        <f t="shared" si="68"/>
        <v>AquaThermAire</v>
      </c>
      <c r="D110" s="163" t="str">
        <f t="shared" si="69"/>
        <v>CHT2021-48A  (54 gal)</v>
      </c>
      <c r="E110" s="163">
        <f t="shared" si="70"/>
        <v>290386</v>
      </c>
      <c r="F110" s="55">
        <f t="shared" si="71"/>
        <v>54</v>
      </c>
      <c r="G110" s="6" t="str">
        <f t="shared" si="72"/>
        <v>AquaThermAire</v>
      </c>
      <c r="H110" s="117">
        <f t="shared" si="73"/>
        <v>0</v>
      </c>
      <c r="I110" s="157" t="str">
        <f t="shared" si="74"/>
        <v>AquaThermAireCHT202148A</v>
      </c>
      <c r="J110" s="91" t="s">
        <v>192</v>
      </c>
      <c r="K110" s="32">
        <v>2</v>
      </c>
      <c r="L110" s="75">
        <f t="shared" si="75"/>
        <v>29</v>
      </c>
      <c r="M110" s="9" t="s">
        <v>885</v>
      </c>
      <c r="N110" s="62">
        <f t="shared" si="51"/>
        <v>3</v>
      </c>
      <c r="O110" s="62">
        <f xml:space="preserve"> (L110*10000) + (N110*100) + VLOOKUP( U110, $R$2:$T$61, 2, FALSE )</f>
        <v>290386</v>
      </c>
      <c r="P110" s="59" t="str">
        <f t="shared" si="76"/>
        <v>CHT2021-48A  (54 gal)</v>
      </c>
      <c r="Q110" s="156">
        <f>COUNTIF(P$64:P$428, P110)</f>
        <v>1</v>
      </c>
      <c r="R110" s="10" t="s">
        <v>888</v>
      </c>
      <c r="S110" s="11">
        <v>54</v>
      </c>
      <c r="T110" s="30" t="s">
        <v>885</v>
      </c>
      <c r="U110" s="80" t="s">
        <v>885</v>
      </c>
      <c r="V110" s="85" t="str">
        <f>VLOOKUP( U110, $R$2:$T$61, 3, FALSE )</f>
        <v>AquaThermAire</v>
      </c>
      <c r="W110" s="116">
        <v>0</v>
      </c>
      <c r="X110" s="42"/>
      <c r="Y110" s="153">
        <v>44874</v>
      </c>
      <c r="Z110" s="44" t="s">
        <v>885</v>
      </c>
      <c r="AA110" s="127" t="str">
        <f t="shared" si="77"/>
        <v>2,     290386,   "CHT2021-48A  (54 gal)"</v>
      </c>
      <c r="AB110" s="129" t="str">
        <f t="shared" si="52"/>
        <v>AquaThermAire</v>
      </c>
      <c r="AC110" s="130" t="s">
        <v>892</v>
      </c>
      <c r="AD110" s="154">
        <f>COUNTIF(AC$64:AC$428, AC110)</f>
        <v>1</v>
      </c>
      <c r="AE110" s="127" t="str">
        <f t="shared" si="78"/>
        <v xml:space="preserve">          case  CHT2021-48A  (54 gal)   :   "AquaThermAireCHT202148A"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3:1042" s="6" customFormat="1" ht="15" customHeight="1" x14ac:dyDescent="0.25">
      <c r="C111" s="163" t="str">
        <f t="shared" si="68"/>
        <v>AquaThermAire</v>
      </c>
      <c r="D111" s="163" t="str">
        <f t="shared" si="69"/>
        <v>CHT2021-48C  (54 gal)</v>
      </c>
      <c r="E111" s="163">
        <f t="shared" si="70"/>
        <v>290486</v>
      </c>
      <c r="F111" s="55">
        <f t="shared" si="71"/>
        <v>54</v>
      </c>
      <c r="G111" s="6" t="str">
        <f t="shared" si="72"/>
        <v>AquaThermAire</v>
      </c>
      <c r="H111" s="117">
        <f t="shared" si="73"/>
        <v>0</v>
      </c>
      <c r="I111" s="157" t="str">
        <f t="shared" si="74"/>
        <v>AquaThermAireCHT202148C</v>
      </c>
      <c r="J111" s="91" t="s">
        <v>192</v>
      </c>
      <c r="K111" s="32">
        <v>2</v>
      </c>
      <c r="L111" s="75">
        <f t="shared" si="75"/>
        <v>29</v>
      </c>
      <c r="M111" s="9" t="s">
        <v>885</v>
      </c>
      <c r="N111" s="62">
        <f t="shared" si="51"/>
        <v>4</v>
      </c>
      <c r="O111" s="62">
        <f xml:space="preserve"> (L111*10000) + (N111*100) + VLOOKUP( U111, $R$2:$T$61, 2, FALSE )</f>
        <v>290486</v>
      </c>
      <c r="P111" s="59" t="str">
        <f t="shared" si="76"/>
        <v>CHT2021-48C  (54 gal)</v>
      </c>
      <c r="Q111" s="156">
        <f>COUNTIF(P$64:P$428, P111)</f>
        <v>1</v>
      </c>
      <c r="R111" s="10" t="s">
        <v>889</v>
      </c>
      <c r="S111" s="11">
        <v>54</v>
      </c>
      <c r="T111" s="30" t="s">
        <v>885</v>
      </c>
      <c r="U111" s="80" t="s">
        <v>885</v>
      </c>
      <c r="V111" s="85" t="str">
        <f>VLOOKUP( U111, $R$2:$T$61, 3, FALSE )</f>
        <v>AquaThermAire</v>
      </c>
      <c r="W111" s="116">
        <v>0</v>
      </c>
      <c r="X111" s="42"/>
      <c r="Y111" s="153">
        <v>44874</v>
      </c>
      <c r="Z111" s="44" t="s">
        <v>885</v>
      </c>
      <c r="AA111" s="127" t="str">
        <f t="shared" si="77"/>
        <v>2,     290486,   "CHT2021-48C  (54 gal)"</v>
      </c>
      <c r="AB111" s="129" t="str">
        <f t="shared" si="52"/>
        <v>AquaThermAire</v>
      </c>
      <c r="AC111" s="130" t="s">
        <v>893</v>
      </c>
      <c r="AD111" s="154">
        <f>COUNTIF(AC$64:AC$428, AC111)</f>
        <v>1</v>
      </c>
      <c r="AE111" s="127" t="str">
        <f t="shared" si="78"/>
        <v xml:space="preserve">          case  CHT2021-48C  (54 gal)   :   "AquaThermAireCHT202148C"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3:1042" s="6" customFormat="1" ht="15" customHeight="1" x14ac:dyDescent="0.25">
      <c r="C112" s="106" t="str">
        <f>M112</f>
        <v>Bradford White</v>
      </c>
      <c r="D112" s="6" t="str">
        <f>P112</f>
        <v>RE2H50S*-*****  (50 gal)</v>
      </c>
      <c r="E112" s="106">
        <f t="shared" si="17"/>
        <v>130760</v>
      </c>
      <c r="F112" s="55">
        <f>S112</f>
        <v>50</v>
      </c>
      <c r="G112" s="6" t="str">
        <f t="shared" si="19"/>
        <v>Rheem2020Prem50</v>
      </c>
      <c r="H112" s="117">
        <f>W112</f>
        <v>0</v>
      </c>
      <c r="I112" s="157" t="str">
        <f t="shared" si="21"/>
        <v>BradfordWhiteRE2H50S_Rheem2020Prem50</v>
      </c>
      <c r="J112" s="91" t="s">
        <v>192</v>
      </c>
      <c r="K112" s="32">
        <v>4</v>
      </c>
      <c r="L112" s="75">
        <f t="shared" si="22"/>
        <v>13</v>
      </c>
      <c r="M112" s="159" t="s">
        <v>93</v>
      </c>
      <c r="N112" s="110">
        <v>7</v>
      </c>
      <c r="O112" s="62">
        <f xml:space="preserve"> (L112*10000) + (N112*100) + VLOOKUP( U112, $R$2:$T$61, 2, FALSE )</f>
        <v>130760</v>
      </c>
      <c r="P112" s="59" t="str">
        <f>R112 &amp; "  (" &amp; S112 &amp; " gal" &amp; IF(W112&gt;0, ", JA13)", ")")</f>
        <v>RE2H50S*-*****  (50 gal)</v>
      </c>
      <c r="Q112" s="156">
        <f>COUNTIF(P$64:P$428, P112)</f>
        <v>2</v>
      </c>
      <c r="R112" s="13" t="s">
        <v>878</v>
      </c>
      <c r="S112" s="14">
        <v>50</v>
      </c>
      <c r="T112" s="30"/>
      <c r="U112" s="80" t="s">
        <v>278</v>
      </c>
      <c r="V112" s="85" t="str">
        <f>VLOOKUP( U112, $R$2:$T$61, 3, FALSE )</f>
        <v>Rheem2020Prem50</v>
      </c>
      <c r="W112" s="116">
        <v>0</v>
      </c>
      <c r="X112" s="46"/>
      <c r="Y112" s="47"/>
      <c r="Z112" s="44"/>
      <c r="AA112" s="127" t="str">
        <f t="shared" si="2"/>
        <v>2,     130760,   "RE2H50S*-*****  (50 gal)"</v>
      </c>
      <c r="AB112" s="128" t="s">
        <v>435</v>
      </c>
      <c r="AC112" s="130" t="s">
        <v>881</v>
      </c>
      <c r="AD112" s="154">
        <f>COUNTIF(AC$64:AC$428, AC112)</f>
        <v>1</v>
      </c>
      <c r="AE112" s="127" t="str">
        <f t="shared" si="3"/>
        <v xml:space="preserve">          case  RE2H50S*-*****  (50 gal)   :   "BradfordWhiteRE2H50S_Rheem2020Prem50"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  <c r="AMM112"/>
      <c r="AMN112"/>
      <c r="AMO112"/>
      <c r="AMP112"/>
      <c r="AMQ112"/>
      <c r="AMR112"/>
      <c r="AMS112"/>
      <c r="AMT112"/>
      <c r="AMU112"/>
      <c r="AMV112"/>
      <c r="AMW112"/>
      <c r="AMX112"/>
      <c r="AMY112"/>
    </row>
    <row r="113" spans="3:1039" s="6" customFormat="1" ht="15" customHeight="1" x14ac:dyDescent="0.25">
      <c r="C113" s="106" t="str">
        <f>M113</f>
        <v>Bradford White</v>
      </c>
      <c r="D113" s="6" t="str">
        <f>P113</f>
        <v>RE2H65T*-*****  (65 gal)</v>
      </c>
      <c r="E113" s="106">
        <f t="shared" si="17"/>
        <v>130861</v>
      </c>
      <c r="F113" s="55">
        <f>S113</f>
        <v>65</v>
      </c>
      <c r="G113" s="6" t="str">
        <f t="shared" si="19"/>
        <v>Rheem2020Prem65</v>
      </c>
      <c r="H113" s="117">
        <f>W113</f>
        <v>0</v>
      </c>
      <c r="I113" s="157" t="str">
        <f t="shared" si="21"/>
        <v>BradfordWhiteRE2H65T_Rheem2020Prem65</v>
      </c>
      <c r="J113" s="91" t="s">
        <v>192</v>
      </c>
      <c r="K113" s="32">
        <v>4</v>
      </c>
      <c r="L113" s="75">
        <f t="shared" si="22"/>
        <v>13</v>
      </c>
      <c r="M113" s="12" t="s">
        <v>93</v>
      </c>
      <c r="N113" s="110">
        <v>8</v>
      </c>
      <c r="O113" s="62">
        <f xml:space="preserve"> (L113*10000) + (N113*100) + VLOOKUP( U113, $R$2:$T$61, 2, FALSE )</f>
        <v>130861</v>
      </c>
      <c r="P113" s="59" t="str">
        <f>R113 &amp; "  (" &amp; S113 &amp; " gal" &amp; IF(W113&gt;0, ", JA13)", ")")</f>
        <v>RE2H65T*-*****  (65 gal)</v>
      </c>
      <c r="Q113" s="156">
        <f>COUNTIF(P$64:P$428, P113)</f>
        <v>3</v>
      </c>
      <c r="R113" s="13" t="s">
        <v>879</v>
      </c>
      <c r="S113" s="14">
        <v>65</v>
      </c>
      <c r="T113" s="30"/>
      <c r="U113" s="80" t="s">
        <v>279</v>
      </c>
      <c r="V113" s="85" t="str">
        <f>VLOOKUP( U113, $R$2:$T$61, 3, FALSE )</f>
        <v>Rheem2020Prem65</v>
      </c>
      <c r="W113" s="116">
        <v>0</v>
      </c>
      <c r="X113" s="46"/>
      <c r="Y113" s="47"/>
      <c r="Z113" s="44"/>
      <c r="AA113" s="127" t="str">
        <f t="shared" si="2"/>
        <v>2,     130861,   "RE2H65T*-*****  (65 gal)"</v>
      </c>
      <c r="AB113" s="129" t="str">
        <f>AB112</f>
        <v>BradfordWhite</v>
      </c>
      <c r="AC113" s="130" t="s">
        <v>882</v>
      </c>
      <c r="AD113" s="154">
        <f>COUNTIF(AC$64:AC$428, AC113)</f>
        <v>1</v>
      </c>
      <c r="AE113" s="127" t="str">
        <f t="shared" si="3"/>
        <v xml:space="preserve">          case  RE2H65T*-*****  (65 gal)   :   "BradfordWhiteRE2H65T_Rheem2020Prem65"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  <c r="AMM113"/>
      <c r="AMN113"/>
      <c r="AMO113"/>
      <c r="AMP113"/>
      <c r="AMQ113"/>
      <c r="AMR113"/>
      <c r="AMS113"/>
      <c r="AMT113"/>
      <c r="AMU113"/>
      <c r="AMV113"/>
      <c r="AMW113"/>
      <c r="AMX113"/>
      <c r="AMY113"/>
    </row>
    <row r="114" spans="3:1039" s="6" customFormat="1" ht="15" customHeight="1" x14ac:dyDescent="0.25">
      <c r="C114" s="106" t="str">
        <f>M114</f>
        <v>Bradford White</v>
      </c>
      <c r="D114" s="6" t="str">
        <f>P114</f>
        <v>RE2H80T*-*****  (80 gal)</v>
      </c>
      <c r="E114" s="106">
        <f t="shared" si="17"/>
        <v>130962</v>
      </c>
      <c r="F114" s="55">
        <f>S114</f>
        <v>80</v>
      </c>
      <c r="G114" s="6" t="str">
        <f t="shared" si="19"/>
        <v>Rheem2020Prem80</v>
      </c>
      <c r="H114" s="117">
        <f>W114</f>
        <v>0</v>
      </c>
      <c r="I114" s="157" t="str">
        <f t="shared" si="21"/>
        <v>BradfordWhiteRE2H80T_Rheem2020Prem80</v>
      </c>
      <c r="J114" s="91" t="s">
        <v>192</v>
      </c>
      <c r="K114" s="32">
        <v>4</v>
      </c>
      <c r="L114" s="75">
        <f t="shared" si="22"/>
        <v>13</v>
      </c>
      <c r="M114" s="12" t="s">
        <v>93</v>
      </c>
      <c r="N114" s="62">
        <v>9</v>
      </c>
      <c r="O114" s="62">
        <f xml:space="preserve"> (L114*10000) + (N114*100) + VLOOKUP( U114, $R$2:$T$61, 2, FALSE )</f>
        <v>130962</v>
      </c>
      <c r="P114" s="59" t="str">
        <f>R114 &amp; "  (" &amp; S114 &amp; " gal" &amp; IF(W114&gt;0, ", JA13)", ")")</f>
        <v>RE2H80T*-*****  (80 gal)</v>
      </c>
      <c r="Q114" s="156">
        <f>COUNTIF(P$64:P$428, P114)</f>
        <v>2</v>
      </c>
      <c r="R114" s="13" t="s">
        <v>880</v>
      </c>
      <c r="S114" s="14">
        <v>80</v>
      </c>
      <c r="T114" s="30"/>
      <c r="U114" s="80" t="s">
        <v>280</v>
      </c>
      <c r="V114" s="85" t="str">
        <f>VLOOKUP( U114, $R$2:$T$61, 3, FALSE )</f>
        <v>Rheem2020Prem80</v>
      </c>
      <c r="W114" s="116">
        <v>0</v>
      </c>
      <c r="X114" s="46"/>
      <c r="Y114" s="47"/>
      <c r="Z114" s="44"/>
      <c r="AA114" s="127" t="str">
        <f t="shared" si="2"/>
        <v>2,     130962,   "RE2H80T*-*****  (80 gal)"</v>
      </c>
      <c r="AB114" s="129" t="str">
        <f>AB113</f>
        <v>BradfordWhite</v>
      </c>
      <c r="AC114" s="130" t="s">
        <v>883</v>
      </c>
      <c r="AD114" s="154">
        <f>COUNTIF(AC$64:AC$428, AC114)</f>
        <v>1</v>
      </c>
      <c r="AE114" s="127" t="str">
        <f t="shared" si="3"/>
        <v xml:space="preserve">          case  RE2H80T*-*****  (80 gal)   :   "BradfordWhiteRE2H80T_Rheem2020Prem80"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</row>
    <row r="115" spans="3:1039" s="6" customFormat="1" ht="15" customHeight="1" x14ac:dyDescent="0.25">
      <c r="C115" s="106" t="str">
        <f t="shared" si="15"/>
        <v>Bradford White</v>
      </c>
      <c r="D115" s="106" t="str">
        <f t="shared" si="16"/>
        <v>RE2H50R10B-1NCWT  (50 gal)</v>
      </c>
      <c r="E115" s="106">
        <f t="shared" si="17"/>
        <v>130119</v>
      </c>
      <c r="F115" s="55">
        <f t="shared" si="18"/>
        <v>50</v>
      </c>
      <c r="G115" s="6" t="str">
        <f t="shared" si="19"/>
        <v>GE2014</v>
      </c>
      <c r="H115" s="117">
        <f t="shared" si="20"/>
        <v>0</v>
      </c>
      <c r="I115" s="157" t="str">
        <f t="shared" si="21"/>
        <v>BradfordWhiteRE2H50</v>
      </c>
      <c r="J115" s="91" t="s">
        <v>192</v>
      </c>
      <c r="K115" s="32">
        <v>3</v>
      </c>
      <c r="L115" s="75">
        <f t="shared" si="22"/>
        <v>13</v>
      </c>
      <c r="M115" s="12" t="s">
        <v>93</v>
      </c>
      <c r="N115" s="110">
        <v>1</v>
      </c>
      <c r="O115" s="62">
        <f xml:space="preserve"> (L115*10000) + (N115*100) + VLOOKUP( U115, $R$2:$T$61, 2, FALSE )</f>
        <v>130119</v>
      </c>
      <c r="P115" s="59" t="str">
        <f t="shared" si="28"/>
        <v>RE2H50R10B-1NCWT  (50 gal)</v>
      </c>
      <c r="Q115" s="156">
        <f>COUNTIF(P$64:P$428, P115)</f>
        <v>1</v>
      </c>
      <c r="R115" s="13" t="s">
        <v>115</v>
      </c>
      <c r="S115" s="14">
        <v>50</v>
      </c>
      <c r="T115" s="30" t="s">
        <v>228</v>
      </c>
      <c r="U115" s="80" t="s">
        <v>172</v>
      </c>
      <c r="V115" s="85" t="str">
        <f>VLOOKUP( U115, $R$2:$T$61, 3, FALSE )</f>
        <v>GE2014</v>
      </c>
      <c r="W115" s="116">
        <v>0</v>
      </c>
      <c r="X115" s="46" t="str">
        <f>[1]ESTAR_to_AWHS!I18</f>
        <v>2-3</v>
      </c>
      <c r="Y115" s="47">
        <f>[1]ESTAR_to_AWHS!J18</f>
        <v>42775</v>
      </c>
      <c r="Z115" s="44" t="s">
        <v>84</v>
      </c>
      <c r="AA115" s="127" t="str">
        <f>"2,     "&amp;E115&amp;",   """&amp;P115&amp;""""</f>
        <v>2,     130119,   "RE2H50R10B-1NCWT  (50 gal)"</v>
      </c>
      <c r="AB115" s="129" t="str">
        <f t="shared" ref="AB115" si="79">AB114</f>
        <v>BradfordWhite</v>
      </c>
      <c r="AC115" s="130" t="s">
        <v>465</v>
      </c>
      <c r="AD115" s="154">
        <f>COUNTIF(AC$64:AC$428, AC115)</f>
        <v>1</v>
      </c>
      <c r="AE115" s="127" t="str">
        <f t="shared" si="3"/>
        <v xml:space="preserve">          case  RE2H50R10B-1NCWT  (50 gal)   :   "BradfordWhiteRE2H50"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</row>
    <row r="116" spans="3:1039" s="6" customFormat="1" ht="15" customHeight="1" x14ac:dyDescent="0.25">
      <c r="C116" s="106" t="str">
        <f t="shared" si="15"/>
        <v>Bradford White</v>
      </c>
      <c r="D116" s="106" t="str">
        <f t="shared" si="16"/>
        <v>RE2H65T10-1NCWT  (65 gal)</v>
      </c>
      <c r="E116" s="106">
        <f t="shared" si="17"/>
        <v>130358</v>
      </c>
      <c r="F116" s="55">
        <f t="shared" ref="F116" si="80">S116</f>
        <v>65</v>
      </c>
      <c r="G116" s="6" t="str">
        <f t="shared" si="19"/>
        <v>BWC202065</v>
      </c>
      <c r="H116" s="117">
        <f t="shared" si="20"/>
        <v>0</v>
      </c>
      <c r="I116" s="157" t="str">
        <f t="shared" si="21"/>
        <v>BradfordWhiteRE2H65T101NCWT</v>
      </c>
      <c r="J116" s="91" t="s">
        <v>192</v>
      </c>
      <c r="K116" s="32">
        <v>3</v>
      </c>
      <c r="L116" s="75">
        <f t="shared" si="22"/>
        <v>13</v>
      </c>
      <c r="M116" s="12" t="s">
        <v>93</v>
      </c>
      <c r="N116" s="110">
        <v>3</v>
      </c>
      <c r="O116" s="62">
        <f xml:space="preserve"> (L116*10000) + (N116*100) + VLOOKUP( U116, $R$2:$T$61, 2, FALSE )</f>
        <v>130358</v>
      </c>
      <c r="P116" s="59" t="str">
        <f t="shared" si="28"/>
        <v>RE2H65T10-1NCWT  (65 gal)</v>
      </c>
      <c r="Q116" s="156">
        <f>COUNTIF(P$64:P$428, P116)</f>
        <v>1</v>
      </c>
      <c r="R116" s="13" t="s">
        <v>319</v>
      </c>
      <c r="S116" s="14">
        <v>65</v>
      </c>
      <c r="T116" s="30"/>
      <c r="U116" s="80" t="s">
        <v>285</v>
      </c>
      <c r="V116" s="85" t="str">
        <f>VLOOKUP( U116, $R$2:$T$61, 3, FALSE )</f>
        <v>BWC202065</v>
      </c>
      <c r="W116" s="116">
        <v>0</v>
      </c>
      <c r="X116" s="46">
        <v>3</v>
      </c>
      <c r="Y116" s="47">
        <v>43916</v>
      </c>
      <c r="Z116" s="44"/>
      <c r="AA116" s="127" t="str">
        <f t="shared" si="2"/>
        <v>2,     130358,   "RE2H65T10-1NCWT  (65 gal)"</v>
      </c>
      <c r="AB116" s="129" t="str">
        <f>AB115</f>
        <v>BradfordWhite</v>
      </c>
      <c r="AC116" t="s">
        <v>468</v>
      </c>
      <c r="AD116" s="154">
        <f>COUNTIF(AC$64:AC$428, AC116)</f>
        <v>1</v>
      </c>
      <c r="AE116" s="127" t="str">
        <f t="shared" si="3"/>
        <v xml:space="preserve">          case  RE2H65T10-1NCWT  (65 gal)   :   "BradfordWhiteRE2H65T101NCWT"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  <c r="AMM116"/>
      <c r="AMN116"/>
      <c r="AMO116"/>
      <c r="AMP116"/>
      <c r="AMQ116"/>
      <c r="AMR116"/>
      <c r="AMS116"/>
      <c r="AMT116"/>
      <c r="AMU116"/>
      <c r="AMV116"/>
      <c r="AMW116"/>
      <c r="AMX116"/>
      <c r="AMY116"/>
    </row>
    <row r="117" spans="3:1039" s="6" customFormat="1" ht="15" customHeight="1" x14ac:dyDescent="0.25">
      <c r="C117" s="106" t="str">
        <f t="shared" si="15"/>
        <v>Bradford White</v>
      </c>
      <c r="D117" s="106" t="str">
        <f t="shared" si="16"/>
        <v>RE2H80R10B-1NCWT  (80 gal)</v>
      </c>
      <c r="E117" s="6">
        <f t="shared" si="17"/>
        <v>130223</v>
      </c>
      <c r="F117" s="55">
        <f t="shared" si="18"/>
        <v>80</v>
      </c>
      <c r="G117" s="6" t="str">
        <f t="shared" si="19"/>
        <v>GE2014_80</v>
      </c>
      <c r="H117" s="117">
        <f t="shared" si="20"/>
        <v>0</v>
      </c>
      <c r="I117" s="157" t="str">
        <f t="shared" si="21"/>
        <v>BradfordWhiteRE2H80</v>
      </c>
      <c r="J117" s="91" t="s">
        <v>192</v>
      </c>
      <c r="K117" s="32">
        <v>3</v>
      </c>
      <c r="L117" s="75">
        <f t="shared" si="22"/>
        <v>13</v>
      </c>
      <c r="M117" s="12" t="s">
        <v>93</v>
      </c>
      <c r="N117" s="62">
        <f>N115+1</f>
        <v>2</v>
      </c>
      <c r="O117" s="62">
        <f xml:space="preserve"> (L117*10000) + (N117*100) + VLOOKUP( U117, $R$2:$T$61, 2, FALSE )</f>
        <v>130223</v>
      </c>
      <c r="P117" s="59" t="str">
        <f t="shared" si="28"/>
        <v>RE2H80R10B-1NCWT  (80 gal)</v>
      </c>
      <c r="Q117" s="156">
        <f>COUNTIF(P$64:P$428, P117)</f>
        <v>1</v>
      </c>
      <c r="R117" s="13" t="s">
        <v>116</v>
      </c>
      <c r="S117" s="14">
        <v>80</v>
      </c>
      <c r="T117" s="30" t="s">
        <v>229</v>
      </c>
      <c r="U117" s="80" t="s">
        <v>230</v>
      </c>
      <c r="V117" s="85" t="str">
        <f>VLOOKUP( U117, $R$2:$T$61, 3, FALSE )</f>
        <v>GE2014_80</v>
      </c>
      <c r="W117" s="116">
        <v>0</v>
      </c>
      <c r="X117" s="46" t="str">
        <f>[1]ESTAR_to_AWHS!I19</f>
        <v>4+</v>
      </c>
      <c r="Y117" s="47">
        <f>[1]ESTAR_to_AWHS!J19</f>
        <v>42775</v>
      </c>
      <c r="Z117" s="44" t="s">
        <v>84</v>
      </c>
      <c r="AA117" s="127" t="str">
        <f t="shared" si="2"/>
        <v>2,     130223,   "RE2H80R10B-1NCWT  (80 gal)"</v>
      </c>
      <c r="AB117" s="129" t="str">
        <f>AB116</f>
        <v>BradfordWhite</v>
      </c>
      <c r="AC117" s="130" t="s">
        <v>466</v>
      </c>
      <c r="AD117" s="154">
        <f>COUNTIF(AC$64:AC$428, AC117)</f>
        <v>1</v>
      </c>
      <c r="AE117" s="127" t="str">
        <f t="shared" si="3"/>
        <v xml:space="preserve">          case  RE2H80R10B-1NCWT  (80 gal)   :   "BradfordWhiteRE2H80"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  <c r="AMM117"/>
      <c r="AMN117"/>
      <c r="AMO117"/>
      <c r="AMP117"/>
      <c r="AMQ117"/>
      <c r="AMR117"/>
      <c r="AMS117"/>
      <c r="AMT117"/>
      <c r="AMU117"/>
      <c r="AMV117"/>
      <c r="AMW117"/>
      <c r="AMX117"/>
      <c r="AMY117"/>
    </row>
    <row r="118" spans="3:1039" s="6" customFormat="1" ht="15" customHeight="1" x14ac:dyDescent="0.25">
      <c r="C118" s="106" t="str">
        <f t="shared" si="15"/>
        <v>Bradford White</v>
      </c>
      <c r="D118" s="106" t="str">
        <f t="shared" si="16"/>
        <v>RE2H50S6-1NCWT  (50 gal)</v>
      </c>
      <c r="E118" s="106">
        <f t="shared" si="17"/>
        <v>130419</v>
      </c>
      <c r="F118" s="55">
        <f t="shared" si="18"/>
        <v>50</v>
      </c>
      <c r="G118" s="6" t="str">
        <f t="shared" si="19"/>
        <v>GE2014</v>
      </c>
      <c r="H118" s="117">
        <f t="shared" si="20"/>
        <v>0</v>
      </c>
      <c r="I118" s="157" t="str">
        <f t="shared" si="21"/>
        <v>BradfordWhiteRE2H50S61NCWT</v>
      </c>
      <c r="J118" s="91" t="s">
        <v>192</v>
      </c>
      <c r="K118" s="32">
        <v>1</v>
      </c>
      <c r="L118" s="75">
        <f t="shared" si="22"/>
        <v>13</v>
      </c>
      <c r="M118" s="12" t="s">
        <v>93</v>
      </c>
      <c r="N118" s="110">
        <v>4</v>
      </c>
      <c r="O118" s="62">
        <f xml:space="preserve"> (L118*10000) + (N118*100) + VLOOKUP( U118, $R$2:$T$61, 2, FALSE )</f>
        <v>130419</v>
      </c>
      <c r="P118" s="59" t="str">
        <f t="shared" si="28"/>
        <v>RE2H50S6-1NCWT  (50 gal)</v>
      </c>
      <c r="Q118" s="156">
        <f>COUNTIF(P$64:P$428, P118)</f>
        <v>1</v>
      </c>
      <c r="R118" s="13" t="s">
        <v>320</v>
      </c>
      <c r="S118" s="14">
        <v>50</v>
      </c>
      <c r="T118" s="30"/>
      <c r="U118" s="80" t="s">
        <v>172</v>
      </c>
      <c r="V118" s="85" t="str">
        <f>VLOOKUP( U118, $R$2:$T$61, 3, FALSE )</f>
        <v>GE2014</v>
      </c>
      <c r="W118" s="116">
        <v>0</v>
      </c>
      <c r="X118" s="46" t="s">
        <v>8</v>
      </c>
      <c r="Y118" s="47">
        <v>43944</v>
      </c>
      <c r="Z118" s="44"/>
      <c r="AA118" s="127" t="str">
        <f t="shared" si="2"/>
        <v>2,     130419,   "RE2H50S6-1NCWT  (50 gal)"</v>
      </c>
      <c r="AB118" s="129" t="str">
        <f t="shared" ref="AB118:AB186" si="81">AB117</f>
        <v>BradfordWhite</v>
      </c>
      <c r="AC118" t="s">
        <v>467</v>
      </c>
      <c r="AD118" s="154">
        <f>COUNTIF(AC$64:AC$428, AC118)</f>
        <v>1</v>
      </c>
      <c r="AE118" s="127" t="str">
        <f t="shared" si="3"/>
        <v xml:space="preserve">          case  RE2H50S6-1NCWT  (50 gal)   :   "BradfordWhiteRE2H50S61NCWT"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</row>
    <row r="119" spans="3:1039" s="6" customFormat="1" ht="15" customHeight="1" x14ac:dyDescent="0.25">
      <c r="C119" s="106" t="str">
        <f t="shared" si="15"/>
        <v>Bradford White</v>
      </c>
      <c r="D119" s="106" t="str">
        <f t="shared" si="16"/>
        <v>RE2H65T6-1NCWT  (65 gal)</v>
      </c>
      <c r="E119" s="106">
        <f t="shared" si="17"/>
        <v>130558</v>
      </c>
      <c r="F119" s="55">
        <f t="shared" si="18"/>
        <v>65</v>
      </c>
      <c r="G119" s="6" t="str">
        <f t="shared" si="19"/>
        <v>BWC202065</v>
      </c>
      <c r="H119" s="117">
        <f t="shared" si="20"/>
        <v>0</v>
      </c>
      <c r="I119" s="157" t="str">
        <f t="shared" si="21"/>
        <v>BradfordWhiteRE2H65T61NCWT</v>
      </c>
      <c r="J119" s="91" t="s">
        <v>192</v>
      </c>
      <c r="K119" s="32">
        <v>1</v>
      </c>
      <c r="L119" s="75">
        <f t="shared" si="22"/>
        <v>13</v>
      </c>
      <c r="M119" s="12" t="s">
        <v>93</v>
      </c>
      <c r="N119" s="62">
        <f t="shared" ref="N119" si="82">N118+1</f>
        <v>5</v>
      </c>
      <c r="O119" s="62">
        <f xml:space="preserve"> (L119*10000) + (N119*100) + VLOOKUP( U119, $R$2:$T$61, 2, FALSE )</f>
        <v>130558</v>
      </c>
      <c r="P119" s="59" t="str">
        <f t="shared" si="28"/>
        <v>RE2H65T6-1NCWT  (65 gal)</v>
      </c>
      <c r="Q119" s="156">
        <f>COUNTIF(P$64:P$428, P119)</f>
        <v>1</v>
      </c>
      <c r="R119" s="13" t="s">
        <v>321</v>
      </c>
      <c r="S119" s="14">
        <v>65</v>
      </c>
      <c r="T119" s="30"/>
      <c r="U119" s="80" t="s">
        <v>285</v>
      </c>
      <c r="V119" s="85" t="str">
        <f>VLOOKUP( U119, $R$2:$T$61, 3, FALSE )</f>
        <v>BWC202065</v>
      </c>
      <c r="W119" s="116">
        <v>0</v>
      </c>
      <c r="X119" s="46">
        <v>3</v>
      </c>
      <c r="Y119" s="47">
        <v>43944</v>
      </c>
      <c r="Z119" s="44"/>
      <c r="AA119" s="127" t="str">
        <f t="shared" si="2"/>
        <v>2,     130558,   "RE2H65T6-1NCWT  (65 gal)"</v>
      </c>
      <c r="AB119" s="129" t="str">
        <f t="shared" si="81"/>
        <v>BradfordWhite</v>
      </c>
      <c r="AC119" t="s">
        <v>469</v>
      </c>
      <c r="AD119" s="154">
        <f>COUNTIF(AC$64:AC$428, AC119)</f>
        <v>1</v>
      </c>
      <c r="AE119" s="127" t="str">
        <f t="shared" si="3"/>
        <v xml:space="preserve">          case  RE2H65T6-1NCWT  (65 gal)   :   "BradfordWhiteRE2H65T61NCWT"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  <c r="AMM119"/>
      <c r="AMN119"/>
      <c r="AMO119"/>
      <c r="AMP119"/>
      <c r="AMQ119"/>
      <c r="AMR119"/>
      <c r="AMS119"/>
      <c r="AMT119"/>
      <c r="AMU119"/>
      <c r="AMV119"/>
      <c r="AMW119"/>
      <c r="AMX119"/>
      <c r="AMY119"/>
    </row>
    <row r="120" spans="3:1039" s="6" customFormat="1" ht="15" customHeight="1" x14ac:dyDescent="0.25">
      <c r="C120" s="106" t="str">
        <f t="shared" si="15"/>
        <v>Bradford White</v>
      </c>
      <c r="D120" s="106" t="str">
        <f t="shared" si="16"/>
        <v>RE2H80T6-1NCWT  (80 gal)</v>
      </c>
      <c r="E120" s="106">
        <f t="shared" si="17"/>
        <v>130623</v>
      </c>
      <c r="F120" s="55">
        <f t="shared" ref="F120:F136" si="83">S120</f>
        <v>80</v>
      </c>
      <c r="G120" s="6" t="str">
        <f t="shared" si="19"/>
        <v>GE2014_80</v>
      </c>
      <c r="H120" s="117">
        <f t="shared" si="20"/>
        <v>0</v>
      </c>
      <c r="I120" s="157" t="str">
        <f t="shared" si="21"/>
        <v>BradfordWhiteRE2H80T61NCWT</v>
      </c>
      <c r="J120" s="91" t="s">
        <v>192</v>
      </c>
      <c r="K120" s="32">
        <v>1</v>
      </c>
      <c r="L120" s="75">
        <f t="shared" si="22"/>
        <v>13</v>
      </c>
      <c r="M120" s="12" t="s">
        <v>93</v>
      </c>
      <c r="N120" s="62">
        <f>N119+1</f>
        <v>6</v>
      </c>
      <c r="O120" s="62">
        <f xml:space="preserve"> (L120*10000) + (N120*100) + VLOOKUP( U120, $R$2:$T$61, 2, FALSE )</f>
        <v>130623</v>
      </c>
      <c r="P120" s="59" t="str">
        <f t="shared" si="28"/>
        <v>RE2H80T6-1NCWT  (80 gal)</v>
      </c>
      <c r="Q120" s="156">
        <f>COUNTIF(P$64:P$428, P120)</f>
        <v>1</v>
      </c>
      <c r="R120" s="13" t="s">
        <v>322</v>
      </c>
      <c r="S120" s="14">
        <v>80</v>
      </c>
      <c r="T120" s="30"/>
      <c r="U120" s="80" t="s">
        <v>174</v>
      </c>
      <c r="V120" s="85" t="str">
        <f>VLOOKUP( U120, $R$2:$T$61, 3, FALSE )</f>
        <v>GE2014_80</v>
      </c>
      <c r="W120" s="116">
        <v>0</v>
      </c>
      <c r="X120" s="46" t="s">
        <v>13</v>
      </c>
      <c r="Y120" s="47">
        <v>43944</v>
      </c>
      <c r="Z120" s="44"/>
      <c r="AA120" s="127" t="str">
        <f t="shared" si="2"/>
        <v>2,     130623,   "RE2H80T6-1NCWT  (80 gal)"</v>
      </c>
      <c r="AB120" s="129" t="str">
        <f>AB119</f>
        <v>BradfordWhite</v>
      </c>
      <c r="AC120" t="s">
        <v>470</v>
      </c>
      <c r="AD120" s="154">
        <f>COUNTIF(AC$64:AC$428, AC120)</f>
        <v>1</v>
      </c>
      <c r="AE120" s="127" t="str">
        <f t="shared" si="3"/>
        <v xml:space="preserve">          case  RE2H80T6-1NCWT  (80 gal)   :   "BradfordWhiteRE2H80T61NCWT"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</row>
    <row r="121" spans="3:1039" s="6" customFormat="1" ht="15" customHeight="1" x14ac:dyDescent="0.25">
      <c r="C121" s="121" t="str">
        <f t="shared" si="15"/>
        <v>Direct Energy</v>
      </c>
      <c r="D121" s="121" t="str">
        <f t="shared" si="16"/>
        <v>ECEPH40 T2 RH375-15  (40 gal)</v>
      </c>
      <c r="E121" s="121">
        <f t="shared" si="17"/>
        <v>270159</v>
      </c>
      <c r="F121" s="55">
        <f t="shared" si="83"/>
        <v>40</v>
      </c>
      <c r="G121" s="6" t="str">
        <f t="shared" si="19"/>
        <v>Rheem2020Prem40</v>
      </c>
      <c r="H121" s="117">
        <f t="shared" si="20"/>
        <v>0</v>
      </c>
      <c r="I121" s="157" t="str">
        <f t="shared" si="21"/>
        <v>DirectEnergyECEPH4015</v>
      </c>
      <c r="J121" s="91" t="s">
        <v>192</v>
      </c>
      <c r="K121" s="32">
        <v>4</v>
      </c>
      <c r="L121" s="75">
        <f t="shared" si="22"/>
        <v>27</v>
      </c>
      <c r="M121" s="159" t="s">
        <v>350</v>
      </c>
      <c r="N121" s="61">
        <v>1</v>
      </c>
      <c r="O121" s="62">
        <f xml:space="preserve"> (L121*10000) + (N121*100) + VLOOKUP( U121, $R$2:$T$61, 2, FALSE )</f>
        <v>270159</v>
      </c>
      <c r="P121" s="59" t="str">
        <f t="shared" si="28"/>
        <v>ECEPH40 T2 RH375-15  (40 gal)</v>
      </c>
      <c r="Q121" s="156">
        <f>COUNTIF(P$64:P$428, P121)</f>
        <v>1</v>
      </c>
      <c r="R121" s="13" t="s">
        <v>403</v>
      </c>
      <c r="S121" s="14">
        <v>40</v>
      </c>
      <c r="T121" s="99"/>
      <c r="U121" s="80" t="s">
        <v>277</v>
      </c>
      <c r="V121" s="85" t="str">
        <f>VLOOKUP( U121, $R$2:$T$61, 3, FALSE )</f>
        <v>Rheem2020Prem40</v>
      </c>
      <c r="W121" s="116">
        <v>0</v>
      </c>
      <c r="X121" s="107">
        <v>2</v>
      </c>
      <c r="Y121" s="108">
        <v>44127</v>
      </c>
      <c r="Z121" s="109"/>
      <c r="AA121" s="127" t="str">
        <f t="shared" si="2"/>
        <v>2,     270159,   "ECEPH40 T2 RH375-15  (40 gal)"</v>
      </c>
      <c r="AB121" s="128" t="s">
        <v>434</v>
      </c>
      <c r="AC121" s="131" t="s">
        <v>472</v>
      </c>
      <c r="AD121" s="154">
        <f>COUNTIF(AC$64:AC$428, AC121)</f>
        <v>1</v>
      </c>
      <c r="AE121" s="127" t="str">
        <f t="shared" si="3"/>
        <v xml:space="preserve">          case  ECEPH40 T2 RH375-15  (40 gal)   :   "DirectEnergyECEPH4015"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3:1039" s="6" customFormat="1" ht="15" customHeight="1" x14ac:dyDescent="0.25">
      <c r="C122" s="121" t="str">
        <f t="shared" si="15"/>
        <v>Direct Energy</v>
      </c>
      <c r="D122" s="121" t="str">
        <f t="shared" si="16"/>
        <v>ECEPH50 T2 RH375-15  (50 gal)</v>
      </c>
      <c r="E122" s="121">
        <f t="shared" si="17"/>
        <v>270260</v>
      </c>
      <c r="F122" s="55">
        <f t="shared" si="83"/>
        <v>50</v>
      </c>
      <c r="G122" s="6" t="str">
        <f t="shared" si="19"/>
        <v>Rheem2020Prem50</v>
      </c>
      <c r="H122" s="117">
        <f t="shared" si="20"/>
        <v>0</v>
      </c>
      <c r="I122" s="157" t="str">
        <f t="shared" si="21"/>
        <v>DirectEnergyECEPH5015</v>
      </c>
      <c r="J122" s="91" t="s">
        <v>192</v>
      </c>
      <c r="K122" s="32">
        <v>4</v>
      </c>
      <c r="L122" s="75">
        <f t="shared" si="22"/>
        <v>27</v>
      </c>
      <c r="M122" s="12" t="s">
        <v>350</v>
      </c>
      <c r="N122" s="62">
        <f t="shared" ref="N122:N136" si="84">N121+1</f>
        <v>2</v>
      </c>
      <c r="O122" s="62">
        <f xml:space="preserve"> (L122*10000) + (N122*100) + VLOOKUP( U122, $R$2:$T$61, 2, FALSE )</f>
        <v>270260</v>
      </c>
      <c r="P122" s="59" t="str">
        <f t="shared" si="28"/>
        <v>ECEPH50 T2 RH375-15  (50 gal)</v>
      </c>
      <c r="Q122" s="156">
        <f>COUNTIF(P$64:P$428, P122)</f>
        <v>1</v>
      </c>
      <c r="R122" s="13" t="s">
        <v>404</v>
      </c>
      <c r="S122" s="14">
        <v>50</v>
      </c>
      <c r="T122" s="99"/>
      <c r="U122" s="80" t="s">
        <v>278</v>
      </c>
      <c r="V122" s="85" t="str">
        <f>VLOOKUP( U122, $R$2:$T$61, 3, FALSE )</f>
        <v>Rheem2020Prem50</v>
      </c>
      <c r="W122" s="116">
        <v>0</v>
      </c>
      <c r="X122" s="46" t="s">
        <v>8</v>
      </c>
      <c r="Y122" s="47">
        <v>44127</v>
      </c>
      <c r="Z122" s="44"/>
      <c r="AA122" s="127" t="str">
        <f t="shared" si="2"/>
        <v>2,     270260,   "ECEPH50 T2 RH375-15  (50 gal)"</v>
      </c>
      <c r="AB122" s="129" t="str">
        <f t="shared" si="81"/>
        <v>DirectEnergy</v>
      </c>
      <c r="AC122" s="131" t="s">
        <v>473</v>
      </c>
      <c r="AD122" s="154">
        <f>COUNTIF(AC$64:AC$428, AC122)</f>
        <v>1</v>
      </c>
      <c r="AE122" s="127" t="str">
        <f t="shared" si="3"/>
        <v xml:space="preserve">          case  ECEPH50 T2 RH375-15  (50 gal)   :   "DirectEnergyECEPH5015"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3:1039" s="6" customFormat="1" ht="15" customHeight="1" x14ac:dyDescent="0.25">
      <c r="C123" s="121" t="str">
        <f t="shared" si="15"/>
        <v>Direct Energy</v>
      </c>
      <c r="D123" s="121" t="str">
        <f t="shared" si="16"/>
        <v>ECEPH65 T2 RH375-15  (65 gal)</v>
      </c>
      <c r="E123" s="121">
        <f t="shared" si="17"/>
        <v>270361</v>
      </c>
      <c r="F123" s="55">
        <f t="shared" si="83"/>
        <v>65</v>
      </c>
      <c r="G123" s="6" t="str">
        <f t="shared" si="19"/>
        <v>Rheem2020Prem65</v>
      </c>
      <c r="H123" s="117">
        <f t="shared" si="20"/>
        <v>0</v>
      </c>
      <c r="I123" s="157" t="str">
        <f t="shared" si="21"/>
        <v>DirectEnergyECEPH6515</v>
      </c>
      <c r="J123" s="91" t="s">
        <v>192</v>
      </c>
      <c r="K123" s="32">
        <v>4</v>
      </c>
      <c r="L123" s="75">
        <f t="shared" si="22"/>
        <v>27</v>
      </c>
      <c r="M123" s="12" t="s">
        <v>350</v>
      </c>
      <c r="N123" s="62">
        <f t="shared" si="84"/>
        <v>3</v>
      </c>
      <c r="O123" s="62">
        <f xml:space="preserve"> (L123*10000) + (N123*100) + VLOOKUP( U123, $R$2:$T$61, 2, FALSE )</f>
        <v>270361</v>
      </c>
      <c r="P123" s="59" t="str">
        <f t="shared" si="28"/>
        <v>ECEPH65 T2 RH375-15  (65 gal)</v>
      </c>
      <c r="Q123" s="156">
        <f>COUNTIF(P$64:P$428, P123)</f>
        <v>1</v>
      </c>
      <c r="R123" s="13" t="s">
        <v>405</v>
      </c>
      <c r="S123" s="14">
        <v>65</v>
      </c>
      <c r="T123" s="99"/>
      <c r="U123" s="80" t="s">
        <v>279</v>
      </c>
      <c r="V123" s="85" t="str">
        <f>VLOOKUP( U123, $R$2:$T$61, 3, FALSE )</f>
        <v>Rheem2020Prem65</v>
      </c>
      <c r="W123" s="116">
        <v>0</v>
      </c>
      <c r="X123" s="46" t="s">
        <v>8</v>
      </c>
      <c r="Y123" s="47">
        <v>44127</v>
      </c>
      <c r="Z123" s="44"/>
      <c r="AA123" s="127" t="str">
        <f t="shared" si="2"/>
        <v>2,     270361,   "ECEPH65 T2 RH375-15  (65 gal)"</v>
      </c>
      <c r="AB123" s="129" t="str">
        <f t="shared" si="81"/>
        <v>DirectEnergy</v>
      </c>
      <c r="AC123" s="131" t="s">
        <v>474</v>
      </c>
      <c r="AD123" s="154">
        <f>COUNTIF(AC$64:AC$428, AC123)</f>
        <v>1</v>
      </c>
      <c r="AE123" s="127" t="str">
        <f t="shared" si="3"/>
        <v xml:space="preserve">          case  ECEPH65 T2 RH375-15  (65 gal)   :   "DirectEnergyECEPH6515"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3:1039" s="6" customFormat="1" ht="15" customHeight="1" x14ac:dyDescent="0.25">
      <c r="C124" s="121" t="str">
        <f t="shared" si="15"/>
        <v>Direct Energy</v>
      </c>
      <c r="D124" s="121" t="str">
        <f t="shared" si="16"/>
        <v>ECEPH80 T2 RH375-15  (80 gal)</v>
      </c>
      <c r="E124" s="121">
        <f t="shared" si="17"/>
        <v>270462</v>
      </c>
      <c r="F124" s="55">
        <f t="shared" si="83"/>
        <v>80</v>
      </c>
      <c r="G124" s="6" t="str">
        <f t="shared" si="19"/>
        <v>Rheem2020Prem80</v>
      </c>
      <c r="H124" s="117">
        <f t="shared" si="20"/>
        <v>0</v>
      </c>
      <c r="I124" s="157" t="str">
        <f t="shared" si="21"/>
        <v>DirectEnergyECEPH8015</v>
      </c>
      <c r="J124" s="91" t="s">
        <v>192</v>
      </c>
      <c r="K124" s="32">
        <v>4</v>
      </c>
      <c r="L124" s="75">
        <f t="shared" si="22"/>
        <v>27</v>
      </c>
      <c r="M124" s="12" t="s">
        <v>350</v>
      </c>
      <c r="N124" s="62">
        <f t="shared" si="84"/>
        <v>4</v>
      </c>
      <c r="O124" s="62">
        <f xml:space="preserve"> (L124*10000) + (N124*100) + VLOOKUP( U124, $R$2:$T$61, 2, FALSE )</f>
        <v>270462</v>
      </c>
      <c r="P124" s="59" t="str">
        <f t="shared" si="28"/>
        <v>ECEPH80 T2 RH375-15  (80 gal)</v>
      </c>
      <c r="Q124" s="156">
        <f>COUNTIF(P$64:P$428, P124)</f>
        <v>1</v>
      </c>
      <c r="R124" s="13" t="s">
        <v>406</v>
      </c>
      <c r="S124" s="14">
        <v>80</v>
      </c>
      <c r="T124" s="99"/>
      <c r="U124" s="80" t="s">
        <v>280</v>
      </c>
      <c r="V124" s="85" t="str">
        <f>VLOOKUP( U124, $R$2:$T$61, 3, FALSE )</f>
        <v>Rheem2020Prem80</v>
      </c>
      <c r="W124" s="116">
        <v>0</v>
      </c>
      <c r="X124" s="46">
        <v>4</v>
      </c>
      <c r="Y124" s="47">
        <v>44127</v>
      </c>
      <c r="Z124" s="44"/>
      <c r="AA124" s="127" t="str">
        <f t="shared" si="2"/>
        <v>2,     270462,   "ECEPH80 T2 RH375-15  (80 gal)"</v>
      </c>
      <c r="AB124" s="129" t="str">
        <f t="shared" si="81"/>
        <v>DirectEnergy</v>
      </c>
      <c r="AC124" s="131" t="s">
        <v>475</v>
      </c>
      <c r="AD124" s="154">
        <f>COUNTIF(AC$64:AC$428, AC124)</f>
        <v>1</v>
      </c>
      <c r="AE124" s="127" t="str">
        <f t="shared" si="3"/>
        <v xml:space="preserve">          case  ECEPH80 T2 RH375-15  (80 gal)   :   "DirectEnergyECEPH8015"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3:1039" s="6" customFormat="1" ht="15" customHeight="1" x14ac:dyDescent="0.25">
      <c r="C125" s="121" t="str">
        <f t="shared" si="15"/>
        <v>Direct Energy</v>
      </c>
      <c r="D125" s="121" t="str">
        <f t="shared" si="16"/>
        <v>ECEPH40 T2 RH375-30  (40 gal)</v>
      </c>
      <c r="E125" s="121">
        <f t="shared" si="17"/>
        <v>270559</v>
      </c>
      <c r="F125" s="55">
        <f t="shared" si="83"/>
        <v>40</v>
      </c>
      <c r="G125" s="6" t="str">
        <f t="shared" si="19"/>
        <v>Rheem2020Prem40</v>
      </c>
      <c r="H125" s="117">
        <f t="shared" si="20"/>
        <v>0</v>
      </c>
      <c r="I125" s="157" t="str">
        <f t="shared" si="21"/>
        <v>DirectEnergyECEPH4030</v>
      </c>
      <c r="J125" s="91" t="s">
        <v>192</v>
      </c>
      <c r="K125" s="32">
        <v>4</v>
      </c>
      <c r="L125" s="75">
        <f t="shared" si="22"/>
        <v>27</v>
      </c>
      <c r="M125" s="12" t="s">
        <v>350</v>
      </c>
      <c r="N125" s="62">
        <f t="shared" si="84"/>
        <v>5</v>
      </c>
      <c r="O125" s="62">
        <f xml:space="preserve"> (L125*10000) + (N125*100) + VLOOKUP( U125, $R$2:$T$61, 2, FALSE )</f>
        <v>270559</v>
      </c>
      <c r="P125" s="59" t="str">
        <f t="shared" si="28"/>
        <v>ECEPH40 T2 RH375-30  (40 gal)</v>
      </c>
      <c r="Q125" s="156">
        <f>COUNTIF(P$64:P$428, P125)</f>
        <v>1</v>
      </c>
      <c r="R125" s="13" t="s">
        <v>407</v>
      </c>
      <c r="S125" s="14">
        <v>40</v>
      </c>
      <c r="T125" s="99"/>
      <c r="U125" s="80" t="s">
        <v>277</v>
      </c>
      <c r="V125" s="85" t="str">
        <f>VLOOKUP( U125, $R$2:$T$61, 3, FALSE )</f>
        <v>Rheem2020Prem40</v>
      </c>
      <c r="W125" s="116">
        <v>0</v>
      </c>
      <c r="X125" s="46">
        <v>2</v>
      </c>
      <c r="Y125" s="47">
        <v>44127</v>
      </c>
      <c r="Z125" s="44"/>
      <c r="AA125" s="127" t="str">
        <f t="shared" si="2"/>
        <v>2,     270559,   "ECEPH40 T2 RH375-30  (40 gal)"</v>
      </c>
      <c r="AB125" s="129" t="str">
        <f t="shared" si="81"/>
        <v>DirectEnergy</v>
      </c>
      <c r="AC125" s="131" t="s">
        <v>476</v>
      </c>
      <c r="AD125" s="154">
        <f>COUNTIF(AC$64:AC$428, AC125)</f>
        <v>1</v>
      </c>
      <c r="AE125" s="127" t="str">
        <f t="shared" si="3"/>
        <v xml:space="preserve">          case  ECEPH40 T2 RH375-30  (40 gal)   :   "DirectEnergyECEPH4030"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3:1039" s="6" customFormat="1" ht="15" customHeight="1" x14ac:dyDescent="0.25">
      <c r="C126" s="121" t="str">
        <f t="shared" si="15"/>
        <v>Direct Energy</v>
      </c>
      <c r="D126" s="121" t="str">
        <f t="shared" si="16"/>
        <v>ECEPH50 T2 RH375-30  (50 gal)</v>
      </c>
      <c r="E126" s="121">
        <f t="shared" si="17"/>
        <v>270660</v>
      </c>
      <c r="F126" s="55">
        <f t="shared" si="83"/>
        <v>50</v>
      </c>
      <c r="G126" s="6" t="str">
        <f t="shared" si="19"/>
        <v>Rheem2020Prem50</v>
      </c>
      <c r="H126" s="117">
        <f t="shared" si="20"/>
        <v>0</v>
      </c>
      <c r="I126" s="157" t="str">
        <f t="shared" si="21"/>
        <v>DirectEnergyECEPH5030</v>
      </c>
      <c r="J126" s="91" t="s">
        <v>192</v>
      </c>
      <c r="K126" s="32">
        <v>4</v>
      </c>
      <c r="L126" s="75">
        <f t="shared" si="22"/>
        <v>27</v>
      </c>
      <c r="M126" s="12" t="s">
        <v>350</v>
      </c>
      <c r="N126" s="62">
        <f t="shared" si="84"/>
        <v>6</v>
      </c>
      <c r="O126" s="62">
        <f xml:space="preserve"> (L126*10000) + (N126*100) + VLOOKUP( U126, $R$2:$T$61, 2, FALSE )</f>
        <v>270660</v>
      </c>
      <c r="P126" s="59" t="str">
        <f t="shared" si="28"/>
        <v>ECEPH50 T2 RH375-30  (50 gal)</v>
      </c>
      <c r="Q126" s="156">
        <f>COUNTIF(P$64:P$428, P126)</f>
        <v>1</v>
      </c>
      <c r="R126" s="13" t="s">
        <v>408</v>
      </c>
      <c r="S126" s="14">
        <v>50</v>
      </c>
      <c r="T126" s="99"/>
      <c r="U126" s="80" t="s">
        <v>278</v>
      </c>
      <c r="V126" s="85" t="str">
        <f>VLOOKUP( U126, $R$2:$T$61, 3, FALSE )</f>
        <v>Rheem2020Prem50</v>
      </c>
      <c r="W126" s="116">
        <v>0</v>
      </c>
      <c r="X126" s="46" t="s">
        <v>8</v>
      </c>
      <c r="Y126" s="47">
        <v>44127</v>
      </c>
      <c r="Z126" s="44"/>
      <c r="AA126" s="127" t="str">
        <f t="shared" si="2"/>
        <v>2,     270660,   "ECEPH50 T2 RH375-30  (50 gal)"</v>
      </c>
      <c r="AB126" s="129" t="str">
        <f t="shared" si="81"/>
        <v>DirectEnergy</v>
      </c>
      <c r="AC126" s="131" t="s">
        <v>477</v>
      </c>
      <c r="AD126" s="154">
        <f>COUNTIF(AC$64:AC$428, AC126)</f>
        <v>1</v>
      </c>
      <c r="AE126" s="127" t="str">
        <f t="shared" si="3"/>
        <v xml:space="preserve">          case  ECEPH50 T2 RH375-30  (50 gal)   :   "DirectEnergyECEPH5030"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3:1039" s="6" customFormat="1" ht="15" customHeight="1" x14ac:dyDescent="0.25">
      <c r="C127" s="121" t="str">
        <f t="shared" si="15"/>
        <v>Direct Energy</v>
      </c>
      <c r="D127" s="121" t="str">
        <f t="shared" si="16"/>
        <v>ECEPH65 T2 RH375-30  (65 gal)</v>
      </c>
      <c r="E127" s="121">
        <f t="shared" si="17"/>
        <v>270761</v>
      </c>
      <c r="F127" s="55">
        <f t="shared" si="83"/>
        <v>65</v>
      </c>
      <c r="G127" s="6" t="str">
        <f t="shared" si="19"/>
        <v>Rheem2020Prem65</v>
      </c>
      <c r="H127" s="117">
        <f t="shared" si="20"/>
        <v>0</v>
      </c>
      <c r="I127" s="157" t="str">
        <f t="shared" si="21"/>
        <v>DirectEnergyECEPH6530</v>
      </c>
      <c r="J127" s="91" t="s">
        <v>192</v>
      </c>
      <c r="K127" s="32">
        <v>4</v>
      </c>
      <c r="L127" s="75">
        <f t="shared" si="22"/>
        <v>27</v>
      </c>
      <c r="M127" s="12" t="s">
        <v>350</v>
      </c>
      <c r="N127" s="62">
        <f t="shared" si="84"/>
        <v>7</v>
      </c>
      <c r="O127" s="62">
        <f xml:space="preserve"> (L127*10000) + (N127*100) + VLOOKUP( U127, $R$2:$T$61, 2, FALSE )</f>
        <v>270761</v>
      </c>
      <c r="P127" s="59" t="str">
        <f t="shared" si="28"/>
        <v>ECEPH65 T2 RH375-30  (65 gal)</v>
      </c>
      <c r="Q127" s="156">
        <f>COUNTIF(P$64:P$428, P127)</f>
        <v>1</v>
      </c>
      <c r="R127" s="13" t="s">
        <v>409</v>
      </c>
      <c r="S127" s="14">
        <v>65</v>
      </c>
      <c r="T127" s="99"/>
      <c r="U127" s="80" t="s">
        <v>279</v>
      </c>
      <c r="V127" s="85" t="str">
        <f>VLOOKUP( U127, $R$2:$T$61, 3, FALSE )</f>
        <v>Rheem2020Prem65</v>
      </c>
      <c r="W127" s="116">
        <v>0</v>
      </c>
      <c r="X127" s="46" t="s">
        <v>8</v>
      </c>
      <c r="Y127" s="47">
        <v>44127</v>
      </c>
      <c r="Z127" s="44"/>
      <c r="AA127" s="127" t="str">
        <f t="shared" si="2"/>
        <v>2,     270761,   "ECEPH65 T2 RH375-30  (65 gal)"</v>
      </c>
      <c r="AB127" s="129" t="str">
        <f t="shared" si="81"/>
        <v>DirectEnergy</v>
      </c>
      <c r="AC127" s="131" t="s">
        <v>478</v>
      </c>
      <c r="AD127" s="154">
        <f>COUNTIF(AC$64:AC$428, AC127)</f>
        <v>1</v>
      </c>
      <c r="AE127" s="127" t="str">
        <f t="shared" si="3"/>
        <v xml:space="preserve">          case  ECEPH65 T2 RH375-30  (65 gal)   :   "DirectEnergyECEPH6530"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3:1039" s="6" customFormat="1" ht="15" customHeight="1" x14ac:dyDescent="0.25">
      <c r="C128" s="121" t="str">
        <f t="shared" si="15"/>
        <v>Direct Energy</v>
      </c>
      <c r="D128" s="121" t="str">
        <f t="shared" si="16"/>
        <v>ECEPH80 T2 RH375-30  (80 gal)</v>
      </c>
      <c r="E128" s="121">
        <f t="shared" si="17"/>
        <v>270862</v>
      </c>
      <c r="F128" s="55">
        <f t="shared" si="83"/>
        <v>80</v>
      </c>
      <c r="G128" s="6" t="str">
        <f t="shared" si="19"/>
        <v>Rheem2020Prem80</v>
      </c>
      <c r="H128" s="117">
        <f t="shared" si="20"/>
        <v>0</v>
      </c>
      <c r="I128" s="157" t="str">
        <f t="shared" si="21"/>
        <v>DirectEnergyECEPH8030</v>
      </c>
      <c r="J128" s="91" t="s">
        <v>192</v>
      </c>
      <c r="K128" s="32">
        <v>4</v>
      </c>
      <c r="L128" s="75">
        <f t="shared" si="22"/>
        <v>27</v>
      </c>
      <c r="M128" s="12" t="s">
        <v>350</v>
      </c>
      <c r="N128" s="62">
        <f t="shared" si="84"/>
        <v>8</v>
      </c>
      <c r="O128" s="62">
        <f xml:space="preserve"> (L128*10000) + (N128*100) + VLOOKUP( U128, $R$2:$T$61, 2, FALSE )</f>
        <v>270862</v>
      </c>
      <c r="P128" s="59" t="str">
        <f t="shared" si="28"/>
        <v>ECEPH80 T2 RH375-30  (80 gal)</v>
      </c>
      <c r="Q128" s="156">
        <f>COUNTIF(P$64:P$428, P128)</f>
        <v>1</v>
      </c>
      <c r="R128" s="13" t="s">
        <v>410</v>
      </c>
      <c r="S128" s="14">
        <v>80</v>
      </c>
      <c r="T128" s="99"/>
      <c r="U128" s="80" t="s">
        <v>280</v>
      </c>
      <c r="V128" s="85" t="str">
        <f>VLOOKUP( U128, $R$2:$T$61, 3, FALSE )</f>
        <v>Rheem2020Prem80</v>
      </c>
      <c r="W128" s="116">
        <v>0</v>
      </c>
      <c r="X128" s="46">
        <v>4</v>
      </c>
      <c r="Y128" s="47">
        <v>44127</v>
      </c>
      <c r="Z128" s="44"/>
      <c r="AA128" s="127" t="str">
        <f t="shared" si="2"/>
        <v>2,     270862,   "ECEPH80 T2 RH375-30  (80 gal)"</v>
      </c>
      <c r="AB128" s="129" t="str">
        <f t="shared" si="81"/>
        <v>DirectEnergy</v>
      </c>
      <c r="AC128" s="131" t="s">
        <v>479</v>
      </c>
      <c r="AD128" s="154">
        <f>COUNTIF(AC$64:AC$428, AC128)</f>
        <v>1</v>
      </c>
      <c r="AE128" s="127" t="str">
        <f t="shared" si="3"/>
        <v xml:space="preserve">          case  ECEPH80 T2 RH375-30  (80 gal)   :   "DirectEnergyECEPH8030"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3:1042" s="6" customFormat="1" ht="15" customHeight="1" x14ac:dyDescent="0.25">
      <c r="C129" s="121" t="str">
        <f t="shared" si="15"/>
        <v>Direct Energy</v>
      </c>
      <c r="D129" s="121" t="str">
        <f t="shared" si="16"/>
        <v>ECEPH40 T2 RH375-SO  (40 gal)</v>
      </c>
      <c r="E129" s="121">
        <f t="shared" si="17"/>
        <v>270959</v>
      </c>
      <c r="F129" s="55">
        <f t="shared" si="83"/>
        <v>40</v>
      </c>
      <c r="G129" s="6" t="str">
        <f t="shared" si="19"/>
        <v>Rheem2020Prem40</v>
      </c>
      <c r="H129" s="117">
        <f t="shared" si="20"/>
        <v>0</v>
      </c>
      <c r="I129" s="157" t="str">
        <f t="shared" si="21"/>
        <v>DirectEnergyECEPH40SO</v>
      </c>
      <c r="J129" s="91" t="s">
        <v>192</v>
      </c>
      <c r="K129" s="32">
        <v>4</v>
      </c>
      <c r="L129" s="75">
        <f t="shared" si="22"/>
        <v>27</v>
      </c>
      <c r="M129" s="12" t="s">
        <v>350</v>
      </c>
      <c r="N129" s="62">
        <f t="shared" si="84"/>
        <v>9</v>
      </c>
      <c r="O129" s="62">
        <f xml:space="preserve"> (L129*10000) + (N129*100) + VLOOKUP( U129, $R$2:$T$61, 2, FALSE )</f>
        <v>270959</v>
      </c>
      <c r="P129" s="59" t="str">
        <f t="shared" si="28"/>
        <v>ECEPH40 T2 RH375-SO  (40 gal)</v>
      </c>
      <c r="Q129" s="156">
        <f>COUNTIF(P$64:P$428, P129)</f>
        <v>1</v>
      </c>
      <c r="R129" s="13" t="s">
        <v>411</v>
      </c>
      <c r="S129" s="14">
        <v>40</v>
      </c>
      <c r="T129" s="99"/>
      <c r="U129" s="80" t="s">
        <v>277</v>
      </c>
      <c r="V129" s="85" t="str">
        <f>VLOOKUP( U129, $R$2:$T$61, 3, FALSE )</f>
        <v>Rheem2020Prem40</v>
      </c>
      <c r="W129" s="116">
        <v>0</v>
      </c>
      <c r="X129" s="46">
        <v>2</v>
      </c>
      <c r="Y129" s="47">
        <v>44127</v>
      </c>
      <c r="Z129" s="44"/>
      <c r="AA129" s="127" t="str">
        <f t="shared" si="2"/>
        <v>2,     270959,   "ECEPH40 T2 RH375-SO  (40 gal)"</v>
      </c>
      <c r="AB129" s="129" t="str">
        <f t="shared" si="81"/>
        <v>DirectEnergy</v>
      </c>
      <c r="AC129" s="131" t="s">
        <v>480</v>
      </c>
      <c r="AD129" s="154">
        <f>COUNTIF(AC$64:AC$428, AC129)</f>
        <v>1</v>
      </c>
      <c r="AE129" s="127" t="str">
        <f t="shared" si="3"/>
        <v xml:space="preserve">          case  ECEPH40 T2 RH375-SO  (40 gal)   :   "DirectEnergyECEPH40SO"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3:1042" s="6" customFormat="1" ht="15" customHeight="1" x14ac:dyDescent="0.25">
      <c r="C130" s="121" t="str">
        <f t="shared" si="15"/>
        <v>Direct Energy</v>
      </c>
      <c r="D130" s="121" t="str">
        <f t="shared" si="16"/>
        <v>ECEPH50 T2 RH375-SO  (50 gal)</v>
      </c>
      <c r="E130" s="121">
        <f t="shared" si="17"/>
        <v>271060</v>
      </c>
      <c r="F130" s="55">
        <f t="shared" si="83"/>
        <v>50</v>
      </c>
      <c r="G130" s="6" t="str">
        <f t="shared" si="19"/>
        <v>Rheem2020Prem50</v>
      </c>
      <c r="H130" s="117">
        <f t="shared" si="20"/>
        <v>0</v>
      </c>
      <c r="I130" s="157" t="str">
        <f t="shared" si="21"/>
        <v>DirectEnergyECEPH50SO</v>
      </c>
      <c r="J130" s="91" t="s">
        <v>192</v>
      </c>
      <c r="K130" s="32">
        <v>4</v>
      </c>
      <c r="L130" s="75">
        <f t="shared" si="22"/>
        <v>27</v>
      </c>
      <c r="M130" s="12" t="s">
        <v>350</v>
      </c>
      <c r="N130" s="62">
        <f t="shared" si="84"/>
        <v>10</v>
      </c>
      <c r="O130" s="62">
        <f xml:space="preserve"> (L130*10000) + (N130*100) + VLOOKUP( U130, $R$2:$T$61, 2, FALSE )</f>
        <v>271060</v>
      </c>
      <c r="P130" s="59" t="str">
        <f t="shared" si="28"/>
        <v>ECEPH50 T2 RH375-SO  (50 gal)</v>
      </c>
      <c r="Q130" s="156">
        <f>COUNTIF(P$64:P$428, P130)</f>
        <v>1</v>
      </c>
      <c r="R130" s="13" t="s">
        <v>412</v>
      </c>
      <c r="S130" s="14">
        <v>50</v>
      </c>
      <c r="T130" s="99"/>
      <c r="U130" s="80" t="s">
        <v>278</v>
      </c>
      <c r="V130" s="85" t="str">
        <f>VLOOKUP( U130, $R$2:$T$61, 3, FALSE )</f>
        <v>Rheem2020Prem50</v>
      </c>
      <c r="W130" s="116">
        <v>0</v>
      </c>
      <c r="X130" s="46" t="s">
        <v>8</v>
      </c>
      <c r="Y130" s="47">
        <v>44127</v>
      </c>
      <c r="Z130" s="44"/>
      <c r="AA130" s="127" t="str">
        <f t="shared" si="2"/>
        <v>2,     271060,   "ECEPH50 T2 RH375-SO  (50 gal)"</v>
      </c>
      <c r="AB130" s="129" t="str">
        <f t="shared" si="81"/>
        <v>DirectEnergy</v>
      </c>
      <c r="AC130" s="131" t="s">
        <v>481</v>
      </c>
      <c r="AD130" s="154">
        <f>COUNTIF(AC$64:AC$428, AC130)</f>
        <v>1</v>
      </c>
      <c r="AE130" s="127" t="str">
        <f t="shared" si="3"/>
        <v xml:space="preserve">          case  ECEPH50 T2 RH375-SO  (50 gal)   :   "DirectEnergyECEPH50SO"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3:1042" s="6" customFormat="1" ht="15" customHeight="1" x14ac:dyDescent="0.25">
      <c r="C131" s="121" t="str">
        <f t="shared" si="15"/>
        <v>Direct Energy</v>
      </c>
      <c r="D131" s="121" t="str">
        <f t="shared" si="16"/>
        <v>ECEPH65 T2 RH375-SO  (65 gal)</v>
      </c>
      <c r="E131" s="121">
        <f t="shared" si="17"/>
        <v>271161</v>
      </c>
      <c r="F131" s="55">
        <f t="shared" si="83"/>
        <v>65</v>
      </c>
      <c r="G131" s="6" t="str">
        <f t="shared" si="19"/>
        <v>Rheem2020Prem65</v>
      </c>
      <c r="H131" s="117">
        <f t="shared" si="20"/>
        <v>0</v>
      </c>
      <c r="I131" s="157" t="str">
        <f t="shared" si="21"/>
        <v>DirectEnergyECEPH65SO</v>
      </c>
      <c r="J131" s="91" t="s">
        <v>192</v>
      </c>
      <c r="K131" s="32">
        <v>4</v>
      </c>
      <c r="L131" s="75">
        <f t="shared" si="22"/>
        <v>27</v>
      </c>
      <c r="M131" s="12" t="s">
        <v>350</v>
      </c>
      <c r="N131" s="62">
        <f t="shared" si="84"/>
        <v>11</v>
      </c>
      <c r="O131" s="62">
        <f xml:space="preserve"> (L131*10000) + (N131*100) + VLOOKUP( U131, $R$2:$T$61, 2, FALSE )</f>
        <v>271161</v>
      </c>
      <c r="P131" s="59" t="str">
        <f t="shared" si="28"/>
        <v>ECEPH65 T2 RH375-SO  (65 gal)</v>
      </c>
      <c r="Q131" s="156">
        <f>COUNTIF(P$64:P$428, P131)</f>
        <v>1</v>
      </c>
      <c r="R131" s="13" t="s">
        <v>413</v>
      </c>
      <c r="S131" s="14">
        <v>65</v>
      </c>
      <c r="T131" s="99"/>
      <c r="U131" s="80" t="s">
        <v>279</v>
      </c>
      <c r="V131" s="85" t="str">
        <f>VLOOKUP( U131, $R$2:$T$61, 3, FALSE )</f>
        <v>Rheem2020Prem65</v>
      </c>
      <c r="W131" s="116">
        <v>0</v>
      </c>
      <c r="X131" s="46" t="s">
        <v>8</v>
      </c>
      <c r="Y131" s="47">
        <v>44127</v>
      </c>
      <c r="Z131" s="44"/>
      <c r="AA131" s="127" t="str">
        <f t="shared" si="2"/>
        <v>2,     271161,   "ECEPH65 T2 RH375-SO  (65 gal)"</v>
      </c>
      <c r="AB131" s="129" t="str">
        <f t="shared" si="81"/>
        <v>DirectEnergy</v>
      </c>
      <c r="AC131" s="131" t="s">
        <v>482</v>
      </c>
      <c r="AD131" s="154">
        <f>COUNTIF(AC$64:AC$428, AC131)</f>
        <v>1</v>
      </c>
      <c r="AE131" s="127" t="str">
        <f t="shared" si="3"/>
        <v xml:space="preserve">          case  ECEPH65 T2 RH375-SO  (65 gal)   :   "DirectEnergyECEPH65SO"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3:1042" s="6" customFormat="1" ht="15" customHeight="1" x14ac:dyDescent="0.25">
      <c r="C132" s="121" t="str">
        <f t="shared" si="15"/>
        <v>Direct Energy</v>
      </c>
      <c r="D132" s="121" t="str">
        <f t="shared" si="16"/>
        <v>ECEPH80 T2 RH375-SO  (80 gal)</v>
      </c>
      <c r="E132" s="121">
        <f t="shared" si="17"/>
        <v>271262</v>
      </c>
      <c r="F132" s="55">
        <f t="shared" si="83"/>
        <v>80</v>
      </c>
      <c r="G132" s="6" t="str">
        <f t="shared" si="19"/>
        <v>Rheem2020Prem80</v>
      </c>
      <c r="H132" s="117">
        <f t="shared" si="20"/>
        <v>0</v>
      </c>
      <c r="I132" s="157" t="str">
        <f t="shared" si="21"/>
        <v>DirectEnergyECEPH80SO</v>
      </c>
      <c r="J132" s="91" t="s">
        <v>192</v>
      </c>
      <c r="K132" s="32">
        <v>4</v>
      </c>
      <c r="L132" s="75">
        <f t="shared" si="22"/>
        <v>27</v>
      </c>
      <c r="M132" s="12" t="s">
        <v>350</v>
      </c>
      <c r="N132" s="62">
        <f t="shared" si="84"/>
        <v>12</v>
      </c>
      <c r="O132" s="62">
        <f xml:space="preserve"> (L132*10000) + (N132*100) + VLOOKUP( U132, $R$2:$T$61, 2, FALSE )</f>
        <v>271262</v>
      </c>
      <c r="P132" s="59" t="str">
        <f t="shared" si="28"/>
        <v>ECEPH80 T2 RH375-SO  (80 gal)</v>
      </c>
      <c r="Q132" s="156">
        <f>COUNTIF(P$64:P$428, P132)</f>
        <v>1</v>
      </c>
      <c r="R132" s="13" t="s">
        <v>414</v>
      </c>
      <c r="S132" s="14">
        <v>80</v>
      </c>
      <c r="T132" s="99"/>
      <c r="U132" s="80" t="s">
        <v>280</v>
      </c>
      <c r="V132" s="85" t="str">
        <f>VLOOKUP( U132, $R$2:$T$61, 3, FALSE )</f>
        <v>Rheem2020Prem80</v>
      </c>
      <c r="W132" s="116">
        <v>0</v>
      </c>
      <c r="X132" s="46">
        <v>4</v>
      </c>
      <c r="Y132" s="47">
        <v>44127</v>
      </c>
      <c r="Z132" s="44"/>
      <c r="AA132" s="127" t="str">
        <f t="shared" si="2"/>
        <v>2,     271262,   "ECEPH80 T2 RH375-SO  (80 gal)"</v>
      </c>
      <c r="AB132" s="129" t="str">
        <f t="shared" si="81"/>
        <v>DirectEnergy</v>
      </c>
      <c r="AC132" s="131" t="s">
        <v>483</v>
      </c>
      <c r="AD132" s="154">
        <f>COUNTIF(AC$64:AC$428, AC132)</f>
        <v>1</v>
      </c>
      <c r="AE132" s="127" t="str">
        <f t="shared" si="3"/>
        <v xml:space="preserve">          case  ECEPH80 T2 RH375-SO  (80 gal)   :   "DirectEnergyECEPH80SO"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3:1042" s="6" customFormat="1" ht="15" customHeight="1" x14ac:dyDescent="0.25">
      <c r="C133" s="121" t="str">
        <f t="shared" si="15"/>
        <v>Direct Energy</v>
      </c>
      <c r="D133" s="121" t="str">
        <f t="shared" si="16"/>
        <v>ECE H40 T2 RH310BM  (40 gal)</v>
      </c>
      <c r="E133" s="121">
        <f t="shared" si="17"/>
        <v>271363</v>
      </c>
      <c r="F133" s="55">
        <f t="shared" si="83"/>
        <v>40</v>
      </c>
      <c r="G133" s="6" t="str">
        <f t="shared" si="19"/>
        <v>Rheem2020Build40</v>
      </c>
      <c r="H133" s="117">
        <f t="shared" si="20"/>
        <v>0</v>
      </c>
      <c r="I133" s="157" t="str">
        <f t="shared" si="21"/>
        <v>DirectEnergyECEH40</v>
      </c>
      <c r="J133" s="91" t="s">
        <v>192</v>
      </c>
      <c r="K133" s="32">
        <v>3</v>
      </c>
      <c r="L133" s="75">
        <f t="shared" si="22"/>
        <v>27</v>
      </c>
      <c r="M133" s="12" t="s">
        <v>350</v>
      </c>
      <c r="N133" s="62">
        <f t="shared" si="84"/>
        <v>13</v>
      </c>
      <c r="O133" s="62">
        <f xml:space="preserve"> (L133*10000) + (N133*100) + VLOOKUP( U133, $R$2:$T$61, 2, FALSE )</f>
        <v>271363</v>
      </c>
      <c r="P133" s="59" t="str">
        <f t="shared" si="28"/>
        <v>ECE H40 T2 RH310BM  (40 gal)</v>
      </c>
      <c r="Q133" s="156">
        <f>COUNTIF(P$64:P$428, P133)</f>
        <v>1</v>
      </c>
      <c r="R133" s="10" t="s">
        <v>415</v>
      </c>
      <c r="S133" s="11">
        <v>40</v>
      </c>
      <c r="T133" s="30"/>
      <c r="U133" s="80" t="s">
        <v>281</v>
      </c>
      <c r="V133" s="85" t="str">
        <f>VLOOKUP( U133, $R$2:$T$61, 3, FALSE )</f>
        <v>Rheem2020Build40</v>
      </c>
      <c r="W133" s="116">
        <v>0</v>
      </c>
      <c r="X133" s="42">
        <v>2</v>
      </c>
      <c r="Y133" s="43">
        <v>44127</v>
      </c>
      <c r="Z133" s="44"/>
      <c r="AA133" s="127" t="str">
        <f t="shared" si="2"/>
        <v>2,     271363,   "ECE H40 T2 RH310BM  (40 gal)"</v>
      </c>
      <c r="AB133" s="129" t="str">
        <f t="shared" si="81"/>
        <v>DirectEnergy</v>
      </c>
      <c r="AC133" s="131" t="s">
        <v>484</v>
      </c>
      <c r="AD133" s="154">
        <f>COUNTIF(AC$64:AC$428, AC133)</f>
        <v>1</v>
      </c>
      <c r="AE133" s="127" t="str">
        <f t="shared" si="3"/>
        <v xml:space="preserve">          case  ECE H40 T2 RH310BM  (40 gal)   :   "DirectEnergyECEH40"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3:1042" s="6" customFormat="1" ht="15" customHeight="1" x14ac:dyDescent="0.25">
      <c r="C134" s="121" t="str">
        <f t="shared" si="15"/>
        <v>Direct Energy</v>
      </c>
      <c r="D134" s="121" t="str">
        <f t="shared" si="16"/>
        <v>ECE H50 T2 RH310BM  (50 gal)</v>
      </c>
      <c r="E134" s="121">
        <f t="shared" si="17"/>
        <v>271464</v>
      </c>
      <c r="F134" s="55">
        <f t="shared" si="83"/>
        <v>50</v>
      </c>
      <c r="G134" s="6" t="str">
        <f t="shared" si="19"/>
        <v>Rheem2020Build50</v>
      </c>
      <c r="H134" s="117">
        <f t="shared" si="20"/>
        <v>0</v>
      </c>
      <c r="I134" s="157" t="str">
        <f t="shared" si="21"/>
        <v>DirectEnergyECEH50</v>
      </c>
      <c r="J134" s="91" t="s">
        <v>192</v>
      </c>
      <c r="K134" s="32">
        <v>3</v>
      </c>
      <c r="L134" s="75">
        <f t="shared" si="22"/>
        <v>27</v>
      </c>
      <c r="M134" s="12" t="s">
        <v>350</v>
      </c>
      <c r="N134" s="62">
        <f t="shared" si="84"/>
        <v>14</v>
      </c>
      <c r="O134" s="62">
        <f xml:space="preserve"> (L134*10000) + (N134*100) + VLOOKUP( U134, $R$2:$T$61, 2, FALSE )</f>
        <v>271464</v>
      </c>
      <c r="P134" s="59" t="str">
        <f t="shared" si="28"/>
        <v>ECE H50 T2 RH310BM  (50 gal)</v>
      </c>
      <c r="Q134" s="156">
        <f>COUNTIF(P$64:P$428, P134)</f>
        <v>1</v>
      </c>
      <c r="R134" s="10" t="s">
        <v>359</v>
      </c>
      <c r="S134" s="11">
        <v>50</v>
      </c>
      <c r="T134" s="30"/>
      <c r="U134" s="80" t="s">
        <v>282</v>
      </c>
      <c r="V134" s="85" t="str">
        <f>VLOOKUP( U134, $R$2:$T$61, 3, FALSE )</f>
        <v>Rheem2020Build50</v>
      </c>
      <c r="W134" s="116">
        <v>0</v>
      </c>
      <c r="X134" s="42" t="s">
        <v>8</v>
      </c>
      <c r="Y134" s="43">
        <v>44127</v>
      </c>
      <c r="Z134" s="44"/>
      <c r="AA134" s="127" t="str">
        <f t="shared" si="2"/>
        <v>2,     271464,   "ECE H50 T2 RH310BM  (50 gal)"</v>
      </c>
      <c r="AB134" s="129" t="str">
        <f t="shared" si="81"/>
        <v>DirectEnergy</v>
      </c>
      <c r="AC134" s="131" t="s">
        <v>485</v>
      </c>
      <c r="AD134" s="154">
        <f>COUNTIF(AC$64:AC$428, AC134)</f>
        <v>1</v>
      </c>
      <c r="AE134" s="127" t="str">
        <f t="shared" si="3"/>
        <v xml:space="preserve">          case  ECE H50 T2 RH310BM  (50 gal)   :   "DirectEnergyECEH50"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3:1042" s="6" customFormat="1" ht="15" customHeight="1" x14ac:dyDescent="0.25">
      <c r="C135" s="121" t="str">
        <f t="shared" si="15"/>
        <v>Direct Energy</v>
      </c>
      <c r="D135" s="121" t="str">
        <f t="shared" si="16"/>
        <v>ECE H65 T2 RH310BM  (65 gal)</v>
      </c>
      <c r="E135" s="121">
        <f t="shared" si="17"/>
        <v>271565</v>
      </c>
      <c r="F135" s="55">
        <f t="shared" si="83"/>
        <v>65</v>
      </c>
      <c r="G135" s="6" t="str">
        <f t="shared" si="19"/>
        <v>Rheem2020Build65</v>
      </c>
      <c r="H135" s="117">
        <f t="shared" si="20"/>
        <v>0</v>
      </c>
      <c r="I135" s="157" t="str">
        <f t="shared" si="21"/>
        <v>DirectEnergyECEH65</v>
      </c>
      <c r="J135" s="91" t="s">
        <v>192</v>
      </c>
      <c r="K135" s="32">
        <v>3</v>
      </c>
      <c r="L135" s="75">
        <f t="shared" si="22"/>
        <v>27</v>
      </c>
      <c r="M135" s="12" t="s">
        <v>350</v>
      </c>
      <c r="N135" s="62">
        <f t="shared" si="84"/>
        <v>15</v>
      </c>
      <c r="O135" s="62">
        <f xml:space="preserve"> (L135*10000) + (N135*100) + VLOOKUP( U135, $R$2:$T$61, 2, FALSE )</f>
        <v>271565</v>
      </c>
      <c r="P135" s="59" t="str">
        <f t="shared" si="28"/>
        <v>ECE H65 T2 RH310BM  (65 gal)</v>
      </c>
      <c r="Q135" s="156">
        <f>COUNTIF(P$64:P$428, P135)</f>
        <v>1</v>
      </c>
      <c r="R135" s="10" t="s">
        <v>360</v>
      </c>
      <c r="S135" s="11">
        <v>65</v>
      </c>
      <c r="T135" s="30"/>
      <c r="U135" s="80" t="s">
        <v>283</v>
      </c>
      <c r="V135" s="85" t="str">
        <f>VLOOKUP( U135, $R$2:$T$61, 3, FALSE )</f>
        <v>Rheem2020Build65</v>
      </c>
      <c r="W135" s="116">
        <v>0</v>
      </c>
      <c r="X135" s="42" t="s">
        <v>8</v>
      </c>
      <c r="Y135" s="43">
        <v>44127</v>
      </c>
      <c r="Z135" s="44"/>
      <c r="AA135" s="127" t="str">
        <f t="shared" ref="AA135:AA198" si="85">"2,     "&amp;E135&amp;",   """&amp;P135&amp;""""</f>
        <v>2,     271565,   "ECE H65 T2 RH310BM  (65 gal)"</v>
      </c>
      <c r="AB135" s="129" t="str">
        <f t="shared" si="81"/>
        <v>DirectEnergy</v>
      </c>
      <c r="AC135" s="131" t="s">
        <v>486</v>
      </c>
      <c r="AD135" s="154">
        <f>COUNTIF(AC$64:AC$428, AC135)</f>
        <v>1</v>
      </c>
      <c r="AE135" s="127" t="str">
        <f t="shared" ref="AE135:AE198" si="86">"          case  "&amp;D135&amp;"   :   """&amp;AC135&amp;""""</f>
        <v xml:space="preserve">          case  ECE H65 T2 RH310BM  (65 gal)   :   "DirectEnergyECEH65"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3:1042" s="6" customFormat="1" ht="15" customHeight="1" x14ac:dyDescent="0.25">
      <c r="C136" s="121" t="str">
        <f t="shared" si="15"/>
        <v>Direct Energy</v>
      </c>
      <c r="D136" s="121" t="str">
        <f t="shared" si="16"/>
        <v>ECE H80 T2 RH310BM  (80 gal)</v>
      </c>
      <c r="E136" s="121">
        <f t="shared" si="17"/>
        <v>271666</v>
      </c>
      <c r="F136" s="55">
        <f t="shared" si="83"/>
        <v>80</v>
      </c>
      <c r="G136" s="6" t="str">
        <f t="shared" si="19"/>
        <v>Rheem2020Build80</v>
      </c>
      <c r="H136" s="117">
        <f t="shared" si="20"/>
        <v>0</v>
      </c>
      <c r="I136" s="157" t="str">
        <f t="shared" si="21"/>
        <v>DirectEnergyECEH80</v>
      </c>
      <c r="J136" s="91" t="s">
        <v>192</v>
      </c>
      <c r="K136" s="32">
        <v>3</v>
      </c>
      <c r="L136" s="75">
        <f t="shared" si="22"/>
        <v>27</v>
      </c>
      <c r="M136" s="12" t="s">
        <v>350</v>
      </c>
      <c r="N136" s="62">
        <f t="shared" si="84"/>
        <v>16</v>
      </c>
      <c r="O136" s="62">
        <f xml:space="preserve"> (L136*10000) + (N136*100) + VLOOKUP( U136, $R$2:$T$61, 2, FALSE )</f>
        <v>271666</v>
      </c>
      <c r="P136" s="59" t="str">
        <f t="shared" si="28"/>
        <v>ECE H80 T2 RH310BM  (80 gal)</v>
      </c>
      <c r="Q136" s="156">
        <f>COUNTIF(P$64:P$428, P136)</f>
        <v>1</v>
      </c>
      <c r="R136" s="10" t="s">
        <v>416</v>
      </c>
      <c r="S136" s="11">
        <v>80</v>
      </c>
      <c r="T136" s="30"/>
      <c r="U136" s="80" t="s">
        <v>284</v>
      </c>
      <c r="V136" s="85" t="str">
        <f>VLOOKUP( U136, $R$2:$T$61, 3, FALSE )</f>
        <v>Rheem2020Build80</v>
      </c>
      <c r="W136" s="116">
        <v>0</v>
      </c>
      <c r="X136" s="42" t="s">
        <v>13</v>
      </c>
      <c r="Y136" s="43">
        <v>44127</v>
      </c>
      <c r="Z136" s="44"/>
      <c r="AA136" s="127" t="str">
        <f t="shared" si="85"/>
        <v>2,     271666,   "ECE H80 T2 RH310BM  (80 gal)"</v>
      </c>
      <c r="AB136" s="129" t="str">
        <f t="shared" si="81"/>
        <v>DirectEnergy</v>
      </c>
      <c r="AC136" s="131" t="s">
        <v>487</v>
      </c>
      <c r="AD136" s="154">
        <f>COUNTIF(AC$64:AC$428, AC136)</f>
        <v>1</v>
      </c>
      <c r="AE136" s="127" t="str">
        <f t="shared" si="86"/>
        <v xml:space="preserve">          case  ECE H80 T2 RH310BM  (80 gal)   :   "DirectEnergyECEH80"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3:1042" s="6" customFormat="1" ht="15" customHeight="1" x14ac:dyDescent="0.25">
      <c r="C137" s="6" t="str">
        <f t="shared" si="15"/>
        <v>EcoSense</v>
      </c>
      <c r="D137" s="6" t="str">
        <f t="shared" si="16"/>
        <v>HB50ES  (50 gal)</v>
      </c>
      <c r="E137" s="6">
        <f t="shared" si="17"/>
        <v>140121</v>
      </c>
      <c r="F137" s="55">
        <f t="shared" si="18"/>
        <v>50</v>
      </c>
      <c r="G137" s="6" t="str">
        <f t="shared" si="19"/>
        <v>RheemHB50</v>
      </c>
      <c r="H137" s="117">
        <f t="shared" si="20"/>
        <v>0</v>
      </c>
      <c r="I137" s="157" t="str">
        <f t="shared" si="21"/>
        <v>EcoSenseHB50ES</v>
      </c>
      <c r="J137" s="91" t="s">
        <v>192</v>
      </c>
      <c r="K137" s="32">
        <v>1</v>
      </c>
      <c r="L137" s="75">
        <f t="shared" si="22"/>
        <v>14</v>
      </c>
      <c r="M137" s="159" t="s">
        <v>98</v>
      </c>
      <c r="N137" s="61">
        <v>1</v>
      </c>
      <c r="O137" s="62">
        <f xml:space="preserve"> (L137*10000) + (N137*100) + VLOOKUP( U137, $R$2:$T$61, 2, FALSE )</f>
        <v>140121</v>
      </c>
      <c r="P137" s="59" t="str">
        <f t="shared" si="28"/>
        <v>HB50ES  (50 gal)</v>
      </c>
      <c r="Q137" s="156">
        <f>COUNTIF(P$64:P$428, P137)</f>
        <v>1</v>
      </c>
      <c r="R137" s="13" t="s">
        <v>137</v>
      </c>
      <c r="S137" s="14">
        <v>50</v>
      </c>
      <c r="T137" s="30" t="s">
        <v>91</v>
      </c>
      <c r="U137" s="80" t="s">
        <v>91</v>
      </c>
      <c r="V137" s="85" t="str">
        <f>VLOOKUP( U137, $R$2:$T$61, 3, FALSE )</f>
        <v>RheemHB50</v>
      </c>
      <c r="W137" s="116">
        <v>0</v>
      </c>
      <c r="X137" s="46" t="str">
        <f>[1]ESTAR_to_AWHS!I117</f>
        <v>4+</v>
      </c>
      <c r="Y137" s="47">
        <f>[1]ESTAR_to_AWHS!J117</f>
        <v>42591</v>
      </c>
      <c r="Z137" s="44" t="s">
        <v>88</v>
      </c>
      <c r="AA137" s="127" t="str">
        <f t="shared" si="85"/>
        <v>2,     140121,   "HB50ES  (50 gal)"</v>
      </c>
      <c r="AB137" s="128" t="s">
        <v>98</v>
      </c>
      <c r="AC137" s="130" t="s">
        <v>488</v>
      </c>
      <c r="AD137" s="154">
        <f>COUNTIF(AC$64:AC$428, AC137)</f>
        <v>1</v>
      </c>
      <c r="AE137" s="127" t="str">
        <f t="shared" si="86"/>
        <v xml:space="preserve">          case  HB50ES  (50 gal)   :   "EcoSenseHB50ES"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3:1042" s="6" customFormat="1" ht="15" customHeight="1" x14ac:dyDescent="0.25">
      <c r="C138" s="6" t="str">
        <f t="shared" si="15"/>
        <v>GE</v>
      </c>
      <c r="D138" s="6" t="str">
        <f t="shared" si="16"/>
        <v>BEH50DCEJSB  (50 gal)</v>
      </c>
      <c r="E138" s="6">
        <f t="shared" si="17"/>
        <v>150119</v>
      </c>
      <c r="F138" s="55">
        <f t="shared" si="18"/>
        <v>50</v>
      </c>
      <c r="G138" s="6" t="str">
        <f t="shared" si="19"/>
        <v>GE2014</v>
      </c>
      <c r="H138" s="117">
        <f t="shared" si="20"/>
        <v>0</v>
      </c>
      <c r="I138" s="157" t="str">
        <f t="shared" si="21"/>
        <v>BEH50DCEJSB</v>
      </c>
      <c r="J138" s="91" t="s">
        <v>192</v>
      </c>
      <c r="K138" s="32">
        <v>3</v>
      </c>
      <c r="L138" s="75">
        <f t="shared" si="22"/>
        <v>15</v>
      </c>
      <c r="M138" s="159" t="s">
        <v>94</v>
      </c>
      <c r="N138" s="61">
        <v>1</v>
      </c>
      <c r="O138" s="62">
        <f xml:space="preserve"> (L138*10000) + (N138*100) + VLOOKUP( U138, $R$2:$T$61, 2, FALSE )</f>
        <v>150119</v>
      </c>
      <c r="P138" s="59" t="str">
        <f t="shared" si="28"/>
        <v>BEH50DCEJSB  (50 gal)</v>
      </c>
      <c r="Q138" s="156">
        <f>COUNTIF(P$64:P$428, P138)</f>
        <v>1</v>
      </c>
      <c r="R138" s="13" t="s">
        <v>117</v>
      </c>
      <c r="S138" s="14">
        <v>50</v>
      </c>
      <c r="T138" s="30" t="s">
        <v>228</v>
      </c>
      <c r="U138" s="80" t="s">
        <v>172</v>
      </c>
      <c r="V138" s="85" t="str">
        <f>VLOOKUP( U138, $R$2:$T$61, 3, FALSE )</f>
        <v>GE2014</v>
      </c>
      <c r="W138" s="116">
        <v>0</v>
      </c>
      <c r="X138" s="46" t="str">
        <f>[1]ESTAR_to_AWHS!I20</f>
        <v>2-3</v>
      </c>
      <c r="Y138" s="47">
        <f>[1]ESTAR_to_AWHS!J20</f>
        <v>42621</v>
      </c>
      <c r="Z138" s="44" t="s">
        <v>84</v>
      </c>
      <c r="AA138" s="127" t="str">
        <f t="shared" si="85"/>
        <v>2,     150119,   "BEH50DCEJSB  (50 gal)"</v>
      </c>
      <c r="AB138" s="128" t="str">
        <f>M138</f>
        <v>GE</v>
      </c>
      <c r="AC138" s="130" t="s">
        <v>117</v>
      </c>
      <c r="AD138" s="154">
        <f>COUNTIF(AC$64:AC$428, AC138)</f>
        <v>1</v>
      </c>
      <c r="AE138" s="127" t="str">
        <f t="shared" si="86"/>
        <v xml:space="preserve">          case  BEH50DCEJSB  (50 gal)   :   "BEH50DCEJSB"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  <c r="AMM138"/>
      <c r="AMN138"/>
      <c r="AMO138"/>
      <c r="AMP138"/>
      <c r="AMQ138"/>
      <c r="AMR138"/>
      <c r="AMS138"/>
      <c r="AMT138"/>
      <c r="AMU138"/>
      <c r="AMV138"/>
      <c r="AMW138"/>
      <c r="AMX138"/>
      <c r="AMY138"/>
    </row>
    <row r="139" spans="3:1042" s="6" customFormat="1" ht="15" customHeight="1" x14ac:dyDescent="0.25">
      <c r="C139" s="6" t="str">
        <f t="shared" si="15"/>
        <v>GE</v>
      </c>
      <c r="D139" s="6" t="str">
        <f t="shared" si="16"/>
        <v>BEH80DCEJSB  (80 gal)</v>
      </c>
      <c r="E139" s="6">
        <f t="shared" si="17"/>
        <v>150223</v>
      </c>
      <c r="F139" s="55">
        <f t="shared" si="18"/>
        <v>80</v>
      </c>
      <c r="G139" s="6" t="str">
        <f t="shared" si="19"/>
        <v>GE2014_80</v>
      </c>
      <c r="H139" s="117">
        <f t="shared" si="20"/>
        <v>0</v>
      </c>
      <c r="I139" s="157" t="str">
        <f t="shared" si="21"/>
        <v>BEH80DCEJSB</v>
      </c>
      <c r="J139" s="91" t="s">
        <v>192</v>
      </c>
      <c r="K139" s="32">
        <v>3</v>
      </c>
      <c r="L139" s="75">
        <f t="shared" si="22"/>
        <v>15</v>
      </c>
      <c r="M139" s="12" t="s">
        <v>94</v>
      </c>
      <c r="N139" s="62">
        <f t="shared" ref="N139:N146" si="87">N138+1</f>
        <v>2</v>
      </c>
      <c r="O139" s="62">
        <f xml:space="preserve"> (L139*10000) + (N139*100) + VLOOKUP( U139, $R$2:$T$61, 2, FALSE )</f>
        <v>150223</v>
      </c>
      <c r="P139" s="59" t="str">
        <f t="shared" si="28"/>
        <v>BEH80DCEJSB  (80 gal)</v>
      </c>
      <c r="Q139" s="156">
        <f>COUNTIF(P$64:P$428, P139)</f>
        <v>1</v>
      </c>
      <c r="R139" s="13" t="s">
        <v>118</v>
      </c>
      <c r="S139" s="14">
        <v>80</v>
      </c>
      <c r="T139" s="30" t="s">
        <v>229</v>
      </c>
      <c r="U139" s="80" t="s">
        <v>230</v>
      </c>
      <c r="V139" s="85" t="str">
        <f>VLOOKUP( U139, $R$2:$T$61, 3, FALSE )</f>
        <v>GE2014_80</v>
      </c>
      <c r="W139" s="116">
        <v>0</v>
      </c>
      <c r="X139" s="46" t="str">
        <f>[1]ESTAR_to_AWHS!I21</f>
        <v>4+</v>
      </c>
      <c r="Y139" s="47">
        <f>[1]ESTAR_to_AWHS!J21</f>
        <v>42621</v>
      </c>
      <c r="Z139" s="44" t="s">
        <v>84</v>
      </c>
      <c r="AA139" s="127" t="str">
        <f t="shared" si="85"/>
        <v>2,     150223,   "BEH80DCEJSB  (80 gal)"</v>
      </c>
      <c r="AB139" s="129" t="str">
        <f t="shared" si="81"/>
        <v>GE</v>
      </c>
      <c r="AC139" s="130" t="s">
        <v>118</v>
      </c>
      <c r="AD139" s="154">
        <f>COUNTIF(AC$64:AC$428, AC139)</f>
        <v>1</v>
      </c>
      <c r="AE139" s="127" t="str">
        <f t="shared" si="86"/>
        <v xml:space="preserve">          case  BEH80DCEJSB  (80 gal)   :   "BEH80DCEJSB"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  <c r="AMM139"/>
      <c r="AMN139"/>
      <c r="AMO139"/>
      <c r="AMP139"/>
      <c r="AMQ139"/>
      <c r="AMR139"/>
      <c r="AMS139"/>
      <c r="AMT139"/>
      <c r="AMU139"/>
      <c r="AMV139"/>
      <c r="AMW139"/>
      <c r="AMX139"/>
      <c r="AMY139"/>
    </row>
    <row r="140" spans="3:1042" s="6" customFormat="1" ht="15" customHeight="1" x14ac:dyDescent="0.25">
      <c r="C140" s="6" t="str">
        <f t="shared" si="15"/>
        <v>GE</v>
      </c>
      <c r="D140" s="6" t="str">
        <f t="shared" si="16"/>
        <v>GEH50DEEJSC  (50 gal)</v>
      </c>
      <c r="E140" s="6">
        <f t="shared" si="17"/>
        <v>150319</v>
      </c>
      <c r="F140" s="55">
        <f t="shared" si="18"/>
        <v>50</v>
      </c>
      <c r="G140" s="6" t="str">
        <f t="shared" si="19"/>
        <v>GE2014</v>
      </c>
      <c r="H140" s="117">
        <f t="shared" si="20"/>
        <v>0</v>
      </c>
      <c r="I140" s="157" t="str">
        <f t="shared" si="21"/>
        <v>GEH50DEEJSC</v>
      </c>
      <c r="J140" s="91" t="s">
        <v>192</v>
      </c>
      <c r="K140" s="32">
        <v>3</v>
      </c>
      <c r="L140" s="75">
        <f t="shared" si="22"/>
        <v>15</v>
      </c>
      <c r="M140" s="12" t="s">
        <v>94</v>
      </c>
      <c r="N140" s="62">
        <f t="shared" si="87"/>
        <v>3</v>
      </c>
      <c r="O140" s="62">
        <f xml:space="preserve"> (L140*10000) + (N140*100) + VLOOKUP( U140, $R$2:$T$61, 2, FALSE )</f>
        <v>150319</v>
      </c>
      <c r="P140" s="59" t="str">
        <f t="shared" si="28"/>
        <v>GEH50DEEJSC  (50 gal)</v>
      </c>
      <c r="Q140" s="156">
        <f>COUNTIF(P$64:P$428, P140)</f>
        <v>1</v>
      </c>
      <c r="R140" s="13" t="s">
        <v>119</v>
      </c>
      <c r="S140" s="14">
        <v>50</v>
      </c>
      <c r="T140" s="30" t="s">
        <v>228</v>
      </c>
      <c r="U140" s="80" t="s">
        <v>172</v>
      </c>
      <c r="V140" s="85" t="str">
        <f>VLOOKUP( U140, $R$2:$T$61, 3, FALSE )</f>
        <v>GE2014</v>
      </c>
      <c r="W140" s="116">
        <v>0</v>
      </c>
      <c r="X140" s="46" t="str">
        <f>[1]ESTAR_to_AWHS!I22</f>
        <v>2-3</v>
      </c>
      <c r="Y140" s="47">
        <f>[1]ESTAR_to_AWHS!J22</f>
        <v>42621</v>
      </c>
      <c r="Z140" s="44" t="s">
        <v>84</v>
      </c>
      <c r="AA140" s="127" t="str">
        <f t="shared" si="85"/>
        <v>2,     150319,   "GEH50DEEJSC  (50 gal)"</v>
      </c>
      <c r="AB140" s="129" t="str">
        <f t="shared" si="81"/>
        <v>GE</v>
      </c>
      <c r="AC140" s="130" t="s">
        <v>119</v>
      </c>
      <c r="AD140" s="154">
        <f>COUNTIF(AC$64:AC$428, AC140)</f>
        <v>1</v>
      </c>
      <c r="AE140" s="127" t="str">
        <f t="shared" si="86"/>
        <v xml:space="preserve">          case  GEH50DEEJSC  (50 gal)   :   "GEH50DEEJSC"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  <c r="AMM140"/>
      <c r="AMN140"/>
      <c r="AMO140"/>
      <c r="AMP140"/>
      <c r="AMQ140"/>
      <c r="AMR140"/>
      <c r="AMS140"/>
      <c r="AMT140"/>
      <c r="AMU140"/>
      <c r="AMV140"/>
      <c r="AMW140"/>
      <c r="AMX140"/>
      <c r="AMY140"/>
    </row>
    <row r="141" spans="3:1042" s="6" customFormat="1" ht="15" customHeight="1" x14ac:dyDescent="0.25">
      <c r="C141" s="6" t="str">
        <f t="shared" si="15"/>
        <v>GE</v>
      </c>
      <c r="D141" s="6" t="str">
        <f t="shared" si="16"/>
        <v>GEH50DEEJXXX  (50 gal)</v>
      </c>
      <c r="E141" s="6">
        <f t="shared" si="17"/>
        <v>150419</v>
      </c>
      <c r="F141" s="55">
        <f t="shared" si="18"/>
        <v>50</v>
      </c>
      <c r="G141" s="6" t="str">
        <f t="shared" si="19"/>
        <v>GE2014</v>
      </c>
      <c r="H141" s="117">
        <f t="shared" si="20"/>
        <v>0</v>
      </c>
      <c r="I141" s="157" t="str">
        <f t="shared" si="21"/>
        <v>GEH50DEEJXXX</v>
      </c>
      <c r="J141" s="91" t="s">
        <v>192</v>
      </c>
      <c r="K141" s="34">
        <v>3</v>
      </c>
      <c r="L141" s="75">
        <f t="shared" si="22"/>
        <v>15</v>
      </c>
      <c r="M141" s="18" t="s">
        <v>94</v>
      </c>
      <c r="N141" s="62">
        <f t="shared" si="87"/>
        <v>4</v>
      </c>
      <c r="O141" s="62">
        <f xml:space="preserve"> (L141*10000) + (N141*100) + VLOOKUP( U141, $R$2:$T$61, 2, FALSE )</f>
        <v>150419</v>
      </c>
      <c r="P141" s="59" t="str">
        <f t="shared" si="28"/>
        <v>GEH50DEEJXXX  (50 gal)</v>
      </c>
      <c r="Q141" s="156">
        <f>COUNTIF(P$64:P$428, P141)</f>
        <v>1</v>
      </c>
      <c r="R141" s="19" t="s">
        <v>158</v>
      </c>
      <c r="S141" s="20">
        <v>50</v>
      </c>
      <c r="T141" s="31" t="s">
        <v>228</v>
      </c>
      <c r="U141" s="80" t="s">
        <v>172</v>
      </c>
      <c r="V141" s="85" t="str">
        <f>VLOOKUP( U141, $R$2:$T$61, 3, FALSE )</f>
        <v>GE2014</v>
      </c>
      <c r="W141" s="116">
        <v>0</v>
      </c>
      <c r="X141" s="45"/>
      <c r="Y141" s="45"/>
      <c r="Z141" s="44"/>
      <c r="AA141" s="127" t="str">
        <f t="shared" si="85"/>
        <v>2,     150419,   "GEH50DEEJXXX  (50 gal)"</v>
      </c>
      <c r="AB141" s="129" t="str">
        <f t="shared" si="81"/>
        <v>GE</v>
      </c>
      <c r="AC141" s="130" t="s">
        <v>158</v>
      </c>
      <c r="AD141" s="154">
        <f>COUNTIF(AC$64:AC$428, AC141)</f>
        <v>1</v>
      </c>
      <c r="AE141" s="127" t="str">
        <f t="shared" si="86"/>
        <v xml:space="preserve">          case  GEH50DEEJXXX  (50 gal)   :   "GEH50DEEJXXX"</v>
      </c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  <c r="IW141" s="18"/>
      <c r="IX141" s="18"/>
      <c r="IY141" s="18"/>
      <c r="IZ141" s="18"/>
      <c r="JA141" s="18"/>
      <c r="JB141" s="18"/>
      <c r="JC141" s="18"/>
      <c r="JD141" s="18"/>
      <c r="JE141" s="18"/>
      <c r="JF141" s="18"/>
      <c r="JG141" s="18"/>
      <c r="JH141" s="18"/>
      <c r="JI141" s="18"/>
      <c r="JJ141" s="18"/>
      <c r="JK141" s="18"/>
      <c r="JL141" s="18"/>
      <c r="JM141" s="18"/>
      <c r="JN141" s="18"/>
      <c r="JO141" s="18"/>
      <c r="JP141" s="18"/>
      <c r="JQ141" s="18"/>
      <c r="JR141" s="18"/>
      <c r="JS141" s="18"/>
      <c r="JT141" s="18"/>
      <c r="JU141" s="18"/>
      <c r="JV141" s="18"/>
      <c r="JW141" s="18"/>
      <c r="JX141" s="18"/>
      <c r="JY141" s="18"/>
      <c r="JZ141" s="18"/>
      <c r="KA141" s="18"/>
      <c r="KB141" s="18"/>
      <c r="KC141" s="18"/>
      <c r="KD141" s="18"/>
      <c r="KE141" s="18"/>
      <c r="KF141" s="18"/>
      <c r="KG141" s="18"/>
      <c r="KH141" s="18"/>
      <c r="KI141" s="18"/>
      <c r="KJ141" s="18"/>
      <c r="KK141" s="18"/>
      <c r="KL141" s="18"/>
      <c r="KM141" s="18"/>
      <c r="KN141" s="18"/>
      <c r="KO141" s="18"/>
      <c r="KP141" s="18"/>
      <c r="KQ141" s="18"/>
      <c r="KR141" s="18"/>
      <c r="KS141" s="18"/>
      <c r="KT141" s="18"/>
      <c r="KU141" s="18"/>
      <c r="KV141" s="18"/>
      <c r="KW141" s="18"/>
      <c r="KX141" s="18"/>
      <c r="KY141" s="18"/>
      <c r="KZ141" s="18"/>
      <c r="LA141" s="18"/>
      <c r="LB141" s="18"/>
      <c r="LC141" s="18"/>
      <c r="LD141" s="18"/>
      <c r="LE141" s="18"/>
      <c r="LF141" s="18"/>
      <c r="LG141" s="18"/>
      <c r="LH141" s="18"/>
      <c r="LI141" s="18"/>
      <c r="LJ141" s="18"/>
      <c r="LK141" s="18"/>
      <c r="LL141" s="18"/>
      <c r="LM141" s="18"/>
      <c r="LN141" s="18"/>
      <c r="LO141" s="18"/>
      <c r="LP141" s="18"/>
      <c r="LQ141" s="18"/>
      <c r="LR141" s="18"/>
      <c r="LS141" s="18"/>
      <c r="LT141" s="18"/>
      <c r="LU141" s="18"/>
      <c r="LV141" s="18"/>
      <c r="LW141" s="18"/>
      <c r="LX141" s="18"/>
      <c r="LY141" s="18"/>
      <c r="LZ141" s="18"/>
      <c r="MA141" s="18"/>
      <c r="MB141" s="18"/>
      <c r="MC141" s="18"/>
      <c r="MD141" s="18"/>
      <c r="ME141" s="18"/>
      <c r="MF141" s="18"/>
      <c r="MG141" s="18"/>
      <c r="MH141" s="18"/>
      <c r="MI141" s="18"/>
      <c r="MJ141" s="18"/>
      <c r="MK141" s="18"/>
      <c r="ML141" s="18"/>
      <c r="MM141" s="18"/>
      <c r="MN141" s="18"/>
      <c r="MO141" s="18"/>
      <c r="MP141" s="18"/>
      <c r="MQ141" s="18"/>
      <c r="MR141" s="18"/>
      <c r="MS141" s="18"/>
      <c r="MT141" s="18"/>
      <c r="MU141" s="18"/>
      <c r="MV141" s="18"/>
      <c r="MW141" s="18"/>
      <c r="MX141" s="18"/>
      <c r="MY141" s="18"/>
      <c r="MZ141" s="18"/>
      <c r="NA141" s="18"/>
      <c r="NB141" s="18"/>
      <c r="NC141" s="18"/>
      <c r="ND141" s="18"/>
      <c r="NE141" s="18"/>
      <c r="NF141" s="18"/>
      <c r="NG141" s="18"/>
      <c r="NH141" s="18"/>
      <c r="NI141" s="18"/>
      <c r="NJ141" s="18"/>
      <c r="NK141" s="18"/>
      <c r="NL141" s="18"/>
      <c r="NM141" s="18"/>
      <c r="NN141" s="18"/>
      <c r="NO141" s="18"/>
      <c r="NP141" s="18"/>
      <c r="NQ141" s="18"/>
      <c r="NR141" s="18"/>
      <c r="NS141" s="18"/>
      <c r="NT141" s="18"/>
      <c r="NU141" s="18"/>
      <c r="NV141" s="18"/>
      <c r="NW141" s="18"/>
      <c r="NX141" s="18"/>
      <c r="NY141" s="18"/>
      <c r="NZ141" s="18"/>
      <c r="OA141" s="18"/>
      <c r="OB141" s="18"/>
      <c r="OC141" s="18"/>
      <c r="OD141" s="18"/>
      <c r="OE141" s="18"/>
      <c r="OF141" s="18"/>
      <c r="OG141" s="18"/>
      <c r="OH141" s="18"/>
      <c r="OI141" s="18"/>
      <c r="OJ141" s="18"/>
      <c r="OK141" s="18"/>
      <c r="OL141" s="18"/>
      <c r="OM141" s="18"/>
      <c r="ON141" s="18"/>
      <c r="OO141" s="18"/>
      <c r="OP141" s="18"/>
      <c r="OQ141" s="18"/>
      <c r="OR141" s="18"/>
      <c r="OS141" s="18"/>
      <c r="OT141" s="18"/>
      <c r="OU141" s="18"/>
      <c r="OV141" s="18"/>
      <c r="OW141" s="18"/>
      <c r="OX141" s="18"/>
      <c r="OY141" s="18"/>
      <c r="OZ141" s="18"/>
      <c r="PA141" s="18"/>
      <c r="PB141" s="18"/>
      <c r="PC141" s="18"/>
      <c r="PD141" s="18"/>
      <c r="PE141" s="18"/>
      <c r="PF141" s="18"/>
      <c r="PG141" s="18"/>
      <c r="PH141" s="18"/>
      <c r="PI141" s="18"/>
      <c r="PJ141" s="18"/>
      <c r="PK141" s="18"/>
      <c r="PL141" s="18"/>
      <c r="PM141" s="18"/>
      <c r="PN141" s="18"/>
      <c r="PO141" s="18"/>
      <c r="PP141" s="18"/>
      <c r="PQ141" s="18"/>
      <c r="PR141" s="18"/>
      <c r="PS141" s="18"/>
      <c r="PT141" s="18"/>
      <c r="PU141" s="18"/>
      <c r="PV141" s="18"/>
      <c r="PW141" s="18"/>
      <c r="PX141" s="18"/>
      <c r="PY141" s="18"/>
      <c r="PZ141" s="18"/>
      <c r="QA141" s="18"/>
      <c r="QB141" s="18"/>
      <c r="QC141" s="18"/>
      <c r="QD141" s="18"/>
      <c r="QE141" s="18"/>
      <c r="QF141" s="18"/>
      <c r="QG141" s="18"/>
      <c r="QH141" s="18"/>
      <c r="QI141" s="18"/>
      <c r="QJ141" s="18"/>
      <c r="QK141" s="18"/>
      <c r="QL141" s="18"/>
      <c r="QM141" s="18"/>
      <c r="QN141" s="18"/>
      <c r="QO141" s="18"/>
      <c r="QP141" s="18"/>
      <c r="QQ141" s="18"/>
      <c r="QR141" s="18"/>
      <c r="QS141" s="18"/>
      <c r="QT141" s="18"/>
      <c r="QU141" s="18"/>
      <c r="QV141" s="18"/>
      <c r="QW141" s="18"/>
      <c r="QX141" s="18"/>
      <c r="QY141" s="18"/>
      <c r="QZ141" s="18"/>
      <c r="RA141" s="18"/>
      <c r="RB141" s="18"/>
      <c r="RC141" s="18"/>
      <c r="RD141" s="18"/>
      <c r="RE141" s="18"/>
      <c r="RF141" s="18"/>
      <c r="RG141" s="18"/>
      <c r="RH141" s="18"/>
      <c r="RI141" s="18"/>
      <c r="RJ141" s="18"/>
      <c r="RK141" s="18"/>
      <c r="RL141" s="18"/>
      <c r="RM141" s="18"/>
      <c r="RN141" s="18"/>
      <c r="RO141" s="18"/>
      <c r="RP141" s="18"/>
      <c r="RQ141" s="18"/>
      <c r="RR141" s="18"/>
      <c r="RS141" s="18"/>
      <c r="RT141" s="18"/>
      <c r="RU141" s="18"/>
      <c r="RV141" s="18"/>
      <c r="RW141" s="18"/>
      <c r="RX141" s="18"/>
      <c r="RY141" s="18"/>
      <c r="RZ141" s="18"/>
      <c r="SA141" s="18"/>
      <c r="SB141" s="18"/>
      <c r="SC141" s="18"/>
      <c r="SD141" s="18"/>
      <c r="SE141" s="18"/>
      <c r="SF141" s="18"/>
      <c r="SG141" s="18"/>
      <c r="SH141" s="18"/>
      <c r="SI141" s="18"/>
      <c r="SJ141" s="18"/>
      <c r="SK141" s="18"/>
      <c r="SL141" s="18"/>
      <c r="SM141" s="18"/>
      <c r="SN141" s="18"/>
      <c r="SO141" s="18"/>
      <c r="SP141" s="18"/>
      <c r="SQ141" s="18"/>
      <c r="SR141" s="18"/>
      <c r="SS141" s="18"/>
      <c r="ST141" s="18"/>
      <c r="SU141" s="18"/>
      <c r="SV141" s="18"/>
      <c r="SW141" s="18"/>
      <c r="SX141" s="18"/>
      <c r="SY141" s="18"/>
      <c r="SZ141" s="18"/>
      <c r="TA141" s="18"/>
      <c r="TB141" s="18"/>
      <c r="TC141" s="18"/>
      <c r="TD141" s="18"/>
      <c r="TE141" s="18"/>
      <c r="TF141" s="18"/>
      <c r="TG141" s="18"/>
      <c r="TH141" s="18"/>
      <c r="TI141" s="18"/>
      <c r="TJ141" s="18"/>
      <c r="TK141" s="18"/>
      <c r="TL141" s="18"/>
      <c r="TM141" s="18"/>
      <c r="TN141" s="18"/>
      <c r="TO141" s="18"/>
      <c r="TP141" s="18"/>
      <c r="TQ141" s="18"/>
      <c r="TR141" s="18"/>
      <c r="TS141" s="18"/>
      <c r="TT141" s="18"/>
      <c r="TU141" s="18"/>
      <c r="TV141" s="18"/>
      <c r="TW141" s="18"/>
      <c r="TX141" s="18"/>
      <c r="TY141" s="18"/>
      <c r="TZ141" s="18"/>
      <c r="UA141" s="18"/>
      <c r="UB141" s="18"/>
      <c r="UC141" s="18"/>
      <c r="UD141" s="18"/>
      <c r="UE141" s="18"/>
      <c r="UF141" s="18"/>
      <c r="UG141" s="18"/>
      <c r="UH141" s="18"/>
      <c r="UI141" s="18"/>
      <c r="UJ141" s="18"/>
      <c r="UK141" s="18"/>
      <c r="UL141" s="18"/>
      <c r="UM141" s="18"/>
      <c r="UN141" s="18"/>
      <c r="UO141" s="18"/>
      <c r="UP141" s="18"/>
      <c r="UQ141" s="18"/>
      <c r="UR141" s="18"/>
      <c r="US141" s="18"/>
      <c r="UT141" s="18"/>
      <c r="UU141" s="18"/>
      <c r="UV141" s="18"/>
      <c r="UW141" s="18"/>
      <c r="UX141" s="18"/>
      <c r="UY141" s="18"/>
      <c r="UZ141" s="18"/>
      <c r="VA141" s="18"/>
      <c r="VB141" s="18"/>
      <c r="VC141" s="18"/>
      <c r="VD141" s="18"/>
      <c r="VE141" s="18"/>
      <c r="VF141" s="18"/>
      <c r="VG141" s="18"/>
      <c r="VH141" s="18"/>
      <c r="VI141" s="18"/>
      <c r="VJ141" s="18"/>
      <c r="VK141" s="18"/>
      <c r="VL141" s="18"/>
      <c r="VM141" s="18"/>
      <c r="VN141" s="18"/>
      <c r="VO141" s="18"/>
      <c r="VP141" s="18"/>
      <c r="VQ141" s="18"/>
      <c r="VR141" s="18"/>
      <c r="VS141" s="18"/>
      <c r="VT141" s="18"/>
      <c r="VU141" s="18"/>
      <c r="VV141" s="18"/>
      <c r="VW141" s="18"/>
      <c r="VX141" s="18"/>
      <c r="VY141" s="18"/>
      <c r="VZ141" s="18"/>
      <c r="WA141" s="18"/>
      <c r="WB141" s="18"/>
      <c r="WC141" s="18"/>
      <c r="WD141" s="18"/>
      <c r="WE141" s="18"/>
      <c r="WF141" s="18"/>
      <c r="WG141" s="18"/>
      <c r="WH141" s="18"/>
      <c r="WI141" s="18"/>
      <c r="WJ141" s="18"/>
      <c r="WK141" s="18"/>
      <c r="WL141" s="18"/>
      <c r="WM141" s="18"/>
      <c r="WN141" s="18"/>
      <c r="WO141" s="18"/>
      <c r="WP141" s="18"/>
      <c r="WQ141" s="18"/>
      <c r="WR141" s="18"/>
      <c r="WS141" s="18"/>
      <c r="WT141" s="18"/>
      <c r="WU141" s="18"/>
      <c r="WV141" s="18"/>
      <c r="WW141" s="18"/>
      <c r="WX141" s="18"/>
      <c r="WY141" s="18"/>
      <c r="WZ141" s="18"/>
      <c r="XA141" s="18"/>
      <c r="XB141" s="18"/>
      <c r="XC141" s="18"/>
      <c r="XD141" s="18"/>
      <c r="XE141" s="18"/>
      <c r="XF141" s="18"/>
      <c r="XG141" s="18"/>
      <c r="XH141" s="18"/>
      <c r="XI141" s="18"/>
      <c r="XJ141" s="18"/>
      <c r="XK141" s="18"/>
      <c r="XL141" s="18"/>
      <c r="XM141" s="18"/>
      <c r="XN141" s="18"/>
      <c r="XO141" s="18"/>
      <c r="XP141" s="18"/>
      <c r="XQ141" s="18"/>
      <c r="XR141" s="18"/>
      <c r="XS141" s="18"/>
      <c r="XT141" s="18"/>
      <c r="XU141" s="18"/>
      <c r="XV141" s="18"/>
      <c r="XW141" s="18"/>
      <c r="XX141" s="18"/>
      <c r="XY141" s="18"/>
      <c r="XZ141" s="18"/>
      <c r="YA141" s="18"/>
      <c r="YB141" s="18"/>
      <c r="YC141" s="18"/>
      <c r="YD141" s="18"/>
      <c r="YE141" s="18"/>
      <c r="YF141" s="18"/>
      <c r="YG141" s="18"/>
      <c r="YH141" s="18"/>
      <c r="YI141" s="18"/>
      <c r="YJ141" s="18"/>
      <c r="YK141" s="18"/>
      <c r="YL141" s="18"/>
      <c r="YM141" s="18"/>
      <c r="YN141" s="18"/>
      <c r="YO141" s="18"/>
      <c r="YP141" s="18"/>
      <c r="YQ141" s="18"/>
      <c r="YR141" s="18"/>
      <c r="YS141" s="18"/>
      <c r="YT141" s="18"/>
      <c r="YU141" s="18"/>
      <c r="YV141" s="18"/>
      <c r="YW141" s="18"/>
      <c r="YX141" s="18"/>
      <c r="YY141" s="18"/>
      <c r="YZ141" s="18"/>
      <c r="ZA141" s="18"/>
      <c r="ZB141" s="18"/>
      <c r="ZC141" s="18"/>
      <c r="ZD141" s="18"/>
      <c r="ZE141" s="18"/>
      <c r="ZF141" s="18"/>
      <c r="ZG141" s="18"/>
      <c r="ZH141" s="18"/>
      <c r="ZI141" s="18"/>
      <c r="ZJ141" s="18"/>
      <c r="ZK141" s="18"/>
      <c r="ZL141" s="18"/>
      <c r="ZM141" s="18"/>
      <c r="ZN141" s="18"/>
      <c r="ZO141" s="18"/>
      <c r="ZP141" s="18"/>
      <c r="ZQ141" s="18"/>
      <c r="ZR141" s="18"/>
      <c r="ZS141" s="18"/>
      <c r="ZT141" s="18"/>
      <c r="ZU141" s="18"/>
      <c r="ZV141" s="18"/>
      <c r="ZW141" s="18"/>
      <c r="ZX141" s="18"/>
      <c r="ZY141" s="18"/>
      <c r="ZZ141" s="18"/>
      <c r="AAA141" s="18"/>
      <c r="AAB141" s="18"/>
      <c r="AAC141" s="18"/>
      <c r="AAD141" s="18"/>
      <c r="AAE141" s="18"/>
      <c r="AAF141" s="18"/>
      <c r="AAG141" s="18"/>
      <c r="AAH141" s="18"/>
      <c r="AAI141" s="18"/>
      <c r="AAJ141" s="18"/>
      <c r="AAK141" s="18"/>
      <c r="AAL141" s="18"/>
      <c r="AAM141" s="18"/>
      <c r="AAN141" s="18"/>
      <c r="AAO141" s="18"/>
      <c r="AAP141" s="18"/>
      <c r="AAQ141" s="18"/>
      <c r="AAR141" s="18"/>
      <c r="AAS141" s="18"/>
      <c r="AAT141" s="18"/>
      <c r="AAU141" s="18"/>
      <c r="AAV141" s="18"/>
      <c r="AAW141" s="18"/>
      <c r="AAX141" s="18"/>
      <c r="AAY141" s="18"/>
      <c r="AAZ141" s="18"/>
      <c r="ABA141" s="18"/>
      <c r="ABB141" s="18"/>
      <c r="ABC141" s="18"/>
      <c r="ABD141" s="18"/>
      <c r="ABE141" s="18"/>
      <c r="ABF141" s="18"/>
      <c r="ABG141" s="18"/>
      <c r="ABH141" s="18"/>
      <c r="ABI141" s="18"/>
      <c r="ABJ141" s="18"/>
      <c r="ABK141" s="18"/>
      <c r="ABL141" s="18"/>
      <c r="ABM141" s="18"/>
      <c r="ABN141" s="18"/>
      <c r="ABO141" s="18"/>
      <c r="ABP141" s="18"/>
      <c r="ABQ141" s="18"/>
      <c r="ABR141" s="18"/>
      <c r="ABS141" s="18"/>
      <c r="ABT141" s="18"/>
      <c r="ABU141" s="18"/>
      <c r="ABV141" s="18"/>
      <c r="ABW141" s="18"/>
      <c r="ABX141" s="18"/>
      <c r="ABY141" s="18"/>
      <c r="ABZ141" s="18"/>
      <c r="ACA141" s="18"/>
      <c r="ACB141" s="18"/>
      <c r="ACC141" s="18"/>
      <c r="ACD141" s="18"/>
      <c r="ACE141" s="18"/>
      <c r="ACF141" s="18"/>
      <c r="ACG141" s="18"/>
      <c r="ACH141" s="18"/>
      <c r="ACI141" s="18"/>
      <c r="ACJ141" s="18"/>
      <c r="ACK141" s="18"/>
      <c r="ACL141" s="18"/>
      <c r="ACM141" s="18"/>
      <c r="ACN141" s="18"/>
      <c r="ACO141" s="18"/>
      <c r="ACP141" s="18"/>
      <c r="ACQ141" s="18"/>
      <c r="ACR141" s="18"/>
      <c r="ACS141" s="18"/>
      <c r="ACT141" s="18"/>
      <c r="ACU141" s="18"/>
      <c r="ACV141" s="18"/>
      <c r="ACW141" s="18"/>
      <c r="ACX141" s="18"/>
      <c r="ACY141" s="18"/>
      <c r="ACZ141" s="18"/>
      <c r="ADA141" s="18"/>
      <c r="ADB141" s="18"/>
      <c r="ADC141" s="18"/>
      <c r="ADD141" s="18"/>
      <c r="ADE141" s="18"/>
      <c r="ADF141" s="18"/>
      <c r="ADG141" s="18"/>
      <c r="ADH141" s="18"/>
      <c r="ADI141" s="18"/>
      <c r="ADJ141" s="18"/>
      <c r="ADK141" s="18"/>
      <c r="ADL141" s="18"/>
      <c r="ADM141" s="18"/>
      <c r="ADN141" s="18"/>
      <c r="ADO141" s="18"/>
      <c r="ADP141" s="18"/>
      <c r="ADQ141" s="18"/>
      <c r="ADR141" s="18"/>
      <c r="ADS141" s="18"/>
      <c r="ADT141" s="18"/>
      <c r="ADU141" s="18"/>
      <c r="ADV141" s="18"/>
      <c r="ADW141" s="18"/>
      <c r="ADX141" s="18"/>
      <c r="ADY141" s="18"/>
      <c r="ADZ141" s="18"/>
      <c r="AEA141" s="18"/>
      <c r="AEB141" s="18"/>
      <c r="AEC141" s="18"/>
      <c r="AED141" s="18"/>
      <c r="AEE141" s="18"/>
      <c r="AEF141" s="18"/>
      <c r="AEG141" s="18"/>
      <c r="AEH141" s="18"/>
      <c r="AEI141" s="18"/>
      <c r="AEJ141" s="18"/>
      <c r="AEK141" s="18"/>
      <c r="AEL141" s="18"/>
      <c r="AEM141" s="18"/>
      <c r="AEN141" s="18"/>
      <c r="AEO141" s="18"/>
      <c r="AEP141" s="18"/>
      <c r="AEQ141" s="18"/>
      <c r="AER141" s="18"/>
      <c r="AES141" s="18"/>
      <c r="AET141" s="18"/>
      <c r="AEU141" s="18"/>
      <c r="AEV141" s="18"/>
      <c r="AEW141" s="18"/>
      <c r="AEX141" s="18"/>
      <c r="AEY141" s="18"/>
      <c r="AEZ141" s="18"/>
      <c r="AFA141" s="18"/>
      <c r="AFB141" s="18"/>
      <c r="AFC141" s="18"/>
      <c r="AFD141" s="18"/>
      <c r="AFE141" s="18"/>
      <c r="AFF141" s="18"/>
      <c r="AFG141" s="18"/>
      <c r="AFH141" s="18"/>
      <c r="AFI141" s="18"/>
      <c r="AFJ141" s="18"/>
      <c r="AFK141" s="18"/>
      <c r="AFL141" s="18"/>
      <c r="AFM141" s="18"/>
      <c r="AFN141" s="18"/>
      <c r="AFO141" s="18"/>
      <c r="AFP141" s="18"/>
      <c r="AFQ141" s="18"/>
      <c r="AFR141" s="18"/>
      <c r="AFS141" s="18"/>
      <c r="AFT141" s="18"/>
      <c r="AFU141" s="18"/>
      <c r="AFV141" s="18"/>
      <c r="AFW141" s="18"/>
      <c r="AFX141" s="18"/>
      <c r="AFY141" s="18"/>
      <c r="AFZ141" s="18"/>
      <c r="AGA141" s="18"/>
      <c r="AGB141" s="18"/>
      <c r="AGC141" s="18"/>
      <c r="AGD141" s="18"/>
      <c r="AGE141" s="18"/>
      <c r="AGF141" s="18"/>
      <c r="AGG141" s="18"/>
      <c r="AGH141" s="18"/>
      <c r="AGI141" s="18"/>
      <c r="AGJ141" s="18"/>
      <c r="AGK141" s="18"/>
      <c r="AGL141" s="18"/>
      <c r="AGM141" s="18"/>
      <c r="AGN141" s="18"/>
      <c r="AGO141" s="18"/>
      <c r="AGP141" s="18"/>
      <c r="AGQ141" s="18"/>
      <c r="AGR141" s="18"/>
      <c r="AGS141" s="18"/>
      <c r="AGT141" s="18"/>
      <c r="AGU141" s="18"/>
      <c r="AGV141" s="18"/>
      <c r="AGW141" s="18"/>
      <c r="AGX141" s="18"/>
      <c r="AGY141" s="18"/>
      <c r="AGZ141" s="18"/>
      <c r="AHA141" s="18"/>
      <c r="AHB141" s="18"/>
      <c r="AHC141" s="18"/>
      <c r="AHD141" s="18"/>
      <c r="AHE141" s="18"/>
      <c r="AHF141" s="18"/>
      <c r="AHG141" s="18"/>
      <c r="AHH141" s="18"/>
      <c r="AHI141" s="18"/>
      <c r="AHJ141" s="18"/>
      <c r="AHK141" s="18"/>
      <c r="AHL141" s="18"/>
      <c r="AHM141" s="18"/>
      <c r="AHN141" s="18"/>
      <c r="AHO141" s="18"/>
      <c r="AHP141" s="18"/>
      <c r="AHQ141" s="18"/>
      <c r="AHR141" s="18"/>
      <c r="AHS141" s="18"/>
      <c r="AHT141" s="18"/>
      <c r="AHU141" s="18"/>
      <c r="AHV141" s="18"/>
      <c r="AHW141" s="18"/>
      <c r="AHX141" s="18"/>
      <c r="AHY141" s="18"/>
      <c r="AHZ141" s="18"/>
      <c r="AIA141" s="18"/>
      <c r="AIB141" s="18"/>
      <c r="AIC141" s="18"/>
      <c r="AID141" s="18"/>
      <c r="AIE141" s="18"/>
      <c r="AIF141" s="18"/>
      <c r="AIG141" s="18"/>
      <c r="AIH141" s="18"/>
      <c r="AII141" s="18"/>
      <c r="AIJ141" s="18"/>
      <c r="AIK141" s="18"/>
      <c r="AIL141" s="18"/>
      <c r="AIM141" s="18"/>
      <c r="AIN141" s="18"/>
      <c r="AIO141" s="18"/>
      <c r="AIP141" s="18"/>
      <c r="AIQ141" s="18"/>
      <c r="AIR141" s="18"/>
      <c r="AIS141" s="18"/>
      <c r="AIT141" s="18"/>
      <c r="AIU141" s="18"/>
      <c r="AIV141" s="18"/>
      <c r="AIW141" s="18"/>
      <c r="AIX141" s="18"/>
      <c r="AIY141" s="18"/>
      <c r="AIZ141" s="18"/>
      <c r="AJA141" s="18"/>
      <c r="AJB141" s="18"/>
      <c r="AJC141" s="18"/>
      <c r="AJD141" s="18"/>
      <c r="AJE141" s="18"/>
      <c r="AJF141" s="18"/>
      <c r="AJG141" s="18"/>
      <c r="AJH141" s="18"/>
      <c r="AJI141" s="18"/>
      <c r="AJJ141" s="18"/>
      <c r="AJK141" s="18"/>
      <c r="AJL141" s="18"/>
      <c r="AJM141" s="18"/>
      <c r="AJN141" s="18"/>
      <c r="AJO141" s="18"/>
      <c r="AJP141" s="18"/>
      <c r="AJQ141" s="18"/>
      <c r="AJR141" s="18"/>
      <c r="AJS141" s="18"/>
      <c r="AJT141" s="18"/>
      <c r="AJU141" s="18"/>
      <c r="AJV141" s="18"/>
      <c r="AJW141" s="18"/>
      <c r="AJX141" s="18"/>
      <c r="AJY141" s="18"/>
      <c r="AJZ141" s="18"/>
      <c r="AKA141" s="18"/>
      <c r="AKB141" s="18"/>
      <c r="AKC141" s="18"/>
      <c r="AKD141" s="18"/>
      <c r="AKE141" s="18"/>
      <c r="AKF141" s="18"/>
      <c r="AKG141" s="18"/>
      <c r="AKH141" s="18"/>
      <c r="AKI141" s="18"/>
      <c r="AKJ141" s="18"/>
      <c r="AKK141" s="18"/>
      <c r="AKL141" s="18"/>
      <c r="AKM141" s="18"/>
      <c r="AKN141" s="18"/>
      <c r="AKO141" s="18"/>
      <c r="AKP141" s="18"/>
      <c r="AKQ141" s="18"/>
      <c r="AKR141" s="18"/>
      <c r="AKS141" s="18"/>
      <c r="AKT141" s="18"/>
      <c r="AKU141" s="18"/>
      <c r="AKV141" s="18"/>
      <c r="AKW141" s="18"/>
      <c r="AKX141" s="18"/>
      <c r="AKY141" s="18"/>
      <c r="AKZ141" s="18"/>
      <c r="ALA141" s="18"/>
      <c r="ALB141" s="18"/>
      <c r="ALC141" s="18"/>
      <c r="ALD141" s="18"/>
      <c r="ALE141" s="18"/>
      <c r="ALF141" s="18"/>
      <c r="ALG141" s="18"/>
      <c r="ALH141" s="18"/>
      <c r="ALI141" s="18"/>
      <c r="ALJ141" s="18"/>
      <c r="ALK141" s="18"/>
      <c r="ALL141" s="18"/>
      <c r="ALM141" s="18"/>
      <c r="ALN141" s="18"/>
      <c r="ALO141" s="18"/>
      <c r="ALP141" s="18"/>
      <c r="ALQ141" s="18"/>
      <c r="ALR141" s="18"/>
      <c r="ALS141" s="18"/>
      <c r="ALT141" s="18"/>
      <c r="ALU141" s="18"/>
      <c r="ALV141" s="18"/>
      <c r="ALW141" s="18"/>
      <c r="ALX141" s="18"/>
      <c r="ALY141" s="18"/>
      <c r="ALZ141" s="18"/>
      <c r="AMA141" s="18"/>
      <c r="AMB141" s="18"/>
      <c r="AMC141" s="18"/>
      <c r="AMD141" s="18"/>
      <c r="AME141" s="18"/>
      <c r="AMF141" s="18"/>
      <c r="AMG141" s="18"/>
      <c r="AMH141" s="18"/>
      <c r="AMI141" s="18"/>
      <c r="AMJ141" s="18"/>
      <c r="AMK141" s="18"/>
      <c r="AML141" s="18"/>
      <c r="AMM141" s="18"/>
      <c r="AMN141" s="18"/>
      <c r="AMO141" s="18"/>
      <c r="AMP141" s="18"/>
      <c r="AMQ141" s="18"/>
      <c r="AMR141" s="18"/>
      <c r="AMS141" s="18"/>
      <c r="AMT141" s="18"/>
      <c r="AMU141" s="18"/>
      <c r="AMV141" s="18"/>
      <c r="AMW141" s="18"/>
      <c r="AMX141" s="18"/>
      <c r="AMY141" s="18"/>
      <c r="AMZ141" s="18"/>
      <c r="ANA141" s="18"/>
      <c r="ANB141" s="18"/>
    </row>
    <row r="142" spans="3:1042" s="6" customFormat="1" ht="15" customHeight="1" x14ac:dyDescent="0.25">
      <c r="C142" s="6" t="str">
        <f t="shared" si="15"/>
        <v>GE</v>
      </c>
      <c r="D142" s="6" t="str">
        <f t="shared" si="16"/>
        <v>GEH50DFEJSR  (50 gal)</v>
      </c>
      <c r="E142" s="6">
        <f t="shared" si="17"/>
        <v>150519</v>
      </c>
      <c r="F142" s="55">
        <f t="shared" si="18"/>
        <v>50</v>
      </c>
      <c r="G142" s="6" t="str">
        <f t="shared" si="19"/>
        <v>GE2014</v>
      </c>
      <c r="H142" s="117">
        <f t="shared" si="20"/>
        <v>0</v>
      </c>
      <c r="I142" s="157" t="str">
        <f t="shared" si="21"/>
        <v>GEH50DFEJSR</v>
      </c>
      <c r="J142" s="91" t="s">
        <v>192</v>
      </c>
      <c r="K142" s="32">
        <v>3</v>
      </c>
      <c r="L142" s="75">
        <f t="shared" si="22"/>
        <v>15</v>
      </c>
      <c r="M142" s="12" t="s">
        <v>94</v>
      </c>
      <c r="N142" s="62">
        <f t="shared" si="87"/>
        <v>5</v>
      </c>
      <c r="O142" s="62">
        <f xml:space="preserve"> (L142*10000) + (N142*100) + VLOOKUP( U142, $R$2:$T$61, 2, FALSE )</f>
        <v>150519</v>
      </c>
      <c r="P142" s="59" t="str">
        <f t="shared" si="28"/>
        <v>GEH50DFEJSR  (50 gal)</v>
      </c>
      <c r="Q142" s="156">
        <f>COUNTIF(P$64:P$428, P142)</f>
        <v>1</v>
      </c>
      <c r="R142" s="13" t="s">
        <v>120</v>
      </c>
      <c r="S142" s="14">
        <v>50</v>
      </c>
      <c r="T142" s="30" t="s">
        <v>228</v>
      </c>
      <c r="U142" s="80" t="s">
        <v>172</v>
      </c>
      <c r="V142" s="85" t="str">
        <f>VLOOKUP( U142, $R$2:$T$61, 3, FALSE )</f>
        <v>GE2014</v>
      </c>
      <c r="W142" s="116">
        <v>0</v>
      </c>
      <c r="X142" s="46" t="str">
        <f>[1]ESTAR_to_AWHS!I23</f>
        <v>2-3</v>
      </c>
      <c r="Y142" s="47">
        <f>[1]ESTAR_to_AWHS!J23</f>
        <v>42621</v>
      </c>
      <c r="Z142" s="44" t="s">
        <v>84</v>
      </c>
      <c r="AA142" s="127" t="str">
        <f t="shared" si="85"/>
        <v>2,     150519,   "GEH50DFEJSR  (50 gal)"</v>
      </c>
      <c r="AB142" s="129" t="str">
        <f t="shared" si="81"/>
        <v>GE</v>
      </c>
      <c r="AC142" s="130" t="s">
        <v>120</v>
      </c>
      <c r="AD142" s="154">
        <f>COUNTIF(AC$64:AC$428, AC142)</f>
        <v>1</v>
      </c>
      <c r="AE142" s="127" t="str">
        <f t="shared" si="86"/>
        <v xml:space="preserve">          case  GEH50DFEJSR  (50 gal)   :   "GEH50DFEJSR"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  <c r="AMM142"/>
      <c r="AMN142"/>
      <c r="AMO142"/>
      <c r="AMP142"/>
      <c r="AMQ142"/>
      <c r="AMR142"/>
      <c r="AMS142"/>
      <c r="AMT142"/>
      <c r="AMU142"/>
      <c r="AMV142"/>
      <c r="AMW142"/>
      <c r="AMX142"/>
      <c r="AMY142"/>
    </row>
    <row r="143" spans="3:1042" s="6" customFormat="1" ht="15" customHeight="1" x14ac:dyDescent="0.25">
      <c r="C143" s="6" t="str">
        <f t="shared" si="15"/>
        <v>GE</v>
      </c>
      <c r="D143" s="6" t="str">
        <f t="shared" si="16"/>
        <v>GEH50DHEKSC  (50 gal)</v>
      </c>
      <c r="E143" s="6">
        <f t="shared" si="17"/>
        <v>150619</v>
      </c>
      <c r="F143" s="55">
        <f t="shared" si="18"/>
        <v>50</v>
      </c>
      <c r="G143" s="6" t="str">
        <f t="shared" si="19"/>
        <v>GE2014</v>
      </c>
      <c r="H143" s="117">
        <f t="shared" si="20"/>
        <v>0</v>
      </c>
      <c r="I143" s="157" t="str">
        <f t="shared" si="21"/>
        <v>GEH50DHEKSC</v>
      </c>
      <c r="J143" s="91" t="s">
        <v>192</v>
      </c>
      <c r="K143" s="32">
        <v>3</v>
      </c>
      <c r="L143" s="75">
        <f t="shared" si="22"/>
        <v>15</v>
      </c>
      <c r="M143" s="12" t="s">
        <v>94</v>
      </c>
      <c r="N143" s="62">
        <f t="shared" si="87"/>
        <v>6</v>
      </c>
      <c r="O143" s="62">
        <f xml:space="preserve"> (L143*10000) + (N143*100) + VLOOKUP( U143, $R$2:$T$61, 2, FALSE )</f>
        <v>150619</v>
      </c>
      <c r="P143" s="59" t="str">
        <f t="shared" si="28"/>
        <v>GEH50DHEKSC  (50 gal)</v>
      </c>
      <c r="Q143" s="156">
        <f>COUNTIF(P$64:P$428, P143)</f>
        <v>1</v>
      </c>
      <c r="R143" s="13" t="s">
        <v>121</v>
      </c>
      <c r="S143" s="14">
        <v>50</v>
      </c>
      <c r="T143" s="30" t="s">
        <v>228</v>
      </c>
      <c r="U143" s="80" t="s">
        <v>172</v>
      </c>
      <c r="V143" s="85" t="str">
        <f>VLOOKUP( U143, $R$2:$T$61, 3, FALSE )</f>
        <v>GE2014</v>
      </c>
      <c r="W143" s="116">
        <v>0</v>
      </c>
      <c r="X143" s="46" t="str">
        <f>[1]ESTAR_to_AWHS!I24</f>
        <v>2-3</v>
      </c>
      <c r="Y143" s="47">
        <f>[1]ESTAR_to_AWHS!J24</f>
        <v>42621</v>
      </c>
      <c r="Z143" s="44" t="s">
        <v>84</v>
      </c>
      <c r="AA143" s="127" t="str">
        <f t="shared" si="85"/>
        <v>2,     150619,   "GEH50DHEKSC  (50 gal)"</v>
      </c>
      <c r="AB143" s="129" t="str">
        <f t="shared" si="81"/>
        <v>GE</v>
      </c>
      <c r="AC143" s="130" t="s">
        <v>121</v>
      </c>
      <c r="AD143" s="154">
        <f>COUNTIF(AC$64:AC$428, AC143)</f>
        <v>1</v>
      </c>
      <c r="AE143" s="127" t="str">
        <f t="shared" si="86"/>
        <v xml:space="preserve">          case  GEH50DHEKSC  (50 gal)   :   "GEH50DHEKSC"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  <c r="AMM143"/>
      <c r="AMN143"/>
      <c r="AMO143"/>
      <c r="AMP143"/>
      <c r="AMQ143"/>
      <c r="AMR143"/>
      <c r="AMS143"/>
      <c r="AMT143"/>
      <c r="AMU143"/>
      <c r="AMV143"/>
      <c r="AMW143"/>
      <c r="AMX143"/>
      <c r="AMY143"/>
    </row>
    <row r="144" spans="3:1042" s="6" customFormat="1" ht="15" customHeight="1" x14ac:dyDescent="0.25">
      <c r="C144" s="6" t="str">
        <f t="shared" si="15"/>
        <v>GE</v>
      </c>
      <c r="D144" s="6" t="str">
        <f t="shared" si="16"/>
        <v>GEH80DEEJSC  (80 gal)</v>
      </c>
      <c r="E144" s="6">
        <f t="shared" si="17"/>
        <v>150723</v>
      </c>
      <c r="F144" s="55">
        <f t="shared" si="18"/>
        <v>80</v>
      </c>
      <c r="G144" s="6" t="str">
        <f t="shared" si="19"/>
        <v>GE2014_80</v>
      </c>
      <c r="H144" s="117">
        <f t="shared" si="20"/>
        <v>0</v>
      </c>
      <c r="I144" s="157" t="str">
        <f t="shared" si="21"/>
        <v>GEH80DEEJSC</v>
      </c>
      <c r="J144" s="91" t="s">
        <v>192</v>
      </c>
      <c r="K144" s="32">
        <v>3</v>
      </c>
      <c r="L144" s="75">
        <f t="shared" si="22"/>
        <v>15</v>
      </c>
      <c r="M144" s="12" t="s">
        <v>94</v>
      </c>
      <c r="N144" s="62">
        <f t="shared" si="87"/>
        <v>7</v>
      </c>
      <c r="O144" s="62">
        <f xml:space="preserve"> (L144*10000) + (N144*100) + VLOOKUP( U144, $R$2:$T$61, 2, FALSE )</f>
        <v>150723</v>
      </c>
      <c r="P144" s="59" t="str">
        <f t="shared" si="28"/>
        <v>GEH80DEEJSC  (80 gal)</v>
      </c>
      <c r="Q144" s="156">
        <f>COUNTIF(P$64:P$428, P144)</f>
        <v>1</v>
      </c>
      <c r="R144" s="13" t="s">
        <v>122</v>
      </c>
      <c r="S144" s="14">
        <v>80</v>
      </c>
      <c r="T144" s="30" t="s">
        <v>229</v>
      </c>
      <c r="U144" s="80" t="s">
        <v>230</v>
      </c>
      <c r="V144" s="85" t="str">
        <f>VLOOKUP( U144, $R$2:$T$61, 3, FALSE )</f>
        <v>GE2014_80</v>
      </c>
      <c r="W144" s="116">
        <v>0</v>
      </c>
      <c r="X144" s="46" t="str">
        <f>[1]ESTAR_to_AWHS!I25</f>
        <v>4+</v>
      </c>
      <c r="Y144" s="47">
        <f>[1]ESTAR_to_AWHS!J25</f>
        <v>42621</v>
      </c>
      <c r="Z144" s="44" t="s">
        <v>84</v>
      </c>
      <c r="AA144" s="127" t="str">
        <f t="shared" si="85"/>
        <v>2,     150723,   "GEH80DEEJSC  (80 gal)"</v>
      </c>
      <c r="AB144" s="129" t="str">
        <f t="shared" si="81"/>
        <v>GE</v>
      </c>
      <c r="AC144" s="130" t="s">
        <v>122</v>
      </c>
      <c r="AD144" s="154">
        <f>COUNTIF(AC$64:AC$428, AC144)</f>
        <v>1</v>
      </c>
      <c r="AE144" s="127" t="str">
        <f t="shared" si="86"/>
        <v xml:space="preserve">          case  GEH80DEEJSC  (80 gal)   :   "GEH80DEEJSC"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</row>
    <row r="145" spans="3:1042" s="6" customFormat="1" ht="15" customHeight="1" x14ac:dyDescent="0.25">
      <c r="C145" s="6" t="str">
        <f t="shared" ref="C145:C214" si="88">M145</f>
        <v>GE</v>
      </c>
      <c r="D145" s="6" t="str">
        <f t="shared" ref="D145:D214" si="89">P145</f>
        <v>GEH80DFEJSR  (80 gal)</v>
      </c>
      <c r="E145" s="6">
        <f t="shared" ref="E145:E214" si="90">O145</f>
        <v>150823</v>
      </c>
      <c r="F145" s="55">
        <f t="shared" si="18"/>
        <v>80</v>
      </c>
      <c r="G145" s="6" t="str">
        <f t="shared" ref="G145:G214" si="91">V145</f>
        <v>GE2014_80</v>
      </c>
      <c r="H145" s="117">
        <f t="shared" si="20"/>
        <v>0</v>
      </c>
      <c r="I145" s="157" t="str">
        <f t="shared" ref="I145:I214" si="92">AC145</f>
        <v>GEH80DFEJSR</v>
      </c>
      <c r="J145" s="91" t="s">
        <v>192</v>
      </c>
      <c r="K145" s="32">
        <v>3</v>
      </c>
      <c r="L145" s="75">
        <f t="shared" si="22"/>
        <v>15</v>
      </c>
      <c r="M145" s="12" t="s">
        <v>94</v>
      </c>
      <c r="N145" s="62">
        <f t="shared" si="87"/>
        <v>8</v>
      </c>
      <c r="O145" s="62">
        <f xml:space="preserve"> (L145*10000) + (N145*100) + VLOOKUP( U145, $R$2:$T$61, 2, FALSE )</f>
        <v>150823</v>
      </c>
      <c r="P145" s="59" t="str">
        <f t="shared" si="28"/>
        <v>GEH80DFEJSR  (80 gal)</v>
      </c>
      <c r="Q145" s="156">
        <f>COUNTIF(P$64:P$428, P145)</f>
        <v>1</v>
      </c>
      <c r="R145" s="13" t="s">
        <v>123</v>
      </c>
      <c r="S145" s="14">
        <v>80</v>
      </c>
      <c r="T145" s="30" t="s">
        <v>229</v>
      </c>
      <c r="U145" s="80" t="s">
        <v>230</v>
      </c>
      <c r="V145" s="85" t="str">
        <f>VLOOKUP( U145, $R$2:$T$61, 3, FALSE )</f>
        <v>GE2014_80</v>
      </c>
      <c r="W145" s="116">
        <v>0</v>
      </c>
      <c r="X145" s="46" t="str">
        <f>[1]ESTAR_to_AWHS!I26</f>
        <v>4+</v>
      </c>
      <c r="Y145" s="47">
        <f>[1]ESTAR_to_AWHS!J26</f>
        <v>42621</v>
      </c>
      <c r="Z145" s="44" t="s">
        <v>84</v>
      </c>
      <c r="AA145" s="127" t="str">
        <f t="shared" si="85"/>
        <v>2,     150823,   "GEH80DFEJSR  (80 gal)"</v>
      </c>
      <c r="AB145" s="129" t="str">
        <f t="shared" si="81"/>
        <v>GE</v>
      </c>
      <c r="AC145" s="130" t="s">
        <v>123</v>
      </c>
      <c r="AD145" s="154">
        <f>COUNTIF(AC$64:AC$428, AC145)</f>
        <v>1</v>
      </c>
      <c r="AE145" s="127" t="str">
        <f t="shared" si="86"/>
        <v xml:space="preserve">          case  GEH80DFEJSR  (80 gal)   :   "GEH80DFEJSR"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  <c r="AMM145"/>
      <c r="AMN145"/>
      <c r="AMO145"/>
      <c r="AMP145"/>
      <c r="AMQ145"/>
      <c r="AMR145"/>
      <c r="AMS145"/>
      <c r="AMT145"/>
      <c r="AMU145"/>
      <c r="AMV145"/>
      <c r="AMW145"/>
      <c r="AMX145"/>
      <c r="AMY145"/>
    </row>
    <row r="146" spans="3:1042" s="6" customFormat="1" ht="15" customHeight="1" x14ac:dyDescent="0.25">
      <c r="C146" s="6" t="str">
        <f t="shared" si="88"/>
        <v>GE</v>
      </c>
      <c r="D146" s="6" t="str">
        <f t="shared" si="89"/>
        <v>GEH80DHEKSC  (80 gal)</v>
      </c>
      <c r="E146" s="6">
        <f t="shared" si="90"/>
        <v>150923</v>
      </c>
      <c r="F146" s="55">
        <f t="shared" si="18"/>
        <v>80</v>
      </c>
      <c r="G146" s="6" t="str">
        <f t="shared" si="91"/>
        <v>GE2014_80</v>
      </c>
      <c r="H146" s="117">
        <f t="shared" si="20"/>
        <v>0</v>
      </c>
      <c r="I146" s="157" t="str">
        <f t="shared" si="92"/>
        <v>GEH80DHEKSC</v>
      </c>
      <c r="J146" s="91" t="s">
        <v>192</v>
      </c>
      <c r="K146" s="32">
        <v>3</v>
      </c>
      <c r="L146" s="75">
        <f t="shared" si="22"/>
        <v>15</v>
      </c>
      <c r="M146" s="12" t="s">
        <v>94</v>
      </c>
      <c r="N146" s="62">
        <f t="shared" si="87"/>
        <v>9</v>
      </c>
      <c r="O146" s="62">
        <f xml:space="preserve"> (L146*10000) + (N146*100) + VLOOKUP( U146, $R$2:$T$61, 2, FALSE )</f>
        <v>150923</v>
      </c>
      <c r="P146" s="59" t="str">
        <f t="shared" si="28"/>
        <v>GEH80DHEKSC  (80 gal)</v>
      </c>
      <c r="Q146" s="156">
        <f>COUNTIF(P$64:P$428, P146)</f>
        <v>1</v>
      </c>
      <c r="R146" s="13" t="s">
        <v>124</v>
      </c>
      <c r="S146" s="14">
        <v>80</v>
      </c>
      <c r="T146" s="30" t="s">
        <v>229</v>
      </c>
      <c r="U146" s="80" t="s">
        <v>230</v>
      </c>
      <c r="V146" s="85" t="str">
        <f>VLOOKUP( U146, $R$2:$T$61, 3, FALSE )</f>
        <v>GE2014_80</v>
      </c>
      <c r="W146" s="116">
        <v>0</v>
      </c>
      <c r="X146" s="46" t="str">
        <f>[1]ESTAR_to_AWHS!I27</f>
        <v>4+</v>
      </c>
      <c r="Y146" s="47">
        <f>[1]ESTAR_to_AWHS!J27</f>
        <v>42621</v>
      </c>
      <c r="Z146" s="44" t="s">
        <v>84</v>
      </c>
      <c r="AA146" s="127" t="str">
        <f t="shared" si="85"/>
        <v>2,     150923,   "GEH80DHEKSC  (80 gal)"</v>
      </c>
      <c r="AB146" s="129" t="str">
        <f t="shared" si="81"/>
        <v>GE</v>
      </c>
      <c r="AC146" s="130" t="s">
        <v>124</v>
      </c>
      <c r="AD146" s="154">
        <f>COUNTIF(AC$64:AC$428, AC146)</f>
        <v>1</v>
      </c>
      <c r="AE146" s="127" t="str">
        <f t="shared" si="86"/>
        <v xml:space="preserve">          case  GEH80DHEKSC  (80 gal)   :   "GEH80DHEKSC"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  <c r="AMM146"/>
      <c r="AMN146"/>
      <c r="AMO146"/>
      <c r="AMP146"/>
      <c r="AMQ146"/>
      <c r="AMR146"/>
      <c r="AMS146"/>
      <c r="AMT146"/>
      <c r="AMU146"/>
      <c r="AMV146"/>
      <c r="AMW146"/>
      <c r="AMX146"/>
      <c r="AMY146"/>
    </row>
    <row r="147" spans="3:1042" s="6" customFormat="1" ht="15" customHeight="1" x14ac:dyDescent="0.25">
      <c r="C147" s="6" t="str">
        <f t="shared" si="88"/>
        <v>Kenmore</v>
      </c>
      <c r="D147" s="6" t="str">
        <f t="shared" si="89"/>
        <v>153.32116  (60 gal)</v>
      </c>
      <c r="E147" s="6">
        <f t="shared" si="90"/>
        <v>160111</v>
      </c>
      <c r="F147" s="55">
        <f t="shared" si="18"/>
        <v>60</v>
      </c>
      <c r="G147" s="6" t="str">
        <f t="shared" si="91"/>
        <v>AOSmithPHPT60</v>
      </c>
      <c r="H147" s="117">
        <f t="shared" si="20"/>
        <v>0</v>
      </c>
      <c r="I147" s="157" t="str">
        <f t="shared" si="92"/>
        <v>Kenmore153_32116</v>
      </c>
      <c r="J147" s="91" t="s">
        <v>192</v>
      </c>
      <c r="K147" s="33">
        <v>1</v>
      </c>
      <c r="L147" s="75">
        <f t="shared" si="22"/>
        <v>16</v>
      </c>
      <c r="M147" s="158" t="s">
        <v>24</v>
      </c>
      <c r="N147" s="61">
        <v>1</v>
      </c>
      <c r="O147" s="62">
        <f xml:space="preserve"> (L147*10000) + (N147*100) + VLOOKUP( U147, $R$2:$T$61, 2, FALSE )</f>
        <v>160111</v>
      </c>
      <c r="P147" s="59" t="str">
        <f t="shared" si="28"/>
        <v>153.32116  (60 gal)</v>
      </c>
      <c r="Q147" s="156">
        <f>COUNTIF(P$64:P$428, P147)</f>
        <v>1</v>
      </c>
      <c r="R147" s="19">
        <v>153.32115999999999</v>
      </c>
      <c r="S147" s="20">
        <v>60</v>
      </c>
      <c r="T147" s="31" t="s">
        <v>104</v>
      </c>
      <c r="U147" s="80" t="s">
        <v>104</v>
      </c>
      <c r="V147" s="85" t="str">
        <f>VLOOKUP( U147, $R$2:$T$61, 3, FALSE )</f>
        <v>AOSmithPHPT60</v>
      </c>
      <c r="W147" s="116">
        <v>0</v>
      </c>
      <c r="X147" s="45"/>
      <c r="Y147" s="45"/>
      <c r="Z147" s="44"/>
      <c r="AA147" s="127" t="str">
        <f t="shared" si="85"/>
        <v>2,     160111,   "153.32116  (60 gal)"</v>
      </c>
      <c r="AB147" s="128" t="str">
        <f>M147</f>
        <v>Kenmore</v>
      </c>
      <c r="AC147" s="130" t="s">
        <v>489</v>
      </c>
      <c r="AD147" s="154">
        <f>COUNTIF(AC$64:AC$428, AC147)</f>
        <v>1</v>
      </c>
      <c r="AE147" s="127" t="str">
        <f t="shared" si="86"/>
        <v xml:space="preserve">          case  153.32116  (60 gal)   :   "Kenmore153_32116"</v>
      </c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  <c r="IA147" s="28"/>
      <c r="IB147" s="28"/>
      <c r="IC147" s="28"/>
      <c r="ID147" s="28"/>
      <c r="IE147" s="28"/>
      <c r="IF147" s="28"/>
      <c r="IG147" s="28"/>
      <c r="IH147" s="28"/>
      <c r="II147" s="28"/>
      <c r="IJ147" s="28"/>
      <c r="IK147" s="28"/>
      <c r="IL147" s="28"/>
      <c r="IM147" s="28"/>
      <c r="IN147" s="28"/>
      <c r="IO147" s="28"/>
      <c r="IP147" s="28"/>
      <c r="IQ147" s="28"/>
      <c r="IR147" s="28"/>
      <c r="IS147" s="28"/>
      <c r="IT147" s="28"/>
      <c r="IU147" s="28"/>
      <c r="IV147" s="28"/>
      <c r="IW147" s="28"/>
      <c r="IX147" s="28"/>
      <c r="IY147" s="28"/>
      <c r="IZ147" s="28"/>
      <c r="JA147" s="28"/>
      <c r="JB147" s="28"/>
      <c r="JC147" s="28"/>
      <c r="JD147" s="28"/>
      <c r="JE147" s="28"/>
      <c r="JF147" s="28"/>
      <c r="JG147" s="28"/>
      <c r="JH147" s="28"/>
      <c r="JI147" s="28"/>
      <c r="JJ147" s="28"/>
      <c r="JK147" s="28"/>
      <c r="JL147" s="28"/>
      <c r="JM147" s="28"/>
      <c r="JN147" s="28"/>
      <c r="JO147" s="28"/>
      <c r="JP147" s="28"/>
      <c r="JQ147" s="28"/>
      <c r="JR147" s="28"/>
      <c r="JS147" s="28"/>
      <c r="JT147" s="28"/>
      <c r="JU147" s="28"/>
      <c r="JV147" s="28"/>
      <c r="JW147" s="28"/>
      <c r="JX147" s="28"/>
      <c r="JY147" s="28"/>
      <c r="JZ147" s="28"/>
      <c r="KA147" s="28"/>
      <c r="KB147" s="28"/>
      <c r="KC147" s="28"/>
      <c r="KD147" s="28"/>
      <c r="KE147" s="28"/>
      <c r="KF147" s="28"/>
      <c r="KG147" s="28"/>
      <c r="KH147" s="28"/>
      <c r="KI147" s="28"/>
      <c r="KJ147" s="28"/>
      <c r="KK147" s="28"/>
      <c r="KL147" s="28"/>
      <c r="KM147" s="28"/>
      <c r="KN147" s="28"/>
      <c r="KO147" s="28"/>
      <c r="KP147" s="28"/>
      <c r="KQ147" s="28"/>
      <c r="KR147" s="28"/>
      <c r="KS147" s="28"/>
      <c r="KT147" s="28"/>
      <c r="KU147" s="28"/>
      <c r="KV147" s="28"/>
      <c r="KW147" s="28"/>
      <c r="KX147" s="28"/>
      <c r="KY147" s="28"/>
      <c r="KZ147" s="28"/>
      <c r="LA147" s="28"/>
      <c r="LB147" s="28"/>
      <c r="LC147" s="28"/>
      <c r="LD147" s="28"/>
      <c r="LE147" s="28"/>
      <c r="LF147" s="28"/>
      <c r="LG147" s="28"/>
      <c r="LH147" s="28"/>
      <c r="LI147" s="28"/>
      <c r="LJ147" s="28"/>
      <c r="LK147" s="28"/>
      <c r="LL147" s="28"/>
      <c r="LM147" s="28"/>
      <c r="LN147" s="28"/>
      <c r="LO147" s="28"/>
      <c r="LP147" s="28"/>
      <c r="LQ147" s="28"/>
      <c r="LR147" s="28"/>
      <c r="LS147" s="28"/>
      <c r="LT147" s="28"/>
      <c r="LU147" s="28"/>
      <c r="LV147" s="28"/>
      <c r="LW147" s="28"/>
      <c r="LX147" s="28"/>
      <c r="LY147" s="28"/>
      <c r="LZ147" s="28"/>
      <c r="MA147" s="28"/>
      <c r="MB147" s="28"/>
      <c r="MC147" s="28"/>
      <c r="MD147" s="28"/>
      <c r="ME147" s="28"/>
      <c r="MF147" s="28"/>
      <c r="MG147" s="28"/>
      <c r="MH147" s="28"/>
      <c r="MI147" s="28"/>
      <c r="MJ147" s="28"/>
      <c r="MK147" s="28"/>
      <c r="ML147" s="28"/>
      <c r="MM147" s="28"/>
      <c r="MN147" s="28"/>
      <c r="MO147" s="28"/>
      <c r="MP147" s="28"/>
      <c r="MQ147" s="28"/>
      <c r="MR147" s="28"/>
      <c r="MS147" s="28"/>
      <c r="MT147" s="28"/>
      <c r="MU147" s="28"/>
      <c r="MV147" s="28"/>
      <c r="MW147" s="28"/>
      <c r="MX147" s="28"/>
      <c r="MY147" s="28"/>
      <c r="MZ147" s="28"/>
      <c r="NA147" s="28"/>
      <c r="NB147" s="28"/>
      <c r="NC147" s="28"/>
      <c r="ND147" s="28"/>
      <c r="NE147" s="28"/>
      <c r="NF147" s="28"/>
      <c r="NG147" s="28"/>
      <c r="NH147" s="28"/>
      <c r="NI147" s="28"/>
      <c r="NJ147" s="28"/>
      <c r="NK147" s="28"/>
      <c r="NL147" s="28"/>
      <c r="NM147" s="28"/>
      <c r="NN147" s="28"/>
      <c r="NO147" s="28"/>
      <c r="NP147" s="28"/>
      <c r="NQ147" s="28"/>
      <c r="NR147" s="28"/>
      <c r="NS147" s="28"/>
      <c r="NT147" s="28"/>
      <c r="NU147" s="28"/>
      <c r="NV147" s="28"/>
      <c r="NW147" s="28"/>
      <c r="NX147" s="28"/>
      <c r="NY147" s="28"/>
      <c r="NZ147" s="28"/>
      <c r="OA147" s="28"/>
      <c r="OB147" s="28"/>
      <c r="OC147" s="28"/>
      <c r="OD147" s="28"/>
      <c r="OE147" s="28"/>
      <c r="OF147" s="28"/>
      <c r="OG147" s="28"/>
      <c r="OH147" s="28"/>
      <c r="OI147" s="28"/>
      <c r="OJ147" s="28"/>
      <c r="OK147" s="28"/>
      <c r="OL147" s="28"/>
      <c r="OM147" s="28"/>
      <c r="ON147" s="28"/>
      <c r="OO147" s="28"/>
      <c r="OP147" s="28"/>
      <c r="OQ147" s="28"/>
      <c r="OR147" s="28"/>
      <c r="OS147" s="28"/>
      <c r="OT147" s="28"/>
      <c r="OU147" s="28"/>
      <c r="OV147" s="28"/>
      <c r="OW147" s="28"/>
      <c r="OX147" s="28"/>
      <c r="OY147" s="28"/>
      <c r="OZ147" s="28"/>
      <c r="PA147" s="28"/>
      <c r="PB147" s="28"/>
      <c r="PC147" s="28"/>
      <c r="PD147" s="28"/>
      <c r="PE147" s="28"/>
      <c r="PF147" s="28"/>
      <c r="PG147" s="28"/>
      <c r="PH147" s="28"/>
      <c r="PI147" s="28"/>
      <c r="PJ147" s="28"/>
      <c r="PK147" s="28"/>
      <c r="PL147" s="28"/>
      <c r="PM147" s="28"/>
      <c r="PN147" s="28"/>
      <c r="PO147" s="28"/>
      <c r="PP147" s="28"/>
      <c r="PQ147" s="28"/>
      <c r="PR147" s="28"/>
      <c r="PS147" s="28"/>
      <c r="PT147" s="28"/>
      <c r="PU147" s="28"/>
      <c r="PV147" s="28"/>
      <c r="PW147" s="28"/>
      <c r="PX147" s="28"/>
      <c r="PY147" s="28"/>
      <c r="PZ147" s="28"/>
      <c r="QA147" s="28"/>
      <c r="QB147" s="28"/>
      <c r="QC147" s="28"/>
      <c r="QD147" s="28"/>
      <c r="QE147" s="28"/>
      <c r="QF147" s="28"/>
      <c r="QG147" s="28"/>
      <c r="QH147" s="28"/>
      <c r="QI147" s="28"/>
      <c r="QJ147" s="28"/>
      <c r="QK147" s="28"/>
      <c r="QL147" s="28"/>
      <c r="QM147" s="28"/>
      <c r="QN147" s="28"/>
      <c r="QO147" s="28"/>
      <c r="QP147" s="28"/>
      <c r="QQ147" s="28"/>
      <c r="QR147" s="28"/>
      <c r="QS147" s="28"/>
      <c r="QT147" s="28"/>
      <c r="QU147" s="28"/>
      <c r="QV147" s="28"/>
      <c r="QW147" s="28"/>
      <c r="QX147" s="28"/>
      <c r="QY147" s="28"/>
      <c r="QZ147" s="28"/>
      <c r="RA147" s="28"/>
      <c r="RB147" s="28"/>
      <c r="RC147" s="28"/>
      <c r="RD147" s="28"/>
      <c r="RE147" s="28"/>
      <c r="RF147" s="28"/>
      <c r="RG147" s="28"/>
      <c r="RH147" s="28"/>
      <c r="RI147" s="28"/>
      <c r="RJ147" s="28"/>
      <c r="RK147" s="28"/>
      <c r="RL147" s="28"/>
      <c r="RM147" s="28"/>
      <c r="RN147" s="28"/>
      <c r="RO147" s="28"/>
      <c r="RP147" s="28"/>
      <c r="RQ147" s="28"/>
      <c r="RR147" s="28"/>
      <c r="RS147" s="28"/>
      <c r="RT147" s="28"/>
      <c r="RU147" s="28"/>
      <c r="RV147" s="28"/>
      <c r="RW147" s="28"/>
      <c r="RX147" s="28"/>
      <c r="RY147" s="28"/>
      <c r="RZ147" s="28"/>
      <c r="SA147" s="28"/>
      <c r="SB147" s="28"/>
      <c r="SC147" s="28"/>
      <c r="SD147" s="28"/>
      <c r="SE147" s="28"/>
      <c r="SF147" s="28"/>
      <c r="SG147" s="28"/>
      <c r="SH147" s="28"/>
      <c r="SI147" s="28"/>
      <c r="SJ147" s="28"/>
      <c r="SK147" s="28"/>
      <c r="SL147" s="28"/>
      <c r="SM147" s="28"/>
      <c r="SN147" s="28"/>
      <c r="SO147" s="28"/>
      <c r="SP147" s="28"/>
      <c r="SQ147" s="28"/>
      <c r="SR147" s="28"/>
      <c r="SS147" s="28"/>
      <c r="ST147" s="28"/>
      <c r="SU147" s="28"/>
      <c r="SV147" s="28"/>
      <c r="SW147" s="28"/>
      <c r="SX147" s="28"/>
      <c r="SY147" s="28"/>
      <c r="SZ147" s="28"/>
      <c r="TA147" s="28"/>
      <c r="TB147" s="28"/>
      <c r="TC147" s="28"/>
      <c r="TD147" s="28"/>
      <c r="TE147" s="28"/>
      <c r="TF147" s="28"/>
      <c r="TG147" s="28"/>
      <c r="TH147" s="28"/>
      <c r="TI147" s="28"/>
      <c r="TJ147" s="28"/>
      <c r="TK147" s="28"/>
      <c r="TL147" s="28"/>
      <c r="TM147" s="28"/>
      <c r="TN147" s="28"/>
      <c r="TO147" s="28"/>
      <c r="TP147" s="28"/>
      <c r="TQ147" s="28"/>
      <c r="TR147" s="28"/>
      <c r="TS147" s="28"/>
      <c r="TT147" s="28"/>
      <c r="TU147" s="28"/>
      <c r="TV147" s="28"/>
      <c r="TW147" s="28"/>
      <c r="TX147" s="28"/>
      <c r="TY147" s="28"/>
      <c r="TZ147" s="28"/>
      <c r="UA147" s="28"/>
      <c r="UB147" s="28"/>
      <c r="UC147" s="28"/>
      <c r="UD147" s="28"/>
      <c r="UE147" s="28"/>
      <c r="UF147" s="28"/>
      <c r="UG147" s="28"/>
      <c r="UH147" s="28"/>
      <c r="UI147" s="28"/>
      <c r="UJ147" s="28"/>
      <c r="UK147" s="28"/>
      <c r="UL147" s="28"/>
      <c r="UM147" s="28"/>
      <c r="UN147" s="28"/>
      <c r="UO147" s="28"/>
      <c r="UP147" s="28"/>
      <c r="UQ147" s="28"/>
      <c r="UR147" s="28"/>
      <c r="US147" s="28"/>
      <c r="UT147" s="28"/>
      <c r="UU147" s="28"/>
      <c r="UV147" s="28"/>
      <c r="UW147" s="28"/>
      <c r="UX147" s="28"/>
      <c r="UY147" s="28"/>
      <c r="UZ147" s="28"/>
      <c r="VA147" s="28"/>
      <c r="VB147" s="28"/>
      <c r="VC147" s="28"/>
      <c r="VD147" s="28"/>
      <c r="VE147" s="28"/>
      <c r="VF147" s="28"/>
      <c r="VG147" s="28"/>
      <c r="VH147" s="28"/>
      <c r="VI147" s="28"/>
      <c r="VJ147" s="28"/>
      <c r="VK147" s="28"/>
      <c r="VL147" s="28"/>
      <c r="VM147" s="28"/>
      <c r="VN147" s="28"/>
      <c r="VO147" s="28"/>
      <c r="VP147" s="28"/>
      <c r="VQ147" s="28"/>
      <c r="VR147" s="28"/>
      <c r="VS147" s="28"/>
      <c r="VT147" s="28"/>
      <c r="VU147" s="28"/>
      <c r="VV147" s="28"/>
      <c r="VW147" s="28"/>
      <c r="VX147" s="28"/>
      <c r="VY147" s="28"/>
      <c r="VZ147" s="28"/>
      <c r="WA147" s="28"/>
      <c r="WB147" s="28"/>
      <c r="WC147" s="28"/>
      <c r="WD147" s="28"/>
      <c r="WE147" s="28"/>
      <c r="WF147" s="28"/>
      <c r="WG147" s="28"/>
      <c r="WH147" s="28"/>
      <c r="WI147" s="28"/>
      <c r="WJ147" s="28"/>
      <c r="WK147" s="28"/>
      <c r="WL147" s="28"/>
      <c r="WM147" s="28"/>
      <c r="WN147" s="28"/>
      <c r="WO147" s="28"/>
      <c r="WP147" s="28"/>
      <c r="WQ147" s="28"/>
      <c r="WR147" s="28"/>
      <c r="WS147" s="28"/>
      <c r="WT147" s="28"/>
      <c r="WU147" s="28"/>
      <c r="WV147" s="28"/>
      <c r="WW147" s="28"/>
      <c r="WX147" s="28"/>
      <c r="WY147" s="28"/>
      <c r="WZ147" s="28"/>
      <c r="XA147" s="28"/>
      <c r="XB147" s="28"/>
      <c r="XC147" s="28"/>
      <c r="XD147" s="28"/>
      <c r="XE147" s="28"/>
      <c r="XF147" s="28"/>
      <c r="XG147" s="28"/>
      <c r="XH147" s="28"/>
      <c r="XI147" s="28"/>
      <c r="XJ147" s="28"/>
      <c r="XK147" s="28"/>
      <c r="XL147" s="28"/>
      <c r="XM147" s="28"/>
      <c r="XN147" s="28"/>
      <c r="XO147" s="28"/>
      <c r="XP147" s="28"/>
      <c r="XQ147" s="28"/>
      <c r="XR147" s="28"/>
      <c r="XS147" s="28"/>
      <c r="XT147" s="28"/>
      <c r="XU147" s="28"/>
      <c r="XV147" s="28"/>
      <c r="XW147" s="28"/>
      <c r="XX147" s="28"/>
      <c r="XY147" s="28"/>
      <c r="XZ147" s="28"/>
      <c r="YA147" s="28"/>
      <c r="YB147" s="28"/>
      <c r="YC147" s="28"/>
      <c r="YD147" s="28"/>
      <c r="YE147" s="28"/>
      <c r="YF147" s="28"/>
      <c r="YG147" s="28"/>
      <c r="YH147" s="28"/>
      <c r="YI147" s="28"/>
      <c r="YJ147" s="28"/>
      <c r="YK147" s="28"/>
      <c r="YL147" s="28"/>
      <c r="YM147" s="28"/>
      <c r="YN147" s="28"/>
      <c r="YO147" s="28"/>
      <c r="YP147" s="28"/>
      <c r="YQ147" s="28"/>
      <c r="YR147" s="28"/>
      <c r="YS147" s="28"/>
      <c r="YT147" s="28"/>
      <c r="YU147" s="28"/>
      <c r="YV147" s="28"/>
      <c r="YW147" s="28"/>
      <c r="YX147" s="28"/>
      <c r="YY147" s="28"/>
      <c r="YZ147" s="28"/>
      <c r="ZA147" s="28"/>
      <c r="ZB147" s="28"/>
      <c r="ZC147" s="28"/>
      <c r="ZD147" s="28"/>
      <c r="ZE147" s="28"/>
      <c r="ZF147" s="28"/>
      <c r="ZG147" s="28"/>
      <c r="ZH147" s="28"/>
      <c r="ZI147" s="28"/>
      <c r="ZJ147" s="28"/>
      <c r="ZK147" s="28"/>
      <c r="ZL147" s="28"/>
      <c r="ZM147" s="28"/>
      <c r="ZN147" s="28"/>
      <c r="ZO147" s="28"/>
      <c r="ZP147" s="28"/>
      <c r="ZQ147" s="28"/>
      <c r="ZR147" s="28"/>
      <c r="ZS147" s="28"/>
      <c r="ZT147" s="28"/>
      <c r="ZU147" s="28"/>
      <c r="ZV147" s="28"/>
      <c r="ZW147" s="28"/>
      <c r="ZX147" s="28"/>
      <c r="ZY147" s="28"/>
      <c r="ZZ147" s="28"/>
      <c r="AAA147" s="28"/>
      <c r="AAB147" s="28"/>
      <c r="AAC147" s="28"/>
      <c r="AAD147" s="28"/>
      <c r="AAE147" s="28"/>
      <c r="AAF147" s="28"/>
      <c r="AAG147" s="28"/>
      <c r="AAH147" s="28"/>
      <c r="AAI147" s="28"/>
      <c r="AAJ147" s="28"/>
      <c r="AAK147" s="28"/>
      <c r="AAL147" s="28"/>
      <c r="AAM147" s="28"/>
      <c r="AAN147" s="28"/>
      <c r="AAO147" s="28"/>
      <c r="AAP147" s="28"/>
      <c r="AAQ147" s="28"/>
      <c r="AAR147" s="28"/>
      <c r="AAS147" s="28"/>
      <c r="AAT147" s="28"/>
      <c r="AAU147" s="28"/>
      <c r="AAV147" s="28"/>
      <c r="AAW147" s="28"/>
      <c r="AAX147" s="28"/>
      <c r="AAY147" s="28"/>
      <c r="AAZ147" s="28"/>
      <c r="ABA147" s="28"/>
      <c r="ABB147" s="28"/>
      <c r="ABC147" s="28"/>
      <c r="ABD147" s="28"/>
      <c r="ABE147" s="28"/>
      <c r="ABF147" s="28"/>
      <c r="ABG147" s="28"/>
      <c r="ABH147" s="28"/>
      <c r="ABI147" s="28"/>
      <c r="ABJ147" s="28"/>
      <c r="ABK147" s="28"/>
      <c r="ABL147" s="28"/>
      <c r="ABM147" s="28"/>
      <c r="ABN147" s="28"/>
      <c r="ABO147" s="28"/>
      <c r="ABP147" s="28"/>
      <c r="ABQ147" s="28"/>
      <c r="ABR147" s="28"/>
      <c r="ABS147" s="28"/>
      <c r="ABT147" s="28"/>
      <c r="ABU147" s="28"/>
      <c r="ABV147" s="28"/>
      <c r="ABW147" s="28"/>
      <c r="ABX147" s="28"/>
      <c r="ABY147" s="28"/>
      <c r="ABZ147" s="28"/>
      <c r="ACA147" s="28"/>
      <c r="ACB147" s="28"/>
      <c r="ACC147" s="28"/>
      <c r="ACD147" s="28"/>
      <c r="ACE147" s="28"/>
      <c r="ACF147" s="28"/>
      <c r="ACG147" s="28"/>
      <c r="ACH147" s="28"/>
      <c r="ACI147" s="28"/>
      <c r="ACJ147" s="28"/>
      <c r="ACK147" s="28"/>
      <c r="ACL147" s="28"/>
      <c r="ACM147" s="28"/>
      <c r="ACN147" s="28"/>
      <c r="ACO147" s="28"/>
      <c r="ACP147" s="28"/>
      <c r="ACQ147" s="28"/>
      <c r="ACR147" s="28"/>
      <c r="ACS147" s="28"/>
      <c r="ACT147" s="28"/>
      <c r="ACU147" s="28"/>
      <c r="ACV147" s="28"/>
      <c r="ACW147" s="28"/>
      <c r="ACX147" s="28"/>
      <c r="ACY147" s="28"/>
      <c r="ACZ147" s="28"/>
      <c r="ADA147" s="28"/>
      <c r="ADB147" s="28"/>
      <c r="ADC147" s="28"/>
      <c r="ADD147" s="28"/>
      <c r="ADE147" s="28"/>
      <c r="ADF147" s="28"/>
      <c r="ADG147" s="28"/>
      <c r="ADH147" s="28"/>
      <c r="ADI147" s="28"/>
      <c r="ADJ147" s="28"/>
      <c r="ADK147" s="28"/>
      <c r="ADL147" s="28"/>
      <c r="ADM147" s="28"/>
      <c r="ADN147" s="28"/>
      <c r="ADO147" s="28"/>
      <c r="ADP147" s="28"/>
      <c r="ADQ147" s="28"/>
      <c r="ADR147" s="28"/>
      <c r="ADS147" s="28"/>
      <c r="ADT147" s="28"/>
      <c r="ADU147" s="28"/>
      <c r="ADV147" s="28"/>
      <c r="ADW147" s="28"/>
      <c r="ADX147" s="28"/>
      <c r="ADY147" s="28"/>
      <c r="ADZ147" s="28"/>
      <c r="AEA147" s="28"/>
      <c r="AEB147" s="28"/>
      <c r="AEC147" s="28"/>
      <c r="AED147" s="28"/>
      <c r="AEE147" s="28"/>
      <c r="AEF147" s="28"/>
      <c r="AEG147" s="28"/>
      <c r="AEH147" s="28"/>
      <c r="AEI147" s="28"/>
      <c r="AEJ147" s="28"/>
      <c r="AEK147" s="28"/>
      <c r="AEL147" s="28"/>
      <c r="AEM147" s="28"/>
      <c r="AEN147" s="28"/>
      <c r="AEO147" s="28"/>
      <c r="AEP147" s="28"/>
      <c r="AEQ147" s="28"/>
      <c r="AER147" s="28"/>
      <c r="AES147" s="28"/>
      <c r="AET147" s="28"/>
      <c r="AEU147" s="28"/>
      <c r="AEV147" s="28"/>
      <c r="AEW147" s="28"/>
      <c r="AEX147" s="28"/>
      <c r="AEY147" s="28"/>
      <c r="AEZ147" s="28"/>
      <c r="AFA147" s="28"/>
      <c r="AFB147" s="28"/>
      <c r="AFC147" s="28"/>
      <c r="AFD147" s="28"/>
      <c r="AFE147" s="28"/>
      <c r="AFF147" s="28"/>
      <c r="AFG147" s="28"/>
      <c r="AFH147" s="28"/>
      <c r="AFI147" s="28"/>
      <c r="AFJ147" s="28"/>
      <c r="AFK147" s="28"/>
      <c r="AFL147" s="28"/>
      <c r="AFM147" s="28"/>
      <c r="AFN147" s="28"/>
      <c r="AFO147" s="28"/>
      <c r="AFP147" s="28"/>
      <c r="AFQ147" s="28"/>
      <c r="AFR147" s="28"/>
      <c r="AFS147" s="28"/>
      <c r="AFT147" s="28"/>
      <c r="AFU147" s="28"/>
      <c r="AFV147" s="28"/>
      <c r="AFW147" s="28"/>
      <c r="AFX147" s="28"/>
      <c r="AFY147" s="28"/>
      <c r="AFZ147" s="28"/>
      <c r="AGA147" s="28"/>
      <c r="AGB147" s="28"/>
      <c r="AGC147" s="28"/>
      <c r="AGD147" s="28"/>
      <c r="AGE147" s="28"/>
      <c r="AGF147" s="28"/>
      <c r="AGG147" s="28"/>
      <c r="AGH147" s="28"/>
      <c r="AGI147" s="28"/>
      <c r="AGJ147" s="28"/>
      <c r="AGK147" s="28"/>
      <c r="AGL147" s="28"/>
      <c r="AGM147" s="28"/>
      <c r="AGN147" s="28"/>
      <c r="AGO147" s="28"/>
      <c r="AGP147" s="28"/>
      <c r="AGQ147" s="28"/>
      <c r="AGR147" s="28"/>
      <c r="AGS147" s="28"/>
      <c r="AGT147" s="28"/>
      <c r="AGU147" s="28"/>
      <c r="AGV147" s="28"/>
      <c r="AGW147" s="28"/>
      <c r="AGX147" s="28"/>
      <c r="AGY147" s="28"/>
      <c r="AGZ147" s="28"/>
      <c r="AHA147" s="28"/>
      <c r="AHB147" s="28"/>
      <c r="AHC147" s="28"/>
      <c r="AHD147" s="28"/>
      <c r="AHE147" s="28"/>
      <c r="AHF147" s="28"/>
      <c r="AHG147" s="28"/>
      <c r="AHH147" s="28"/>
      <c r="AHI147" s="28"/>
      <c r="AHJ147" s="28"/>
      <c r="AHK147" s="28"/>
      <c r="AHL147" s="28"/>
      <c r="AHM147" s="28"/>
      <c r="AHN147" s="28"/>
      <c r="AHO147" s="28"/>
      <c r="AHP147" s="28"/>
      <c r="AHQ147" s="28"/>
      <c r="AHR147" s="28"/>
      <c r="AHS147" s="28"/>
      <c r="AHT147" s="28"/>
      <c r="AHU147" s="28"/>
      <c r="AHV147" s="28"/>
      <c r="AHW147" s="28"/>
      <c r="AHX147" s="28"/>
      <c r="AHY147" s="28"/>
      <c r="AHZ147" s="28"/>
      <c r="AIA147" s="28"/>
      <c r="AIB147" s="28"/>
      <c r="AIC147" s="28"/>
      <c r="AID147" s="28"/>
      <c r="AIE147" s="28"/>
      <c r="AIF147" s="28"/>
      <c r="AIG147" s="28"/>
      <c r="AIH147" s="28"/>
      <c r="AII147" s="28"/>
      <c r="AIJ147" s="28"/>
      <c r="AIK147" s="28"/>
      <c r="AIL147" s="28"/>
      <c r="AIM147" s="28"/>
      <c r="AIN147" s="28"/>
      <c r="AIO147" s="28"/>
      <c r="AIP147" s="28"/>
      <c r="AIQ147" s="28"/>
      <c r="AIR147" s="28"/>
      <c r="AIS147" s="28"/>
      <c r="AIT147" s="28"/>
      <c r="AIU147" s="28"/>
      <c r="AIV147" s="28"/>
      <c r="AIW147" s="28"/>
      <c r="AIX147" s="28"/>
      <c r="AIY147" s="28"/>
      <c r="AIZ147" s="28"/>
      <c r="AJA147" s="28"/>
      <c r="AJB147" s="28"/>
      <c r="AJC147" s="28"/>
      <c r="AJD147" s="28"/>
      <c r="AJE147" s="28"/>
      <c r="AJF147" s="28"/>
      <c r="AJG147" s="28"/>
      <c r="AJH147" s="28"/>
      <c r="AJI147" s="28"/>
      <c r="AJJ147" s="28"/>
      <c r="AJK147" s="28"/>
      <c r="AJL147" s="28"/>
      <c r="AJM147" s="28"/>
      <c r="AJN147" s="28"/>
      <c r="AJO147" s="28"/>
      <c r="AJP147" s="28"/>
      <c r="AJQ147" s="28"/>
      <c r="AJR147" s="28"/>
      <c r="AJS147" s="28"/>
      <c r="AJT147" s="28"/>
      <c r="AJU147" s="28"/>
      <c r="AJV147" s="28"/>
      <c r="AJW147" s="28"/>
      <c r="AJX147" s="28"/>
      <c r="AJY147" s="28"/>
      <c r="AJZ147" s="28"/>
      <c r="AKA147" s="28"/>
      <c r="AKB147" s="28"/>
      <c r="AKC147" s="28"/>
      <c r="AKD147" s="28"/>
      <c r="AKE147" s="28"/>
      <c r="AKF147" s="28"/>
      <c r="AKG147" s="28"/>
      <c r="AKH147" s="28"/>
      <c r="AKI147" s="28"/>
      <c r="AKJ147" s="28"/>
      <c r="AKK147" s="28"/>
      <c r="AKL147" s="28"/>
      <c r="AKM147" s="28"/>
      <c r="AKN147" s="28"/>
      <c r="AKO147" s="28"/>
      <c r="AKP147" s="28"/>
      <c r="AKQ147" s="28"/>
      <c r="AKR147" s="28"/>
      <c r="AKS147" s="28"/>
      <c r="AKT147" s="28"/>
      <c r="AKU147" s="28"/>
      <c r="AKV147" s="28"/>
      <c r="AKW147" s="28"/>
      <c r="AKX147" s="28"/>
      <c r="AKY147" s="28"/>
      <c r="AKZ147" s="28"/>
      <c r="ALA147" s="28"/>
      <c r="ALB147" s="28"/>
      <c r="ALC147" s="28"/>
      <c r="ALD147" s="28"/>
      <c r="ALE147" s="28"/>
      <c r="ALF147" s="28"/>
      <c r="ALG147" s="28"/>
      <c r="ALH147" s="28"/>
      <c r="ALI147" s="28"/>
      <c r="ALJ147" s="28"/>
      <c r="ALK147" s="28"/>
      <c r="ALL147" s="28"/>
      <c r="ALM147" s="28"/>
      <c r="ALN147" s="28"/>
      <c r="ALO147" s="28"/>
      <c r="ALP147" s="28"/>
      <c r="ALQ147" s="28"/>
      <c r="ALR147" s="28"/>
      <c r="ALS147" s="28"/>
      <c r="ALT147" s="28"/>
      <c r="ALU147" s="28"/>
      <c r="ALV147" s="28"/>
      <c r="ALW147" s="28"/>
      <c r="ALX147" s="28"/>
      <c r="ALY147" s="28"/>
      <c r="ALZ147" s="28"/>
      <c r="AMA147" s="28"/>
      <c r="AMB147" s="28"/>
      <c r="AMC147" s="28"/>
      <c r="AMD147" s="28"/>
      <c r="AME147" s="28"/>
      <c r="AMF147" s="28"/>
      <c r="AMG147" s="28"/>
      <c r="AMH147" s="28"/>
      <c r="AMI147" s="28"/>
      <c r="AMJ147" s="28"/>
      <c r="AMK147" s="28"/>
      <c r="AML147" s="28"/>
      <c r="AMM147" s="28"/>
      <c r="AMN147" s="28"/>
      <c r="AMO147" s="28"/>
      <c r="AMP147" s="28"/>
      <c r="AMQ147" s="28"/>
      <c r="AMR147" s="28"/>
      <c r="AMS147" s="28"/>
      <c r="AMT147" s="28"/>
      <c r="AMU147" s="28"/>
      <c r="AMV147" s="28"/>
      <c r="AMW147" s="28"/>
      <c r="AMX147" s="28"/>
      <c r="AMY147" s="28"/>
      <c r="AMZ147" s="28"/>
      <c r="ANA147" s="28"/>
      <c r="ANB147" s="28"/>
    </row>
    <row r="148" spans="3:1042" s="6" customFormat="1" ht="15" customHeight="1" x14ac:dyDescent="0.25">
      <c r="C148" s="6" t="str">
        <f t="shared" si="88"/>
        <v>Kenmore</v>
      </c>
      <c r="D148" s="6" t="str">
        <f t="shared" si="89"/>
        <v>153.32118  (80 gal)</v>
      </c>
      <c r="E148" s="6">
        <f t="shared" si="90"/>
        <v>160212</v>
      </c>
      <c r="F148" s="55">
        <f t="shared" si="18"/>
        <v>80</v>
      </c>
      <c r="G148" s="6" t="str">
        <f t="shared" si="91"/>
        <v>AOSmithPHPT80</v>
      </c>
      <c r="H148" s="117">
        <f t="shared" si="20"/>
        <v>0</v>
      </c>
      <c r="I148" s="157" t="str">
        <f t="shared" si="92"/>
        <v>Kenmore153_32118</v>
      </c>
      <c r="J148" s="91" t="s">
        <v>192</v>
      </c>
      <c r="K148" s="33">
        <v>1</v>
      </c>
      <c r="L148" s="75">
        <f t="shared" si="22"/>
        <v>16</v>
      </c>
      <c r="M148" s="18" t="s">
        <v>24</v>
      </c>
      <c r="N148" s="62">
        <f t="shared" ref="N148:N151" si="93">N147+1</f>
        <v>2</v>
      </c>
      <c r="O148" s="62">
        <f xml:space="preserve"> (L148*10000) + (N148*100) + VLOOKUP( U148, $R$2:$T$61, 2, FALSE )</f>
        <v>160212</v>
      </c>
      <c r="P148" s="59" t="str">
        <f t="shared" si="28"/>
        <v>153.32118  (80 gal)</v>
      </c>
      <c r="Q148" s="156">
        <f>COUNTIF(P$64:P$428, P148)</f>
        <v>1</v>
      </c>
      <c r="R148" s="19">
        <v>153.32118</v>
      </c>
      <c r="S148" s="20">
        <v>80</v>
      </c>
      <c r="T148" s="31" t="s">
        <v>105</v>
      </c>
      <c r="U148" s="80" t="s">
        <v>105</v>
      </c>
      <c r="V148" s="85" t="str">
        <f>VLOOKUP( U148, $R$2:$T$61, 3, FALSE )</f>
        <v>AOSmithPHPT80</v>
      </c>
      <c r="W148" s="116">
        <v>0</v>
      </c>
      <c r="X148" s="45"/>
      <c r="Y148" s="45"/>
      <c r="Z148" s="44"/>
      <c r="AA148" s="127" t="str">
        <f t="shared" si="85"/>
        <v>2,     160212,   "153.32118  (80 gal)"</v>
      </c>
      <c r="AB148" s="129" t="str">
        <f t="shared" si="81"/>
        <v>Kenmore</v>
      </c>
      <c r="AC148" s="130" t="s">
        <v>490</v>
      </c>
      <c r="AD148" s="154">
        <f>COUNTIF(AC$64:AC$428, AC148)</f>
        <v>1</v>
      </c>
      <c r="AE148" s="127" t="str">
        <f t="shared" si="86"/>
        <v xml:space="preserve">          case  153.32118  (80 gal)   :   "Kenmore153_32118"</v>
      </c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  <c r="IA148" s="28"/>
      <c r="IB148" s="28"/>
      <c r="IC148" s="28"/>
      <c r="ID148" s="28"/>
      <c r="IE148" s="28"/>
      <c r="IF148" s="28"/>
      <c r="IG148" s="28"/>
      <c r="IH148" s="28"/>
      <c r="II148" s="28"/>
      <c r="IJ148" s="28"/>
      <c r="IK148" s="28"/>
      <c r="IL148" s="28"/>
      <c r="IM148" s="28"/>
      <c r="IN148" s="28"/>
      <c r="IO148" s="28"/>
      <c r="IP148" s="28"/>
      <c r="IQ148" s="28"/>
      <c r="IR148" s="28"/>
      <c r="IS148" s="28"/>
      <c r="IT148" s="28"/>
      <c r="IU148" s="28"/>
      <c r="IV148" s="28"/>
      <c r="IW148" s="28"/>
      <c r="IX148" s="28"/>
      <c r="IY148" s="28"/>
      <c r="IZ148" s="28"/>
      <c r="JA148" s="28"/>
      <c r="JB148" s="28"/>
      <c r="JC148" s="28"/>
      <c r="JD148" s="28"/>
      <c r="JE148" s="28"/>
      <c r="JF148" s="28"/>
      <c r="JG148" s="28"/>
      <c r="JH148" s="28"/>
      <c r="JI148" s="28"/>
      <c r="JJ148" s="28"/>
      <c r="JK148" s="28"/>
      <c r="JL148" s="28"/>
      <c r="JM148" s="28"/>
      <c r="JN148" s="28"/>
      <c r="JO148" s="28"/>
      <c r="JP148" s="28"/>
      <c r="JQ148" s="28"/>
      <c r="JR148" s="28"/>
      <c r="JS148" s="28"/>
      <c r="JT148" s="28"/>
      <c r="JU148" s="28"/>
      <c r="JV148" s="28"/>
      <c r="JW148" s="28"/>
      <c r="JX148" s="28"/>
      <c r="JY148" s="28"/>
      <c r="JZ148" s="28"/>
      <c r="KA148" s="28"/>
      <c r="KB148" s="28"/>
      <c r="KC148" s="28"/>
      <c r="KD148" s="28"/>
      <c r="KE148" s="28"/>
      <c r="KF148" s="28"/>
      <c r="KG148" s="28"/>
      <c r="KH148" s="28"/>
      <c r="KI148" s="28"/>
      <c r="KJ148" s="28"/>
      <c r="KK148" s="28"/>
      <c r="KL148" s="28"/>
      <c r="KM148" s="28"/>
      <c r="KN148" s="28"/>
      <c r="KO148" s="28"/>
      <c r="KP148" s="28"/>
      <c r="KQ148" s="28"/>
      <c r="KR148" s="28"/>
      <c r="KS148" s="28"/>
      <c r="KT148" s="28"/>
      <c r="KU148" s="28"/>
      <c r="KV148" s="28"/>
      <c r="KW148" s="28"/>
      <c r="KX148" s="28"/>
      <c r="KY148" s="28"/>
      <c r="KZ148" s="28"/>
      <c r="LA148" s="28"/>
      <c r="LB148" s="28"/>
      <c r="LC148" s="28"/>
      <c r="LD148" s="28"/>
      <c r="LE148" s="28"/>
      <c r="LF148" s="28"/>
      <c r="LG148" s="28"/>
      <c r="LH148" s="28"/>
      <c r="LI148" s="28"/>
      <c r="LJ148" s="28"/>
      <c r="LK148" s="28"/>
      <c r="LL148" s="28"/>
      <c r="LM148" s="28"/>
      <c r="LN148" s="28"/>
      <c r="LO148" s="28"/>
      <c r="LP148" s="28"/>
      <c r="LQ148" s="28"/>
      <c r="LR148" s="28"/>
      <c r="LS148" s="28"/>
      <c r="LT148" s="28"/>
      <c r="LU148" s="28"/>
      <c r="LV148" s="28"/>
      <c r="LW148" s="28"/>
      <c r="LX148" s="28"/>
      <c r="LY148" s="28"/>
      <c r="LZ148" s="28"/>
      <c r="MA148" s="28"/>
      <c r="MB148" s="28"/>
      <c r="MC148" s="28"/>
      <c r="MD148" s="28"/>
      <c r="ME148" s="28"/>
      <c r="MF148" s="28"/>
      <c r="MG148" s="28"/>
      <c r="MH148" s="28"/>
      <c r="MI148" s="28"/>
      <c r="MJ148" s="28"/>
      <c r="MK148" s="28"/>
      <c r="ML148" s="28"/>
      <c r="MM148" s="28"/>
      <c r="MN148" s="28"/>
      <c r="MO148" s="28"/>
      <c r="MP148" s="28"/>
      <c r="MQ148" s="28"/>
      <c r="MR148" s="28"/>
      <c r="MS148" s="28"/>
      <c r="MT148" s="28"/>
      <c r="MU148" s="28"/>
      <c r="MV148" s="28"/>
      <c r="MW148" s="28"/>
      <c r="MX148" s="28"/>
      <c r="MY148" s="28"/>
      <c r="MZ148" s="28"/>
      <c r="NA148" s="28"/>
      <c r="NB148" s="28"/>
      <c r="NC148" s="28"/>
      <c r="ND148" s="28"/>
      <c r="NE148" s="28"/>
      <c r="NF148" s="28"/>
      <c r="NG148" s="28"/>
      <c r="NH148" s="28"/>
      <c r="NI148" s="28"/>
      <c r="NJ148" s="28"/>
      <c r="NK148" s="28"/>
      <c r="NL148" s="28"/>
      <c r="NM148" s="28"/>
      <c r="NN148" s="28"/>
      <c r="NO148" s="28"/>
      <c r="NP148" s="28"/>
      <c r="NQ148" s="28"/>
      <c r="NR148" s="28"/>
      <c r="NS148" s="28"/>
      <c r="NT148" s="28"/>
      <c r="NU148" s="28"/>
      <c r="NV148" s="28"/>
      <c r="NW148" s="28"/>
      <c r="NX148" s="28"/>
      <c r="NY148" s="28"/>
      <c r="NZ148" s="28"/>
      <c r="OA148" s="28"/>
      <c r="OB148" s="28"/>
      <c r="OC148" s="28"/>
      <c r="OD148" s="28"/>
      <c r="OE148" s="28"/>
      <c r="OF148" s="28"/>
      <c r="OG148" s="28"/>
      <c r="OH148" s="28"/>
      <c r="OI148" s="28"/>
      <c r="OJ148" s="28"/>
      <c r="OK148" s="28"/>
      <c r="OL148" s="28"/>
      <c r="OM148" s="28"/>
      <c r="ON148" s="28"/>
      <c r="OO148" s="28"/>
      <c r="OP148" s="28"/>
      <c r="OQ148" s="28"/>
      <c r="OR148" s="28"/>
      <c r="OS148" s="28"/>
      <c r="OT148" s="28"/>
      <c r="OU148" s="28"/>
      <c r="OV148" s="28"/>
      <c r="OW148" s="28"/>
      <c r="OX148" s="28"/>
      <c r="OY148" s="28"/>
      <c r="OZ148" s="28"/>
      <c r="PA148" s="28"/>
      <c r="PB148" s="28"/>
      <c r="PC148" s="28"/>
      <c r="PD148" s="28"/>
      <c r="PE148" s="28"/>
      <c r="PF148" s="28"/>
      <c r="PG148" s="28"/>
      <c r="PH148" s="28"/>
      <c r="PI148" s="28"/>
      <c r="PJ148" s="28"/>
      <c r="PK148" s="28"/>
      <c r="PL148" s="28"/>
      <c r="PM148" s="28"/>
      <c r="PN148" s="28"/>
      <c r="PO148" s="28"/>
      <c r="PP148" s="28"/>
      <c r="PQ148" s="28"/>
      <c r="PR148" s="28"/>
      <c r="PS148" s="28"/>
      <c r="PT148" s="28"/>
      <c r="PU148" s="28"/>
      <c r="PV148" s="28"/>
      <c r="PW148" s="28"/>
      <c r="PX148" s="28"/>
      <c r="PY148" s="28"/>
      <c r="PZ148" s="28"/>
      <c r="QA148" s="28"/>
      <c r="QB148" s="28"/>
      <c r="QC148" s="28"/>
      <c r="QD148" s="28"/>
      <c r="QE148" s="28"/>
      <c r="QF148" s="28"/>
      <c r="QG148" s="28"/>
      <c r="QH148" s="28"/>
      <c r="QI148" s="28"/>
      <c r="QJ148" s="28"/>
      <c r="QK148" s="28"/>
      <c r="QL148" s="28"/>
      <c r="QM148" s="28"/>
      <c r="QN148" s="28"/>
      <c r="QO148" s="28"/>
      <c r="QP148" s="28"/>
      <c r="QQ148" s="28"/>
      <c r="QR148" s="28"/>
      <c r="QS148" s="28"/>
      <c r="QT148" s="28"/>
      <c r="QU148" s="28"/>
      <c r="QV148" s="28"/>
      <c r="QW148" s="28"/>
      <c r="QX148" s="28"/>
      <c r="QY148" s="28"/>
      <c r="QZ148" s="28"/>
      <c r="RA148" s="28"/>
      <c r="RB148" s="28"/>
      <c r="RC148" s="28"/>
      <c r="RD148" s="28"/>
      <c r="RE148" s="28"/>
      <c r="RF148" s="28"/>
      <c r="RG148" s="28"/>
      <c r="RH148" s="28"/>
      <c r="RI148" s="28"/>
      <c r="RJ148" s="28"/>
      <c r="RK148" s="28"/>
      <c r="RL148" s="28"/>
      <c r="RM148" s="28"/>
      <c r="RN148" s="28"/>
      <c r="RO148" s="28"/>
      <c r="RP148" s="28"/>
      <c r="RQ148" s="28"/>
      <c r="RR148" s="28"/>
      <c r="RS148" s="28"/>
      <c r="RT148" s="28"/>
      <c r="RU148" s="28"/>
      <c r="RV148" s="28"/>
      <c r="RW148" s="28"/>
      <c r="RX148" s="28"/>
      <c r="RY148" s="28"/>
      <c r="RZ148" s="28"/>
      <c r="SA148" s="28"/>
      <c r="SB148" s="28"/>
      <c r="SC148" s="28"/>
      <c r="SD148" s="28"/>
      <c r="SE148" s="28"/>
      <c r="SF148" s="28"/>
      <c r="SG148" s="28"/>
      <c r="SH148" s="28"/>
      <c r="SI148" s="28"/>
      <c r="SJ148" s="28"/>
      <c r="SK148" s="28"/>
      <c r="SL148" s="28"/>
      <c r="SM148" s="28"/>
      <c r="SN148" s="28"/>
      <c r="SO148" s="28"/>
      <c r="SP148" s="28"/>
      <c r="SQ148" s="28"/>
      <c r="SR148" s="28"/>
      <c r="SS148" s="28"/>
      <c r="ST148" s="28"/>
      <c r="SU148" s="28"/>
      <c r="SV148" s="28"/>
      <c r="SW148" s="28"/>
      <c r="SX148" s="28"/>
      <c r="SY148" s="28"/>
      <c r="SZ148" s="28"/>
      <c r="TA148" s="28"/>
      <c r="TB148" s="28"/>
      <c r="TC148" s="28"/>
      <c r="TD148" s="28"/>
      <c r="TE148" s="28"/>
      <c r="TF148" s="28"/>
      <c r="TG148" s="28"/>
      <c r="TH148" s="28"/>
      <c r="TI148" s="28"/>
      <c r="TJ148" s="28"/>
      <c r="TK148" s="28"/>
      <c r="TL148" s="28"/>
      <c r="TM148" s="28"/>
      <c r="TN148" s="28"/>
      <c r="TO148" s="28"/>
      <c r="TP148" s="28"/>
      <c r="TQ148" s="28"/>
      <c r="TR148" s="28"/>
      <c r="TS148" s="28"/>
      <c r="TT148" s="28"/>
      <c r="TU148" s="28"/>
      <c r="TV148" s="28"/>
      <c r="TW148" s="28"/>
      <c r="TX148" s="28"/>
      <c r="TY148" s="28"/>
      <c r="TZ148" s="28"/>
      <c r="UA148" s="28"/>
      <c r="UB148" s="28"/>
      <c r="UC148" s="28"/>
      <c r="UD148" s="28"/>
      <c r="UE148" s="28"/>
      <c r="UF148" s="28"/>
      <c r="UG148" s="28"/>
      <c r="UH148" s="28"/>
      <c r="UI148" s="28"/>
      <c r="UJ148" s="28"/>
      <c r="UK148" s="28"/>
      <c r="UL148" s="28"/>
      <c r="UM148" s="28"/>
      <c r="UN148" s="28"/>
      <c r="UO148" s="28"/>
      <c r="UP148" s="28"/>
      <c r="UQ148" s="28"/>
      <c r="UR148" s="28"/>
      <c r="US148" s="28"/>
      <c r="UT148" s="28"/>
      <c r="UU148" s="28"/>
      <c r="UV148" s="28"/>
      <c r="UW148" s="28"/>
      <c r="UX148" s="28"/>
      <c r="UY148" s="28"/>
      <c r="UZ148" s="28"/>
      <c r="VA148" s="28"/>
      <c r="VB148" s="28"/>
      <c r="VC148" s="28"/>
      <c r="VD148" s="28"/>
      <c r="VE148" s="28"/>
      <c r="VF148" s="28"/>
      <c r="VG148" s="28"/>
      <c r="VH148" s="28"/>
      <c r="VI148" s="28"/>
      <c r="VJ148" s="28"/>
      <c r="VK148" s="28"/>
      <c r="VL148" s="28"/>
      <c r="VM148" s="28"/>
      <c r="VN148" s="28"/>
      <c r="VO148" s="28"/>
      <c r="VP148" s="28"/>
      <c r="VQ148" s="28"/>
      <c r="VR148" s="28"/>
      <c r="VS148" s="28"/>
      <c r="VT148" s="28"/>
      <c r="VU148" s="28"/>
      <c r="VV148" s="28"/>
      <c r="VW148" s="28"/>
      <c r="VX148" s="28"/>
      <c r="VY148" s="28"/>
      <c r="VZ148" s="28"/>
      <c r="WA148" s="28"/>
      <c r="WB148" s="28"/>
      <c r="WC148" s="28"/>
      <c r="WD148" s="28"/>
      <c r="WE148" s="28"/>
      <c r="WF148" s="28"/>
      <c r="WG148" s="28"/>
      <c r="WH148" s="28"/>
      <c r="WI148" s="28"/>
      <c r="WJ148" s="28"/>
      <c r="WK148" s="28"/>
      <c r="WL148" s="28"/>
      <c r="WM148" s="28"/>
      <c r="WN148" s="28"/>
      <c r="WO148" s="28"/>
      <c r="WP148" s="28"/>
      <c r="WQ148" s="28"/>
      <c r="WR148" s="28"/>
      <c r="WS148" s="28"/>
      <c r="WT148" s="28"/>
      <c r="WU148" s="28"/>
      <c r="WV148" s="28"/>
      <c r="WW148" s="28"/>
      <c r="WX148" s="28"/>
      <c r="WY148" s="28"/>
      <c r="WZ148" s="28"/>
      <c r="XA148" s="28"/>
      <c r="XB148" s="28"/>
      <c r="XC148" s="28"/>
      <c r="XD148" s="28"/>
      <c r="XE148" s="28"/>
      <c r="XF148" s="28"/>
      <c r="XG148" s="28"/>
      <c r="XH148" s="28"/>
      <c r="XI148" s="28"/>
      <c r="XJ148" s="28"/>
      <c r="XK148" s="28"/>
      <c r="XL148" s="28"/>
      <c r="XM148" s="28"/>
      <c r="XN148" s="28"/>
      <c r="XO148" s="28"/>
      <c r="XP148" s="28"/>
      <c r="XQ148" s="28"/>
      <c r="XR148" s="28"/>
      <c r="XS148" s="28"/>
      <c r="XT148" s="28"/>
      <c r="XU148" s="28"/>
      <c r="XV148" s="28"/>
      <c r="XW148" s="28"/>
      <c r="XX148" s="28"/>
      <c r="XY148" s="28"/>
      <c r="XZ148" s="28"/>
      <c r="YA148" s="28"/>
      <c r="YB148" s="28"/>
      <c r="YC148" s="28"/>
      <c r="YD148" s="28"/>
      <c r="YE148" s="28"/>
      <c r="YF148" s="28"/>
      <c r="YG148" s="28"/>
      <c r="YH148" s="28"/>
      <c r="YI148" s="28"/>
      <c r="YJ148" s="28"/>
      <c r="YK148" s="28"/>
      <c r="YL148" s="28"/>
      <c r="YM148" s="28"/>
      <c r="YN148" s="28"/>
      <c r="YO148" s="28"/>
      <c r="YP148" s="28"/>
      <c r="YQ148" s="28"/>
      <c r="YR148" s="28"/>
      <c r="YS148" s="28"/>
      <c r="YT148" s="28"/>
      <c r="YU148" s="28"/>
      <c r="YV148" s="28"/>
      <c r="YW148" s="28"/>
      <c r="YX148" s="28"/>
      <c r="YY148" s="28"/>
      <c r="YZ148" s="28"/>
      <c r="ZA148" s="28"/>
      <c r="ZB148" s="28"/>
      <c r="ZC148" s="28"/>
      <c r="ZD148" s="28"/>
      <c r="ZE148" s="28"/>
      <c r="ZF148" s="28"/>
      <c r="ZG148" s="28"/>
      <c r="ZH148" s="28"/>
      <c r="ZI148" s="28"/>
      <c r="ZJ148" s="28"/>
      <c r="ZK148" s="28"/>
      <c r="ZL148" s="28"/>
      <c r="ZM148" s="28"/>
      <c r="ZN148" s="28"/>
      <c r="ZO148" s="28"/>
      <c r="ZP148" s="28"/>
      <c r="ZQ148" s="28"/>
      <c r="ZR148" s="28"/>
      <c r="ZS148" s="28"/>
      <c r="ZT148" s="28"/>
      <c r="ZU148" s="28"/>
      <c r="ZV148" s="28"/>
      <c r="ZW148" s="28"/>
      <c r="ZX148" s="28"/>
      <c r="ZY148" s="28"/>
      <c r="ZZ148" s="28"/>
      <c r="AAA148" s="28"/>
      <c r="AAB148" s="28"/>
      <c r="AAC148" s="28"/>
      <c r="AAD148" s="28"/>
      <c r="AAE148" s="28"/>
      <c r="AAF148" s="28"/>
      <c r="AAG148" s="28"/>
      <c r="AAH148" s="28"/>
      <c r="AAI148" s="28"/>
      <c r="AAJ148" s="28"/>
      <c r="AAK148" s="28"/>
      <c r="AAL148" s="28"/>
      <c r="AAM148" s="28"/>
      <c r="AAN148" s="28"/>
      <c r="AAO148" s="28"/>
      <c r="AAP148" s="28"/>
      <c r="AAQ148" s="28"/>
      <c r="AAR148" s="28"/>
      <c r="AAS148" s="28"/>
      <c r="AAT148" s="28"/>
      <c r="AAU148" s="28"/>
      <c r="AAV148" s="28"/>
      <c r="AAW148" s="28"/>
      <c r="AAX148" s="28"/>
      <c r="AAY148" s="28"/>
      <c r="AAZ148" s="28"/>
      <c r="ABA148" s="28"/>
      <c r="ABB148" s="28"/>
      <c r="ABC148" s="28"/>
      <c r="ABD148" s="28"/>
      <c r="ABE148" s="28"/>
      <c r="ABF148" s="28"/>
      <c r="ABG148" s="28"/>
      <c r="ABH148" s="28"/>
      <c r="ABI148" s="28"/>
      <c r="ABJ148" s="28"/>
      <c r="ABK148" s="28"/>
      <c r="ABL148" s="28"/>
      <c r="ABM148" s="28"/>
      <c r="ABN148" s="28"/>
      <c r="ABO148" s="28"/>
      <c r="ABP148" s="28"/>
      <c r="ABQ148" s="28"/>
      <c r="ABR148" s="28"/>
      <c r="ABS148" s="28"/>
      <c r="ABT148" s="28"/>
      <c r="ABU148" s="28"/>
      <c r="ABV148" s="28"/>
      <c r="ABW148" s="28"/>
      <c r="ABX148" s="28"/>
      <c r="ABY148" s="28"/>
      <c r="ABZ148" s="28"/>
      <c r="ACA148" s="28"/>
      <c r="ACB148" s="28"/>
      <c r="ACC148" s="28"/>
      <c r="ACD148" s="28"/>
      <c r="ACE148" s="28"/>
      <c r="ACF148" s="28"/>
      <c r="ACG148" s="28"/>
      <c r="ACH148" s="28"/>
      <c r="ACI148" s="28"/>
      <c r="ACJ148" s="28"/>
      <c r="ACK148" s="28"/>
      <c r="ACL148" s="28"/>
      <c r="ACM148" s="28"/>
      <c r="ACN148" s="28"/>
      <c r="ACO148" s="28"/>
      <c r="ACP148" s="28"/>
      <c r="ACQ148" s="28"/>
      <c r="ACR148" s="28"/>
      <c r="ACS148" s="28"/>
      <c r="ACT148" s="28"/>
      <c r="ACU148" s="28"/>
      <c r="ACV148" s="28"/>
      <c r="ACW148" s="28"/>
      <c r="ACX148" s="28"/>
      <c r="ACY148" s="28"/>
      <c r="ACZ148" s="28"/>
      <c r="ADA148" s="28"/>
      <c r="ADB148" s="28"/>
      <c r="ADC148" s="28"/>
      <c r="ADD148" s="28"/>
      <c r="ADE148" s="28"/>
      <c r="ADF148" s="28"/>
      <c r="ADG148" s="28"/>
      <c r="ADH148" s="28"/>
      <c r="ADI148" s="28"/>
      <c r="ADJ148" s="28"/>
      <c r="ADK148" s="28"/>
      <c r="ADL148" s="28"/>
      <c r="ADM148" s="28"/>
      <c r="ADN148" s="28"/>
      <c r="ADO148" s="28"/>
      <c r="ADP148" s="28"/>
      <c r="ADQ148" s="28"/>
      <c r="ADR148" s="28"/>
      <c r="ADS148" s="28"/>
      <c r="ADT148" s="28"/>
      <c r="ADU148" s="28"/>
      <c r="ADV148" s="28"/>
      <c r="ADW148" s="28"/>
      <c r="ADX148" s="28"/>
      <c r="ADY148" s="28"/>
      <c r="ADZ148" s="28"/>
      <c r="AEA148" s="28"/>
      <c r="AEB148" s="28"/>
      <c r="AEC148" s="28"/>
      <c r="AED148" s="28"/>
      <c r="AEE148" s="28"/>
      <c r="AEF148" s="28"/>
      <c r="AEG148" s="28"/>
      <c r="AEH148" s="28"/>
      <c r="AEI148" s="28"/>
      <c r="AEJ148" s="28"/>
      <c r="AEK148" s="28"/>
      <c r="AEL148" s="28"/>
      <c r="AEM148" s="28"/>
      <c r="AEN148" s="28"/>
      <c r="AEO148" s="28"/>
      <c r="AEP148" s="28"/>
      <c r="AEQ148" s="28"/>
      <c r="AER148" s="28"/>
      <c r="AES148" s="28"/>
      <c r="AET148" s="28"/>
      <c r="AEU148" s="28"/>
      <c r="AEV148" s="28"/>
      <c r="AEW148" s="28"/>
      <c r="AEX148" s="28"/>
      <c r="AEY148" s="28"/>
      <c r="AEZ148" s="28"/>
      <c r="AFA148" s="28"/>
      <c r="AFB148" s="28"/>
      <c r="AFC148" s="28"/>
      <c r="AFD148" s="28"/>
      <c r="AFE148" s="28"/>
      <c r="AFF148" s="28"/>
      <c r="AFG148" s="28"/>
      <c r="AFH148" s="28"/>
      <c r="AFI148" s="28"/>
      <c r="AFJ148" s="28"/>
      <c r="AFK148" s="28"/>
      <c r="AFL148" s="28"/>
      <c r="AFM148" s="28"/>
      <c r="AFN148" s="28"/>
      <c r="AFO148" s="28"/>
      <c r="AFP148" s="28"/>
      <c r="AFQ148" s="28"/>
      <c r="AFR148" s="28"/>
      <c r="AFS148" s="28"/>
      <c r="AFT148" s="28"/>
      <c r="AFU148" s="28"/>
      <c r="AFV148" s="28"/>
      <c r="AFW148" s="28"/>
      <c r="AFX148" s="28"/>
      <c r="AFY148" s="28"/>
      <c r="AFZ148" s="28"/>
      <c r="AGA148" s="28"/>
      <c r="AGB148" s="28"/>
      <c r="AGC148" s="28"/>
      <c r="AGD148" s="28"/>
      <c r="AGE148" s="28"/>
      <c r="AGF148" s="28"/>
      <c r="AGG148" s="28"/>
      <c r="AGH148" s="28"/>
      <c r="AGI148" s="28"/>
      <c r="AGJ148" s="28"/>
      <c r="AGK148" s="28"/>
      <c r="AGL148" s="28"/>
      <c r="AGM148" s="28"/>
      <c r="AGN148" s="28"/>
      <c r="AGO148" s="28"/>
      <c r="AGP148" s="28"/>
      <c r="AGQ148" s="28"/>
      <c r="AGR148" s="28"/>
      <c r="AGS148" s="28"/>
      <c r="AGT148" s="28"/>
      <c r="AGU148" s="28"/>
      <c r="AGV148" s="28"/>
      <c r="AGW148" s="28"/>
      <c r="AGX148" s="28"/>
      <c r="AGY148" s="28"/>
      <c r="AGZ148" s="28"/>
      <c r="AHA148" s="28"/>
      <c r="AHB148" s="28"/>
      <c r="AHC148" s="28"/>
      <c r="AHD148" s="28"/>
      <c r="AHE148" s="28"/>
      <c r="AHF148" s="28"/>
      <c r="AHG148" s="28"/>
      <c r="AHH148" s="28"/>
      <c r="AHI148" s="28"/>
      <c r="AHJ148" s="28"/>
      <c r="AHK148" s="28"/>
      <c r="AHL148" s="28"/>
      <c r="AHM148" s="28"/>
      <c r="AHN148" s="28"/>
      <c r="AHO148" s="28"/>
      <c r="AHP148" s="28"/>
      <c r="AHQ148" s="28"/>
      <c r="AHR148" s="28"/>
      <c r="AHS148" s="28"/>
      <c r="AHT148" s="28"/>
      <c r="AHU148" s="28"/>
      <c r="AHV148" s="28"/>
      <c r="AHW148" s="28"/>
      <c r="AHX148" s="28"/>
      <c r="AHY148" s="28"/>
      <c r="AHZ148" s="28"/>
      <c r="AIA148" s="28"/>
      <c r="AIB148" s="28"/>
      <c r="AIC148" s="28"/>
      <c r="AID148" s="28"/>
      <c r="AIE148" s="28"/>
      <c r="AIF148" s="28"/>
      <c r="AIG148" s="28"/>
      <c r="AIH148" s="28"/>
      <c r="AII148" s="28"/>
      <c r="AIJ148" s="28"/>
      <c r="AIK148" s="28"/>
      <c r="AIL148" s="28"/>
      <c r="AIM148" s="28"/>
      <c r="AIN148" s="28"/>
      <c r="AIO148" s="28"/>
      <c r="AIP148" s="28"/>
      <c r="AIQ148" s="28"/>
      <c r="AIR148" s="28"/>
      <c r="AIS148" s="28"/>
      <c r="AIT148" s="28"/>
      <c r="AIU148" s="28"/>
      <c r="AIV148" s="28"/>
      <c r="AIW148" s="28"/>
      <c r="AIX148" s="28"/>
      <c r="AIY148" s="28"/>
      <c r="AIZ148" s="28"/>
      <c r="AJA148" s="28"/>
      <c r="AJB148" s="28"/>
      <c r="AJC148" s="28"/>
      <c r="AJD148" s="28"/>
      <c r="AJE148" s="28"/>
      <c r="AJF148" s="28"/>
      <c r="AJG148" s="28"/>
      <c r="AJH148" s="28"/>
      <c r="AJI148" s="28"/>
      <c r="AJJ148" s="28"/>
      <c r="AJK148" s="28"/>
      <c r="AJL148" s="28"/>
      <c r="AJM148" s="28"/>
      <c r="AJN148" s="28"/>
      <c r="AJO148" s="28"/>
      <c r="AJP148" s="28"/>
      <c r="AJQ148" s="28"/>
      <c r="AJR148" s="28"/>
      <c r="AJS148" s="28"/>
      <c r="AJT148" s="28"/>
      <c r="AJU148" s="28"/>
      <c r="AJV148" s="28"/>
      <c r="AJW148" s="28"/>
      <c r="AJX148" s="28"/>
      <c r="AJY148" s="28"/>
      <c r="AJZ148" s="28"/>
      <c r="AKA148" s="28"/>
      <c r="AKB148" s="28"/>
      <c r="AKC148" s="28"/>
      <c r="AKD148" s="28"/>
      <c r="AKE148" s="28"/>
      <c r="AKF148" s="28"/>
      <c r="AKG148" s="28"/>
      <c r="AKH148" s="28"/>
      <c r="AKI148" s="28"/>
      <c r="AKJ148" s="28"/>
      <c r="AKK148" s="28"/>
      <c r="AKL148" s="28"/>
      <c r="AKM148" s="28"/>
      <c r="AKN148" s="28"/>
      <c r="AKO148" s="28"/>
      <c r="AKP148" s="28"/>
      <c r="AKQ148" s="28"/>
      <c r="AKR148" s="28"/>
      <c r="AKS148" s="28"/>
      <c r="AKT148" s="28"/>
      <c r="AKU148" s="28"/>
      <c r="AKV148" s="28"/>
      <c r="AKW148" s="28"/>
      <c r="AKX148" s="28"/>
      <c r="AKY148" s="28"/>
      <c r="AKZ148" s="28"/>
      <c r="ALA148" s="28"/>
      <c r="ALB148" s="28"/>
      <c r="ALC148" s="28"/>
      <c r="ALD148" s="28"/>
      <c r="ALE148" s="28"/>
      <c r="ALF148" s="28"/>
      <c r="ALG148" s="28"/>
      <c r="ALH148" s="28"/>
      <c r="ALI148" s="28"/>
      <c r="ALJ148" s="28"/>
      <c r="ALK148" s="28"/>
      <c r="ALL148" s="28"/>
      <c r="ALM148" s="28"/>
      <c r="ALN148" s="28"/>
      <c r="ALO148" s="28"/>
      <c r="ALP148" s="28"/>
      <c r="ALQ148" s="28"/>
      <c r="ALR148" s="28"/>
      <c r="ALS148" s="28"/>
      <c r="ALT148" s="28"/>
      <c r="ALU148" s="28"/>
      <c r="ALV148" s="28"/>
      <c r="ALW148" s="28"/>
      <c r="ALX148" s="28"/>
      <c r="ALY148" s="28"/>
      <c r="ALZ148" s="28"/>
      <c r="AMA148" s="28"/>
      <c r="AMB148" s="28"/>
      <c r="AMC148" s="28"/>
      <c r="AMD148" s="28"/>
      <c r="AME148" s="28"/>
      <c r="AMF148" s="28"/>
      <c r="AMG148" s="28"/>
      <c r="AMH148" s="28"/>
      <c r="AMI148" s="28"/>
      <c r="AMJ148" s="28"/>
      <c r="AMK148" s="28"/>
      <c r="AML148" s="28"/>
      <c r="AMM148" s="28"/>
      <c r="AMN148" s="28"/>
      <c r="AMO148" s="28"/>
      <c r="AMP148" s="28"/>
      <c r="AMQ148" s="28"/>
      <c r="AMR148" s="28"/>
      <c r="AMS148" s="28"/>
      <c r="AMT148" s="28"/>
      <c r="AMU148" s="28"/>
      <c r="AMV148" s="28"/>
      <c r="AMW148" s="28"/>
      <c r="AMX148" s="28"/>
      <c r="AMY148" s="28"/>
      <c r="AMZ148" s="28"/>
      <c r="ANA148" s="28"/>
      <c r="ANB148" s="28"/>
    </row>
    <row r="149" spans="3:1042" s="6" customFormat="1" ht="15" customHeight="1" x14ac:dyDescent="0.25">
      <c r="C149" s="6" t="str">
        <f t="shared" si="88"/>
        <v>Kenmore</v>
      </c>
      <c r="D149" s="6" t="str">
        <f t="shared" si="89"/>
        <v>153.5925  (50 gal)</v>
      </c>
      <c r="E149" s="6">
        <f t="shared" si="90"/>
        <v>160313</v>
      </c>
      <c r="F149" s="55">
        <f t="shared" si="18"/>
        <v>50</v>
      </c>
      <c r="G149" s="6" t="str">
        <f t="shared" si="91"/>
        <v>AOSmithHPTU50</v>
      </c>
      <c r="H149" s="117">
        <f t="shared" si="20"/>
        <v>0</v>
      </c>
      <c r="I149" s="157" t="str">
        <f t="shared" si="92"/>
        <v>Kenmore153_5925</v>
      </c>
      <c r="J149" s="91" t="s">
        <v>192</v>
      </c>
      <c r="K149" s="32">
        <v>3</v>
      </c>
      <c r="L149" s="75">
        <f t="shared" si="22"/>
        <v>16</v>
      </c>
      <c r="M149" s="9" t="s">
        <v>24</v>
      </c>
      <c r="N149" s="62">
        <f t="shared" si="93"/>
        <v>3</v>
      </c>
      <c r="O149" s="62">
        <f xml:space="preserve"> (L149*10000) + (N149*100) + VLOOKUP( U149, $R$2:$T$61, 2, FALSE )</f>
        <v>160313</v>
      </c>
      <c r="P149" s="59" t="str">
        <f t="shared" si="28"/>
        <v>153.5925  (50 gal)</v>
      </c>
      <c r="Q149" s="156">
        <f>COUNTIF(P$64:P$428, P149)</f>
        <v>1</v>
      </c>
      <c r="R149" s="10">
        <v>153.5925</v>
      </c>
      <c r="S149" s="11">
        <v>50</v>
      </c>
      <c r="T149" s="30" t="s">
        <v>81</v>
      </c>
      <c r="U149" s="80" t="s">
        <v>106</v>
      </c>
      <c r="V149" s="85" t="str">
        <f>VLOOKUP( U149, $R$2:$T$61, 3, FALSE )</f>
        <v>AOSmithHPTU50</v>
      </c>
      <c r="W149" s="116">
        <v>0</v>
      </c>
      <c r="X149" s="42" t="s">
        <v>8</v>
      </c>
      <c r="Y149" s="43">
        <v>42545</v>
      </c>
      <c r="Z149" s="44" t="s">
        <v>80</v>
      </c>
      <c r="AA149" s="127" t="str">
        <f t="shared" si="85"/>
        <v>2,     160313,   "153.5925  (50 gal)"</v>
      </c>
      <c r="AB149" s="129" t="str">
        <f t="shared" si="81"/>
        <v>Kenmore</v>
      </c>
      <c r="AC149" s="130" t="s">
        <v>491</v>
      </c>
      <c r="AD149" s="154">
        <f>COUNTIF(AC$64:AC$428, AC149)</f>
        <v>1</v>
      </c>
      <c r="AE149" s="127" t="str">
        <f t="shared" si="86"/>
        <v xml:space="preserve">          case  153.5925  (50 gal)   :   "Kenmore153_5925"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  <c r="AMM149"/>
      <c r="AMN149"/>
      <c r="AMO149"/>
      <c r="AMP149"/>
      <c r="AMQ149"/>
      <c r="AMR149"/>
      <c r="AMS149"/>
      <c r="AMT149"/>
      <c r="AMU149"/>
      <c r="AMV149"/>
      <c r="AMW149"/>
      <c r="AMX149"/>
      <c r="AMY149"/>
    </row>
    <row r="150" spans="3:1042" s="6" customFormat="1" ht="15" customHeight="1" x14ac:dyDescent="0.25">
      <c r="C150" s="6" t="str">
        <f t="shared" si="88"/>
        <v>Kenmore</v>
      </c>
      <c r="D150" s="6" t="str">
        <f t="shared" si="89"/>
        <v>153.5926  (66 gal)</v>
      </c>
      <c r="E150" s="6">
        <f t="shared" si="90"/>
        <v>160414</v>
      </c>
      <c r="F150" s="55">
        <f t="shared" si="18"/>
        <v>66</v>
      </c>
      <c r="G150" s="6" t="str">
        <f t="shared" si="91"/>
        <v>AOSmithHPTU66</v>
      </c>
      <c r="H150" s="117">
        <f t="shared" si="20"/>
        <v>0</v>
      </c>
      <c r="I150" s="157" t="str">
        <f t="shared" si="92"/>
        <v>Kenmore153_5926</v>
      </c>
      <c r="J150" s="91" t="s">
        <v>192</v>
      </c>
      <c r="K150" s="32">
        <v>3</v>
      </c>
      <c r="L150" s="75">
        <f t="shared" si="22"/>
        <v>16</v>
      </c>
      <c r="M150" s="9" t="s">
        <v>24</v>
      </c>
      <c r="N150" s="62">
        <f t="shared" si="93"/>
        <v>4</v>
      </c>
      <c r="O150" s="62">
        <f xml:space="preserve"> (L150*10000) + (N150*100) + VLOOKUP( U150, $R$2:$T$61, 2, FALSE )</f>
        <v>160414</v>
      </c>
      <c r="P150" s="59" t="str">
        <f t="shared" si="28"/>
        <v>153.5926  (66 gal)</v>
      </c>
      <c r="Q150" s="156">
        <f>COUNTIF(P$64:P$428, P150)</f>
        <v>1</v>
      </c>
      <c r="R150" s="10">
        <v>153.5926</v>
      </c>
      <c r="S150" s="11">
        <v>66</v>
      </c>
      <c r="T150" s="30" t="s">
        <v>82</v>
      </c>
      <c r="U150" s="80" t="s">
        <v>102</v>
      </c>
      <c r="V150" s="85" t="str">
        <f>VLOOKUP( U150, $R$2:$T$61, 3, FALSE )</f>
        <v>AOSmithHPTU66</v>
      </c>
      <c r="W150" s="116">
        <v>0</v>
      </c>
      <c r="X150" s="42">
        <v>3</v>
      </c>
      <c r="Y150" s="43">
        <v>42545</v>
      </c>
      <c r="Z150" s="44" t="s">
        <v>80</v>
      </c>
      <c r="AA150" s="127" t="str">
        <f t="shared" si="85"/>
        <v>2,     160414,   "153.5926  (66 gal)"</v>
      </c>
      <c r="AB150" s="129" t="str">
        <f t="shared" si="81"/>
        <v>Kenmore</v>
      </c>
      <c r="AC150" s="130" t="s">
        <v>492</v>
      </c>
      <c r="AD150" s="154">
        <f>COUNTIF(AC$64:AC$428, AC150)</f>
        <v>1</v>
      </c>
      <c r="AE150" s="127" t="str">
        <f t="shared" si="86"/>
        <v xml:space="preserve">          case  153.5926  (66 gal)   :   "Kenmore153_5926"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  <c r="AMM150"/>
      <c r="AMN150"/>
      <c r="AMO150"/>
      <c r="AMP150"/>
      <c r="AMQ150"/>
      <c r="AMR150"/>
      <c r="AMS150"/>
      <c r="AMT150"/>
      <c r="AMU150"/>
      <c r="AMV150"/>
      <c r="AMW150"/>
      <c r="AMX150"/>
      <c r="AMY150"/>
    </row>
    <row r="151" spans="3:1042" s="6" customFormat="1" ht="15" customHeight="1" x14ac:dyDescent="0.25">
      <c r="C151" s="6" t="str">
        <f t="shared" si="88"/>
        <v>Kenmore</v>
      </c>
      <c r="D151" s="6" t="str">
        <f t="shared" si="89"/>
        <v>153.5928  (80 gal)</v>
      </c>
      <c r="E151" s="6">
        <f t="shared" si="90"/>
        <v>160515</v>
      </c>
      <c r="F151" s="55">
        <f t="shared" si="18"/>
        <v>80</v>
      </c>
      <c r="G151" s="6" t="str">
        <f t="shared" si="91"/>
        <v>AOSmithHPTU80</v>
      </c>
      <c r="H151" s="117">
        <f t="shared" si="20"/>
        <v>0</v>
      </c>
      <c r="I151" s="157" t="str">
        <f t="shared" si="92"/>
        <v>Kenmore153_5928</v>
      </c>
      <c r="J151" s="91" t="s">
        <v>192</v>
      </c>
      <c r="K151" s="32">
        <v>3</v>
      </c>
      <c r="L151" s="75">
        <f t="shared" si="22"/>
        <v>16</v>
      </c>
      <c r="M151" s="9" t="s">
        <v>24</v>
      </c>
      <c r="N151" s="62">
        <f t="shared" si="93"/>
        <v>5</v>
      </c>
      <c r="O151" s="62">
        <f xml:space="preserve"> (L151*10000) + (N151*100) + VLOOKUP( U151, $R$2:$T$61, 2, FALSE )</f>
        <v>160515</v>
      </c>
      <c r="P151" s="59" t="str">
        <f t="shared" ref="P151:P220" si="94">R151 &amp; "  (" &amp; S151 &amp; " gal" &amp; IF(W151&gt;0, ", JA13)", ")")</f>
        <v>153.5928  (80 gal)</v>
      </c>
      <c r="Q151" s="156">
        <f>COUNTIF(P$64:P$428, P151)</f>
        <v>1</v>
      </c>
      <c r="R151" s="10">
        <v>153.59280000000001</v>
      </c>
      <c r="S151" s="11">
        <v>80</v>
      </c>
      <c r="T151" s="30" t="s">
        <v>83</v>
      </c>
      <c r="U151" s="80" t="s">
        <v>103</v>
      </c>
      <c r="V151" s="85" t="str">
        <f>VLOOKUP( U151, $R$2:$T$61, 3, FALSE )</f>
        <v>AOSmithHPTU80</v>
      </c>
      <c r="W151" s="116">
        <v>0</v>
      </c>
      <c r="X151" s="42" t="s">
        <v>13</v>
      </c>
      <c r="Y151" s="43">
        <v>42545</v>
      </c>
      <c r="Z151" s="44" t="s">
        <v>80</v>
      </c>
      <c r="AA151" s="127" t="str">
        <f t="shared" si="85"/>
        <v>2,     160515,   "153.5928  (80 gal)"</v>
      </c>
      <c r="AB151" s="129" t="str">
        <f t="shared" si="81"/>
        <v>Kenmore</v>
      </c>
      <c r="AC151" s="130" t="s">
        <v>493</v>
      </c>
      <c r="AD151" s="154">
        <f>COUNTIF(AC$64:AC$428, AC151)</f>
        <v>1</v>
      </c>
      <c r="AE151" s="127" t="str">
        <f t="shared" si="86"/>
        <v xml:space="preserve">          case  153.5928  (80 gal)   :   "Kenmore153_5928"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  <c r="AMM151"/>
      <c r="AMN151"/>
      <c r="AMO151"/>
      <c r="AMP151"/>
      <c r="AMQ151"/>
      <c r="AMR151"/>
      <c r="AMS151"/>
      <c r="AMT151"/>
      <c r="AMU151"/>
      <c r="AMV151"/>
      <c r="AMW151"/>
      <c r="AMX151"/>
      <c r="AMY151"/>
    </row>
    <row r="152" spans="3:1042" s="6" customFormat="1" ht="15" customHeight="1" x14ac:dyDescent="0.25">
      <c r="C152" s="150" t="str">
        <f t="shared" ref="C152:C154" si="95">M152</f>
        <v>Lochinvar</v>
      </c>
      <c r="D152" s="150" t="str">
        <f t="shared" ref="D152:D154" si="96">P152</f>
        <v>HPSA050KD 2**  (50 gal, JA13)</v>
      </c>
      <c r="E152" s="150">
        <f t="shared" ref="E152:E154" si="97">O152</f>
        <v>170783</v>
      </c>
      <c r="F152" s="55">
        <f t="shared" ref="F152:F154" si="98">S152</f>
        <v>50</v>
      </c>
      <c r="G152" s="6" t="str">
        <f t="shared" ref="G152:G154" si="99">V152</f>
        <v>AOSmithHPTS50</v>
      </c>
      <c r="H152" s="117">
        <f t="shared" ref="H152:H154" si="100">W152</f>
        <v>1</v>
      </c>
      <c r="I152" s="157" t="str">
        <f t="shared" ref="I152:I154" si="101">AC152</f>
        <v>LochinvarHPSA050KD2xx</v>
      </c>
      <c r="J152" s="91" t="s">
        <v>192</v>
      </c>
      <c r="K152" s="32">
        <v>4</v>
      </c>
      <c r="L152" s="75">
        <f t="shared" ref="L152:L154" si="102">VLOOKUP( M152, $M$2:$N$21, 2, FALSE )</f>
        <v>17</v>
      </c>
      <c r="M152" s="160" t="s">
        <v>25</v>
      </c>
      <c r="N152" s="61">
        <v>7</v>
      </c>
      <c r="O152" s="62">
        <f xml:space="preserve"> (L152*10000) + (N152*100) + VLOOKUP( U152, $R$2:$T$61, 2, FALSE )</f>
        <v>170783</v>
      </c>
      <c r="P152" s="59" t="str">
        <f t="shared" ref="P152:P154" si="103">R152 &amp; "  (" &amp; S152 &amp; " gal" &amp; IF(W152&gt;0, ", JA13)", ")")</f>
        <v>HPSA050KD 2**  (50 gal, JA13)</v>
      </c>
      <c r="Q152" s="156">
        <f>COUNTIF(P$64:P$428, P152)</f>
        <v>1</v>
      </c>
      <c r="R152" s="10" t="s">
        <v>850</v>
      </c>
      <c r="S152" s="11">
        <v>50</v>
      </c>
      <c r="T152" s="30" t="s">
        <v>827</v>
      </c>
      <c r="U152" s="80" t="s">
        <v>827</v>
      </c>
      <c r="V152" s="85" t="str">
        <f>VLOOKUP( U152, $R$2:$T$61, 3, FALSE )</f>
        <v>AOSmithHPTS50</v>
      </c>
      <c r="W152" s="118">
        <v>1</v>
      </c>
      <c r="X152" s="42" t="s">
        <v>8</v>
      </c>
      <c r="Y152" s="153">
        <v>44728</v>
      </c>
      <c r="Z152" s="44" t="s">
        <v>80</v>
      </c>
      <c r="AA152" s="127" t="str">
        <f t="shared" si="85"/>
        <v>2,     170783,   "HPSA050KD 2**  (50 gal, JA13)"</v>
      </c>
      <c r="AB152" s="128" t="str">
        <f>M152</f>
        <v>Lochinvar</v>
      </c>
      <c r="AC152" s="149" t="s">
        <v>853</v>
      </c>
      <c r="AD152" s="154">
        <f>COUNTIF(AC$64:AC$428, AC152)</f>
        <v>1</v>
      </c>
      <c r="AE152" s="127" t="str">
        <f t="shared" si="86"/>
        <v xml:space="preserve">          case  HPSA050KD 2**  (50 gal, JA13)   :   "LochinvarHPSA050KD2xx"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  <c r="AMM152"/>
      <c r="AMN152"/>
      <c r="AMO152"/>
      <c r="AMP152"/>
      <c r="AMQ152"/>
      <c r="AMR152"/>
      <c r="AMS152"/>
      <c r="AMT152"/>
      <c r="AMU152"/>
      <c r="AMV152"/>
      <c r="AMW152"/>
      <c r="AMX152"/>
      <c r="AMY152"/>
    </row>
    <row r="153" spans="3:1042" s="6" customFormat="1" ht="15" customHeight="1" x14ac:dyDescent="0.25">
      <c r="C153" s="150" t="str">
        <f t="shared" si="95"/>
        <v>Lochinvar</v>
      </c>
      <c r="D153" s="150" t="str">
        <f t="shared" si="96"/>
        <v>HPSA065KD 2**  (66 gal, JA13)</v>
      </c>
      <c r="E153" s="150">
        <f t="shared" si="97"/>
        <v>170884</v>
      </c>
      <c r="F153" s="55">
        <f t="shared" si="98"/>
        <v>66</v>
      </c>
      <c r="G153" s="6" t="str">
        <f t="shared" si="99"/>
        <v>AOSmithHPTS66</v>
      </c>
      <c r="H153" s="117">
        <f t="shared" si="100"/>
        <v>1</v>
      </c>
      <c r="I153" s="157" t="str">
        <f t="shared" si="101"/>
        <v>LochinvarHPSA065KD2xx</v>
      </c>
      <c r="J153" s="91" t="s">
        <v>192</v>
      </c>
      <c r="K153" s="32">
        <v>4</v>
      </c>
      <c r="L153" s="75">
        <f t="shared" si="102"/>
        <v>17</v>
      </c>
      <c r="M153" s="9" t="s">
        <v>25</v>
      </c>
      <c r="N153" s="62">
        <f t="shared" ref="N153:N154" si="104">N152+1</f>
        <v>8</v>
      </c>
      <c r="O153" s="62">
        <f xml:space="preserve"> (L153*10000) + (N153*100) + VLOOKUP( U153, $R$2:$T$61, 2, FALSE )</f>
        <v>170884</v>
      </c>
      <c r="P153" s="59" t="str">
        <f t="shared" si="103"/>
        <v>HPSA065KD 2**  (66 gal, JA13)</v>
      </c>
      <c r="Q153" s="156">
        <f>COUNTIF(P$64:P$428, P153)</f>
        <v>1</v>
      </c>
      <c r="R153" s="10" t="s">
        <v>851</v>
      </c>
      <c r="S153" s="11">
        <v>66</v>
      </c>
      <c r="T153" s="30" t="s">
        <v>828</v>
      </c>
      <c r="U153" s="80" t="s">
        <v>828</v>
      </c>
      <c r="V153" s="85" t="str">
        <f>VLOOKUP( U153, $R$2:$T$61, 3, FALSE )</f>
        <v>AOSmithHPTS66</v>
      </c>
      <c r="W153" s="118">
        <v>1</v>
      </c>
      <c r="X153" s="42">
        <v>3</v>
      </c>
      <c r="Y153" s="153">
        <v>44728</v>
      </c>
      <c r="Z153" s="44" t="s">
        <v>80</v>
      </c>
      <c r="AA153" s="127" t="str">
        <f t="shared" si="85"/>
        <v>2,     170884,   "HPSA065KD 2**  (66 gal, JA13)"</v>
      </c>
      <c r="AB153" s="129" t="str">
        <f t="shared" si="81"/>
        <v>Lochinvar</v>
      </c>
      <c r="AC153" s="149" t="s">
        <v>854</v>
      </c>
      <c r="AD153" s="154">
        <f>COUNTIF(AC$64:AC$428, AC153)</f>
        <v>1</v>
      </c>
      <c r="AE153" s="127" t="str">
        <f t="shared" si="86"/>
        <v xml:space="preserve">          case  HPSA065KD 2**  (66 gal, JA13)   :   "LochinvarHPSA065KD2xx"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  <c r="AMM153"/>
      <c r="AMN153"/>
      <c r="AMO153"/>
      <c r="AMP153"/>
      <c r="AMQ153"/>
      <c r="AMR153"/>
      <c r="AMS153"/>
      <c r="AMT153"/>
      <c r="AMU153"/>
      <c r="AMV153"/>
      <c r="AMW153"/>
      <c r="AMX153"/>
      <c r="AMY153"/>
    </row>
    <row r="154" spans="3:1042" s="6" customFormat="1" ht="15" customHeight="1" x14ac:dyDescent="0.25">
      <c r="C154" s="150" t="str">
        <f t="shared" si="95"/>
        <v>Lochinvar</v>
      </c>
      <c r="D154" s="150" t="str">
        <f t="shared" si="96"/>
        <v>HPSA080KD 2**  (80 gal, JA13)</v>
      </c>
      <c r="E154" s="150">
        <f t="shared" si="97"/>
        <v>170985</v>
      </c>
      <c r="F154" s="55">
        <f t="shared" si="98"/>
        <v>80</v>
      </c>
      <c r="G154" s="6" t="str">
        <f t="shared" si="99"/>
        <v>AOSmithHPTS80</v>
      </c>
      <c r="H154" s="117">
        <f t="shared" si="100"/>
        <v>1</v>
      </c>
      <c r="I154" s="157" t="str">
        <f t="shared" si="101"/>
        <v>LochinvarHPSA080KD2xx</v>
      </c>
      <c r="J154" s="91" t="s">
        <v>192</v>
      </c>
      <c r="K154" s="32">
        <v>4</v>
      </c>
      <c r="L154" s="75">
        <f t="shared" si="102"/>
        <v>17</v>
      </c>
      <c r="M154" s="9" t="s">
        <v>25</v>
      </c>
      <c r="N154" s="62">
        <f t="shared" si="104"/>
        <v>9</v>
      </c>
      <c r="O154" s="62">
        <f xml:space="preserve"> (L154*10000) + (N154*100) + VLOOKUP( U154, $R$2:$T$61, 2, FALSE )</f>
        <v>170985</v>
      </c>
      <c r="P154" s="59" t="str">
        <f t="shared" si="103"/>
        <v>HPSA080KD 2**  (80 gal, JA13)</v>
      </c>
      <c r="Q154" s="156">
        <f>COUNTIF(P$64:P$428, P154)</f>
        <v>1</v>
      </c>
      <c r="R154" s="10" t="s">
        <v>852</v>
      </c>
      <c r="S154" s="11">
        <v>80</v>
      </c>
      <c r="T154" s="30" t="s">
        <v>829</v>
      </c>
      <c r="U154" s="80" t="s">
        <v>829</v>
      </c>
      <c r="V154" s="85" t="str">
        <f>VLOOKUP( U154, $R$2:$T$61, 3, FALSE )</f>
        <v>AOSmithHPTS80</v>
      </c>
      <c r="W154" s="118">
        <v>1</v>
      </c>
      <c r="X154" s="42">
        <v>4</v>
      </c>
      <c r="Y154" s="153">
        <v>44728</v>
      </c>
      <c r="Z154" s="44" t="s">
        <v>80</v>
      </c>
      <c r="AA154" s="127" t="str">
        <f t="shared" si="85"/>
        <v>2,     170985,   "HPSA080KD 2**  (80 gal, JA13)"</v>
      </c>
      <c r="AB154" s="129" t="str">
        <f t="shared" si="81"/>
        <v>Lochinvar</v>
      </c>
      <c r="AC154" s="149" t="s">
        <v>855</v>
      </c>
      <c r="AD154" s="154">
        <f>COUNTIF(AC$64:AC$428, AC154)</f>
        <v>1</v>
      </c>
      <c r="AE154" s="127" t="str">
        <f t="shared" si="86"/>
        <v xml:space="preserve">          case  HPSA080KD 2**  (80 gal, JA13)   :   "LochinvarHPSA080KD2xx"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  <c r="AMM154"/>
      <c r="AMN154"/>
      <c r="AMO154"/>
      <c r="AMP154"/>
      <c r="AMQ154"/>
      <c r="AMR154"/>
      <c r="AMS154"/>
      <c r="AMT154"/>
      <c r="AMU154"/>
      <c r="AMV154"/>
      <c r="AMW154"/>
      <c r="AMX154"/>
      <c r="AMY154"/>
    </row>
    <row r="155" spans="3:1042" s="6" customFormat="1" ht="15" customHeight="1" x14ac:dyDescent="0.25">
      <c r="C155" s="6" t="str">
        <f t="shared" si="88"/>
        <v>Lochinvar</v>
      </c>
      <c r="D155" s="6" t="str">
        <f t="shared" si="89"/>
        <v>HPA051KD 120  (50 gal)</v>
      </c>
      <c r="E155" s="6">
        <f t="shared" si="90"/>
        <v>170113</v>
      </c>
      <c r="F155" s="55">
        <f t="shared" si="18"/>
        <v>50</v>
      </c>
      <c r="G155" s="6" t="str">
        <f t="shared" si="91"/>
        <v>AOSmithHPTU50</v>
      </c>
      <c r="H155" s="117">
        <f t="shared" si="20"/>
        <v>0</v>
      </c>
      <c r="I155" s="157" t="str">
        <f t="shared" si="92"/>
        <v>LochinvarHPA051</v>
      </c>
      <c r="J155" s="91" t="s">
        <v>192</v>
      </c>
      <c r="K155" s="32">
        <v>3</v>
      </c>
      <c r="L155" s="75">
        <f t="shared" si="22"/>
        <v>17</v>
      </c>
      <c r="M155" s="9" t="s">
        <v>25</v>
      </c>
      <c r="N155" s="110">
        <v>1</v>
      </c>
      <c r="O155" s="62">
        <f xml:space="preserve"> (L155*10000) + (N155*100) + VLOOKUP( U155, $R$2:$T$61, 2, FALSE )</f>
        <v>170113</v>
      </c>
      <c r="P155" s="59" t="str">
        <f t="shared" si="94"/>
        <v>HPA051KD 120  (50 gal)</v>
      </c>
      <c r="Q155" s="156">
        <f>COUNTIF(P$64:P$428, P155)</f>
        <v>1</v>
      </c>
      <c r="R155" s="10" t="s">
        <v>26</v>
      </c>
      <c r="S155" s="11">
        <v>50</v>
      </c>
      <c r="T155" s="30" t="s">
        <v>81</v>
      </c>
      <c r="U155" s="80" t="s">
        <v>106</v>
      </c>
      <c r="V155" s="85" t="str">
        <f>VLOOKUP( U155, $R$2:$T$61, 3, FALSE )</f>
        <v>AOSmithHPTU50</v>
      </c>
      <c r="W155" s="116">
        <v>0</v>
      </c>
      <c r="X155" s="42" t="s">
        <v>8</v>
      </c>
      <c r="Y155" s="43">
        <v>42545</v>
      </c>
      <c r="Z155" s="44" t="s">
        <v>80</v>
      </c>
      <c r="AA155" s="127" t="str">
        <f t="shared" si="85"/>
        <v>2,     170113,   "HPA051KD 120  (50 gal)"</v>
      </c>
      <c r="AB155" s="128" t="str">
        <f>M155</f>
        <v>Lochinvar</v>
      </c>
      <c r="AC155" s="130" t="s">
        <v>494</v>
      </c>
      <c r="AD155" s="154">
        <f>COUNTIF(AC$64:AC$428, AC155)</f>
        <v>1</v>
      </c>
      <c r="AE155" s="127" t="str">
        <f t="shared" si="86"/>
        <v xml:space="preserve">          case  HPA051KD 120  (50 gal)   :   "LochinvarHPA051"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  <c r="AMM155"/>
      <c r="AMN155"/>
      <c r="AMO155"/>
      <c r="AMP155"/>
      <c r="AMQ155"/>
      <c r="AMR155"/>
      <c r="AMS155"/>
      <c r="AMT155"/>
      <c r="AMU155"/>
      <c r="AMV155"/>
      <c r="AMW155"/>
      <c r="AMX155"/>
      <c r="AMY155"/>
    </row>
    <row r="156" spans="3:1042" s="6" customFormat="1" ht="15" customHeight="1" x14ac:dyDescent="0.25">
      <c r="C156" s="6" t="str">
        <f t="shared" si="88"/>
        <v>Lochinvar</v>
      </c>
      <c r="D156" s="6" t="str">
        <f t="shared" si="89"/>
        <v>HPA052KD 120  (50 gal)</v>
      </c>
      <c r="E156" s="6">
        <f t="shared" si="90"/>
        <v>170213</v>
      </c>
      <c r="F156" s="55">
        <f t="shared" si="18"/>
        <v>50</v>
      </c>
      <c r="G156" s="6" t="str">
        <f t="shared" si="91"/>
        <v>AOSmithHPTU50</v>
      </c>
      <c r="H156" s="117">
        <f t="shared" si="20"/>
        <v>0</v>
      </c>
      <c r="I156" s="157" t="str">
        <f t="shared" si="92"/>
        <v>LochinvarHPA052</v>
      </c>
      <c r="J156" s="91" t="s">
        <v>192</v>
      </c>
      <c r="K156" s="32">
        <v>3</v>
      </c>
      <c r="L156" s="75">
        <f t="shared" si="22"/>
        <v>17</v>
      </c>
      <c r="M156" s="9" t="s">
        <v>25</v>
      </c>
      <c r="N156" s="62">
        <f t="shared" ref="N156:N160" si="105">N155+1</f>
        <v>2</v>
      </c>
      <c r="O156" s="62">
        <f xml:space="preserve"> (L156*10000) + (N156*100) + VLOOKUP( U156, $R$2:$T$61, 2, FALSE )</f>
        <v>170213</v>
      </c>
      <c r="P156" s="59" t="str">
        <f t="shared" si="94"/>
        <v>HPA052KD 120  (50 gal)</v>
      </c>
      <c r="Q156" s="156">
        <f>COUNTIF(P$64:P$428, P156)</f>
        <v>1</v>
      </c>
      <c r="R156" s="10" t="s">
        <v>27</v>
      </c>
      <c r="S156" s="11">
        <v>50</v>
      </c>
      <c r="T156" s="30" t="s">
        <v>81</v>
      </c>
      <c r="U156" s="80" t="s">
        <v>106</v>
      </c>
      <c r="V156" s="85" t="str">
        <f>VLOOKUP( U156, $R$2:$T$61, 3, FALSE )</f>
        <v>AOSmithHPTU50</v>
      </c>
      <c r="W156" s="116">
        <v>0</v>
      </c>
      <c r="X156" s="42" t="s">
        <v>8</v>
      </c>
      <c r="Y156" s="43">
        <v>42545</v>
      </c>
      <c r="Z156" s="44" t="s">
        <v>80</v>
      </c>
      <c r="AA156" s="127" t="str">
        <f t="shared" si="85"/>
        <v>2,     170213,   "HPA052KD 120  (50 gal)"</v>
      </c>
      <c r="AB156" s="129" t="str">
        <f t="shared" si="81"/>
        <v>Lochinvar</v>
      </c>
      <c r="AC156" s="130" t="s">
        <v>495</v>
      </c>
      <c r="AD156" s="154">
        <f>COUNTIF(AC$64:AC$428, AC156)</f>
        <v>1</v>
      </c>
      <c r="AE156" s="127" t="str">
        <f t="shared" si="86"/>
        <v xml:space="preserve">          case  HPA052KD 120  (50 gal)   :   "LochinvarHPA052"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  <c r="AMM156"/>
      <c r="AMN156"/>
      <c r="AMO156"/>
      <c r="AMP156"/>
      <c r="AMQ156"/>
      <c r="AMR156"/>
      <c r="AMS156"/>
      <c r="AMT156"/>
      <c r="AMU156"/>
      <c r="AMV156"/>
      <c r="AMW156"/>
      <c r="AMX156"/>
      <c r="AMY156"/>
    </row>
    <row r="157" spans="3:1042" s="6" customFormat="1" ht="15" customHeight="1" x14ac:dyDescent="0.25">
      <c r="C157" s="6" t="str">
        <f t="shared" si="88"/>
        <v>Lochinvar</v>
      </c>
      <c r="D157" s="6" t="str">
        <f t="shared" si="89"/>
        <v>HPA067KD 120  (66 gal)</v>
      </c>
      <c r="E157" s="6">
        <f t="shared" si="90"/>
        <v>170314</v>
      </c>
      <c r="F157" s="55">
        <f t="shared" si="18"/>
        <v>66</v>
      </c>
      <c r="G157" s="6" t="str">
        <f t="shared" si="91"/>
        <v>AOSmithHPTU66</v>
      </c>
      <c r="H157" s="117">
        <f t="shared" si="20"/>
        <v>0</v>
      </c>
      <c r="I157" s="157" t="str">
        <f t="shared" si="92"/>
        <v>LochinvarHPA067</v>
      </c>
      <c r="J157" s="91" t="s">
        <v>192</v>
      </c>
      <c r="K157" s="32">
        <v>3</v>
      </c>
      <c r="L157" s="75">
        <f t="shared" si="22"/>
        <v>17</v>
      </c>
      <c r="M157" s="9" t="s">
        <v>25</v>
      </c>
      <c r="N157" s="62">
        <f t="shared" si="105"/>
        <v>3</v>
      </c>
      <c r="O157" s="62">
        <f xml:space="preserve"> (L157*10000) + (N157*100) + VLOOKUP( U157, $R$2:$T$61, 2, FALSE )</f>
        <v>170314</v>
      </c>
      <c r="P157" s="59" t="str">
        <f t="shared" si="94"/>
        <v>HPA067KD 120  (66 gal)</v>
      </c>
      <c r="Q157" s="156">
        <f>COUNTIF(P$64:P$428, P157)</f>
        <v>1</v>
      </c>
      <c r="R157" s="10" t="s">
        <v>28</v>
      </c>
      <c r="S157" s="11">
        <v>66</v>
      </c>
      <c r="T157" s="30" t="s">
        <v>82</v>
      </c>
      <c r="U157" s="80" t="s">
        <v>102</v>
      </c>
      <c r="V157" s="85" t="str">
        <f>VLOOKUP( U157, $R$2:$T$61, 3, FALSE )</f>
        <v>AOSmithHPTU66</v>
      </c>
      <c r="W157" s="116">
        <v>0</v>
      </c>
      <c r="X157" s="42">
        <v>3</v>
      </c>
      <c r="Y157" s="43">
        <v>42545</v>
      </c>
      <c r="Z157" s="44" t="s">
        <v>80</v>
      </c>
      <c r="AA157" s="127" t="str">
        <f t="shared" si="85"/>
        <v>2,     170314,   "HPA067KD 120  (66 gal)"</v>
      </c>
      <c r="AB157" s="129" t="str">
        <f t="shared" si="81"/>
        <v>Lochinvar</v>
      </c>
      <c r="AC157" s="130" t="s">
        <v>496</v>
      </c>
      <c r="AD157" s="154">
        <f>COUNTIF(AC$64:AC$428, AC157)</f>
        <v>1</v>
      </c>
      <c r="AE157" s="127" t="str">
        <f t="shared" si="86"/>
        <v xml:space="preserve">          case  HPA067KD 120  (66 gal)   :   "LochinvarHPA067"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</row>
    <row r="158" spans="3:1042" s="6" customFormat="1" ht="15" customHeight="1" x14ac:dyDescent="0.25">
      <c r="C158" s="6" t="str">
        <f t="shared" si="88"/>
        <v>Lochinvar</v>
      </c>
      <c r="D158" s="6" t="str">
        <f t="shared" si="89"/>
        <v>HPA068KD 120  (66 gal)</v>
      </c>
      <c r="E158" s="6">
        <f t="shared" si="90"/>
        <v>170414</v>
      </c>
      <c r="F158" s="55">
        <f t="shared" si="18"/>
        <v>66</v>
      </c>
      <c r="G158" s="6" t="str">
        <f t="shared" si="91"/>
        <v>AOSmithHPTU66</v>
      </c>
      <c r="H158" s="117">
        <f t="shared" si="20"/>
        <v>0</v>
      </c>
      <c r="I158" s="157" t="str">
        <f t="shared" si="92"/>
        <v>LochinvarHPA068</v>
      </c>
      <c r="J158" s="91" t="s">
        <v>192</v>
      </c>
      <c r="K158" s="32">
        <v>3</v>
      </c>
      <c r="L158" s="75">
        <f t="shared" si="22"/>
        <v>17</v>
      </c>
      <c r="M158" s="9" t="s">
        <v>25</v>
      </c>
      <c r="N158" s="62">
        <f t="shared" si="105"/>
        <v>4</v>
      </c>
      <c r="O158" s="62">
        <f xml:space="preserve"> (L158*10000) + (N158*100) + VLOOKUP( U158, $R$2:$T$61, 2, FALSE )</f>
        <v>170414</v>
      </c>
      <c r="P158" s="59" t="str">
        <f t="shared" si="94"/>
        <v>HPA068KD 120  (66 gal)</v>
      </c>
      <c r="Q158" s="156">
        <f>COUNTIF(P$64:P$428, P158)</f>
        <v>1</v>
      </c>
      <c r="R158" s="10" t="s">
        <v>29</v>
      </c>
      <c r="S158" s="11">
        <v>66</v>
      </c>
      <c r="T158" s="30" t="s">
        <v>82</v>
      </c>
      <c r="U158" s="80" t="s">
        <v>102</v>
      </c>
      <c r="V158" s="85" t="str">
        <f>VLOOKUP( U158, $R$2:$T$61, 3, FALSE )</f>
        <v>AOSmithHPTU66</v>
      </c>
      <c r="W158" s="116">
        <v>0</v>
      </c>
      <c r="X158" s="42">
        <v>3</v>
      </c>
      <c r="Y158" s="43">
        <v>42545</v>
      </c>
      <c r="Z158" s="44" t="s">
        <v>80</v>
      </c>
      <c r="AA158" s="127" t="str">
        <f t="shared" si="85"/>
        <v>2,     170414,   "HPA068KD 120  (66 gal)"</v>
      </c>
      <c r="AB158" s="129" t="str">
        <f t="shared" si="81"/>
        <v>Lochinvar</v>
      </c>
      <c r="AC158" s="130" t="s">
        <v>497</v>
      </c>
      <c r="AD158" s="154">
        <f>COUNTIF(AC$64:AC$428, AC158)</f>
        <v>1</v>
      </c>
      <c r="AE158" s="127" t="str">
        <f t="shared" si="86"/>
        <v xml:space="preserve">          case  HPA068KD 120  (66 gal)   :   "LochinvarHPA068"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  <c r="AMM158"/>
      <c r="AMN158"/>
      <c r="AMO158"/>
      <c r="AMP158"/>
      <c r="AMQ158"/>
      <c r="AMR158"/>
      <c r="AMS158"/>
      <c r="AMT158"/>
      <c r="AMU158"/>
      <c r="AMV158"/>
      <c r="AMW158"/>
      <c r="AMX158"/>
      <c r="AMY158"/>
    </row>
    <row r="159" spans="3:1042" s="6" customFormat="1" ht="15" customHeight="1" x14ac:dyDescent="0.25">
      <c r="C159" s="6" t="str">
        <f t="shared" si="88"/>
        <v>Lochinvar</v>
      </c>
      <c r="D159" s="6" t="str">
        <f t="shared" si="89"/>
        <v>HPA081KD 120  (80 gal)</v>
      </c>
      <c r="E159" s="6">
        <f t="shared" si="90"/>
        <v>170515</v>
      </c>
      <c r="F159" s="55">
        <f t="shared" si="18"/>
        <v>80</v>
      </c>
      <c r="G159" s="6" t="str">
        <f t="shared" si="91"/>
        <v>AOSmithHPTU80</v>
      </c>
      <c r="H159" s="117">
        <f t="shared" si="20"/>
        <v>0</v>
      </c>
      <c r="I159" s="157" t="str">
        <f t="shared" si="92"/>
        <v>LochinvarHPA081</v>
      </c>
      <c r="J159" s="91" t="s">
        <v>192</v>
      </c>
      <c r="K159" s="32">
        <v>3</v>
      </c>
      <c r="L159" s="75">
        <f t="shared" si="22"/>
        <v>17</v>
      </c>
      <c r="M159" s="9" t="s">
        <v>25</v>
      </c>
      <c r="N159" s="62">
        <f t="shared" si="105"/>
        <v>5</v>
      </c>
      <c r="O159" s="62">
        <f xml:space="preserve"> (L159*10000) + (N159*100) + VLOOKUP( U159, $R$2:$T$61, 2, FALSE )</f>
        <v>170515</v>
      </c>
      <c r="P159" s="59" t="str">
        <f t="shared" si="94"/>
        <v>HPA081KD 120  (80 gal)</v>
      </c>
      <c r="Q159" s="156">
        <f>COUNTIF(P$64:P$428, P159)</f>
        <v>1</v>
      </c>
      <c r="R159" s="10" t="s">
        <v>30</v>
      </c>
      <c r="S159" s="11">
        <v>80</v>
      </c>
      <c r="T159" s="30" t="s">
        <v>83</v>
      </c>
      <c r="U159" s="80" t="s">
        <v>103</v>
      </c>
      <c r="V159" s="85" t="str">
        <f>VLOOKUP( U159, $R$2:$T$61, 3, FALSE )</f>
        <v>AOSmithHPTU80</v>
      </c>
      <c r="W159" s="116">
        <v>0</v>
      </c>
      <c r="X159" s="42" t="s">
        <v>13</v>
      </c>
      <c r="Y159" s="43">
        <v>42545</v>
      </c>
      <c r="Z159" s="44" t="s">
        <v>80</v>
      </c>
      <c r="AA159" s="127" t="str">
        <f t="shared" si="85"/>
        <v>2,     170515,   "HPA081KD 120  (80 gal)"</v>
      </c>
      <c r="AB159" s="129" t="str">
        <f t="shared" si="81"/>
        <v>Lochinvar</v>
      </c>
      <c r="AC159" s="130" t="s">
        <v>498</v>
      </c>
      <c r="AD159" s="154">
        <f>COUNTIF(AC$64:AC$428, AC159)</f>
        <v>1</v>
      </c>
      <c r="AE159" s="127" t="str">
        <f t="shared" si="86"/>
        <v xml:space="preserve">          case  HPA081KD 120  (80 gal)   :   "LochinvarHPA081"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  <c r="AMM159"/>
      <c r="AMN159"/>
      <c r="AMO159"/>
      <c r="AMP159"/>
      <c r="AMQ159"/>
      <c r="AMR159"/>
      <c r="AMS159"/>
      <c r="AMT159"/>
      <c r="AMU159"/>
      <c r="AMV159"/>
      <c r="AMW159"/>
      <c r="AMX159"/>
      <c r="AMY159"/>
    </row>
    <row r="160" spans="3:1042" s="6" customFormat="1" ht="15" customHeight="1" x14ac:dyDescent="0.25">
      <c r="C160" s="6" t="str">
        <f t="shared" si="88"/>
        <v>Lochinvar</v>
      </c>
      <c r="D160" s="6" t="str">
        <f t="shared" si="89"/>
        <v>HPA082KD 120  (80 gal)</v>
      </c>
      <c r="E160" s="6">
        <f t="shared" si="90"/>
        <v>170615</v>
      </c>
      <c r="F160" s="55">
        <f t="shared" si="18"/>
        <v>80</v>
      </c>
      <c r="G160" s="6" t="str">
        <f t="shared" si="91"/>
        <v>AOSmithHPTU80</v>
      </c>
      <c r="H160" s="117">
        <f t="shared" si="20"/>
        <v>0</v>
      </c>
      <c r="I160" s="157" t="str">
        <f t="shared" si="92"/>
        <v>LochinvarHPA082</v>
      </c>
      <c r="J160" s="91" t="s">
        <v>192</v>
      </c>
      <c r="K160" s="32">
        <v>3</v>
      </c>
      <c r="L160" s="75">
        <f t="shared" si="22"/>
        <v>17</v>
      </c>
      <c r="M160" s="9" t="s">
        <v>25</v>
      </c>
      <c r="N160" s="62">
        <f t="shared" si="105"/>
        <v>6</v>
      </c>
      <c r="O160" s="62">
        <f xml:space="preserve"> (L160*10000) + (N160*100) + VLOOKUP( U160, $R$2:$T$61, 2, FALSE )</f>
        <v>170615</v>
      </c>
      <c r="P160" s="59" t="str">
        <f t="shared" si="94"/>
        <v>HPA082KD 120  (80 gal)</v>
      </c>
      <c r="Q160" s="156">
        <f>COUNTIF(P$64:P$428, P160)</f>
        <v>1</v>
      </c>
      <c r="R160" s="10" t="s">
        <v>31</v>
      </c>
      <c r="S160" s="11">
        <v>80</v>
      </c>
      <c r="T160" s="30" t="s">
        <v>83</v>
      </c>
      <c r="U160" s="80" t="s">
        <v>103</v>
      </c>
      <c r="V160" s="85" t="str">
        <f>VLOOKUP( U160, $R$2:$T$61, 3, FALSE )</f>
        <v>AOSmithHPTU80</v>
      </c>
      <c r="W160" s="116">
        <v>0</v>
      </c>
      <c r="X160" s="42" t="s">
        <v>13</v>
      </c>
      <c r="Y160" s="43">
        <v>42545</v>
      </c>
      <c r="Z160" s="44" t="s">
        <v>80</v>
      </c>
      <c r="AA160" s="127" t="str">
        <f t="shared" si="85"/>
        <v>2,     170615,   "HPA082KD 120  (80 gal)"</v>
      </c>
      <c r="AB160" s="129" t="str">
        <f t="shared" si="81"/>
        <v>Lochinvar</v>
      </c>
      <c r="AC160" s="130" t="s">
        <v>499</v>
      </c>
      <c r="AD160" s="154">
        <f>COUNTIF(AC$64:AC$428, AC160)</f>
        <v>1</v>
      </c>
      <c r="AE160" s="127" t="str">
        <f t="shared" si="86"/>
        <v xml:space="preserve">          case  HPA082KD 120  (80 gal)   :   "LochinvarHPA082"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  <c r="AMM160"/>
      <c r="AMN160"/>
      <c r="AMO160"/>
      <c r="AMP160"/>
      <c r="AMQ160"/>
      <c r="AMR160"/>
      <c r="AMS160"/>
      <c r="AMT160"/>
      <c r="AMU160"/>
      <c r="AMV160"/>
      <c r="AMW160"/>
      <c r="AMX160"/>
      <c r="AMY160"/>
    </row>
    <row r="161" spans="3:1042" s="6" customFormat="1" ht="15" customHeight="1" x14ac:dyDescent="0.25">
      <c r="C161" s="150" t="str">
        <f t="shared" si="88"/>
        <v>Reliance</v>
      </c>
      <c r="D161" s="150" t="str">
        <f t="shared" si="89"/>
        <v>10-50-DHPTS 2**  (50 gal, JA13)</v>
      </c>
      <c r="E161" s="150">
        <f t="shared" si="90"/>
        <v>181683</v>
      </c>
      <c r="F161" s="55">
        <f t="shared" si="18"/>
        <v>50</v>
      </c>
      <c r="G161" s="6" t="str">
        <f t="shared" si="91"/>
        <v>AOSmithHPTS50</v>
      </c>
      <c r="H161" s="117">
        <f t="shared" si="20"/>
        <v>1</v>
      </c>
      <c r="I161" s="157" t="str">
        <f t="shared" si="92"/>
        <v>Reliance1050DHPTS2xx</v>
      </c>
      <c r="J161" s="91" t="s">
        <v>192</v>
      </c>
      <c r="K161" s="32">
        <v>4</v>
      </c>
      <c r="L161" s="75">
        <f t="shared" si="22"/>
        <v>18</v>
      </c>
      <c r="M161" s="160" t="s">
        <v>32</v>
      </c>
      <c r="N161" s="61">
        <v>16</v>
      </c>
      <c r="O161" s="62">
        <f xml:space="preserve"> (L161*10000) + (N161*100) + VLOOKUP( U161, $R$2:$T$61, 2, FALSE )</f>
        <v>181683</v>
      </c>
      <c r="P161" s="59" t="str">
        <f t="shared" si="94"/>
        <v>10-50-DHPTS 2**  (50 gal, JA13)</v>
      </c>
      <c r="Q161" s="156">
        <f>COUNTIF(P$64:P$428, P161)</f>
        <v>1</v>
      </c>
      <c r="R161" s="10" t="s">
        <v>857</v>
      </c>
      <c r="S161" s="11">
        <v>50</v>
      </c>
      <c r="T161" s="30" t="s">
        <v>827</v>
      </c>
      <c r="U161" s="80" t="s">
        <v>827</v>
      </c>
      <c r="V161" s="85" t="str">
        <f>VLOOKUP( U161, $R$2:$T$61, 3, FALSE )</f>
        <v>AOSmithHPTS50</v>
      </c>
      <c r="W161" s="118">
        <v>1</v>
      </c>
      <c r="X161" s="42" t="s">
        <v>8</v>
      </c>
      <c r="Y161" s="153">
        <v>44728</v>
      </c>
      <c r="Z161" s="44" t="s">
        <v>80</v>
      </c>
      <c r="AA161" s="127" t="str">
        <f t="shared" si="85"/>
        <v>2,     181683,   "10-50-DHPTS 2**  (50 gal, JA13)"</v>
      </c>
      <c r="AB161" s="128" t="str">
        <f>M161</f>
        <v>Reliance</v>
      </c>
      <c r="AC161" s="149" t="s">
        <v>860</v>
      </c>
      <c r="AD161" s="154">
        <f>COUNTIF(AC$64:AC$428, AC161)</f>
        <v>1</v>
      </c>
      <c r="AE161" s="127" t="str">
        <f t="shared" si="86"/>
        <v xml:space="preserve">          case  10-50-DHPTS 2**  (50 gal, JA13)   :   "Reliance1050DHPTS2xx"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  <c r="AMM161"/>
      <c r="AMN161"/>
      <c r="AMO161"/>
      <c r="AMP161"/>
      <c r="AMQ161"/>
      <c r="AMR161"/>
      <c r="AMS161"/>
      <c r="AMT161"/>
      <c r="AMU161"/>
      <c r="AMV161"/>
      <c r="AMW161"/>
      <c r="AMX161"/>
      <c r="AMY161"/>
    </row>
    <row r="162" spans="3:1042" s="6" customFormat="1" ht="15" customHeight="1" x14ac:dyDescent="0.25">
      <c r="C162" s="150" t="str">
        <f t="shared" si="88"/>
        <v>Reliance</v>
      </c>
      <c r="D162" s="150" t="str">
        <f t="shared" si="89"/>
        <v>10-66-DHPTS 2**  (66 gal, JA13)</v>
      </c>
      <c r="E162" s="150">
        <f t="shared" si="90"/>
        <v>181784</v>
      </c>
      <c r="F162" s="55">
        <f t="shared" si="18"/>
        <v>66</v>
      </c>
      <c r="G162" s="6" t="str">
        <f t="shared" si="91"/>
        <v>AOSmithHPTS66</v>
      </c>
      <c r="H162" s="117">
        <f t="shared" si="20"/>
        <v>1</v>
      </c>
      <c r="I162" s="157" t="str">
        <f t="shared" si="92"/>
        <v>Reliance1066DHPTS2xx</v>
      </c>
      <c r="J162" s="91" t="s">
        <v>192</v>
      </c>
      <c r="K162" s="32">
        <v>4</v>
      </c>
      <c r="L162" s="75">
        <f t="shared" si="22"/>
        <v>18</v>
      </c>
      <c r="M162" s="9" t="s">
        <v>32</v>
      </c>
      <c r="N162" s="62">
        <f t="shared" ref="N162:N178" si="106">N161+1</f>
        <v>17</v>
      </c>
      <c r="O162" s="62">
        <f xml:space="preserve"> (L162*10000) + (N162*100) + VLOOKUP( U162, $R$2:$T$61, 2, FALSE )</f>
        <v>181784</v>
      </c>
      <c r="P162" s="59" t="str">
        <f t="shared" si="94"/>
        <v>10-66-DHPTS 2**  (66 gal, JA13)</v>
      </c>
      <c r="Q162" s="156">
        <f>COUNTIF(P$64:P$428, P162)</f>
        <v>1</v>
      </c>
      <c r="R162" s="10" t="s">
        <v>858</v>
      </c>
      <c r="S162" s="11">
        <v>66</v>
      </c>
      <c r="T162" s="30" t="s">
        <v>828</v>
      </c>
      <c r="U162" s="80" t="s">
        <v>828</v>
      </c>
      <c r="V162" s="85" t="str">
        <f>VLOOKUP( U162, $R$2:$T$61, 3, FALSE )</f>
        <v>AOSmithHPTS66</v>
      </c>
      <c r="W162" s="118">
        <v>1</v>
      </c>
      <c r="X162" s="42">
        <v>3</v>
      </c>
      <c r="Y162" s="153">
        <v>44728</v>
      </c>
      <c r="Z162" s="44" t="s">
        <v>80</v>
      </c>
      <c r="AA162" s="127" t="str">
        <f t="shared" si="85"/>
        <v>2,     181784,   "10-66-DHPTS 2**  (66 gal, JA13)"</v>
      </c>
      <c r="AB162" s="129" t="str">
        <f t="shared" si="81"/>
        <v>Reliance</v>
      </c>
      <c r="AC162" s="149" t="s">
        <v>861</v>
      </c>
      <c r="AD162" s="154">
        <f>COUNTIF(AC$64:AC$428, AC162)</f>
        <v>1</v>
      </c>
      <c r="AE162" s="127" t="str">
        <f t="shared" si="86"/>
        <v xml:space="preserve">          case  10-66-DHPTS 2**  (66 gal, JA13)   :   "Reliance1066DHPTS2xx"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  <c r="AMM162"/>
      <c r="AMN162"/>
      <c r="AMO162"/>
      <c r="AMP162"/>
      <c r="AMQ162"/>
      <c r="AMR162"/>
      <c r="AMS162"/>
      <c r="AMT162"/>
      <c r="AMU162"/>
      <c r="AMV162"/>
      <c r="AMW162"/>
      <c r="AMX162"/>
      <c r="AMY162"/>
    </row>
    <row r="163" spans="3:1042" s="6" customFormat="1" ht="15" customHeight="1" x14ac:dyDescent="0.25">
      <c r="C163" s="150" t="str">
        <f t="shared" si="88"/>
        <v>Reliance</v>
      </c>
      <c r="D163" s="150" t="str">
        <f t="shared" si="89"/>
        <v>10-80-DHPTS 2**  (80 gal, JA13)</v>
      </c>
      <c r="E163" s="150">
        <f t="shared" si="90"/>
        <v>181885</v>
      </c>
      <c r="F163" s="55">
        <f t="shared" ref="F163:F165" si="107">S163</f>
        <v>80</v>
      </c>
      <c r="G163" s="6" t="str">
        <f t="shared" si="91"/>
        <v>AOSmithHPTS80</v>
      </c>
      <c r="H163" s="117">
        <f t="shared" ref="H163:H165" si="108">W163</f>
        <v>1</v>
      </c>
      <c r="I163" s="157" t="str">
        <f t="shared" si="92"/>
        <v>Reliance1080DHPTS2xx</v>
      </c>
      <c r="J163" s="91" t="s">
        <v>192</v>
      </c>
      <c r="K163" s="32">
        <v>4</v>
      </c>
      <c r="L163" s="75">
        <f t="shared" ref="L163:L165" si="109">VLOOKUP( M163, $M$2:$N$21, 2, FALSE )</f>
        <v>18</v>
      </c>
      <c r="M163" s="9" t="s">
        <v>32</v>
      </c>
      <c r="N163" s="62">
        <f t="shared" si="106"/>
        <v>18</v>
      </c>
      <c r="O163" s="62">
        <f t="shared" ref="O163" si="110" xml:space="preserve"> (L163*10000) + (N163*100) + VLOOKUP( U163, $R$2:$T$61, 2, FALSE )</f>
        <v>181885</v>
      </c>
      <c r="P163" s="59" t="str">
        <f t="shared" si="94"/>
        <v>10-80-DHPTS 2**  (80 gal, JA13)</v>
      </c>
      <c r="Q163" s="156">
        <f>COUNTIF(P$64:P$428, P163)</f>
        <v>1</v>
      </c>
      <c r="R163" s="10" t="s">
        <v>859</v>
      </c>
      <c r="S163" s="11">
        <v>80</v>
      </c>
      <c r="T163" s="30" t="s">
        <v>829</v>
      </c>
      <c r="U163" s="80" t="s">
        <v>829</v>
      </c>
      <c r="V163" s="85" t="str">
        <f t="shared" ref="V163" si="111">VLOOKUP( U163, $R$2:$T$61, 3, FALSE )</f>
        <v>AOSmithHPTS80</v>
      </c>
      <c r="W163" s="118">
        <v>1</v>
      </c>
      <c r="X163" s="42">
        <v>4</v>
      </c>
      <c r="Y163" s="153">
        <v>44728</v>
      </c>
      <c r="Z163" s="44" t="s">
        <v>80</v>
      </c>
      <c r="AA163" s="127" t="str">
        <f t="shared" si="85"/>
        <v>2,     181885,   "10-80-DHPTS 2**  (80 gal, JA13)"</v>
      </c>
      <c r="AB163" s="129" t="str">
        <f t="shared" si="81"/>
        <v>Reliance</v>
      </c>
      <c r="AC163" s="149" t="s">
        <v>862</v>
      </c>
      <c r="AD163" s="154">
        <f>COUNTIF(AC$64:AC$428, AC163)</f>
        <v>1</v>
      </c>
      <c r="AE163" s="127" t="str">
        <f t="shared" si="86"/>
        <v xml:space="preserve">          case  10-80-DHPTS 2**  (80 gal, JA13)   :   "Reliance1080DHPTS2xx"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  <c r="AMM163"/>
      <c r="AMN163"/>
      <c r="AMO163"/>
      <c r="AMP163"/>
      <c r="AMQ163"/>
      <c r="AMR163"/>
      <c r="AMS163"/>
      <c r="AMT163"/>
      <c r="AMU163"/>
      <c r="AMV163"/>
      <c r="AMW163"/>
      <c r="AMX163"/>
      <c r="AMY163"/>
    </row>
    <row r="164" spans="3:1042" s="6" customFormat="1" ht="15" customHeight="1" x14ac:dyDescent="0.25">
      <c r="C164" s="6" t="str">
        <f t="shared" ref="C164:C166" si="112">M164</f>
        <v>Reliance</v>
      </c>
      <c r="D164" s="6" t="str">
        <f t="shared" ref="D164:D166" si="113">P164</f>
        <v>10 50 DHPHT 120  (50 gal)</v>
      </c>
      <c r="E164" s="6">
        <f t="shared" ref="E164:E166" si="114">O164</f>
        <v>180113</v>
      </c>
      <c r="F164" s="55">
        <f t="shared" si="107"/>
        <v>50</v>
      </c>
      <c r="G164" s="6" t="str">
        <f t="shared" ref="G164:G166" si="115">V164</f>
        <v>AOSmithHPTU50</v>
      </c>
      <c r="H164" s="117">
        <f t="shared" si="108"/>
        <v>0</v>
      </c>
      <c r="I164" s="157" t="str">
        <f t="shared" ref="I164:I166" si="116">AC164</f>
        <v>Reliance1050DHPHT</v>
      </c>
      <c r="J164" s="91" t="s">
        <v>192</v>
      </c>
      <c r="K164" s="32">
        <v>3</v>
      </c>
      <c r="L164" s="75">
        <f t="shared" si="109"/>
        <v>18</v>
      </c>
      <c r="M164" s="9" t="s">
        <v>32</v>
      </c>
      <c r="N164" s="110">
        <v>1</v>
      </c>
      <c r="O164" s="62">
        <f xml:space="preserve"> (L164*10000) + (N164*100) + VLOOKUP( U164, $R$2:$T$61, 2, FALSE )</f>
        <v>180113</v>
      </c>
      <c r="P164" s="59" t="str">
        <f t="shared" ref="P164:P166" si="117">R164 &amp; "  (" &amp; S164 &amp; " gal" &amp; IF(W164&gt;0, ", JA13)", ")")</f>
        <v>10 50 DHPHT 120  (50 gal)</v>
      </c>
      <c r="Q164" s="156">
        <f>COUNTIF(P$64:P$428, P164)</f>
        <v>1</v>
      </c>
      <c r="R164" s="10" t="s">
        <v>33</v>
      </c>
      <c r="S164" s="11">
        <v>50</v>
      </c>
      <c r="T164" s="30" t="s">
        <v>81</v>
      </c>
      <c r="U164" s="80" t="s">
        <v>106</v>
      </c>
      <c r="V164" s="85" t="str">
        <f>VLOOKUP( U164, $R$2:$T$61, 3, FALSE )</f>
        <v>AOSmithHPTU50</v>
      </c>
      <c r="W164" s="116">
        <v>0</v>
      </c>
      <c r="X164" s="42" t="s">
        <v>8</v>
      </c>
      <c r="Y164" s="43">
        <v>42545</v>
      </c>
      <c r="Z164" s="44" t="s">
        <v>80</v>
      </c>
      <c r="AA164" s="127" t="str">
        <f t="shared" si="85"/>
        <v>2,     180113,   "10 50 DHPHT 120  (50 gal)"</v>
      </c>
      <c r="AB164" s="128" t="str">
        <f>M164</f>
        <v>Reliance</v>
      </c>
      <c r="AC164" s="130" t="s">
        <v>500</v>
      </c>
      <c r="AD164" s="154">
        <f>COUNTIF(AC$64:AC$428, AC164)</f>
        <v>1</v>
      </c>
      <c r="AE164" s="127" t="str">
        <f t="shared" si="86"/>
        <v xml:space="preserve">          case  10 50 DHPHT 120  (50 gal)   :   "Reliance1050DHPHT"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  <c r="AMM164"/>
      <c r="AMN164"/>
      <c r="AMO164"/>
      <c r="AMP164"/>
      <c r="AMQ164"/>
      <c r="AMR164"/>
      <c r="AMS164"/>
      <c r="AMT164"/>
      <c r="AMU164"/>
      <c r="AMV164"/>
      <c r="AMW164"/>
      <c r="AMX164"/>
      <c r="AMY164"/>
    </row>
    <row r="165" spans="3:1042" s="6" customFormat="1" ht="15" customHeight="1" x14ac:dyDescent="0.25">
      <c r="C165" s="6" t="str">
        <f t="shared" si="112"/>
        <v>Reliance</v>
      </c>
      <c r="D165" s="6" t="str">
        <f t="shared" si="113"/>
        <v>10 50 DHPHTNE 120  (50 gal)</v>
      </c>
      <c r="E165" s="6">
        <f t="shared" si="114"/>
        <v>180213</v>
      </c>
      <c r="F165" s="55">
        <f t="shared" si="107"/>
        <v>50</v>
      </c>
      <c r="G165" s="6" t="str">
        <f t="shared" si="115"/>
        <v>AOSmithHPTU50</v>
      </c>
      <c r="H165" s="117">
        <f t="shared" si="108"/>
        <v>0</v>
      </c>
      <c r="I165" s="157" t="str">
        <f t="shared" si="116"/>
        <v>Reliance1050DHPHTNE</v>
      </c>
      <c r="J165" s="91" t="s">
        <v>192</v>
      </c>
      <c r="K165" s="32">
        <v>3</v>
      </c>
      <c r="L165" s="75">
        <f t="shared" si="109"/>
        <v>18</v>
      </c>
      <c r="M165" s="9" t="s">
        <v>32</v>
      </c>
      <c r="N165" s="62">
        <f t="shared" si="106"/>
        <v>2</v>
      </c>
      <c r="O165" s="62">
        <f xml:space="preserve"> (L165*10000) + (N165*100) + VLOOKUP( U165, $R$2:$T$61, 2, FALSE )</f>
        <v>180213</v>
      </c>
      <c r="P165" s="59" t="str">
        <f t="shared" si="117"/>
        <v>10 50 DHPHTNE 120  (50 gal)</v>
      </c>
      <c r="Q165" s="156">
        <f>COUNTIF(P$64:P$428, P165)</f>
        <v>1</v>
      </c>
      <c r="R165" s="10" t="s">
        <v>34</v>
      </c>
      <c r="S165" s="11">
        <v>50</v>
      </c>
      <c r="T165" s="30" t="s">
        <v>81</v>
      </c>
      <c r="U165" s="80" t="s">
        <v>106</v>
      </c>
      <c r="V165" s="85" t="str">
        <f>VLOOKUP( U165, $R$2:$T$61, 3, FALSE )</f>
        <v>AOSmithHPTU50</v>
      </c>
      <c r="W165" s="116">
        <v>0</v>
      </c>
      <c r="X165" s="42" t="s">
        <v>8</v>
      </c>
      <c r="Y165" s="43">
        <v>42545</v>
      </c>
      <c r="Z165" s="44" t="s">
        <v>80</v>
      </c>
      <c r="AA165" s="127" t="str">
        <f t="shared" si="85"/>
        <v>2,     180213,   "10 50 DHPHTNE 120  (50 gal)"</v>
      </c>
      <c r="AB165" s="129" t="str">
        <f t="shared" si="81"/>
        <v>Reliance</v>
      </c>
      <c r="AC165" s="130" t="s">
        <v>501</v>
      </c>
      <c r="AD165" s="154">
        <f>COUNTIF(AC$64:AC$428, AC165)</f>
        <v>1</v>
      </c>
      <c r="AE165" s="127" t="str">
        <f t="shared" si="86"/>
        <v xml:space="preserve">          case  10 50 DHPHTNE 120  (50 gal)   :   "Reliance1050DHPHTNE"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</row>
    <row r="166" spans="3:1042" s="6" customFormat="1" ht="15" customHeight="1" x14ac:dyDescent="0.25">
      <c r="C166" s="121" t="str">
        <f t="shared" si="112"/>
        <v>Reliance</v>
      </c>
      <c r="D166" s="121" t="str">
        <f t="shared" si="113"/>
        <v>10-50-DHPHTDR 130  (50 gal, JA13)</v>
      </c>
      <c r="E166" s="121">
        <f t="shared" si="114"/>
        <v>181313</v>
      </c>
      <c r="F166" s="55">
        <f t="shared" ref="F166" si="118">S166</f>
        <v>50</v>
      </c>
      <c r="G166" s="6" t="str">
        <f t="shared" si="115"/>
        <v>AOSmithHPTU50</v>
      </c>
      <c r="H166" s="117">
        <f t="shared" ref="H166" si="119">W166</f>
        <v>1</v>
      </c>
      <c r="I166" s="157" t="str">
        <f t="shared" si="116"/>
        <v>Reliance1050DHPHTDR</v>
      </c>
      <c r="J166" s="91" t="s">
        <v>192</v>
      </c>
      <c r="K166" s="32">
        <v>3</v>
      </c>
      <c r="L166" s="75">
        <f t="shared" ref="L166" si="120">VLOOKUP( M166, $M$2:$N$21, 2, FALSE )</f>
        <v>18</v>
      </c>
      <c r="M166" s="9" t="s">
        <v>32</v>
      </c>
      <c r="N166" s="122">
        <v>13</v>
      </c>
      <c r="O166" s="62">
        <f t="shared" ref="O166" si="121" xml:space="preserve"> (L166*10000) + (N166*100) + VLOOKUP( U166, $R$2:$T$61, 2, FALSE )</f>
        <v>181313</v>
      </c>
      <c r="P166" s="59" t="str">
        <f t="shared" si="117"/>
        <v>10-50-DHPHTDR 130  (50 gal, JA13)</v>
      </c>
      <c r="Q166" s="156">
        <f>COUNTIF(P$64:P$428, P166)</f>
        <v>1</v>
      </c>
      <c r="R166" s="10" t="s">
        <v>361</v>
      </c>
      <c r="S166" s="11">
        <v>50</v>
      </c>
      <c r="T166" s="30" t="s">
        <v>81</v>
      </c>
      <c r="U166" s="80" t="s">
        <v>106</v>
      </c>
      <c r="V166" s="85" t="str">
        <f t="shared" ref="V166" si="122">VLOOKUP( U166, $R$2:$T$61, 3, FALSE )</f>
        <v>AOSmithHPTU50</v>
      </c>
      <c r="W166" s="118">
        <v>1</v>
      </c>
      <c r="X166" s="42" t="s">
        <v>8</v>
      </c>
      <c r="Y166" s="43">
        <v>44118</v>
      </c>
      <c r="Z166" s="44" t="s">
        <v>80</v>
      </c>
      <c r="AA166" s="127" t="str">
        <f t="shared" si="85"/>
        <v>2,     181313,   "10-50-DHPHTDR 130  (50 gal, JA13)"</v>
      </c>
      <c r="AB166" s="129" t="str">
        <f t="shared" si="81"/>
        <v>Reliance</v>
      </c>
      <c r="AC166" s="131" t="s">
        <v>512</v>
      </c>
      <c r="AD166" s="154">
        <f>COUNTIF(AC$64:AC$428, AC166)</f>
        <v>1</v>
      </c>
      <c r="AE166" s="127" t="str">
        <f t="shared" si="86"/>
        <v xml:space="preserve">          case  10-50-DHPHTDR 130  (50 gal, JA13)   :   "Reliance1050DHPHTDR"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</row>
    <row r="167" spans="3:1042" s="6" customFormat="1" ht="15" customHeight="1" x14ac:dyDescent="0.25">
      <c r="C167" s="6" t="str">
        <f t="shared" si="88"/>
        <v>Reliance</v>
      </c>
      <c r="D167" s="6" t="str">
        <f t="shared" si="89"/>
        <v>10 60 DHPT  (60 gal)</v>
      </c>
      <c r="E167" s="6">
        <f t="shared" si="90"/>
        <v>180311</v>
      </c>
      <c r="F167" s="55">
        <f t="shared" si="18"/>
        <v>60</v>
      </c>
      <c r="G167" s="6" t="str">
        <f t="shared" si="91"/>
        <v>AOSmithPHPT60</v>
      </c>
      <c r="H167" s="117">
        <f t="shared" si="20"/>
        <v>0</v>
      </c>
      <c r="I167" s="157" t="str">
        <f t="shared" si="92"/>
        <v>Reliance1060DHPTRes</v>
      </c>
      <c r="J167" s="91" t="s">
        <v>192</v>
      </c>
      <c r="K167" s="33">
        <v>1</v>
      </c>
      <c r="L167" s="75">
        <f t="shared" si="22"/>
        <v>18</v>
      </c>
      <c r="M167" s="18" t="s">
        <v>32</v>
      </c>
      <c r="N167" s="124">
        <f>N165+1</f>
        <v>3</v>
      </c>
      <c r="O167" s="62">
        <f xml:space="preserve"> (L167*10000) + (N167*100) + VLOOKUP( U167, $R$2:$T$61, 2, FALSE )</f>
        <v>180311</v>
      </c>
      <c r="P167" s="59" t="str">
        <f t="shared" si="94"/>
        <v>10 60 DHPT  (60 gal)</v>
      </c>
      <c r="Q167" s="156">
        <f>COUNTIF(P$64:P$428, P167)</f>
        <v>1</v>
      </c>
      <c r="R167" s="19" t="s">
        <v>108</v>
      </c>
      <c r="S167" s="20">
        <v>60</v>
      </c>
      <c r="T167" s="31" t="s">
        <v>104</v>
      </c>
      <c r="U167" s="80" t="s">
        <v>104</v>
      </c>
      <c r="V167" s="85" t="str">
        <f>VLOOKUP( U167, $R$2:$T$61, 3, FALSE )</f>
        <v>AOSmithPHPT60</v>
      </c>
      <c r="W167" s="116">
        <v>0</v>
      </c>
      <c r="X167" s="45"/>
      <c r="Y167" s="45"/>
      <c r="Z167" s="44"/>
      <c r="AA167" s="127" t="str">
        <f t="shared" si="85"/>
        <v>2,     180311,   "10 60 DHPT  (60 gal)"</v>
      </c>
      <c r="AB167" s="129" t="str">
        <f>AB163</f>
        <v>Reliance</v>
      </c>
      <c r="AC167" s="130" t="s">
        <v>502</v>
      </c>
      <c r="AD167" s="154">
        <f>COUNTIF(AC$64:AC$428, AC167)</f>
        <v>1</v>
      </c>
      <c r="AE167" s="127" t="str">
        <f t="shared" si="86"/>
        <v xml:space="preserve">          case  10 60 DHPT  (60 gal)   :   "Reliance1060DHPTRes"</v>
      </c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  <c r="HY167" s="28"/>
      <c r="HZ167" s="28"/>
      <c r="IA167" s="28"/>
      <c r="IB167" s="28"/>
      <c r="IC167" s="28"/>
      <c r="ID167" s="28"/>
      <c r="IE167" s="28"/>
      <c r="IF167" s="28"/>
      <c r="IG167" s="28"/>
      <c r="IH167" s="28"/>
      <c r="II167" s="28"/>
      <c r="IJ167" s="28"/>
      <c r="IK167" s="28"/>
      <c r="IL167" s="28"/>
      <c r="IM167" s="28"/>
      <c r="IN167" s="28"/>
      <c r="IO167" s="28"/>
      <c r="IP167" s="28"/>
      <c r="IQ167" s="28"/>
      <c r="IR167" s="28"/>
      <c r="IS167" s="28"/>
      <c r="IT167" s="28"/>
      <c r="IU167" s="28"/>
      <c r="IV167" s="28"/>
      <c r="IW167" s="28"/>
      <c r="IX167" s="28"/>
      <c r="IY167" s="28"/>
      <c r="IZ167" s="28"/>
      <c r="JA167" s="28"/>
      <c r="JB167" s="28"/>
      <c r="JC167" s="28"/>
      <c r="JD167" s="28"/>
      <c r="JE167" s="28"/>
      <c r="JF167" s="28"/>
      <c r="JG167" s="28"/>
      <c r="JH167" s="28"/>
      <c r="JI167" s="28"/>
      <c r="JJ167" s="28"/>
      <c r="JK167" s="28"/>
      <c r="JL167" s="28"/>
      <c r="JM167" s="28"/>
      <c r="JN167" s="28"/>
      <c r="JO167" s="28"/>
      <c r="JP167" s="28"/>
      <c r="JQ167" s="28"/>
      <c r="JR167" s="28"/>
      <c r="JS167" s="28"/>
      <c r="JT167" s="28"/>
      <c r="JU167" s="28"/>
      <c r="JV167" s="28"/>
      <c r="JW167" s="28"/>
      <c r="JX167" s="28"/>
      <c r="JY167" s="28"/>
      <c r="JZ167" s="28"/>
      <c r="KA167" s="28"/>
      <c r="KB167" s="28"/>
      <c r="KC167" s="28"/>
      <c r="KD167" s="28"/>
      <c r="KE167" s="28"/>
      <c r="KF167" s="28"/>
      <c r="KG167" s="28"/>
      <c r="KH167" s="28"/>
      <c r="KI167" s="28"/>
      <c r="KJ167" s="28"/>
      <c r="KK167" s="28"/>
      <c r="KL167" s="28"/>
      <c r="KM167" s="28"/>
      <c r="KN167" s="28"/>
      <c r="KO167" s="28"/>
      <c r="KP167" s="28"/>
      <c r="KQ167" s="28"/>
      <c r="KR167" s="28"/>
      <c r="KS167" s="28"/>
      <c r="KT167" s="28"/>
      <c r="KU167" s="28"/>
      <c r="KV167" s="28"/>
      <c r="KW167" s="28"/>
      <c r="KX167" s="28"/>
      <c r="KY167" s="28"/>
      <c r="KZ167" s="28"/>
      <c r="LA167" s="28"/>
      <c r="LB167" s="28"/>
      <c r="LC167" s="28"/>
      <c r="LD167" s="28"/>
      <c r="LE167" s="28"/>
      <c r="LF167" s="28"/>
      <c r="LG167" s="28"/>
      <c r="LH167" s="28"/>
      <c r="LI167" s="28"/>
      <c r="LJ167" s="28"/>
      <c r="LK167" s="28"/>
      <c r="LL167" s="28"/>
      <c r="LM167" s="28"/>
      <c r="LN167" s="28"/>
      <c r="LO167" s="28"/>
      <c r="LP167" s="28"/>
      <c r="LQ167" s="28"/>
      <c r="LR167" s="28"/>
      <c r="LS167" s="28"/>
      <c r="LT167" s="28"/>
      <c r="LU167" s="28"/>
      <c r="LV167" s="28"/>
      <c r="LW167" s="28"/>
      <c r="LX167" s="28"/>
      <c r="LY167" s="28"/>
      <c r="LZ167" s="28"/>
      <c r="MA167" s="28"/>
      <c r="MB167" s="28"/>
      <c r="MC167" s="28"/>
      <c r="MD167" s="28"/>
      <c r="ME167" s="28"/>
      <c r="MF167" s="28"/>
      <c r="MG167" s="28"/>
      <c r="MH167" s="28"/>
      <c r="MI167" s="28"/>
      <c r="MJ167" s="28"/>
      <c r="MK167" s="28"/>
      <c r="ML167" s="28"/>
      <c r="MM167" s="28"/>
      <c r="MN167" s="28"/>
      <c r="MO167" s="28"/>
      <c r="MP167" s="28"/>
      <c r="MQ167" s="28"/>
      <c r="MR167" s="28"/>
      <c r="MS167" s="28"/>
      <c r="MT167" s="28"/>
      <c r="MU167" s="28"/>
      <c r="MV167" s="28"/>
      <c r="MW167" s="28"/>
      <c r="MX167" s="28"/>
      <c r="MY167" s="28"/>
      <c r="MZ167" s="28"/>
      <c r="NA167" s="28"/>
      <c r="NB167" s="28"/>
      <c r="NC167" s="28"/>
      <c r="ND167" s="28"/>
      <c r="NE167" s="28"/>
      <c r="NF167" s="28"/>
      <c r="NG167" s="28"/>
      <c r="NH167" s="28"/>
      <c r="NI167" s="28"/>
      <c r="NJ167" s="28"/>
      <c r="NK167" s="28"/>
      <c r="NL167" s="28"/>
      <c r="NM167" s="28"/>
      <c r="NN167" s="28"/>
      <c r="NO167" s="28"/>
      <c r="NP167" s="28"/>
      <c r="NQ167" s="28"/>
      <c r="NR167" s="28"/>
      <c r="NS167" s="28"/>
      <c r="NT167" s="28"/>
      <c r="NU167" s="28"/>
      <c r="NV167" s="28"/>
      <c r="NW167" s="28"/>
      <c r="NX167" s="28"/>
      <c r="NY167" s="28"/>
      <c r="NZ167" s="28"/>
      <c r="OA167" s="28"/>
      <c r="OB167" s="28"/>
      <c r="OC167" s="28"/>
      <c r="OD167" s="28"/>
      <c r="OE167" s="28"/>
      <c r="OF167" s="28"/>
      <c r="OG167" s="28"/>
      <c r="OH167" s="28"/>
      <c r="OI167" s="28"/>
      <c r="OJ167" s="28"/>
      <c r="OK167" s="28"/>
      <c r="OL167" s="28"/>
      <c r="OM167" s="28"/>
      <c r="ON167" s="28"/>
      <c r="OO167" s="28"/>
      <c r="OP167" s="28"/>
      <c r="OQ167" s="28"/>
      <c r="OR167" s="28"/>
      <c r="OS167" s="28"/>
      <c r="OT167" s="28"/>
      <c r="OU167" s="28"/>
      <c r="OV167" s="28"/>
      <c r="OW167" s="28"/>
      <c r="OX167" s="28"/>
      <c r="OY167" s="28"/>
      <c r="OZ167" s="28"/>
      <c r="PA167" s="28"/>
      <c r="PB167" s="28"/>
      <c r="PC167" s="28"/>
      <c r="PD167" s="28"/>
      <c r="PE167" s="28"/>
      <c r="PF167" s="28"/>
      <c r="PG167" s="28"/>
      <c r="PH167" s="28"/>
      <c r="PI167" s="28"/>
      <c r="PJ167" s="28"/>
      <c r="PK167" s="28"/>
      <c r="PL167" s="28"/>
      <c r="PM167" s="28"/>
      <c r="PN167" s="28"/>
      <c r="PO167" s="28"/>
      <c r="PP167" s="28"/>
      <c r="PQ167" s="28"/>
      <c r="PR167" s="28"/>
      <c r="PS167" s="28"/>
      <c r="PT167" s="28"/>
      <c r="PU167" s="28"/>
      <c r="PV167" s="28"/>
      <c r="PW167" s="28"/>
      <c r="PX167" s="28"/>
      <c r="PY167" s="28"/>
      <c r="PZ167" s="28"/>
      <c r="QA167" s="28"/>
      <c r="QB167" s="28"/>
      <c r="QC167" s="28"/>
      <c r="QD167" s="28"/>
      <c r="QE167" s="28"/>
      <c r="QF167" s="28"/>
      <c r="QG167" s="28"/>
      <c r="QH167" s="28"/>
      <c r="QI167" s="28"/>
      <c r="QJ167" s="28"/>
      <c r="QK167" s="28"/>
      <c r="QL167" s="28"/>
      <c r="QM167" s="28"/>
      <c r="QN167" s="28"/>
      <c r="QO167" s="28"/>
      <c r="QP167" s="28"/>
      <c r="QQ167" s="28"/>
      <c r="QR167" s="28"/>
      <c r="QS167" s="28"/>
      <c r="QT167" s="28"/>
      <c r="QU167" s="28"/>
      <c r="QV167" s="28"/>
      <c r="QW167" s="28"/>
      <c r="QX167" s="28"/>
      <c r="QY167" s="28"/>
      <c r="QZ167" s="28"/>
      <c r="RA167" s="28"/>
      <c r="RB167" s="28"/>
      <c r="RC167" s="28"/>
      <c r="RD167" s="28"/>
      <c r="RE167" s="28"/>
      <c r="RF167" s="28"/>
      <c r="RG167" s="28"/>
      <c r="RH167" s="28"/>
      <c r="RI167" s="28"/>
      <c r="RJ167" s="28"/>
      <c r="RK167" s="28"/>
      <c r="RL167" s="28"/>
      <c r="RM167" s="28"/>
      <c r="RN167" s="28"/>
      <c r="RO167" s="28"/>
      <c r="RP167" s="28"/>
      <c r="RQ167" s="28"/>
      <c r="RR167" s="28"/>
      <c r="RS167" s="28"/>
      <c r="RT167" s="28"/>
      <c r="RU167" s="28"/>
      <c r="RV167" s="28"/>
      <c r="RW167" s="28"/>
      <c r="RX167" s="28"/>
      <c r="RY167" s="28"/>
      <c r="RZ167" s="28"/>
      <c r="SA167" s="28"/>
      <c r="SB167" s="28"/>
      <c r="SC167" s="28"/>
      <c r="SD167" s="28"/>
      <c r="SE167" s="28"/>
      <c r="SF167" s="28"/>
      <c r="SG167" s="28"/>
      <c r="SH167" s="28"/>
      <c r="SI167" s="28"/>
      <c r="SJ167" s="28"/>
      <c r="SK167" s="28"/>
      <c r="SL167" s="28"/>
      <c r="SM167" s="28"/>
      <c r="SN167" s="28"/>
      <c r="SO167" s="28"/>
      <c r="SP167" s="28"/>
      <c r="SQ167" s="28"/>
      <c r="SR167" s="28"/>
      <c r="SS167" s="28"/>
      <c r="ST167" s="28"/>
      <c r="SU167" s="28"/>
      <c r="SV167" s="28"/>
      <c r="SW167" s="28"/>
      <c r="SX167" s="28"/>
      <c r="SY167" s="28"/>
      <c r="SZ167" s="28"/>
      <c r="TA167" s="28"/>
      <c r="TB167" s="28"/>
      <c r="TC167" s="28"/>
      <c r="TD167" s="28"/>
      <c r="TE167" s="28"/>
      <c r="TF167" s="28"/>
      <c r="TG167" s="28"/>
      <c r="TH167" s="28"/>
      <c r="TI167" s="28"/>
      <c r="TJ167" s="28"/>
      <c r="TK167" s="28"/>
      <c r="TL167" s="28"/>
      <c r="TM167" s="28"/>
      <c r="TN167" s="28"/>
      <c r="TO167" s="28"/>
      <c r="TP167" s="28"/>
      <c r="TQ167" s="28"/>
      <c r="TR167" s="28"/>
      <c r="TS167" s="28"/>
      <c r="TT167" s="28"/>
      <c r="TU167" s="28"/>
      <c r="TV167" s="28"/>
      <c r="TW167" s="28"/>
      <c r="TX167" s="28"/>
      <c r="TY167" s="28"/>
      <c r="TZ167" s="28"/>
      <c r="UA167" s="28"/>
      <c r="UB167" s="28"/>
      <c r="UC167" s="28"/>
      <c r="UD167" s="28"/>
      <c r="UE167" s="28"/>
      <c r="UF167" s="28"/>
      <c r="UG167" s="28"/>
      <c r="UH167" s="28"/>
      <c r="UI167" s="28"/>
      <c r="UJ167" s="28"/>
      <c r="UK167" s="28"/>
      <c r="UL167" s="28"/>
      <c r="UM167" s="28"/>
      <c r="UN167" s="28"/>
      <c r="UO167" s="28"/>
      <c r="UP167" s="28"/>
      <c r="UQ167" s="28"/>
      <c r="UR167" s="28"/>
      <c r="US167" s="28"/>
      <c r="UT167" s="28"/>
      <c r="UU167" s="28"/>
      <c r="UV167" s="28"/>
      <c r="UW167" s="28"/>
      <c r="UX167" s="28"/>
      <c r="UY167" s="28"/>
      <c r="UZ167" s="28"/>
      <c r="VA167" s="28"/>
      <c r="VB167" s="28"/>
      <c r="VC167" s="28"/>
      <c r="VD167" s="28"/>
      <c r="VE167" s="28"/>
      <c r="VF167" s="28"/>
      <c r="VG167" s="28"/>
      <c r="VH167" s="28"/>
      <c r="VI167" s="28"/>
      <c r="VJ167" s="28"/>
      <c r="VK167" s="28"/>
      <c r="VL167" s="28"/>
      <c r="VM167" s="28"/>
      <c r="VN167" s="28"/>
      <c r="VO167" s="28"/>
      <c r="VP167" s="28"/>
      <c r="VQ167" s="28"/>
      <c r="VR167" s="28"/>
      <c r="VS167" s="28"/>
      <c r="VT167" s="28"/>
      <c r="VU167" s="28"/>
      <c r="VV167" s="28"/>
      <c r="VW167" s="28"/>
      <c r="VX167" s="28"/>
      <c r="VY167" s="28"/>
      <c r="VZ167" s="28"/>
      <c r="WA167" s="28"/>
      <c r="WB167" s="28"/>
      <c r="WC167" s="28"/>
      <c r="WD167" s="28"/>
      <c r="WE167" s="28"/>
      <c r="WF167" s="28"/>
      <c r="WG167" s="28"/>
      <c r="WH167" s="28"/>
      <c r="WI167" s="28"/>
      <c r="WJ167" s="28"/>
      <c r="WK167" s="28"/>
      <c r="WL167" s="28"/>
      <c r="WM167" s="28"/>
      <c r="WN167" s="28"/>
      <c r="WO167" s="28"/>
      <c r="WP167" s="28"/>
      <c r="WQ167" s="28"/>
      <c r="WR167" s="28"/>
      <c r="WS167" s="28"/>
      <c r="WT167" s="28"/>
      <c r="WU167" s="28"/>
      <c r="WV167" s="28"/>
      <c r="WW167" s="28"/>
      <c r="WX167" s="28"/>
      <c r="WY167" s="28"/>
      <c r="WZ167" s="28"/>
      <c r="XA167" s="28"/>
      <c r="XB167" s="28"/>
      <c r="XC167" s="28"/>
      <c r="XD167" s="28"/>
      <c r="XE167" s="28"/>
      <c r="XF167" s="28"/>
      <c r="XG167" s="28"/>
      <c r="XH167" s="28"/>
      <c r="XI167" s="28"/>
      <c r="XJ167" s="28"/>
      <c r="XK167" s="28"/>
      <c r="XL167" s="28"/>
      <c r="XM167" s="28"/>
      <c r="XN167" s="28"/>
      <c r="XO167" s="28"/>
      <c r="XP167" s="28"/>
      <c r="XQ167" s="28"/>
      <c r="XR167" s="28"/>
      <c r="XS167" s="28"/>
      <c r="XT167" s="28"/>
      <c r="XU167" s="28"/>
      <c r="XV167" s="28"/>
      <c r="XW167" s="28"/>
      <c r="XX167" s="28"/>
      <c r="XY167" s="28"/>
      <c r="XZ167" s="28"/>
      <c r="YA167" s="28"/>
      <c r="YB167" s="28"/>
      <c r="YC167" s="28"/>
      <c r="YD167" s="28"/>
      <c r="YE167" s="28"/>
      <c r="YF167" s="28"/>
      <c r="YG167" s="28"/>
      <c r="YH167" s="28"/>
      <c r="YI167" s="28"/>
      <c r="YJ167" s="28"/>
      <c r="YK167" s="28"/>
      <c r="YL167" s="28"/>
      <c r="YM167" s="28"/>
      <c r="YN167" s="28"/>
      <c r="YO167" s="28"/>
      <c r="YP167" s="28"/>
      <c r="YQ167" s="28"/>
      <c r="YR167" s="28"/>
      <c r="YS167" s="28"/>
      <c r="YT167" s="28"/>
      <c r="YU167" s="28"/>
      <c r="YV167" s="28"/>
      <c r="YW167" s="28"/>
      <c r="YX167" s="28"/>
      <c r="YY167" s="28"/>
      <c r="YZ167" s="28"/>
      <c r="ZA167" s="28"/>
      <c r="ZB167" s="28"/>
      <c r="ZC167" s="28"/>
      <c r="ZD167" s="28"/>
      <c r="ZE167" s="28"/>
      <c r="ZF167" s="28"/>
      <c r="ZG167" s="28"/>
      <c r="ZH167" s="28"/>
      <c r="ZI167" s="28"/>
      <c r="ZJ167" s="28"/>
      <c r="ZK167" s="28"/>
      <c r="ZL167" s="28"/>
      <c r="ZM167" s="28"/>
      <c r="ZN167" s="28"/>
      <c r="ZO167" s="28"/>
      <c r="ZP167" s="28"/>
      <c r="ZQ167" s="28"/>
      <c r="ZR167" s="28"/>
      <c r="ZS167" s="28"/>
      <c r="ZT167" s="28"/>
      <c r="ZU167" s="28"/>
      <c r="ZV167" s="28"/>
      <c r="ZW167" s="28"/>
      <c r="ZX167" s="28"/>
      <c r="ZY167" s="28"/>
      <c r="ZZ167" s="28"/>
      <c r="AAA167" s="28"/>
      <c r="AAB167" s="28"/>
      <c r="AAC167" s="28"/>
      <c r="AAD167" s="28"/>
      <c r="AAE167" s="28"/>
      <c r="AAF167" s="28"/>
      <c r="AAG167" s="28"/>
      <c r="AAH167" s="28"/>
      <c r="AAI167" s="28"/>
      <c r="AAJ167" s="28"/>
      <c r="AAK167" s="28"/>
      <c r="AAL167" s="28"/>
      <c r="AAM167" s="28"/>
      <c r="AAN167" s="28"/>
      <c r="AAO167" s="28"/>
      <c r="AAP167" s="28"/>
      <c r="AAQ167" s="28"/>
      <c r="AAR167" s="28"/>
      <c r="AAS167" s="28"/>
      <c r="AAT167" s="28"/>
      <c r="AAU167" s="28"/>
      <c r="AAV167" s="28"/>
      <c r="AAW167" s="28"/>
      <c r="AAX167" s="28"/>
      <c r="AAY167" s="28"/>
      <c r="AAZ167" s="28"/>
      <c r="ABA167" s="28"/>
      <c r="ABB167" s="28"/>
      <c r="ABC167" s="28"/>
      <c r="ABD167" s="28"/>
      <c r="ABE167" s="28"/>
      <c r="ABF167" s="28"/>
      <c r="ABG167" s="28"/>
      <c r="ABH167" s="28"/>
      <c r="ABI167" s="28"/>
      <c r="ABJ167" s="28"/>
      <c r="ABK167" s="28"/>
      <c r="ABL167" s="28"/>
      <c r="ABM167" s="28"/>
      <c r="ABN167" s="28"/>
      <c r="ABO167" s="28"/>
      <c r="ABP167" s="28"/>
      <c r="ABQ167" s="28"/>
      <c r="ABR167" s="28"/>
      <c r="ABS167" s="28"/>
      <c r="ABT167" s="28"/>
      <c r="ABU167" s="28"/>
      <c r="ABV167" s="28"/>
      <c r="ABW167" s="28"/>
      <c r="ABX167" s="28"/>
      <c r="ABY167" s="28"/>
      <c r="ABZ167" s="28"/>
      <c r="ACA167" s="28"/>
      <c r="ACB167" s="28"/>
      <c r="ACC167" s="28"/>
      <c r="ACD167" s="28"/>
      <c r="ACE167" s="28"/>
      <c r="ACF167" s="28"/>
      <c r="ACG167" s="28"/>
      <c r="ACH167" s="28"/>
      <c r="ACI167" s="28"/>
      <c r="ACJ167" s="28"/>
      <c r="ACK167" s="28"/>
      <c r="ACL167" s="28"/>
      <c r="ACM167" s="28"/>
      <c r="ACN167" s="28"/>
      <c r="ACO167" s="28"/>
      <c r="ACP167" s="28"/>
      <c r="ACQ167" s="28"/>
      <c r="ACR167" s="28"/>
      <c r="ACS167" s="28"/>
      <c r="ACT167" s="28"/>
      <c r="ACU167" s="28"/>
      <c r="ACV167" s="28"/>
      <c r="ACW167" s="28"/>
      <c r="ACX167" s="28"/>
      <c r="ACY167" s="28"/>
      <c r="ACZ167" s="28"/>
      <c r="ADA167" s="28"/>
      <c r="ADB167" s="28"/>
      <c r="ADC167" s="28"/>
      <c r="ADD167" s="28"/>
      <c r="ADE167" s="28"/>
      <c r="ADF167" s="28"/>
      <c r="ADG167" s="28"/>
      <c r="ADH167" s="28"/>
      <c r="ADI167" s="28"/>
      <c r="ADJ167" s="28"/>
      <c r="ADK167" s="28"/>
      <c r="ADL167" s="28"/>
      <c r="ADM167" s="28"/>
      <c r="ADN167" s="28"/>
      <c r="ADO167" s="28"/>
      <c r="ADP167" s="28"/>
      <c r="ADQ167" s="28"/>
      <c r="ADR167" s="28"/>
      <c r="ADS167" s="28"/>
      <c r="ADT167" s="28"/>
      <c r="ADU167" s="28"/>
      <c r="ADV167" s="28"/>
      <c r="ADW167" s="28"/>
      <c r="ADX167" s="28"/>
      <c r="ADY167" s="28"/>
      <c r="ADZ167" s="28"/>
      <c r="AEA167" s="28"/>
      <c r="AEB167" s="28"/>
      <c r="AEC167" s="28"/>
      <c r="AED167" s="28"/>
      <c r="AEE167" s="28"/>
      <c r="AEF167" s="28"/>
      <c r="AEG167" s="28"/>
      <c r="AEH167" s="28"/>
      <c r="AEI167" s="28"/>
      <c r="AEJ167" s="28"/>
      <c r="AEK167" s="28"/>
      <c r="AEL167" s="28"/>
      <c r="AEM167" s="28"/>
      <c r="AEN167" s="28"/>
      <c r="AEO167" s="28"/>
      <c r="AEP167" s="28"/>
      <c r="AEQ167" s="28"/>
      <c r="AER167" s="28"/>
      <c r="AES167" s="28"/>
      <c r="AET167" s="28"/>
      <c r="AEU167" s="28"/>
      <c r="AEV167" s="28"/>
      <c r="AEW167" s="28"/>
      <c r="AEX167" s="28"/>
      <c r="AEY167" s="28"/>
      <c r="AEZ167" s="28"/>
      <c r="AFA167" s="28"/>
      <c r="AFB167" s="28"/>
      <c r="AFC167" s="28"/>
      <c r="AFD167" s="28"/>
      <c r="AFE167" s="28"/>
      <c r="AFF167" s="28"/>
      <c r="AFG167" s="28"/>
      <c r="AFH167" s="28"/>
      <c r="AFI167" s="28"/>
      <c r="AFJ167" s="28"/>
      <c r="AFK167" s="28"/>
      <c r="AFL167" s="28"/>
      <c r="AFM167" s="28"/>
      <c r="AFN167" s="28"/>
      <c r="AFO167" s="28"/>
      <c r="AFP167" s="28"/>
      <c r="AFQ167" s="28"/>
      <c r="AFR167" s="28"/>
      <c r="AFS167" s="28"/>
      <c r="AFT167" s="28"/>
      <c r="AFU167" s="28"/>
      <c r="AFV167" s="28"/>
      <c r="AFW167" s="28"/>
      <c r="AFX167" s="28"/>
      <c r="AFY167" s="28"/>
      <c r="AFZ167" s="28"/>
      <c r="AGA167" s="28"/>
      <c r="AGB167" s="28"/>
      <c r="AGC167" s="28"/>
      <c r="AGD167" s="28"/>
      <c r="AGE167" s="28"/>
      <c r="AGF167" s="28"/>
      <c r="AGG167" s="28"/>
      <c r="AGH167" s="28"/>
      <c r="AGI167" s="28"/>
      <c r="AGJ167" s="28"/>
      <c r="AGK167" s="28"/>
      <c r="AGL167" s="28"/>
      <c r="AGM167" s="28"/>
      <c r="AGN167" s="28"/>
      <c r="AGO167" s="28"/>
      <c r="AGP167" s="28"/>
      <c r="AGQ167" s="28"/>
      <c r="AGR167" s="28"/>
      <c r="AGS167" s="28"/>
      <c r="AGT167" s="28"/>
      <c r="AGU167" s="28"/>
      <c r="AGV167" s="28"/>
      <c r="AGW167" s="28"/>
      <c r="AGX167" s="28"/>
      <c r="AGY167" s="28"/>
      <c r="AGZ167" s="28"/>
      <c r="AHA167" s="28"/>
      <c r="AHB167" s="28"/>
      <c r="AHC167" s="28"/>
      <c r="AHD167" s="28"/>
      <c r="AHE167" s="28"/>
      <c r="AHF167" s="28"/>
      <c r="AHG167" s="28"/>
      <c r="AHH167" s="28"/>
      <c r="AHI167" s="28"/>
      <c r="AHJ167" s="28"/>
      <c r="AHK167" s="28"/>
      <c r="AHL167" s="28"/>
      <c r="AHM167" s="28"/>
      <c r="AHN167" s="28"/>
      <c r="AHO167" s="28"/>
      <c r="AHP167" s="28"/>
      <c r="AHQ167" s="28"/>
      <c r="AHR167" s="28"/>
      <c r="AHS167" s="28"/>
      <c r="AHT167" s="28"/>
      <c r="AHU167" s="28"/>
      <c r="AHV167" s="28"/>
      <c r="AHW167" s="28"/>
      <c r="AHX167" s="28"/>
      <c r="AHY167" s="28"/>
      <c r="AHZ167" s="28"/>
      <c r="AIA167" s="28"/>
      <c r="AIB167" s="28"/>
      <c r="AIC167" s="28"/>
      <c r="AID167" s="28"/>
      <c r="AIE167" s="28"/>
      <c r="AIF167" s="28"/>
      <c r="AIG167" s="28"/>
      <c r="AIH167" s="28"/>
      <c r="AII167" s="28"/>
      <c r="AIJ167" s="28"/>
      <c r="AIK167" s="28"/>
      <c r="AIL167" s="28"/>
      <c r="AIM167" s="28"/>
      <c r="AIN167" s="28"/>
      <c r="AIO167" s="28"/>
      <c r="AIP167" s="28"/>
      <c r="AIQ167" s="28"/>
      <c r="AIR167" s="28"/>
      <c r="AIS167" s="28"/>
      <c r="AIT167" s="28"/>
      <c r="AIU167" s="28"/>
      <c r="AIV167" s="28"/>
      <c r="AIW167" s="28"/>
      <c r="AIX167" s="28"/>
      <c r="AIY167" s="28"/>
      <c r="AIZ167" s="28"/>
      <c r="AJA167" s="28"/>
      <c r="AJB167" s="28"/>
      <c r="AJC167" s="28"/>
      <c r="AJD167" s="28"/>
      <c r="AJE167" s="28"/>
      <c r="AJF167" s="28"/>
      <c r="AJG167" s="28"/>
      <c r="AJH167" s="28"/>
      <c r="AJI167" s="28"/>
      <c r="AJJ167" s="28"/>
      <c r="AJK167" s="28"/>
      <c r="AJL167" s="28"/>
      <c r="AJM167" s="28"/>
      <c r="AJN167" s="28"/>
      <c r="AJO167" s="28"/>
      <c r="AJP167" s="28"/>
      <c r="AJQ167" s="28"/>
      <c r="AJR167" s="28"/>
      <c r="AJS167" s="28"/>
      <c r="AJT167" s="28"/>
      <c r="AJU167" s="28"/>
      <c r="AJV167" s="28"/>
      <c r="AJW167" s="28"/>
      <c r="AJX167" s="28"/>
      <c r="AJY167" s="28"/>
      <c r="AJZ167" s="28"/>
      <c r="AKA167" s="28"/>
      <c r="AKB167" s="28"/>
      <c r="AKC167" s="28"/>
      <c r="AKD167" s="28"/>
      <c r="AKE167" s="28"/>
      <c r="AKF167" s="28"/>
      <c r="AKG167" s="28"/>
      <c r="AKH167" s="28"/>
      <c r="AKI167" s="28"/>
      <c r="AKJ167" s="28"/>
      <c r="AKK167" s="28"/>
      <c r="AKL167" s="28"/>
      <c r="AKM167" s="28"/>
      <c r="AKN167" s="28"/>
      <c r="AKO167" s="28"/>
      <c r="AKP167" s="28"/>
      <c r="AKQ167" s="28"/>
      <c r="AKR167" s="28"/>
      <c r="AKS167" s="28"/>
      <c r="AKT167" s="28"/>
      <c r="AKU167" s="28"/>
      <c r="AKV167" s="28"/>
      <c r="AKW167" s="28"/>
      <c r="AKX167" s="28"/>
      <c r="AKY167" s="28"/>
      <c r="AKZ167" s="28"/>
      <c r="ALA167" s="28"/>
      <c r="ALB167" s="28"/>
      <c r="ALC167" s="28"/>
      <c r="ALD167" s="28"/>
      <c r="ALE167" s="28"/>
      <c r="ALF167" s="28"/>
      <c r="ALG167" s="28"/>
      <c r="ALH167" s="28"/>
      <c r="ALI167" s="28"/>
      <c r="ALJ167" s="28"/>
      <c r="ALK167" s="28"/>
      <c r="ALL167" s="28"/>
      <c r="ALM167" s="28"/>
      <c r="ALN167" s="28"/>
      <c r="ALO167" s="28"/>
      <c r="ALP167" s="28"/>
      <c r="ALQ167" s="28"/>
      <c r="ALR167" s="28"/>
      <c r="ALS167" s="28"/>
      <c r="ALT167" s="28"/>
      <c r="ALU167" s="28"/>
      <c r="ALV167" s="28"/>
      <c r="ALW167" s="28"/>
      <c r="ALX167" s="28"/>
      <c r="ALY167" s="28"/>
      <c r="ALZ167" s="28"/>
      <c r="AMA167" s="28"/>
      <c r="AMB167" s="28"/>
      <c r="AMC167" s="28"/>
      <c r="AMD167" s="28"/>
      <c r="AME167" s="28"/>
      <c r="AMF167" s="28"/>
      <c r="AMG167" s="28"/>
      <c r="AMH167" s="28"/>
      <c r="AMI167" s="28"/>
      <c r="AMJ167" s="28"/>
      <c r="AMK167" s="28"/>
      <c r="AML167" s="28"/>
      <c r="AMM167" s="28"/>
      <c r="AMN167" s="28"/>
      <c r="AMO167" s="28"/>
      <c r="AMP167" s="28"/>
      <c r="AMQ167" s="28"/>
      <c r="AMR167" s="28"/>
      <c r="AMS167" s="28"/>
      <c r="AMT167" s="28"/>
      <c r="AMU167" s="28"/>
      <c r="AMV167" s="28"/>
      <c r="AMW167" s="28"/>
      <c r="AMX167" s="28"/>
      <c r="AMY167" s="28"/>
      <c r="AMZ167" s="28"/>
      <c r="ANA167" s="28"/>
      <c r="ANB167" s="28"/>
    </row>
    <row r="168" spans="3:1042" s="6" customFormat="1" ht="15" customHeight="1" x14ac:dyDescent="0.25">
      <c r="C168" s="6" t="str">
        <f t="shared" si="88"/>
        <v>Reliance</v>
      </c>
      <c r="D168" s="6" t="str">
        <f t="shared" si="89"/>
        <v>10 66 DHPHT 120  (66 gal)</v>
      </c>
      <c r="E168" s="6">
        <f t="shared" si="90"/>
        <v>180414</v>
      </c>
      <c r="F168" s="55">
        <f t="shared" si="18"/>
        <v>66</v>
      </c>
      <c r="G168" s="6" t="str">
        <f t="shared" si="91"/>
        <v>AOSmithHPTU66</v>
      </c>
      <c r="H168" s="117">
        <f t="shared" si="20"/>
        <v>0</v>
      </c>
      <c r="I168" s="157" t="str">
        <f t="shared" si="92"/>
        <v>Reliance1066DHPHT</v>
      </c>
      <c r="J168" s="91" t="s">
        <v>192</v>
      </c>
      <c r="K168" s="32">
        <v>3</v>
      </c>
      <c r="L168" s="75">
        <f t="shared" si="22"/>
        <v>18</v>
      </c>
      <c r="M168" s="9" t="s">
        <v>32</v>
      </c>
      <c r="N168" s="62">
        <f t="shared" si="106"/>
        <v>4</v>
      </c>
      <c r="O168" s="62">
        <f xml:space="preserve"> (L168*10000) + (N168*100) + VLOOKUP( U168, $R$2:$T$61, 2, FALSE )</f>
        <v>180414</v>
      </c>
      <c r="P168" s="59" t="str">
        <f t="shared" si="94"/>
        <v>10 66 DHPHT 120  (66 gal)</v>
      </c>
      <c r="Q168" s="156">
        <f>COUNTIF(P$64:P$428, P168)</f>
        <v>1</v>
      </c>
      <c r="R168" s="10" t="s">
        <v>35</v>
      </c>
      <c r="S168" s="11">
        <v>66</v>
      </c>
      <c r="T168" s="30" t="s">
        <v>82</v>
      </c>
      <c r="U168" s="80" t="s">
        <v>102</v>
      </c>
      <c r="V168" s="85" t="str">
        <f>VLOOKUP( U168, $R$2:$T$61, 3, FALSE )</f>
        <v>AOSmithHPTU66</v>
      </c>
      <c r="W168" s="116">
        <v>0</v>
      </c>
      <c r="X168" s="42">
        <v>3</v>
      </c>
      <c r="Y168" s="43">
        <v>42545</v>
      </c>
      <c r="Z168" s="44" t="s">
        <v>80</v>
      </c>
      <c r="AA168" s="127" t="str">
        <f t="shared" si="85"/>
        <v>2,     180414,   "10 66 DHPHT 120  (66 gal)"</v>
      </c>
      <c r="AB168" s="129" t="str">
        <f t="shared" si="81"/>
        <v>Reliance</v>
      </c>
      <c r="AC168" s="130" t="s">
        <v>503</v>
      </c>
      <c r="AD168" s="154">
        <f>COUNTIF(AC$64:AC$428, AC168)</f>
        <v>1</v>
      </c>
      <c r="AE168" s="127" t="str">
        <f t="shared" si="86"/>
        <v xml:space="preserve">          case  10 66 DHPHT 120  (66 gal)   :   "Reliance1066DHPHT"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  <c r="AMM168"/>
      <c r="AMN168"/>
      <c r="AMO168"/>
      <c r="AMP168"/>
      <c r="AMQ168"/>
      <c r="AMR168"/>
      <c r="AMS168"/>
      <c r="AMT168"/>
      <c r="AMU168"/>
      <c r="AMV168"/>
      <c r="AMW168"/>
      <c r="AMX168"/>
      <c r="AMY168"/>
    </row>
    <row r="169" spans="3:1042" s="6" customFormat="1" ht="15" customHeight="1" x14ac:dyDescent="0.25">
      <c r="C169" s="6" t="str">
        <f t="shared" si="88"/>
        <v>Reliance</v>
      </c>
      <c r="D169" s="6" t="str">
        <f t="shared" si="89"/>
        <v>10 66 DHPHTN 120  (66 gal)</v>
      </c>
      <c r="E169" s="6">
        <f t="shared" si="90"/>
        <v>180514</v>
      </c>
      <c r="F169" s="55">
        <f t="shared" si="18"/>
        <v>66</v>
      </c>
      <c r="G169" s="6" t="str">
        <f t="shared" si="91"/>
        <v>AOSmithHPTU66</v>
      </c>
      <c r="H169" s="117">
        <f t="shared" si="20"/>
        <v>0</v>
      </c>
      <c r="I169" s="157" t="str">
        <f t="shared" si="92"/>
        <v>Reliance1066DHPHTN</v>
      </c>
      <c r="J169" s="91" t="s">
        <v>192</v>
      </c>
      <c r="K169" s="32">
        <v>3</v>
      </c>
      <c r="L169" s="75">
        <f t="shared" si="22"/>
        <v>18</v>
      </c>
      <c r="M169" s="9" t="s">
        <v>32</v>
      </c>
      <c r="N169" s="62">
        <f t="shared" si="106"/>
        <v>5</v>
      </c>
      <c r="O169" s="62">
        <f xml:space="preserve"> (L169*10000) + (N169*100) + VLOOKUP( U169, $R$2:$T$61, 2, FALSE )</f>
        <v>180514</v>
      </c>
      <c r="P169" s="59" t="str">
        <f t="shared" si="94"/>
        <v>10 66 DHPHTN 120  (66 gal)</v>
      </c>
      <c r="Q169" s="156">
        <f>COUNTIF(P$64:P$428, P169)</f>
        <v>1</v>
      </c>
      <c r="R169" s="10" t="s">
        <v>36</v>
      </c>
      <c r="S169" s="11">
        <v>66</v>
      </c>
      <c r="T169" s="30" t="s">
        <v>82</v>
      </c>
      <c r="U169" s="80" t="s">
        <v>102</v>
      </c>
      <c r="V169" s="85" t="str">
        <f>VLOOKUP( U169, $R$2:$T$61, 3, FALSE )</f>
        <v>AOSmithHPTU66</v>
      </c>
      <c r="W169" s="116">
        <v>0</v>
      </c>
      <c r="X169" s="42">
        <v>3</v>
      </c>
      <c r="Y169" s="43">
        <v>42545</v>
      </c>
      <c r="Z169" s="44" t="s">
        <v>80</v>
      </c>
      <c r="AA169" s="127" t="str">
        <f t="shared" si="85"/>
        <v>2,     180514,   "10 66 DHPHTN 120  (66 gal)"</v>
      </c>
      <c r="AB169" s="129" t="str">
        <f t="shared" si="81"/>
        <v>Reliance</v>
      </c>
      <c r="AC169" s="130" t="s">
        <v>504</v>
      </c>
      <c r="AD169" s="154">
        <f>COUNTIF(AC$64:AC$428, AC169)</f>
        <v>1</v>
      </c>
      <c r="AE169" s="127" t="str">
        <f t="shared" si="86"/>
        <v xml:space="preserve">          case  10 66 DHPHTN 120  (66 gal)   :   "Reliance1066DHPHTN"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  <c r="AMM169"/>
      <c r="AMN169"/>
      <c r="AMO169"/>
      <c r="AMP169"/>
      <c r="AMQ169"/>
      <c r="AMR169"/>
      <c r="AMS169"/>
      <c r="AMT169"/>
      <c r="AMU169"/>
      <c r="AMV169"/>
      <c r="AMW169"/>
      <c r="AMX169"/>
      <c r="AMY169"/>
    </row>
    <row r="170" spans="3:1042" s="6" customFormat="1" ht="15" customHeight="1" x14ac:dyDescent="0.25">
      <c r="C170" s="121" t="str">
        <f t="shared" si="88"/>
        <v>Reliance</v>
      </c>
      <c r="D170" s="121" t="str">
        <f t="shared" si="89"/>
        <v>10-66-DHPHTDR 130  (66 gal, JA13)</v>
      </c>
      <c r="E170" s="121">
        <f t="shared" si="90"/>
        <v>181414</v>
      </c>
      <c r="F170" s="55">
        <f t="shared" ref="F170" si="123">S170</f>
        <v>66</v>
      </c>
      <c r="G170" s="6" t="str">
        <f t="shared" si="91"/>
        <v>AOSmithHPTU66</v>
      </c>
      <c r="H170" s="117">
        <f t="shared" ref="H170" si="124">W170</f>
        <v>1</v>
      </c>
      <c r="I170" s="157" t="str">
        <f t="shared" si="92"/>
        <v>Reliance1066DHPHTDR</v>
      </c>
      <c r="J170" s="91" t="s">
        <v>192</v>
      </c>
      <c r="K170" s="32">
        <v>3</v>
      </c>
      <c r="L170" s="75">
        <f t="shared" ref="L170" si="125">VLOOKUP( M170, $M$2:$N$21, 2, FALSE )</f>
        <v>18</v>
      </c>
      <c r="M170" s="9" t="s">
        <v>32</v>
      </c>
      <c r="N170" s="122">
        <v>14</v>
      </c>
      <c r="O170" s="62">
        <f t="shared" ref="O170" si="126" xml:space="preserve"> (L170*10000) + (N170*100) + VLOOKUP( U170, $R$2:$T$61, 2, FALSE )</f>
        <v>181414</v>
      </c>
      <c r="P170" s="59" t="str">
        <f t="shared" si="94"/>
        <v>10-66-DHPHTDR 130  (66 gal, JA13)</v>
      </c>
      <c r="Q170" s="156">
        <f>COUNTIF(P$64:P$428, P170)</f>
        <v>1</v>
      </c>
      <c r="R170" s="10" t="s">
        <v>362</v>
      </c>
      <c r="S170" s="11">
        <v>66</v>
      </c>
      <c r="T170" s="30" t="s">
        <v>82</v>
      </c>
      <c r="U170" s="80" t="s">
        <v>102</v>
      </c>
      <c r="V170" s="85" t="str">
        <f t="shared" ref="V170" si="127">VLOOKUP( U170, $R$2:$T$61, 3, FALSE )</f>
        <v>AOSmithHPTU66</v>
      </c>
      <c r="W170" s="118">
        <v>1</v>
      </c>
      <c r="X170" s="42">
        <v>3</v>
      </c>
      <c r="Y170" s="43">
        <v>44118</v>
      </c>
      <c r="Z170" s="44" t="s">
        <v>80</v>
      </c>
      <c r="AA170" s="127" t="str">
        <f t="shared" si="85"/>
        <v>2,     181414,   "10-66-DHPHTDR 130  (66 gal, JA13)"</v>
      </c>
      <c r="AB170" s="129" t="str">
        <f t="shared" si="81"/>
        <v>Reliance</v>
      </c>
      <c r="AC170" s="131" t="s">
        <v>513</v>
      </c>
      <c r="AD170" s="154">
        <f>COUNTIF(AC$64:AC$428, AC170)</f>
        <v>1</v>
      </c>
      <c r="AE170" s="127" t="str">
        <f t="shared" si="86"/>
        <v xml:space="preserve">          case  10-66-DHPHTDR 130  (66 gal, JA13)   :   "Reliance1066DHPHTDR"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  <c r="AMM170"/>
      <c r="AMN170"/>
      <c r="AMO170"/>
      <c r="AMP170"/>
      <c r="AMQ170"/>
      <c r="AMR170"/>
      <c r="AMS170"/>
      <c r="AMT170"/>
      <c r="AMU170"/>
      <c r="AMV170"/>
      <c r="AMW170"/>
      <c r="AMX170"/>
      <c r="AMY170"/>
    </row>
    <row r="171" spans="3:1042" s="6" customFormat="1" ht="15" customHeight="1" x14ac:dyDescent="0.25">
      <c r="C171" s="6" t="str">
        <f t="shared" si="88"/>
        <v>Reliance</v>
      </c>
      <c r="D171" s="6" t="str">
        <f t="shared" si="89"/>
        <v>10 80 DHPHT 120  (80 gal)</v>
      </c>
      <c r="E171" s="6">
        <f t="shared" si="90"/>
        <v>180615</v>
      </c>
      <c r="F171" s="55">
        <f t="shared" si="18"/>
        <v>80</v>
      </c>
      <c r="G171" s="6" t="str">
        <f t="shared" si="91"/>
        <v>AOSmithHPTU80</v>
      </c>
      <c r="H171" s="117">
        <f t="shared" si="20"/>
        <v>0</v>
      </c>
      <c r="I171" s="157" t="str">
        <f t="shared" si="92"/>
        <v>Reliance1080DHPHT</v>
      </c>
      <c r="J171" s="91" t="s">
        <v>192</v>
      </c>
      <c r="K171" s="32">
        <v>3</v>
      </c>
      <c r="L171" s="75">
        <f t="shared" si="22"/>
        <v>18</v>
      </c>
      <c r="M171" s="9" t="s">
        <v>32</v>
      </c>
      <c r="N171" s="124">
        <f>N169+1</f>
        <v>6</v>
      </c>
      <c r="O171" s="62">
        <f xml:space="preserve"> (L171*10000) + (N171*100) + VLOOKUP( U171, $R$2:$T$61, 2, FALSE )</f>
        <v>180615</v>
      </c>
      <c r="P171" s="59" t="str">
        <f t="shared" si="94"/>
        <v>10 80 DHPHT 120  (80 gal)</v>
      </c>
      <c r="Q171" s="156">
        <f>COUNTIF(P$64:P$428, P171)</f>
        <v>1</v>
      </c>
      <c r="R171" s="10" t="s">
        <v>37</v>
      </c>
      <c r="S171" s="11">
        <v>80</v>
      </c>
      <c r="T171" s="30" t="s">
        <v>83</v>
      </c>
      <c r="U171" s="80" t="s">
        <v>103</v>
      </c>
      <c r="V171" s="85" t="str">
        <f>VLOOKUP( U171, $R$2:$T$61, 3, FALSE )</f>
        <v>AOSmithHPTU80</v>
      </c>
      <c r="W171" s="116">
        <v>0</v>
      </c>
      <c r="X171" s="42" t="s">
        <v>13</v>
      </c>
      <c r="Y171" s="43">
        <v>42545</v>
      </c>
      <c r="Z171" s="44" t="s">
        <v>80</v>
      </c>
      <c r="AA171" s="127" t="str">
        <f t="shared" si="85"/>
        <v>2,     180615,   "10 80 DHPHT 120  (80 gal)"</v>
      </c>
      <c r="AB171" s="129" t="str">
        <f t="shared" si="81"/>
        <v>Reliance</v>
      </c>
      <c r="AC171" s="130" t="s">
        <v>505</v>
      </c>
      <c r="AD171" s="154">
        <f>COUNTIF(AC$64:AC$428, AC171)</f>
        <v>1</v>
      </c>
      <c r="AE171" s="127" t="str">
        <f t="shared" si="86"/>
        <v xml:space="preserve">          case  10 80 DHPHT 120  (80 gal)   :   "Reliance1080DHPHT"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  <c r="AMM171"/>
      <c r="AMN171"/>
      <c r="AMO171"/>
      <c r="AMP171"/>
      <c r="AMQ171"/>
      <c r="AMR171"/>
      <c r="AMS171"/>
      <c r="AMT171"/>
      <c r="AMU171"/>
      <c r="AMV171"/>
      <c r="AMW171"/>
      <c r="AMX171"/>
      <c r="AMY171"/>
    </row>
    <row r="172" spans="3:1042" s="6" customFormat="1" ht="15" customHeight="1" x14ac:dyDescent="0.25">
      <c r="C172" s="6" t="str">
        <f t="shared" si="88"/>
        <v>Reliance</v>
      </c>
      <c r="D172" s="6" t="str">
        <f t="shared" si="89"/>
        <v>10 80 DHPHTNE 120  (80 gal)</v>
      </c>
      <c r="E172" s="6">
        <f t="shared" si="90"/>
        <v>180715</v>
      </c>
      <c r="F172" s="55">
        <f t="shared" si="18"/>
        <v>80</v>
      </c>
      <c r="G172" s="6" t="str">
        <f t="shared" si="91"/>
        <v>AOSmithHPTU80</v>
      </c>
      <c r="H172" s="117">
        <f t="shared" si="20"/>
        <v>0</v>
      </c>
      <c r="I172" s="157" t="str">
        <f t="shared" si="92"/>
        <v>Reliance1080DHPHTNE</v>
      </c>
      <c r="J172" s="91" t="s">
        <v>192</v>
      </c>
      <c r="K172" s="32">
        <v>3</v>
      </c>
      <c r="L172" s="75">
        <f t="shared" si="22"/>
        <v>18</v>
      </c>
      <c r="M172" s="9" t="s">
        <v>32</v>
      </c>
      <c r="N172" s="62">
        <f t="shared" si="106"/>
        <v>7</v>
      </c>
      <c r="O172" s="62">
        <f xml:space="preserve"> (L172*10000) + (N172*100) + VLOOKUP( U172, $R$2:$T$61, 2, FALSE )</f>
        <v>180715</v>
      </c>
      <c r="P172" s="59" t="str">
        <f t="shared" si="94"/>
        <v>10 80 DHPHTNE 120  (80 gal)</v>
      </c>
      <c r="Q172" s="156">
        <f>COUNTIF(P$64:P$428, P172)</f>
        <v>1</v>
      </c>
      <c r="R172" s="10" t="s">
        <v>38</v>
      </c>
      <c r="S172" s="11">
        <v>80</v>
      </c>
      <c r="T172" s="30" t="s">
        <v>83</v>
      </c>
      <c r="U172" s="80" t="s">
        <v>103</v>
      </c>
      <c r="V172" s="85" t="str">
        <f>VLOOKUP( U172, $R$2:$T$61, 3, FALSE )</f>
        <v>AOSmithHPTU80</v>
      </c>
      <c r="W172" s="116">
        <v>0</v>
      </c>
      <c r="X172" s="42" t="s">
        <v>13</v>
      </c>
      <c r="Y172" s="43">
        <v>42545</v>
      </c>
      <c r="Z172" s="44" t="s">
        <v>80</v>
      </c>
      <c r="AA172" s="127" t="str">
        <f t="shared" si="85"/>
        <v>2,     180715,   "10 80 DHPHTNE 120  (80 gal)"</v>
      </c>
      <c r="AB172" s="129" t="str">
        <f t="shared" si="81"/>
        <v>Reliance</v>
      </c>
      <c r="AC172" s="130" t="s">
        <v>506</v>
      </c>
      <c r="AD172" s="154">
        <f>COUNTIF(AC$64:AC$428, AC172)</f>
        <v>1</v>
      </c>
      <c r="AE172" s="127" t="str">
        <f t="shared" si="86"/>
        <v xml:space="preserve">          case  10 80 DHPHTNE 120  (80 gal)   :   "Reliance1080DHPHTNE"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  <c r="AMM172"/>
      <c r="AMN172"/>
      <c r="AMO172"/>
      <c r="AMP172"/>
      <c r="AMQ172"/>
      <c r="AMR172"/>
      <c r="AMS172"/>
      <c r="AMT172"/>
      <c r="AMU172"/>
      <c r="AMV172"/>
      <c r="AMW172"/>
      <c r="AMX172"/>
      <c r="AMY172"/>
    </row>
    <row r="173" spans="3:1042" s="6" customFormat="1" ht="15" customHeight="1" x14ac:dyDescent="0.25">
      <c r="C173" s="121" t="str">
        <f t="shared" si="88"/>
        <v>Reliance</v>
      </c>
      <c r="D173" s="121" t="str">
        <f t="shared" si="89"/>
        <v>10-80-DHPHTDR 130  (80 gal, JA13)</v>
      </c>
      <c r="E173" s="121">
        <f t="shared" si="90"/>
        <v>181515</v>
      </c>
      <c r="F173" s="55">
        <f t="shared" ref="F173" si="128">S173</f>
        <v>80</v>
      </c>
      <c r="G173" s="6" t="str">
        <f t="shared" si="91"/>
        <v>AOSmithHPTU80</v>
      </c>
      <c r="H173" s="117">
        <f t="shared" ref="H173" si="129">W173</f>
        <v>1</v>
      </c>
      <c r="I173" s="157" t="str">
        <f t="shared" si="92"/>
        <v>Reliance1080DHPHTDR</v>
      </c>
      <c r="J173" s="91" t="s">
        <v>192</v>
      </c>
      <c r="K173" s="32">
        <v>3</v>
      </c>
      <c r="L173" s="75">
        <f t="shared" ref="L173" si="130">VLOOKUP( M173, $M$2:$N$21, 2, FALSE )</f>
        <v>18</v>
      </c>
      <c r="M173" s="9" t="s">
        <v>32</v>
      </c>
      <c r="N173" s="122">
        <v>15</v>
      </c>
      <c r="O173" s="62">
        <f t="shared" ref="O173" si="131" xml:space="preserve"> (L173*10000) + (N173*100) + VLOOKUP( U173, $R$2:$T$61, 2, FALSE )</f>
        <v>181515</v>
      </c>
      <c r="P173" s="59" t="str">
        <f t="shared" si="94"/>
        <v>10-80-DHPHTDR 130  (80 gal, JA13)</v>
      </c>
      <c r="Q173" s="156">
        <f>COUNTIF(P$64:P$428, P173)</f>
        <v>1</v>
      </c>
      <c r="R173" s="10" t="s">
        <v>363</v>
      </c>
      <c r="S173" s="11">
        <v>80</v>
      </c>
      <c r="T173" s="30" t="s">
        <v>83</v>
      </c>
      <c r="U173" s="80" t="s">
        <v>103</v>
      </c>
      <c r="V173" s="85" t="str">
        <f t="shared" ref="V173" si="132">VLOOKUP( U173, $R$2:$T$61, 3, FALSE )</f>
        <v>AOSmithHPTU80</v>
      </c>
      <c r="W173" s="118">
        <v>1</v>
      </c>
      <c r="X173" s="42" t="s">
        <v>13</v>
      </c>
      <c r="Y173" s="43">
        <v>44118</v>
      </c>
      <c r="Z173" s="44" t="s">
        <v>80</v>
      </c>
      <c r="AA173" s="127" t="str">
        <f t="shared" si="85"/>
        <v>2,     181515,   "10-80-DHPHTDR 130  (80 gal, JA13)"</v>
      </c>
      <c r="AB173" s="129" t="str">
        <f t="shared" si="81"/>
        <v>Reliance</v>
      </c>
      <c r="AC173" s="131" t="s">
        <v>514</v>
      </c>
      <c r="AD173" s="154">
        <f>COUNTIF(AC$64:AC$428, AC173)</f>
        <v>1</v>
      </c>
      <c r="AE173" s="127" t="str">
        <f t="shared" si="86"/>
        <v xml:space="preserve">          case  10-80-DHPHTDR 130  (80 gal, JA13)   :   "Reliance1080DHPHTDR"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  <c r="AMM173"/>
      <c r="AMN173"/>
      <c r="AMO173"/>
      <c r="AMP173"/>
      <c r="AMQ173"/>
      <c r="AMR173"/>
      <c r="AMS173"/>
      <c r="AMT173"/>
      <c r="AMU173"/>
      <c r="AMV173"/>
      <c r="AMW173"/>
      <c r="AMX173"/>
      <c r="AMY173"/>
    </row>
    <row r="174" spans="3:1042" s="6" customFormat="1" ht="15" customHeight="1" x14ac:dyDescent="0.25">
      <c r="C174" s="6" t="str">
        <f t="shared" si="88"/>
        <v>Reliance</v>
      </c>
      <c r="D174" s="6" t="str">
        <f t="shared" si="89"/>
        <v>10 80 DHPT  (80 gal)</v>
      </c>
      <c r="E174" s="6">
        <f t="shared" si="90"/>
        <v>180812</v>
      </c>
      <c r="F174" s="55">
        <f t="shared" si="18"/>
        <v>80</v>
      </c>
      <c r="G174" s="6" t="str">
        <f t="shared" si="91"/>
        <v>AOSmithPHPT80</v>
      </c>
      <c r="H174" s="117">
        <f t="shared" si="20"/>
        <v>0</v>
      </c>
      <c r="I174" s="157" t="str">
        <f t="shared" si="92"/>
        <v>Reliance1080DHPTRes</v>
      </c>
      <c r="J174" s="91" t="s">
        <v>192</v>
      </c>
      <c r="K174" s="33">
        <v>1</v>
      </c>
      <c r="L174" s="75">
        <f t="shared" si="22"/>
        <v>18</v>
      </c>
      <c r="M174" s="18" t="s">
        <v>32</v>
      </c>
      <c r="N174" s="124">
        <f>N172+1</f>
        <v>8</v>
      </c>
      <c r="O174" s="62">
        <f xml:space="preserve"> (L174*10000) + (N174*100) + VLOOKUP( U174, $R$2:$T$61, 2, FALSE )</f>
        <v>180812</v>
      </c>
      <c r="P174" s="59" t="str">
        <f t="shared" si="94"/>
        <v>10 80 DHPT  (80 gal)</v>
      </c>
      <c r="Q174" s="156">
        <f>COUNTIF(P$64:P$428, P174)</f>
        <v>1</v>
      </c>
      <c r="R174" s="19" t="s">
        <v>112</v>
      </c>
      <c r="S174" s="20">
        <v>80</v>
      </c>
      <c r="T174" s="31" t="s">
        <v>105</v>
      </c>
      <c r="U174" s="80" t="s">
        <v>105</v>
      </c>
      <c r="V174" s="85" t="str">
        <f>VLOOKUP( U174, $R$2:$T$61, 3, FALSE )</f>
        <v>AOSmithPHPT80</v>
      </c>
      <c r="W174" s="116">
        <v>0</v>
      </c>
      <c r="X174" s="45"/>
      <c r="Y174" s="45"/>
      <c r="Z174" s="44"/>
      <c r="AA174" s="127" t="str">
        <f t="shared" si="85"/>
        <v>2,     180812,   "10 80 DHPT  (80 gal)"</v>
      </c>
      <c r="AB174" s="129" t="str">
        <f t="shared" si="81"/>
        <v>Reliance</v>
      </c>
      <c r="AC174" s="130" t="s">
        <v>507</v>
      </c>
      <c r="AD174" s="154">
        <f>COUNTIF(AC$64:AC$428, AC174)</f>
        <v>1</v>
      </c>
      <c r="AE174" s="127" t="str">
        <f t="shared" si="86"/>
        <v xml:space="preserve">          case  10 80 DHPT  (80 gal)   :   "Reliance1080DHPTRes"</v>
      </c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  <c r="HY174" s="28"/>
      <c r="HZ174" s="28"/>
      <c r="IA174" s="28"/>
      <c r="IB174" s="28"/>
      <c r="IC174" s="28"/>
      <c r="ID174" s="28"/>
      <c r="IE174" s="28"/>
      <c r="IF174" s="28"/>
      <c r="IG174" s="28"/>
      <c r="IH174" s="28"/>
      <c r="II174" s="28"/>
      <c r="IJ174" s="28"/>
      <c r="IK174" s="28"/>
      <c r="IL174" s="28"/>
      <c r="IM174" s="28"/>
      <c r="IN174" s="28"/>
      <c r="IO174" s="28"/>
      <c r="IP174" s="28"/>
      <c r="IQ174" s="28"/>
      <c r="IR174" s="28"/>
      <c r="IS174" s="28"/>
      <c r="IT174" s="28"/>
      <c r="IU174" s="28"/>
      <c r="IV174" s="28"/>
      <c r="IW174" s="28"/>
      <c r="IX174" s="28"/>
      <c r="IY174" s="28"/>
      <c r="IZ174" s="28"/>
      <c r="JA174" s="28"/>
      <c r="JB174" s="28"/>
      <c r="JC174" s="28"/>
      <c r="JD174" s="28"/>
      <c r="JE174" s="28"/>
      <c r="JF174" s="28"/>
      <c r="JG174" s="28"/>
      <c r="JH174" s="28"/>
      <c r="JI174" s="28"/>
      <c r="JJ174" s="28"/>
      <c r="JK174" s="28"/>
      <c r="JL174" s="28"/>
      <c r="JM174" s="28"/>
      <c r="JN174" s="28"/>
      <c r="JO174" s="28"/>
      <c r="JP174" s="28"/>
      <c r="JQ174" s="28"/>
      <c r="JR174" s="28"/>
      <c r="JS174" s="28"/>
      <c r="JT174" s="28"/>
      <c r="JU174" s="28"/>
      <c r="JV174" s="28"/>
      <c r="JW174" s="28"/>
      <c r="JX174" s="28"/>
      <c r="JY174" s="28"/>
      <c r="JZ174" s="28"/>
      <c r="KA174" s="28"/>
      <c r="KB174" s="28"/>
      <c r="KC174" s="28"/>
      <c r="KD174" s="28"/>
      <c r="KE174" s="28"/>
      <c r="KF174" s="28"/>
      <c r="KG174" s="28"/>
      <c r="KH174" s="28"/>
      <c r="KI174" s="28"/>
      <c r="KJ174" s="28"/>
      <c r="KK174" s="28"/>
      <c r="KL174" s="28"/>
      <c r="KM174" s="28"/>
      <c r="KN174" s="28"/>
      <c r="KO174" s="28"/>
      <c r="KP174" s="28"/>
      <c r="KQ174" s="28"/>
      <c r="KR174" s="28"/>
      <c r="KS174" s="28"/>
      <c r="KT174" s="28"/>
      <c r="KU174" s="28"/>
      <c r="KV174" s="28"/>
      <c r="KW174" s="28"/>
      <c r="KX174" s="28"/>
      <c r="KY174" s="28"/>
      <c r="KZ174" s="28"/>
      <c r="LA174" s="28"/>
      <c r="LB174" s="28"/>
      <c r="LC174" s="28"/>
      <c r="LD174" s="28"/>
      <c r="LE174" s="28"/>
      <c r="LF174" s="28"/>
      <c r="LG174" s="28"/>
      <c r="LH174" s="28"/>
      <c r="LI174" s="28"/>
      <c r="LJ174" s="28"/>
      <c r="LK174" s="28"/>
      <c r="LL174" s="28"/>
      <c r="LM174" s="28"/>
      <c r="LN174" s="28"/>
      <c r="LO174" s="28"/>
      <c r="LP174" s="28"/>
      <c r="LQ174" s="28"/>
      <c r="LR174" s="28"/>
      <c r="LS174" s="28"/>
      <c r="LT174" s="28"/>
      <c r="LU174" s="28"/>
      <c r="LV174" s="28"/>
      <c r="LW174" s="28"/>
      <c r="LX174" s="28"/>
      <c r="LY174" s="28"/>
      <c r="LZ174" s="28"/>
      <c r="MA174" s="28"/>
      <c r="MB174" s="28"/>
      <c r="MC174" s="28"/>
      <c r="MD174" s="28"/>
      <c r="ME174" s="28"/>
      <c r="MF174" s="28"/>
      <c r="MG174" s="28"/>
      <c r="MH174" s="28"/>
      <c r="MI174" s="28"/>
      <c r="MJ174" s="28"/>
      <c r="MK174" s="28"/>
      <c r="ML174" s="28"/>
      <c r="MM174" s="28"/>
      <c r="MN174" s="28"/>
      <c r="MO174" s="28"/>
      <c r="MP174" s="28"/>
      <c r="MQ174" s="28"/>
      <c r="MR174" s="28"/>
      <c r="MS174" s="28"/>
      <c r="MT174" s="28"/>
      <c r="MU174" s="28"/>
      <c r="MV174" s="28"/>
      <c r="MW174" s="28"/>
      <c r="MX174" s="28"/>
      <c r="MY174" s="28"/>
      <c r="MZ174" s="28"/>
      <c r="NA174" s="28"/>
      <c r="NB174" s="28"/>
      <c r="NC174" s="28"/>
      <c r="ND174" s="28"/>
      <c r="NE174" s="28"/>
      <c r="NF174" s="28"/>
      <c r="NG174" s="28"/>
      <c r="NH174" s="28"/>
      <c r="NI174" s="28"/>
      <c r="NJ174" s="28"/>
      <c r="NK174" s="28"/>
      <c r="NL174" s="28"/>
      <c r="NM174" s="28"/>
      <c r="NN174" s="28"/>
      <c r="NO174" s="28"/>
      <c r="NP174" s="28"/>
      <c r="NQ174" s="28"/>
      <c r="NR174" s="28"/>
      <c r="NS174" s="28"/>
      <c r="NT174" s="28"/>
      <c r="NU174" s="28"/>
      <c r="NV174" s="28"/>
      <c r="NW174" s="28"/>
      <c r="NX174" s="28"/>
      <c r="NY174" s="28"/>
      <c r="NZ174" s="28"/>
      <c r="OA174" s="28"/>
      <c r="OB174" s="28"/>
      <c r="OC174" s="28"/>
      <c r="OD174" s="28"/>
      <c r="OE174" s="28"/>
      <c r="OF174" s="28"/>
      <c r="OG174" s="28"/>
      <c r="OH174" s="28"/>
      <c r="OI174" s="28"/>
      <c r="OJ174" s="28"/>
      <c r="OK174" s="28"/>
      <c r="OL174" s="28"/>
      <c r="OM174" s="28"/>
      <c r="ON174" s="28"/>
      <c r="OO174" s="28"/>
      <c r="OP174" s="28"/>
      <c r="OQ174" s="28"/>
      <c r="OR174" s="28"/>
      <c r="OS174" s="28"/>
      <c r="OT174" s="28"/>
      <c r="OU174" s="28"/>
      <c r="OV174" s="28"/>
      <c r="OW174" s="28"/>
      <c r="OX174" s="28"/>
      <c r="OY174" s="28"/>
      <c r="OZ174" s="28"/>
      <c r="PA174" s="28"/>
      <c r="PB174" s="28"/>
      <c r="PC174" s="28"/>
      <c r="PD174" s="28"/>
      <c r="PE174" s="28"/>
      <c r="PF174" s="28"/>
      <c r="PG174" s="28"/>
      <c r="PH174" s="28"/>
      <c r="PI174" s="28"/>
      <c r="PJ174" s="28"/>
      <c r="PK174" s="28"/>
      <c r="PL174" s="28"/>
      <c r="PM174" s="28"/>
      <c r="PN174" s="28"/>
      <c r="PO174" s="28"/>
      <c r="PP174" s="28"/>
      <c r="PQ174" s="28"/>
      <c r="PR174" s="28"/>
      <c r="PS174" s="28"/>
      <c r="PT174" s="28"/>
      <c r="PU174" s="28"/>
      <c r="PV174" s="28"/>
      <c r="PW174" s="28"/>
      <c r="PX174" s="28"/>
      <c r="PY174" s="28"/>
      <c r="PZ174" s="28"/>
      <c r="QA174" s="28"/>
      <c r="QB174" s="28"/>
      <c r="QC174" s="28"/>
      <c r="QD174" s="28"/>
      <c r="QE174" s="28"/>
      <c r="QF174" s="28"/>
      <c r="QG174" s="28"/>
      <c r="QH174" s="28"/>
      <c r="QI174" s="28"/>
      <c r="QJ174" s="28"/>
      <c r="QK174" s="28"/>
      <c r="QL174" s="28"/>
      <c r="QM174" s="28"/>
      <c r="QN174" s="28"/>
      <c r="QO174" s="28"/>
      <c r="QP174" s="28"/>
      <c r="QQ174" s="28"/>
      <c r="QR174" s="28"/>
      <c r="QS174" s="28"/>
      <c r="QT174" s="28"/>
      <c r="QU174" s="28"/>
      <c r="QV174" s="28"/>
      <c r="QW174" s="28"/>
      <c r="QX174" s="28"/>
      <c r="QY174" s="28"/>
      <c r="QZ174" s="28"/>
      <c r="RA174" s="28"/>
      <c r="RB174" s="28"/>
      <c r="RC174" s="28"/>
      <c r="RD174" s="28"/>
      <c r="RE174" s="28"/>
      <c r="RF174" s="28"/>
      <c r="RG174" s="28"/>
      <c r="RH174" s="28"/>
      <c r="RI174" s="28"/>
      <c r="RJ174" s="28"/>
      <c r="RK174" s="28"/>
      <c r="RL174" s="28"/>
      <c r="RM174" s="28"/>
      <c r="RN174" s="28"/>
      <c r="RO174" s="28"/>
      <c r="RP174" s="28"/>
      <c r="RQ174" s="28"/>
      <c r="RR174" s="28"/>
      <c r="RS174" s="28"/>
      <c r="RT174" s="28"/>
      <c r="RU174" s="28"/>
      <c r="RV174" s="28"/>
      <c r="RW174" s="28"/>
      <c r="RX174" s="28"/>
      <c r="RY174" s="28"/>
      <c r="RZ174" s="28"/>
      <c r="SA174" s="28"/>
      <c r="SB174" s="28"/>
      <c r="SC174" s="28"/>
      <c r="SD174" s="28"/>
      <c r="SE174" s="28"/>
      <c r="SF174" s="28"/>
      <c r="SG174" s="28"/>
      <c r="SH174" s="28"/>
      <c r="SI174" s="28"/>
      <c r="SJ174" s="28"/>
      <c r="SK174" s="28"/>
      <c r="SL174" s="28"/>
      <c r="SM174" s="28"/>
      <c r="SN174" s="28"/>
      <c r="SO174" s="28"/>
      <c r="SP174" s="28"/>
      <c r="SQ174" s="28"/>
      <c r="SR174" s="28"/>
      <c r="SS174" s="28"/>
      <c r="ST174" s="28"/>
      <c r="SU174" s="28"/>
      <c r="SV174" s="28"/>
      <c r="SW174" s="28"/>
      <c r="SX174" s="28"/>
      <c r="SY174" s="28"/>
      <c r="SZ174" s="28"/>
      <c r="TA174" s="28"/>
      <c r="TB174" s="28"/>
      <c r="TC174" s="28"/>
      <c r="TD174" s="28"/>
      <c r="TE174" s="28"/>
      <c r="TF174" s="28"/>
      <c r="TG174" s="28"/>
      <c r="TH174" s="28"/>
      <c r="TI174" s="28"/>
      <c r="TJ174" s="28"/>
      <c r="TK174" s="28"/>
      <c r="TL174" s="28"/>
      <c r="TM174" s="28"/>
      <c r="TN174" s="28"/>
      <c r="TO174" s="28"/>
      <c r="TP174" s="28"/>
      <c r="TQ174" s="28"/>
      <c r="TR174" s="28"/>
      <c r="TS174" s="28"/>
      <c r="TT174" s="28"/>
      <c r="TU174" s="28"/>
      <c r="TV174" s="28"/>
      <c r="TW174" s="28"/>
      <c r="TX174" s="28"/>
      <c r="TY174" s="28"/>
      <c r="TZ174" s="28"/>
      <c r="UA174" s="28"/>
      <c r="UB174" s="28"/>
      <c r="UC174" s="28"/>
      <c r="UD174" s="28"/>
      <c r="UE174" s="28"/>
      <c r="UF174" s="28"/>
      <c r="UG174" s="28"/>
      <c r="UH174" s="28"/>
      <c r="UI174" s="28"/>
      <c r="UJ174" s="28"/>
      <c r="UK174" s="28"/>
      <c r="UL174" s="28"/>
      <c r="UM174" s="28"/>
      <c r="UN174" s="28"/>
      <c r="UO174" s="28"/>
      <c r="UP174" s="28"/>
      <c r="UQ174" s="28"/>
      <c r="UR174" s="28"/>
      <c r="US174" s="28"/>
      <c r="UT174" s="28"/>
      <c r="UU174" s="28"/>
      <c r="UV174" s="28"/>
      <c r="UW174" s="28"/>
      <c r="UX174" s="28"/>
      <c r="UY174" s="28"/>
      <c r="UZ174" s="28"/>
      <c r="VA174" s="28"/>
      <c r="VB174" s="28"/>
      <c r="VC174" s="28"/>
      <c r="VD174" s="28"/>
      <c r="VE174" s="28"/>
      <c r="VF174" s="28"/>
      <c r="VG174" s="28"/>
      <c r="VH174" s="28"/>
      <c r="VI174" s="28"/>
      <c r="VJ174" s="28"/>
      <c r="VK174" s="28"/>
      <c r="VL174" s="28"/>
      <c r="VM174" s="28"/>
      <c r="VN174" s="28"/>
      <c r="VO174" s="28"/>
      <c r="VP174" s="28"/>
      <c r="VQ174" s="28"/>
      <c r="VR174" s="28"/>
      <c r="VS174" s="28"/>
      <c r="VT174" s="28"/>
      <c r="VU174" s="28"/>
      <c r="VV174" s="28"/>
      <c r="VW174" s="28"/>
      <c r="VX174" s="28"/>
      <c r="VY174" s="28"/>
      <c r="VZ174" s="28"/>
      <c r="WA174" s="28"/>
      <c r="WB174" s="28"/>
      <c r="WC174" s="28"/>
      <c r="WD174" s="28"/>
      <c r="WE174" s="28"/>
      <c r="WF174" s="28"/>
      <c r="WG174" s="28"/>
      <c r="WH174" s="28"/>
      <c r="WI174" s="28"/>
      <c r="WJ174" s="28"/>
      <c r="WK174" s="28"/>
      <c r="WL174" s="28"/>
      <c r="WM174" s="28"/>
      <c r="WN174" s="28"/>
      <c r="WO174" s="28"/>
      <c r="WP174" s="28"/>
      <c r="WQ174" s="28"/>
      <c r="WR174" s="28"/>
      <c r="WS174" s="28"/>
      <c r="WT174" s="28"/>
      <c r="WU174" s="28"/>
      <c r="WV174" s="28"/>
      <c r="WW174" s="28"/>
      <c r="WX174" s="28"/>
      <c r="WY174" s="28"/>
      <c r="WZ174" s="28"/>
      <c r="XA174" s="28"/>
      <c r="XB174" s="28"/>
      <c r="XC174" s="28"/>
      <c r="XD174" s="28"/>
      <c r="XE174" s="28"/>
      <c r="XF174" s="28"/>
      <c r="XG174" s="28"/>
      <c r="XH174" s="28"/>
      <c r="XI174" s="28"/>
      <c r="XJ174" s="28"/>
      <c r="XK174" s="28"/>
      <c r="XL174" s="28"/>
      <c r="XM174" s="28"/>
      <c r="XN174" s="28"/>
      <c r="XO174" s="28"/>
      <c r="XP174" s="28"/>
      <c r="XQ174" s="28"/>
      <c r="XR174" s="28"/>
      <c r="XS174" s="28"/>
      <c r="XT174" s="28"/>
      <c r="XU174" s="28"/>
      <c r="XV174" s="28"/>
      <c r="XW174" s="28"/>
      <c r="XX174" s="28"/>
      <c r="XY174" s="28"/>
      <c r="XZ174" s="28"/>
      <c r="YA174" s="28"/>
      <c r="YB174" s="28"/>
      <c r="YC174" s="28"/>
      <c r="YD174" s="28"/>
      <c r="YE174" s="28"/>
      <c r="YF174" s="28"/>
      <c r="YG174" s="28"/>
      <c r="YH174" s="28"/>
      <c r="YI174" s="28"/>
      <c r="YJ174" s="28"/>
      <c r="YK174" s="28"/>
      <c r="YL174" s="28"/>
      <c r="YM174" s="28"/>
      <c r="YN174" s="28"/>
      <c r="YO174" s="28"/>
      <c r="YP174" s="28"/>
      <c r="YQ174" s="28"/>
      <c r="YR174" s="28"/>
      <c r="YS174" s="28"/>
      <c r="YT174" s="28"/>
      <c r="YU174" s="28"/>
      <c r="YV174" s="28"/>
      <c r="YW174" s="28"/>
      <c r="YX174" s="28"/>
      <c r="YY174" s="28"/>
      <c r="YZ174" s="28"/>
      <c r="ZA174" s="28"/>
      <c r="ZB174" s="28"/>
      <c r="ZC174" s="28"/>
      <c r="ZD174" s="28"/>
      <c r="ZE174" s="28"/>
      <c r="ZF174" s="28"/>
      <c r="ZG174" s="28"/>
      <c r="ZH174" s="28"/>
      <c r="ZI174" s="28"/>
      <c r="ZJ174" s="28"/>
      <c r="ZK174" s="28"/>
      <c r="ZL174" s="28"/>
      <c r="ZM174" s="28"/>
      <c r="ZN174" s="28"/>
      <c r="ZO174" s="28"/>
      <c r="ZP174" s="28"/>
      <c r="ZQ174" s="28"/>
      <c r="ZR174" s="28"/>
      <c r="ZS174" s="28"/>
      <c r="ZT174" s="28"/>
      <c r="ZU174" s="28"/>
      <c r="ZV174" s="28"/>
      <c r="ZW174" s="28"/>
      <c r="ZX174" s="28"/>
      <c r="ZY174" s="28"/>
      <c r="ZZ174" s="28"/>
      <c r="AAA174" s="28"/>
      <c r="AAB174" s="28"/>
      <c r="AAC174" s="28"/>
      <c r="AAD174" s="28"/>
      <c r="AAE174" s="28"/>
      <c r="AAF174" s="28"/>
      <c r="AAG174" s="28"/>
      <c r="AAH174" s="28"/>
      <c r="AAI174" s="28"/>
      <c r="AAJ174" s="28"/>
      <c r="AAK174" s="28"/>
      <c r="AAL174" s="28"/>
      <c r="AAM174" s="28"/>
      <c r="AAN174" s="28"/>
      <c r="AAO174" s="28"/>
      <c r="AAP174" s="28"/>
      <c r="AAQ174" s="28"/>
      <c r="AAR174" s="28"/>
      <c r="AAS174" s="28"/>
      <c r="AAT174" s="28"/>
      <c r="AAU174" s="28"/>
      <c r="AAV174" s="28"/>
      <c r="AAW174" s="28"/>
      <c r="AAX174" s="28"/>
      <c r="AAY174" s="28"/>
      <c r="AAZ174" s="28"/>
      <c r="ABA174" s="28"/>
      <c r="ABB174" s="28"/>
      <c r="ABC174" s="28"/>
      <c r="ABD174" s="28"/>
      <c r="ABE174" s="28"/>
      <c r="ABF174" s="28"/>
      <c r="ABG174" s="28"/>
      <c r="ABH174" s="28"/>
      <c r="ABI174" s="28"/>
      <c r="ABJ174" s="28"/>
      <c r="ABK174" s="28"/>
      <c r="ABL174" s="28"/>
      <c r="ABM174" s="28"/>
      <c r="ABN174" s="28"/>
      <c r="ABO174" s="28"/>
      <c r="ABP174" s="28"/>
      <c r="ABQ174" s="28"/>
      <c r="ABR174" s="28"/>
      <c r="ABS174" s="28"/>
      <c r="ABT174" s="28"/>
      <c r="ABU174" s="28"/>
      <c r="ABV174" s="28"/>
      <c r="ABW174" s="28"/>
      <c r="ABX174" s="28"/>
      <c r="ABY174" s="28"/>
      <c r="ABZ174" s="28"/>
      <c r="ACA174" s="28"/>
      <c r="ACB174" s="28"/>
      <c r="ACC174" s="28"/>
      <c r="ACD174" s="28"/>
      <c r="ACE174" s="28"/>
      <c r="ACF174" s="28"/>
      <c r="ACG174" s="28"/>
      <c r="ACH174" s="28"/>
      <c r="ACI174" s="28"/>
      <c r="ACJ174" s="28"/>
      <c r="ACK174" s="28"/>
      <c r="ACL174" s="28"/>
      <c r="ACM174" s="28"/>
      <c r="ACN174" s="28"/>
      <c r="ACO174" s="28"/>
      <c r="ACP174" s="28"/>
      <c r="ACQ174" s="28"/>
      <c r="ACR174" s="28"/>
      <c r="ACS174" s="28"/>
      <c r="ACT174" s="28"/>
      <c r="ACU174" s="28"/>
      <c r="ACV174" s="28"/>
      <c r="ACW174" s="28"/>
      <c r="ACX174" s="28"/>
      <c r="ACY174" s="28"/>
      <c r="ACZ174" s="28"/>
      <c r="ADA174" s="28"/>
      <c r="ADB174" s="28"/>
      <c r="ADC174" s="28"/>
      <c r="ADD174" s="28"/>
      <c r="ADE174" s="28"/>
      <c r="ADF174" s="28"/>
      <c r="ADG174" s="28"/>
      <c r="ADH174" s="28"/>
      <c r="ADI174" s="28"/>
      <c r="ADJ174" s="28"/>
      <c r="ADK174" s="28"/>
      <c r="ADL174" s="28"/>
      <c r="ADM174" s="28"/>
      <c r="ADN174" s="28"/>
      <c r="ADO174" s="28"/>
      <c r="ADP174" s="28"/>
      <c r="ADQ174" s="28"/>
      <c r="ADR174" s="28"/>
      <c r="ADS174" s="28"/>
      <c r="ADT174" s="28"/>
      <c r="ADU174" s="28"/>
      <c r="ADV174" s="28"/>
      <c r="ADW174" s="28"/>
      <c r="ADX174" s="28"/>
      <c r="ADY174" s="28"/>
      <c r="ADZ174" s="28"/>
      <c r="AEA174" s="28"/>
      <c r="AEB174" s="28"/>
      <c r="AEC174" s="28"/>
      <c r="AED174" s="28"/>
      <c r="AEE174" s="28"/>
      <c r="AEF174" s="28"/>
      <c r="AEG174" s="28"/>
      <c r="AEH174" s="28"/>
      <c r="AEI174" s="28"/>
      <c r="AEJ174" s="28"/>
      <c r="AEK174" s="28"/>
      <c r="AEL174" s="28"/>
      <c r="AEM174" s="28"/>
      <c r="AEN174" s="28"/>
      <c r="AEO174" s="28"/>
      <c r="AEP174" s="28"/>
      <c r="AEQ174" s="28"/>
      <c r="AER174" s="28"/>
      <c r="AES174" s="28"/>
      <c r="AET174" s="28"/>
      <c r="AEU174" s="28"/>
      <c r="AEV174" s="28"/>
      <c r="AEW174" s="28"/>
      <c r="AEX174" s="28"/>
      <c r="AEY174" s="28"/>
      <c r="AEZ174" s="28"/>
      <c r="AFA174" s="28"/>
      <c r="AFB174" s="28"/>
      <c r="AFC174" s="28"/>
      <c r="AFD174" s="28"/>
      <c r="AFE174" s="28"/>
      <c r="AFF174" s="28"/>
      <c r="AFG174" s="28"/>
      <c r="AFH174" s="28"/>
      <c r="AFI174" s="28"/>
      <c r="AFJ174" s="28"/>
      <c r="AFK174" s="28"/>
      <c r="AFL174" s="28"/>
      <c r="AFM174" s="28"/>
      <c r="AFN174" s="28"/>
      <c r="AFO174" s="28"/>
      <c r="AFP174" s="28"/>
      <c r="AFQ174" s="28"/>
      <c r="AFR174" s="28"/>
      <c r="AFS174" s="28"/>
      <c r="AFT174" s="28"/>
      <c r="AFU174" s="28"/>
      <c r="AFV174" s="28"/>
      <c r="AFW174" s="28"/>
      <c r="AFX174" s="28"/>
      <c r="AFY174" s="28"/>
      <c r="AFZ174" s="28"/>
      <c r="AGA174" s="28"/>
      <c r="AGB174" s="28"/>
      <c r="AGC174" s="28"/>
      <c r="AGD174" s="28"/>
      <c r="AGE174" s="28"/>
      <c r="AGF174" s="28"/>
      <c r="AGG174" s="28"/>
      <c r="AGH174" s="28"/>
      <c r="AGI174" s="28"/>
      <c r="AGJ174" s="28"/>
      <c r="AGK174" s="28"/>
      <c r="AGL174" s="28"/>
      <c r="AGM174" s="28"/>
      <c r="AGN174" s="28"/>
      <c r="AGO174" s="28"/>
      <c r="AGP174" s="28"/>
      <c r="AGQ174" s="28"/>
      <c r="AGR174" s="28"/>
      <c r="AGS174" s="28"/>
      <c r="AGT174" s="28"/>
      <c r="AGU174" s="28"/>
      <c r="AGV174" s="28"/>
      <c r="AGW174" s="28"/>
      <c r="AGX174" s="28"/>
      <c r="AGY174" s="28"/>
      <c r="AGZ174" s="28"/>
      <c r="AHA174" s="28"/>
      <c r="AHB174" s="28"/>
      <c r="AHC174" s="28"/>
      <c r="AHD174" s="28"/>
      <c r="AHE174" s="28"/>
      <c r="AHF174" s="28"/>
      <c r="AHG174" s="28"/>
      <c r="AHH174" s="28"/>
      <c r="AHI174" s="28"/>
      <c r="AHJ174" s="28"/>
      <c r="AHK174" s="28"/>
      <c r="AHL174" s="28"/>
      <c r="AHM174" s="28"/>
      <c r="AHN174" s="28"/>
      <c r="AHO174" s="28"/>
      <c r="AHP174" s="28"/>
      <c r="AHQ174" s="28"/>
      <c r="AHR174" s="28"/>
      <c r="AHS174" s="28"/>
      <c r="AHT174" s="28"/>
      <c r="AHU174" s="28"/>
      <c r="AHV174" s="28"/>
      <c r="AHW174" s="28"/>
      <c r="AHX174" s="28"/>
      <c r="AHY174" s="28"/>
      <c r="AHZ174" s="28"/>
      <c r="AIA174" s="28"/>
      <c r="AIB174" s="28"/>
      <c r="AIC174" s="28"/>
      <c r="AID174" s="28"/>
      <c r="AIE174" s="28"/>
      <c r="AIF174" s="28"/>
      <c r="AIG174" s="28"/>
      <c r="AIH174" s="28"/>
      <c r="AII174" s="28"/>
      <c r="AIJ174" s="28"/>
      <c r="AIK174" s="28"/>
      <c r="AIL174" s="28"/>
      <c r="AIM174" s="28"/>
      <c r="AIN174" s="28"/>
      <c r="AIO174" s="28"/>
      <c r="AIP174" s="28"/>
      <c r="AIQ174" s="28"/>
      <c r="AIR174" s="28"/>
      <c r="AIS174" s="28"/>
      <c r="AIT174" s="28"/>
      <c r="AIU174" s="28"/>
      <c r="AIV174" s="28"/>
      <c r="AIW174" s="28"/>
      <c r="AIX174" s="28"/>
      <c r="AIY174" s="28"/>
      <c r="AIZ174" s="28"/>
      <c r="AJA174" s="28"/>
      <c r="AJB174" s="28"/>
      <c r="AJC174" s="28"/>
      <c r="AJD174" s="28"/>
      <c r="AJE174" s="28"/>
      <c r="AJF174" s="28"/>
      <c r="AJG174" s="28"/>
      <c r="AJH174" s="28"/>
      <c r="AJI174" s="28"/>
      <c r="AJJ174" s="28"/>
      <c r="AJK174" s="28"/>
      <c r="AJL174" s="28"/>
      <c r="AJM174" s="28"/>
      <c r="AJN174" s="28"/>
      <c r="AJO174" s="28"/>
      <c r="AJP174" s="28"/>
      <c r="AJQ174" s="28"/>
      <c r="AJR174" s="28"/>
      <c r="AJS174" s="28"/>
      <c r="AJT174" s="28"/>
      <c r="AJU174" s="28"/>
      <c r="AJV174" s="28"/>
      <c r="AJW174" s="28"/>
      <c r="AJX174" s="28"/>
      <c r="AJY174" s="28"/>
      <c r="AJZ174" s="28"/>
      <c r="AKA174" s="28"/>
      <c r="AKB174" s="28"/>
      <c r="AKC174" s="28"/>
      <c r="AKD174" s="28"/>
      <c r="AKE174" s="28"/>
      <c r="AKF174" s="28"/>
      <c r="AKG174" s="28"/>
      <c r="AKH174" s="28"/>
      <c r="AKI174" s="28"/>
      <c r="AKJ174" s="28"/>
      <c r="AKK174" s="28"/>
      <c r="AKL174" s="28"/>
      <c r="AKM174" s="28"/>
      <c r="AKN174" s="28"/>
      <c r="AKO174" s="28"/>
      <c r="AKP174" s="28"/>
      <c r="AKQ174" s="28"/>
      <c r="AKR174" s="28"/>
      <c r="AKS174" s="28"/>
      <c r="AKT174" s="28"/>
      <c r="AKU174" s="28"/>
      <c r="AKV174" s="28"/>
      <c r="AKW174" s="28"/>
      <c r="AKX174" s="28"/>
      <c r="AKY174" s="28"/>
      <c r="AKZ174" s="28"/>
      <c r="ALA174" s="28"/>
      <c r="ALB174" s="28"/>
      <c r="ALC174" s="28"/>
      <c r="ALD174" s="28"/>
      <c r="ALE174" s="28"/>
      <c r="ALF174" s="28"/>
      <c r="ALG174" s="28"/>
      <c r="ALH174" s="28"/>
      <c r="ALI174" s="28"/>
      <c r="ALJ174" s="28"/>
      <c r="ALK174" s="28"/>
      <c r="ALL174" s="28"/>
      <c r="ALM174" s="28"/>
      <c r="ALN174" s="28"/>
      <c r="ALO174" s="28"/>
      <c r="ALP174" s="28"/>
      <c r="ALQ174" s="28"/>
      <c r="ALR174" s="28"/>
      <c r="ALS174" s="28"/>
      <c r="ALT174" s="28"/>
      <c r="ALU174" s="28"/>
      <c r="ALV174" s="28"/>
      <c r="ALW174" s="28"/>
      <c r="ALX174" s="28"/>
      <c r="ALY174" s="28"/>
      <c r="ALZ174" s="28"/>
      <c r="AMA174" s="28"/>
      <c r="AMB174" s="28"/>
      <c r="AMC174" s="28"/>
      <c r="AMD174" s="28"/>
      <c r="AME174" s="28"/>
      <c r="AMF174" s="28"/>
      <c r="AMG174" s="28"/>
      <c r="AMH174" s="28"/>
      <c r="AMI174" s="28"/>
      <c r="AMJ174" s="28"/>
      <c r="AMK174" s="28"/>
      <c r="AML174" s="28"/>
      <c r="AMM174" s="28"/>
      <c r="AMN174" s="28"/>
      <c r="AMO174" s="28"/>
      <c r="AMP174" s="28"/>
      <c r="AMQ174" s="28"/>
      <c r="AMR174" s="28"/>
      <c r="AMS174" s="28"/>
      <c r="AMT174" s="28"/>
      <c r="AMU174" s="28"/>
      <c r="AMV174" s="28"/>
      <c r="AMW174" s="28"/>
      <c r="AMX174" s="28"/>
      <c r="AMY174" s="28"/>
      <c r="AMZ174" s="28"/>
      <c r="ANA174" s="28"/>
      <c r="ANB174" s="28"/>
    </row>
    <row r="175" spans="3:1042" s="6" customFormat="1" ht="15" customHeight="1" x14ac:dyDescent="0.25">
      <c r="C175" s="6" t="str">
        <f t="shared" si="88"/>
        <v>Reliance</v>
      </c>
      <c r="D175" s="6" t="str">
        <f t="shared" si="89"/>
        <v>6 50 DHPHT 120  (50 gal)</v>
      </c>
      <c r="E175" s="6">
        <f t="shared" si="90"/>
        <v>180913</v>
      </c>
      <c r="F175" s="55">
        <f t="shared" si="18"/>
        <v>50</v>
      </c>
      <c r="G175" s="6" t="str">
        <f t="shared" si="91"/>
        <v>AOSmithHPTU50</v>
      </c>
      <c r="H175" s="117">
        <f t="shared" si="20"/>
        <v>0</v>
      </c>
      <c r="I175" s="157" t="str">
        <f t="shared" si="92"/>
        <v>Reliance650DHPHT</v>
      </c>
      <c r="J175" s="91" t="s">
        <v>192</v>
      </c>
      <c r="K175" s="32">
        <v>1</v>
      </c>
      <c r="L175" s="75">
        <f t="shared" si="22"/>
        <v>18</v>
      </c>
      <c r="M175" s="9" t="s">
        <v>32</v>
      </c>
      <c r="N175" s="62">
        <f t="shared" si="106"/>
        <v>9</v>
      </c>
      <c r="O175" s="62">
        <f xml:space="preserve"> (L175*10000) + (N175*100) + VLOOKUP( U175, $R$2:$T$61, 2, FALSE )</f>
        <v>180913</v>
      </c>
      <c r="P175" s="59" t="str">
        <f t="shared" si="94"/>
        <v>6 50 DHPHT 120  (50 gal)</v>
      </c>
      <c r="Q175" s="156">
        <f>COUNTIF(P$64:P$428, P175)</f>
        <v>1</v>
      </c>
      <c r="R175" s="10" t="s">
        <v>66</v>
      </c>
      <c r="S175" s="11">
        <v>50</v>
      </c>
      <c r="T175" s="30" t="s">
        <v>81</v>
      </c>
      <c r="U175" s="80" t="s">
        <v>106</v>
      </c>
      <c r="V175" s="85" t="str">
        <f>VLOOKUP( U175, $R$2:$T$61, 3, FALSE )</f>
        <v>AOSmithHPTU50</v>
      </c>
      <c r="W175" s="116">
        <v>0</v>
      </c>
      <c r="X175" s="42" t="s">
        <v>8</v>
      </c>
      <c r="Y175" s="43">
        <v>42591</v>
      </c>
      <c r="Z175" s="44" t="s">
        <v>80</v>
      </c>
      <c r="AA175" s="127" t="str">
        <f t="shared" si="85"/>
        <v>2,     180913,   "6 50 DHPHT 120  (50 gal)"</v>
      </c>
      <c r="AB175" s="129" t="str">
        <f t="shared" si="81"/>
        <v>Reliance</v>
      </c>
      <c r="AC175" s="130" t="s">
        <v>508</v>
      </c>
      <c r="AD175" s="154">
        <f>COUNTIF(AC$64:AC$428, AC175)</f>
        <v>1</v>
      </c>
      <c r="AE175" s="127" t="str">
        <f t="shared" si="86"/>
        <v xml:space="preserve">          case  6 50 DHPHT 120  (50 gal)   :   "Reliance650DHPHT"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3:1042" s="6" customFormat="1" ht="15" customHeight="1" x14ac:dyDescent="0.25">
      <c r="C176" s="6" t="str">
        <f t="shared" si="88"/>
        <v>Reliance</v>
      </c>
      <c r="D176" s="6" t="str">
        <f t="shared" si="89"/>
        <v>6 66 DHPHT 120  (66 gal)</v>
      </c>
      <c r="E176" s="6">
        <f t="shared" si="90"/>
        <v>181014</v>
      </c>
      <c r="F176" s="55">
        <f t="shared" si="18"/>
        <v>66</v>
      </c>
      <c r="G176" s="6" t="str">
        <f t="shared" si="91"/>
        <v>AOSmithHPTU66</v>
      </c>
      <c r="H176" s="117">
        <f t="shared" si="20"/>
        <v>0</v>
      </c>
      <c r="I176" s="157" t="str">
        <f t="shared" si="92"/>
        <v>Reliance666DHPHT</v>
      </c>
      <c r="J176" s="91" t="s">
        <v>192</v>
      </c>
      <c r="K176" s="32">
        <v>1</v>
      </c>
      <c r="L176" s="75">
        <f t="shared" si="22"/>
        <v>18</v>
      </c>
      <c r="M176" s="9" t="s">
        <v>32</v>
      </c>
      <c r="N176" s="62">
        <f t="shared" si="106"/>
        <v>10</v>
      </c>
      <c r="O176" s="62">
        <f xml:space="preserve"> (L176*10000) + (N176*100) + VLOOKUP( U176, $R$2:$T$61, 2, FALSE )</f>
        <v>181014</v>
      </c>
      <c r="P176" s="59" t="str">
        <f t="shared" si="94"/>
        <v>6 66 DHPHT 120  (66 gal)</v>
      </c>
      <c r="Q176" s="156">
        <f>COUNTIF(P$64:P$428, P176)</f>
        <v>1</v>
      </c>
      <c r="R176" s="10" t="s">
        <v>67</v>
      </c>
      <c r="S176" s="11">
        <v>66</v>
      </c>
      <c r="T176" s="30" t="s">
        <v>82</v>
      </c>
      <c r="U176" s="80" t="s">
        <v>102</v>
      </c>
      <c r="V176" s="85" t="str">
        <f>VLOOKUP( U176, $R$2:$T$61, 3, FALSE )</f>
        <v>AOSmithHPTU66</v>
      </c>
      <c r="W176" s="116">
        <v>0</v>
      </c>
      <c r="X176" s="42">
        <v>3</v>
      </c>
      <c r="Y176" s="43">
        <v>42591</v>
      </c>
      <c r="Z176" s="44" t="s">
        <v>80</v>
      </c>
      <c r="AA176" s="127" t="str">
        <f t="shared" si="85"/>
        <v>2,     181014,   "6 66 DHPHT 120  (66 gal)"</v>
      </c>
      <c r="AB176" s="129" t="str">
        <f t="shared" si="81"/>
        <v>Reliance</v>
      </c>
      <c r="AC176" s="130" t="s">
        <v>509</v>
      </c>
      <c r="AD176" s="154">
        <f>COUNTIF(AC$64:AC$428, AC176)</f>
        <v>1</v>
      </c>
      <c r="AE176" s="127" t="str">
        <f t="shared" si="86"/>
        <v xml:space="preserve">          case  6 66 DHPHT 120  (66 gal)   :   "Reliance666DHPHT"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3:48" s="6" customFormat="1" ht="15" customHeight="1" x14ac:dyDescent="0.25">
      <c r="C177" s="6" t="str">
        <f t="shared" si="88"/>
        <v>Reliance</v>
      </c>
      <c r="D177" s="6" t="str">
        <f t="shared" si="89"/>
        <v>6 80 DHPHT 120  (80 gal)</v>
      </c>
      <c r="E177" s="6">
        <f t="shared" si="90"/>
        <v>181115</v>
      </c>
      <c r="F177" s="55">
        <f t="shared" si="18"/>
        <v>80</v>
      </c>
      <c r="G177" s="6" t="str">
        <f t="shared" si="91"/>
        <v>AOSmithHPTU80</v>
      </c>
      <c r="H177" s="117">
        <f t="shared" si="20"/>
        <v>0</v>
      </c>
      <c r="I177" s="157" t="str">
        <f t="shared" si="92"/>
        <v>Reliance680DHPHT</v>
      </c>
      <c r="J177" s="91" t="s">
        <v>192</v>
      </c>
      <c r="K177" s="32">
        <v>1</v>
      </c>
      <c r="L177" s="75">
        <f t="shared" si="22"/>
        <v>18</v>
      </c>
      <c r="M177" s="9" t="s">
        <v>32</v>
      </c>
      <c r="N177" s="62">
        <f t="shared" si="106"/>
        <v>11</v>
      </c>
      <c r="O177" s="62">
        <f xml:space="preserve"> (L177*10000) + (N177*100) + VLOOKUP( U177, $R$2:$T$61, 2, FALSE )</f>
        <v>181115</v>
      </c>
      <c r="P177" s="59" t="str">
        <f t="shared" si="94"/>
        <v>6 80 DHPHT 120  (80 gal)</v>
      </c>
      <c r="Q177" s="156">
        <f>COUNTIF(P$64:P$428, P177)</f>
        <v>1</v>
      </c>
      <c r="R177" s="10" t="s">
        <v>68</v>
      </c>
      <c r="S177" s="11">
        <v>80</v>
      </c>
      <c r="T177" s="30" t="s">
        <v>83</v>
      </c>
      <c r="U177" s="80" t="s">
        <v>103</v>
      </c>
      <c r="V177" s="85" t="str">
        <f>VLOOKUP( U177, $R$2:$T$61, 3, FALSE )</f>
        <v>AOSmithHPTU80</v>
      </c>
      <c r="W177" s="116">
        <v>0</v>
      </c>
      <c r="X177" s="42" t="s">
        <v>13</v>
      </c>
      <c r="Y177" s="43">
        <v>42591</v>
      </c>
      <c r="Z177" s="44" t="s">
        <v>80</v>
      </c>
      <c r="AA177" s="127" t="str">
        <f t="shared" si="85"/>
        <v>2,     181115,   "6 80 DHPHT 120  (80 gal)"</v>
      </c>
      <c r="AB177" s="129" t="str">
        <f t="shared" si="81"/>
        <v>Reliance</v>
      </c>
      <c r="AC177" s="130" t="s">
        <v>510</v>
      </c>
      <c r="AD177" s="154">
        <f>COUNTIF(AC$64:AC$428, AC177)</f>
        <v>1</v>
      </c>
      <c r="AE177" s="127" t="str">
        <f t="shared" si="86"/>
        <v xml:space="preserve">          case  6 80 DHPHT 120  (80 gal)   :   "Reliance680DHPHT"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3:48" s="6" customFormat="1" ht="15" customHeight="1" x14ac:dyDescent="0.25">
      <c r="C178" s="6" t="str">
        <f t="shared" si="88"/>
        <v>Reliance</v>
      </c>
      <c r="D178" s="6" t="str">
        <f t="shared" si="89"/>
        <v>6 80 DHPT 102  (80 gal)</v>
      </c>
      <c r="E178" s="6">
        <f t="shared" si="90"/>
        <v>181215</v>
      </c>
      <c r="F178" s="55">
        <f t="shared" si="18"/>
        <v>80</v>
      </c>
      <c r="G178" s="6" t="str">
        <f t="shared" si="91"/>
        <v>AOSmithHPTU80</v>
      </c>
      <c r="H178" s="117">
        <f t="shared" ref="H178:H307" si="133">W178</f>
        <v>0</v>
      </c>
      <c r="I178" s="157" t="str">
        <f t="shared" si="92"/>
        <v>Reliance680DHPT</v>
      </c>
      <c r="J178" s="91" t="s">
        <v>192</v>
      </c>
      <c r="K178" s="32">
        <v>1</v>
      </c>
      <c r="L178" s="75">
        <f t="shared" ref="L178:L307" si="134">VLOOKUP( M178, $M$2:$N$21, 2, FALSE )</f>
        <v>18</v>
      </c>
      <c r="M178" s="9" t="s">
        <v>32</v>
      </c>
      <c r="N178" s="62">
        <f t="shared" si="106"/>
        <v>12</v>
      </c>
      <c r="O178" s="62">
        <f xml:space="preserve"> (L178*10000) + (N178*100) + VLOOKUP( U178, $R$2:$T$61, 2, FALSE )</f>
        <v>181215</v>
      </c>
      <c r="P178" s="59" t="str">
        <f t="shared" si="94"/>
        <v>6 80 DHPT 102  (80 gal)</v>
      </c>
      <c r="Q178" s="156">
        <f>COUNTIF(P$64:P$428, P178)</f>
        <v>1</v>
      </c>
      <c r="R178" s="10" t="s">
        <v>69</v>
      </c>
      <c r="S178" s="11">
        <v>80</v>
      </c>
      <c r="T178" s="30" t="s">
        <v>83</v>
      </c>
      <c r="U178" s="80" t="s">
        <v>103</v>
      </c>
      <c r="V178" s="85" t="str">
        <f>VLOOKUP( U178, $R$2:$T$61, 3, FALSE )</f>
        <v>AOSmithHPTU80</v>
      </c>
      <c r="W178" s="116">
        <v>0</v>
      </c>
      <c r="X178" s="42" t="s">
        <v>13</v>
      </c>
      <c r="Y178" s="43">
        <v>40857</v>
      </c>
      <c r="Z178" s="44" t="s">
        <v>80</v>
      </c>
      <c r="AA178" s="127" t="str">
        <f t="shared" si="85"/>
        <v>2,     181215,   "6 80 DHPT 102  (80 gal)"</v>
      </c>
      <c r="AB178" s="129" t="str">
        <f t="shared" si="81"/>
        <v>Reliance</v>
      </c>
      <c r="AC178" s="130" t="s">
        <v>511</v>
      </c>
      <c r="AD178" s="154">
        <f>COUNTIF(AC$64:AC$428, AC178)</f>
        <v>1</v>
      </c>
      <c r="AE178" s="127" t="str">
        <f t="shared" si="86"/>
        <v xml:space="preserve">          case  6 80 DHPT 102  (80 gal)   :   "Reliance680DHPT"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3:48" s="6" customFormat="1" ht="15" customHeight="1" x14ac:dyDescent="0.25">
      <c r="C179" s="121" t="str">
        <f t="shared" si="88"/>
        <v>Rheem</v>
      </c>
      <c r="D179" s="121" t="str">
        <f t="shared" si="89"/>
        <v>HPLD40-1RH  (40 gal)</v>
      </c>
      <c r="E179" s="121">
        <f t="shared" si="90"/>
        <v>196059</v>
      </c>
      <c r="F179" s="55">
        <f t="shared" si="18"/>
        <v>40</v>
      </c>
      <c r="G179" s="6" t="str">
        <f t="shared" si="91"/>
        <v>Rheem2020Prem40</v>
      </c>
      <c r="H179" s="117">
        <f t="shared" ref="H179:H182" si="135">W179</f>
        <v>0</v>
      </c>
      <c r="I179" s="157" t="str">
        <f t="shared" si="92"/>
        <v>RheemHPLD401RH</v>
      </c>
      <c r="J179" s="91" t="s">
        <v>192</v>
      </c>
      <c r="K179" s="32">
        <v>4</v>
      </c>
      <c r="L179" s="75">
        <f t="shared" si="134"/>
        <v>19</v>
      </c>
      <c r="M179" s="12" t="s">
        <v>88</v>
      </c>
      <c r="N179" s="61">
        <v>60</v>
      </c>
      <c r="O179" s="62">
        <f xml:space="preserve"> (L179*10000) + (N179*100) + VLOOKUP( U179, $R$2:$T$61, 2, FALSE )</f>
        <v>196059</v>
      </c>
      <c r="P179" s="59" t="str">
        <f t="shared" si="94"/>
        <v>HPLD40-1RH  (40 gal)</v>
      </c>
      <c r="Q179" s="156">
        <f>COUNTIF(P$64:P$428, P179)</f>
        <v>1</v>
      </c>
      <c r="R179" s="10" t="s">
        <v>399</v>
      </c>
      <c r="S179" s="11">
        <v>40</v>
      </c>
      <c r="T179" s="30"/>
      <c r="U179" s="80" t="s">
        <v>277</v>
      </c>
      <c r="V179" s="85" t="str">
        <f>VLOOKUP( U179, $R$2:$T$61, 3, FALSE )</f>
        <v>Rheem2020Prem40</v>
      </c>
      <c r="W179" s="116">
        <v>0</v>
      </c>
      <c r="X179" s="42">
        <v>2</v>
      </c>
      <c r="Y179" s="43">
        <v>44127</v>
      </c>
      <c r="Z179" s="44"/>
      <c r="AA179" s="127" t="str">
        <f t="shared" si="85"/>
        <v>2,     196059,   "HPLD40-1RH  (40 gal)"</v>
      </c>
      <c r="AB179" s="128" t="str">
        <f>M179</f>
        <v>Rheem</v>
      </c>
      <c r="AC179" s="131" t="s">
        <v>570</v>
      </c>
      <c r="AD179" s="154">
        <f>COUNTIF(AC$64:AC$428, AC179)</f>
        <v>1</v>
      </c>
      <c r="AE179" s="127" t="str">
        <f t="shared" si="86"/>
        <v xml:space="preserve">          case  HPLD40-1RH  (40 gal)   :   "RheemHPLD401RH"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3:48" s="6" customFormat="1" ht="15" customHeight="1" x14ac:dyDescent="0.25">
      <c r="C180" s="121" t="str">
        <f t="shared" si="88"/>
        <v>Rheem</v>
      </c>
      <c r="D180" s="121" t="str">
        <f t="shared" si="89"/>
        <v>HPLD50-1RH  (50 gal)</v>
      </c>
      <c r="E180" s="121">
        <f t="shared" si="90"/>
        <v>196160</v>
      </c>
      <c r="F180" s="55">
        <f t="shared" si="18"/>
        <v>50</v>
      </c>
      <c r="G180" s="6" t="str">
        <f t="shared" si="91"/>
        <v>Rheem2020Prem50</v>
      </c>
      <c r="H180" s="117">
        <f t="shared" si="135"/>
        <v>0</v>
      </c>
      <c r="I180" s="157" t="str">
        <f t="shared" si="92"/>
        <v>RheemHPLD501RH</v>
      </c>
      <c r="J180" s="91" t="s">
        <v>192</v>
      </c>
      <c r="K180" s="32">
        <v>4</v>
      </c>
      <c r="L180" s="75">
        <f t="shared" si="134"/>
        <v>19</v>
      </c>
      <c r="M180" s="12" t="s">
        <v>88</v>
      </c>
      <c r="N180" s="62">
        <f t="shared" ref="N180:N182" si="136">N179+1</f>
        <v>61</v>
      </c>
      <c r="O180" s="62">
        <f xml:space="preserve"> (L180*10000) + (N180*100) + VLOOKUP( U180, $R$2:$T$61, 2, FALSE )</f>
        <v>196160</v>
      </c>
      <c r="P180" s="59" t="str">
        <f t="shared" si="94"/>
        <v>HPLD50-1RH  (50 gal)</v>
      </c>
      <c r="Q180" s="156">
        <f>COUNTIF(P$64:P$428, P180)</f>
        <v>1</v>
      </c>
      <c r="R180" s="10" t="s">
        <v>400</v>
      </c>
      <c r="S180" s="11">
        <v>50</v>
      </c>
      <c r="T180" s="30"/>
      <c r="U180" s="80" t="s">
        <v>278</v>
      </c>
      <c r="V180" s="85" t="str">
        <f>VLOOKUP( U180, $R$2:$T$61, 3, FALSE )</f>
        <v>Rheem2020Prem50</v>
      </c>
      <c r="W180" s="116">
        <v>0</v>
      </c>
      <c r="X180" s="42" t="s">
        <v>8</v>
      </c>
      <c r="Y180" s="43">
        <v>44127</v>
      </c>
      <c r="Z180" s="44"/>
      <c r="AA180" s="127" t="str">
        <f t="shared" si="85"/>
        <v>2,     196160,   "HPLD50-1RH  (50 gal)"</v>
      </c>
      <c r="AB180" s="129" t="str">
        <f t="shared" si="81"/>
        <v>Rheem</v>
      </c>
      <c r="AC180" s="131" t="s">
        <v>571</v>
      </c>
      <c r="AD180" s="154">
        <f>COUNTIF(AC$64:AC$428, AC180)</f>
        <v>1</v>
      </c>
      <c r="AE180" s="127" t="str">
        <f t="shared" si="86"/>
        <v xml:space="preserve">          case  HPLD50-1RH  (50 gal)   :   "RheemHPLD501RH"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3:48" s="6" customFormat="1" ht="15" customHeight="1" x14ac:dyDescent="0.25">
      <c r="C181" s="121" t="str">
        <f t="shared" si="88"/>
        <v>Rheem</v>
      </c>
      <c r="D181" s="121" t="str">
        <f t="shared" si="89"/>
        <v>HPLD65-1RH  (65 gal)</v>
      </c>
      <c r="E181" s="121">
        <f t="shared" si="90"/>
        <v>196261</v>
      </c>
      <c r="F181" s="55">
        <f t="shared" si="18"/>
        <v>65</v>
      </c>
      <c r="G181" s="6" t="str">
        <f t="shared" si="91"/>
        <v>Rheem2020Prem65</v>
      </c>
      <c r="H181" s="117">
        <f t="shared" si="135"/>
        <v>0</v>
      </c>
      <c r="I181" s="157" t="str">
        <f t="shared" si="92"/>
        <v>RheemHPLD651RH</v>
      </c>
      <c r="J181" s="91" t="s">
        <v>192</v>
      </c>
      <c r="K181" s="32">
        <v>4</v>
      </c>
      <c r="L181" s="75">
        <f t="shared" si="134"/>
        <v>19</v>
      </c>
      <c r="M181" s="12" t="s">
        <v>88</v>
      </c>
      <c r="N181" s="62">
        <f t="shared" si="136"/>
        <v>62</v>
      </c>
      <c r="O181" s="62">
        <f xml:space="preserve"> (L181*10000) + (N181*100) + VLOOKUP( U181, $R$2:$T$61, 2, FALSE )</f>
        <v>196261</v>
      </c>
      <c r="P181" s="59" t="str">
        <f t="shared" si="94"/>
        <v>HPLD65-1RH  (65 gal)</v>
      </c>
      <c r="Q181" s="156">
        <f>COUNTIF(P$64:P$428, P181)</f>
        <v>1</v>
      </c>
      <c r="R181" s="10" t="s">
        <v>401</v>
      </c>
      <c r="S181" s="11">
        <v>65</v>
      </c>
      <c r="T181" s="30"/>
      <c r="U181" s="80" t="s">
        <v>279</v>
      </c>
      <c r="V181" s="85" t="str">
        <f>VLOOKUP( U181, $R$2:$T$61, 3, FALSE )</f>
        <v>Rheem2020Prem65</v>
      </c>
      <c r="W181" s="116">
        <v>0</v>
      </c>
      <c r="X181" s="42" t="s">
        <v>8</v>
      </c>
      <c r="Y181" s="43">
        <v>44127</v>
      </c>
      <c r="Z181" s="44"/>
      <c r="AA181" s="127" t="str">
        <f t="shared" si="85"/>
        <v>2,     196261,   "HPLD65-1RH  (65 gal)"</v>
      </c>
      <c r="AB181" s="129" t="str">
        <f t="shared" si="81"/>
        <v>Rheem</v>
      </c>
      <c r="AC181" s="131" t="s">
        <v>572</v>
      </c>
      <c r="AD181" s="154">
        <f>COUNTIF(AC$64:AC$428, AC181)</f>
        <v>1</v>
      </c>
      <c r="AE181" s="127" t="str">
        <f t="shared" si="86"/>
        <v xml:space="preserve">          case  HPLD65-1RH  (65 gal)   :   "RheemHPLD651RH"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3:48" s="6" customFormat="1" ht="15" customHeight="1" x14ac:dyDescent="0.25">
      <c r="C182" s="121" t="str">
        <f t="shared" si="88"/>
        <v>Rheem</v>
      </c>
      <c r="D182" s="121" t="str">
        <f t="shared" si="89"/>
        <v>HPLD80-1RH  (80 gal)</v>
      </c>
      <c r="E182" s="121">
        <f t="shared" si="90"/>
        <v>196362</v>
      </c>
      <c r="F182" s="55">
        <f t="shared" si="18"/>
        <v>80</v>
      </c>
      <c r="G182" s="6" t="str">
        <f t="shared" si="91"/>
        <v>Rheem2020Prem80</v>
      </c>
      <c r="H182" s="117">
        <f t="shared" si="135"/>
        <v>0</v>
      </c>
      <c r="I182" s="157" t="str">
        <f t="shared" si="92"/>
        <v>RheemHPLD801RH</v>
      </c>
      <c r="J182" s="91" t="s">
        <v>192</v>
      </c>
      <c r="K182" s="32">
        <v>4</v>
      </c>
      <c r="L182" s="75">
        <f t="shared" si="134"/>
        <v>19</v>
      </c>
      <c r="M182" s="12" t="s">
        <v>88</v>
      </c>
      <c r="N182" s="62">
        <f t="shared" si="136"/>
        <v>63</v>
      </c>
      <c r="O182" s="62">
        <f xml:space="preserve"> (L182*10000) + (N182*100) + VLOOKUP( U182, $R$2:$T$61, 2, FALSE )</f>
        <v>196362</v>
      </c>
      <c r="P182" s="59" t="str">
        <f t="shared" si="94"/>
        <v>HPLD80-1RH  (80 gal)</v>
      </c>
      <c r="Q182" s="156">
        <f>COUNTIF(P$64:P$428, P182)</f>
        <v>1</v>
      </c>
      <c r="R182" s="10" t="s">
        <v>402</v>
      </c>
      <c r="S182" s="11">
        <v>80</v>
      </c>
      <c r="T182" s="30"/>
      <c r="U182" s="80" t="s">
        <v>280</v>
      </c>
      <c r="V182" s="85" t="str">
        <f>VLOOKUP( U182, $R$2:$T$61, 3, FALSE )</f>
        <v>Rheem2020Prem80</v>
      </c>
      <c r="W182" s="116">
        <v>0</v>
      </c>
      <c r="X182" s="42">
        <v>4</v>
      </c>
      <c r="Y182" s="43">
        <v>44127</v>
      </c>
      <c r="Z182" s="44"/>
      <c r="AA182" s="127" t="str">
        <f t="shared" si="85"/>
        <v>2,     196362,   "HPLD80-1RH  (80 gal)"</v>
      </c>
      <c r="AB182" s="129" t="str">
        <f t="shared" si="81"/>
        <v>Rheem</v>
      </c>
      <c r="AC182" s="131" t="s">
        <v>573</v>
      </c>
      <c r="AD182" s="154">
        <f>COUNTIF(AC$64:AC$428, AC182)</f>
        <v>1</v>
      </c>
      <c r="AE182" s="127" t="str">
        <f t="shared" si="86"/>
        <v xml:space="preserve">          case  HPLD80-1RH  (80 gal)   :   "RheemHPLD801RH"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3:48" s="6" customFormat="1" ht="15" customHeight="1" x14ac:dyDescent="0.25">
      <c r="C183" s="106" t="str">
        <f t="shared" si="88"/>
        <v>Rheem</v>
      </c>
      <c r="D183" s="106" t="str">
        <f t="shared" si="89"/>
        <v>PROPH40 T2 RH375-15  (40 gal, JA13)</v>
      </c>
      <c r="E183" s="106">
        <f t="shared" si="90"/>
        <v>193259</v>
      </c>
      <c r="F183" s="55">
        <f t="shared" ref="F183" si="137">S183</f>
        <v>40</v>
      </c>
      <c r="G183" s="6" t="str">
        <f t="shared" si="91"/>
        <v>Rheem2020Prem40</v>
      </c>
      <c r="H183" s="117">
        <f t="shared" si="133"/>
        <v>1</v>
      </c>
      <c r="I183" s="157" t="str">
        <f t="shared" si="92"/>
        <v>RheemPROPH40T2RH37515</v>
      </c>
      <c r="J183" s="91" t="s">
        <v>192</v>
      </c>
      <c r="K183" s="32">
        <v>4</v>
      </c>
      <c r="L183" s="75">
        <f t="shared" si="134"/>
        <v>19</v>
      </c>
      <c r="M183" s="12" t="s">
        <v>88</v>
      </c>
      <c r="N183" s="61">
        <v>32</v>
      </c>
      <c r="O183" s="62">
        <f xml:space="preserve"> (L183*10000) + (N183*100) + VLOOKUP( U183, $R$2:$T$61, 2, FALSE )</f>
        <v>193259</v>
      </c>
      <c r="P183" s="59" t="str">
        <f t="shared" si="94"/>
        <v>PROPH40 T2 RH375-15  (40 gal, JA13)</v>
      </c>
      <c r="Q183" s="156">
        <f>COUNTIF(P$64:P$428, P183)</f>
        <v>1</v>
      </c>
      <c r="R183" s="10" t="s">
        <v>324</v>
      </c>
      <c r="S183" s="11">
        <v>40</v>
      </c>
      <c r="T183" s="30"/>
      <c r="U183" s="80" t="s">
        <v>277</v>
      </c>
      <c r="V183" s="85" t="str">
        <f>VLOOKUP( U183, $R$2:$T$61, 3, FALSE )</f>
        <v>Rheem2020Prem40</v>
      </c>
      <c r="W183" s="118">
        <v>1</v>
      </c>
      <c r="X183" s="42">
        <v>2</v>
      </c>
      <c r="Y183" s="43">
        <v>43944</v>
      </c>
      <c r="Z183" s="44"/>
      <c r="AA183" s="127" t="str">
        <f t="shared" si="85"/>
        <v>2,     193259,   "PROPH40 T2 RH375-15  (40 gal, JA13)"</v>
      </c>
      <c r="AB183" s="129" t="str">
        <f t="shared" si="81"/>
        <v>Rheem</v>
      </c>
      <c r="AC183" s="130" t="s">
        <v>523</v>
      </c>
      <c r="AD183" s="154">
        <f>COUNTIF(AC$64:AC$428, AC183)</f>
        <v>1</v>
      </c>
      <c r="AE183" s="127" t="str">
        <f t="shared" si="86"/>
        <v xml:space="preserve">          case  PROPH40 T2 RH375-15  (40 gal, JA13)   :   "RheemPROPH40T2RH37515"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3:48" s="6" customFormat="1" ht="15" customHeight="1" x14ac:dyDescent="0.25">
      <c r="C184" s="106" t="str">
        <f t="shared" si="88"/>
        <v>Rheem</v>
      </c>
      <c r="D184" s="106" t="str">
        <f t="shared" si="89"/>
        <v>PROPH50 T2 RH375-15  (50 gal, JA13)</v>
      </c>
      <c r="E184" s="106">
        <f t="shared" si="90"/>
        <v>193360</v>
      </c>
      <c r="F184" s="55">
        <f t="shared" ref="F184:F210" si="138">S184</f>
        <v>50</v>
      </c>
      <c r="G184" s="6" t="str">
        <f t="shared" si="91"/>
        <v>Rheem2020Prem50</v>
      </c>
      <c r="H184" s="117">
        <f t="shared" si="133"/>
        <v>1</v>
      </c>
      <c r="I184" s="157" t="str">
        <f t="shared" si="92"/>
        <v>RheemPROPH50T2RH37515</v>
      </c>
      <c r="J184" s="91" t="s">
        <v>192</v>
      </c>
      <c r="K184" s="32">
        <v>4</v>
      </c>
      <c r="L184" s="75">
        <f t="shared" si="134"/>
        <v>19</v>
      </c>
      <c r="M184" s="12" t="s">
        <v>88</v>
      </c>
      <c r="N184" s="62">
        <f t="shared" ref="N184:N214" si="139">N183+1</f>
        <v>33</v>
      </c>
      <c r="O184" s="62">
        <f xml:space="preserve"> (L184*10000) + (N184*100) + VLOOKUP( U184, $R$2:$T$61, 2, FALSE )</f>
        <v>193360</v>
      </c>
      <c r="P184" s="59" t="str">
        <f t="shared" si="94"/>
        <v>PROPH50 T2 RH375-15  (50 gal, JA13)</v>
      </c>
      <c r="Q184" s="156">
        <f>COUNTIF(P$64:P$428, P184)</f>
        <v>1</v>
      </c>
      <c r="R184" s="10" t="s">
        <v>325</v>
      </c>
      <c r="S184" s="11">
        <v>50</v>
      </c>
      <c r="T184" s="30"/>
      <c r="U184" s="80" t="s">
        <v>278</v>
      </c>
      <c r="V184" s="85" t="str">
        <f>VLOOKUP( U184, $R$2:$T$61, 3, FALSE )</f>
        <v>Rheem2020Prem50</v>
      </c>
      <c r="W184" s="118">
        <v>1</v>
      </c>
      <c r="X184" s="42" t="s">
        <v>8</v>
      </c>
      <c r="Y184" s="43">
        <v>43944</v>
      </c>
      <c r="Z184" s="44"/>
      <c r="AA184" s="127" t="str">
        <f t="shared" si="85"/>
        <v>2,     193360,   "PROPH50 T2 RH375-15  (50 gal, JA13)"</v>
      </c>
      <c r="AB184" s="129" t="str">
        <f t="shared" si="81"/>
        <v>Rheem</v>
      </c>
      <c r="AC184" s="130" t="s">
        <v>530</v>
      </c>
      <c r="AD184" s="154">
        <f>COUNTIF(AC$64:AC$428, AC184)</f>
        <v>1</v>
      </c>
      <c r="AE184" s="127" t="str">
        <f t="shared" si="86"/>
        <v xml:space="preserve">          case  PROPH50 T2 RH375-15  (50 gal, JA13)   :   "RheemPROPH50T2RH37515"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3:48" s="6" customFormat="1" ht="15" customHeight="1" x14ac:dyDescent="0.25">
      <c r="C185" s="106" t="str">
        <f t="shared" si="88"/>
        <v>Rheem</v>
      </c>
      <c r="D185" s="106" t="str">
        <f t="shared" si="89"/>
        <v>PROPH65 T2 RH375-15  (65 gal, JA13)</v>
      </c>
      <c r="E185" s="106">
        <f t="shared" si="90"/>
        <v>193461</v>
      </c>
      <c r="F185" s="55">
        <f t="shared" si="138"/>
        <v>65</v>
      </c>
      <c r="G185" s="6" t="str">
        <f t="shared" si="91"/>
        <v>Rheem2020Prem65</v>
      </c>
      <c r="H185" s="117">
        <f t="shared" si="133"/>
        <v>1</v>
      </c>
      <c r="I185" s="157" t="str">
        <f t="shared" si="92"/>
        <v>RheemPROPH65T2RH37515</v>
      </c>
      <c r="J185" s="91" t="s">
        <v>192</v>
      </c>
      <c r="K185" s="32">
        <v>4</v>
      </c>
      <c r="L185" s="75">
        <f t="shared" si="134"/>
        <v>19</v>
      </c>
      <c r="M185" s="12" t="s">
        <v>88</v>
      </c>
      <c r="N185" s="62">
        <f t="shared" si="139"/>
        <v>34</v>
      </c>
      <c r="O185" s="62">
        <f xml:space="preserve"> (L185*10000) + (N185*100) + VLOOKUP( U185, $R$2:$T$61, 2, FALSE )</f>
        <v>193461</v>
      </c>
      <c r="P185" s="59" t="str">
        <f t="shared" si="94"/>
        <v>PROPH65 T2 RH375-15  (65 gal, JA13)</v>
      </c>
      <c r="Q185" s="156">
        <f>COUNTIF(P$64:P$428, P185)</f>
        <v>1</v>
      </c>
      <c r="R185" s="10" t="s">
        <v>286</v>
      </c>
      <c r="S185" s="11">
        <v>65</v>
      </c>
      <c r="T185" s="30"/>
      <c r="U185" s="80" t="s">
        <v>279</v>
      </c>
      <c r="V185" s="85" t="str">
        <f>VLOOKUP( U185, $R$2:$T$61, 3, FALSE )</f>
        <v>Rheem2020Prem65</v>
      </c>
      <c r="W185" s="118">
        <v>1</v>
      </c>
      <c r="X185" s="42" t="s">
        <v>8</v>
      </c>
      <c r="Y185" s="43">
        <v>43944</v>
      </c>
      <c r="Z185" s="44"/>
      <c r="AA185" s="127" t="str">
        <f t="shared" si="85"/>
        <v>2,     193461,   "PROPH65 T2 RH375-15  (65 gal, JA13)"</v>
      </c>
      <c r="AB185" s="129" t="str">
        <f t="shared" si="81"/>
        <v>Rheem</v>
      </c>
      <c r="AC185" s="6" t="s">
        <v>537</v>
      </c>
      <c r="AD185" s="154">
        <f>COUNTIF(AC$64:AC$428, AC185)</f>
        <v>1</v>
      </c>
      <c r="AE185" s="127" t="str">
        <f t="shared" si="86"/>
        <v xml:space="preserve">          case  PROPH65 T2 RH375-15  (65 gal, JA13)   :   "RheemPROPH65T2RH37515"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3:48" s="6" customFormat="1" ht="15" customHeight="1" x14ac:dyDescent="0.25">
      <c r="C186" s="106" t="str">
        <f t="shared" si="88"/>
        <v>Rheem</v>
      </c>
      <c r="D186" s="106" t="str">
        <f t="shared" si="89"/>
        <v>PROPH80 T2 RH375-15  (80 gal, JA13)</v>
      </c>
      <c r="E186" s="106">
        <f t="shared" si="90"/>
        <v>193562</v>
      </c>
      <c r="F186" s="55">
        <f t="shared" si="138"/>
        <v>80</v>
      </c>
      <c r="G186" s="6" t="str">
        <f t="shared" si="91"/>
        <v>Rheem2020Prem80</v>
      </c>
      <c r="H186" s="117">
        <f t="shared" si="133"/>
        <v>1</v>
      </c>
      <c r="I186" s="157" t="str">
        <f t="shared" si="92"/>
        <v>RheemPROPH80T2RH37515</v>
      </c>
      <c r="J186" s="91" t="s">
        <v>192</v>
      </c>
      <c r="K186" s="32">
        <v>4</v>
      </c>
      <c r="L186" s="75">
        <f t="shared" si="134"/>
        <v>19</v>
      </c>
      <c r="M186" s="12" t="s">
        <v>88</v>
      </c>
      <c r="N186" s="62">
        <f t="shared" si="139"/>
        <v>35</v>
      </c>
      <c r="O186" s="62">
        <f xml:space="preserve"> (L186*10000) + (N186*100) + VLOOKUP( U186, $R$2:$T$61, 2, FALSE )</f>
        <v>193562</v>
      </c>
      <c r="P186" s="59" t="str">
        <f t="shared" si="94"/>
        <v>PROPH80 T2 RH375-15  (80 gal, JA13)</v>
      </c>
      <c r="Q186" s="156">
        <f>COUNTIF(P$64:P$428, P186)</f>
        <v>1</v>
      </c>
      <c r="R186" s="10" t="s">
        <v>326</v>
      </c>
      <c r="S186" s="11">
        <v>80</v>
      </c>
      <c r="T186" s="30"/>
      <c r="U186" s="80" t="s">
        <v>280</v>
      </c>
      <c r="V186" s="85" t="str">
        <f>VLOOKUP( U186, $R$2:$T$61, 3, FALSE )</f>
        <v>Rheem2020Prem80</v>
      </c>
      <c r="W186" s="118">
        <v>1</v>
      </c>
      <c r="X186" s="42">
        <v>4</v>
      </c>
      <c r="Y186" s="43">
        <v>43944</v>
      </c>
      <c r="Z186" s="44"/>
      <c r="AA186" s="127" t="str">
        <f t="shared" si="85"/>
        <v>2,     193562,   "PROPH80 T2 RH375-15  (80 gal, JA13)"</v>
      </c>
      <c r="AB186" s="129" t="str">
        <f t="shared" si="81"/>
        <v>Rheem</v>
      </c>
      <c r="AC186" s="6" t="s">
        <v>545</v>
      </c>
      <c r="AD186" s="154">
        <f>COUNTIF(AC$64:AC$428, AC186)</f>
        <v>1</v>
      </c>
      <c r="AE186" s="127" t="str">
        <f t="shared" si="86"/>
        <v xml:space="preserve">          case  PROPH80 T2 RH375-15  (80 gal, JA13)   :   "RheemPROPH80T2RH37515"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3:48" s="6" customFormat="1" ht="15" customHeight="1" x14ac:dyDescent="0.25">
      <c r="C187" s="106" t="str">
        <f t="shared" si="88"/>
        <v>Rheem</v>
      </c>
      <c r="D187" s="106" t="str">
        <f t="shared" si="89"/>
        <v>PROPH40 T2 RH375-30  (40 gal, JA13)</v>
      </c>
      <c r="E187" s="106">
        <f t="shared" si="90"/>
        <v>193659</v>
      </c>
      <c r="F187" s="55">
        <f t="shared" si="138"/>
        <v>40</v>
      </c>
      <c r="G187" s="6" t="str">
        <f t="shared" si="91"/>
        <v>Rheem2020Prem40</v>
      </c>
      <c r="H187" s="117">
        <f t="shared" si="133"/>
        <v>1</v>
      </c>
      <c r="I187" s="157" t="str">
        <f t="shared" si="92"/>
        <v>RheemPROPH40T2RH37530</v>
      </c>
      <c r="J187" s="91" t="s">
        <v>192</v>
      </c>
      <c r="K187" s="32">
        <v>4</v>
      </c>
      <c r="L187" s="75">
        <f t="shared" si="134"/>
        <v>19</v>
      </c>
      <c r="M187" s="12" t="s">
        <v>88</v>
      </c>
      <c r="N187" s="62">
        <f t="shared" si="139"/>
        <v>36</v>
      </c>
      <c r="O187" s="62">
        <f xml:space="preserve"> (L187*10000) + (N187*100) + VLOOKUP( U187, $R$2:$T$61, 2, FALSE )</f>
        <v>193659</v>
      </c>
      <c r="P187" s="59" t="str">
        <f t="shared" si="94"/>
        <v>PROPH40 T2 RH375-30  (40 gal, JA13)</v>
      </c>
      <c r="Q187" s="156">
        <f>COUNTIF(P$64:P$428, P187)</f>
        <v>1</v>
      </c>
      <c r="R187" s="10" t="s">
        <v>327</v>
      </c>
      <c r="S187" s="11">
        <v>40</v>
      </c>
      <c r="T187" s="30"/>
      <c r="U187" s="80" t="s">
        <v>277</v>
      </c>
      <c r="V187" s="85" t="str">
        <f>VLOOKUP( U187, $R$2:$T$61, 3, FALSE )</f>
        <v>Rheem2020Prem40</v>
      </c>
      <c r="W187" s="118">
        <v>1</v>
      </c>
      <c r="X187" s="42">
        <v>2</v>
      </c>
      <c r="Y187" s="43">
        <v>43944</v>
      </c>
      <c r="Z187" s="44"/>
      <c r="AA187" s="127" t="str">
        <f t="shared" si="85"/>
        <v>2,     193659,   "PROPH40 T2 RH375-30  (40 gal, JA13)"</v>
      </c>
      <c r="AB187" s="129" t="str">
        <f t="shared" ref="AB187:AB270" si="140">AB186</f>
        <v>Rheem</v>
      </c>
      <c r="AC187" s="130" t="s">
        <v>524</v>
      </c>
      <c r="AD187" s="154">
        <f>COUNTIF(AC$64:AC$428, AC187)</f>
        <v>1</v>
      </c>
      <c r="AE187" s="127" t="str">
        <f t="shared" si="86"/>
        <v xml:space="preserve">          case  PROPH40 T2 RH375-30  (40 gal, JA13)   :   "RheemPROPH40T2RH37530"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3:48" s="6" customFormat="1" ht="15" customHeight="1" x14ac:dyDescent="0.25">
      <c r="C188" s="106" t="str">
        <f t="shared" si="88"/>
        <v>Rheem</v>
      </c>
      <c r="D188" s="106" t="str">
        <f t="shared" si="89"/>
        <v>PROPH50 T2 RH375-30  (50 gal, JA13)</v>
      </c>
      <c r="E188" s="106">
        <f t="shared" si="90"/>
        <v>193760</v>
      </c>
      <c r="F188" s="55">
        <f t="shared" si="138"/>
        <v>50</v>
      </c>
      <c r="G188" s="6" t="str">
        <f t="shared" si="91"/>
        <v>Rheem2020Prem50</v>
      </c>
      <c r="H188" s="117">
        <f t="shared" si="133"/>
        <v>1</v>
      </c>
      <c r="I188" s="157" t="str">
        <f t="shared" si="92"/>
        <v>RheemPROPH50T2RH37530</v>
      </c>
      <c r="J188" s="91" t="s">
        <v>192</v>
      </c>
      <c r="K188" s="32">
        <v>4</v>
      </c>
      <c r="L188" s="75">
        <f t="shared" si="134"/>
        <v>19</v>
      </c>
      <c r="M188" s="12" t="s">
        <v>88</v>
      </c>
      <c r="N188" s="62">
        <f t="shared" si="139"/>
        <v>37</v>
      </c>
      <c r="O188" s="62">
        <f xml:space="preserve"> (L188*10000) + (N188*100) + VLOOKUP( U188, $R$2:$T$61, 2, FALSE )</f>
        <v>193760</v>
      </c>
      <c r="P188" s="59" t="str">
        <f t="shared" si="94"/>
        <v>PROPH50 T2 RH375-30  (50 gal, JA13)</v>
      </c>
      <c r="Q188" s="156">
        <f>COUNTIF(P$64:P$428, P188)</f>
        <v>1</v>
      </c>
      <c r="R188" s="10" t="s">
        <v>328</v>
      </c>
      <c r="S188" s="11">
        <v>50</v>
      </c>
      <c r="T188" s="30"/>
      <c r="U188" s="80" t="s">
        <v>278</v>
      </c>
      <c r="V188" s="85" t="str">
        <f>VLOOKUP( U188, $R$2:$T$61, 3, FALSE )</f>
        <v>Rheem2020Prem50</v>
      </c>
      <c r="W188" s="118">
        <v>1</v>
      </c>
      <c r="X188" s="42" t="s">
        <v>8</v>
      </c>
      <c r="Y188" s="43">
        <v>43944</v>
      </c>
      <c r="Z188" s="44"/>
      <c r="AA188" s="127" t="str">
        <f t="shared" si="85"/>
        <v>2,     193760,   "PROPH50 T2 RH375-30  (50 gal, JA13)"</v>
      </c>
      <c r="AB188" s="129" t="str">
        <f t="shared" si="140"/>
        <v>Rheem</v>
      </c>
      <c r="AC188" s="130" t="s">
        <v>531</v>
      </c>
      <c r="AD188" s="154">
        <f>COUNTIF(AC$64:AC$428, AC188)</f>
        <v>1</v>
      </c>
      <c r="AE188" s="127" t="str">
        <f t="shared" si="86"/>
        <v xml:space="preserve">          case  PROPH50 T2 RH375-30  (50 gal, JA13)   :   "RheemPROPH50T2RH37530"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3:48" s="6" customFormat="1" ht="15" customHeight="1" x14ac:dyDescent="0.25">
      <c r="C189" s="106" t="str">
        <f t="shared" si="88"/>
        <v>Rheem</v>
      </c>
      <c r="D189" s="106" t="str">
        <f t="shared" si="89"/>
        <v>PROPH65 T2 RH375-30  (65 gal, JA13)</v>
      </c>
      <c r="E189" s="106">
        <f t="shared" si="90"/>
        <v>193861</v>
      </c>
      <c r="F189" s="55">
        <f t="shared" si="138"/>
        <v>65</v>
      </c>
      <c r="G189" s="6" t="str">
        <f t="shared" si="91"/>
        <v>Rheem2020Prem65</v>
      </c>
      <c r="H189" s="117">
        <f t="shared" si="133"/>
        <v>1</v>
      </c>
      <c r="I189" s="157" t="str">
        <f t="shared" si="92"/>
        <v>RheemPROPH65T2RH37530</v>
      </c>
      <c r="J189" s="91" t="s">
        <v>192</v>
      </c>
      <c r="K189" s="32">
        <v>4</v>
      </c>
      <c r="L189" s="75">
        <f t="shared" si="134"/>
        <v>19</v>
      </c>
      <c r="M189" s="12" t="s">
        <v>88</v>
      </c>
      <c r="N189" s="62">
        <f t="shared" si="139"/>
        <v>38</v>
      </c>
      <c r="O189" s="62">
        <f xml:space="preserve"> (L189*10000) + (N189*100) + VLOOKUP( U189, $R$2:$T$61, 2, FALSE )</f>
        <v>193861</v>
      </c>
      <c r="P189" s="59" t="str">
        <f t="shared" si="94"/>
        <v>PROPH65 T2 RH375-30  (65 gal, JA13)</v>
      </c>
      <c r="Q189" s="156">
        <f>COUNTIF(P$64:P$428, P189)</f>
        <v>1</v>
      </c>
      <c r="R189" s="10" t="s">
        <v>329</v>
      </c>
      <c r="S189" s="11">
        <v>65</v>
      </c>
      <c r="T189" s="30"/>
      <c r="U189" s="80" t="s">
        <v>279</v>
      </c>
      <c r="V189" s="85" t="str">
        <f>VLOOKUP( U189, $R$2:$T$61, 3, FALSE )</f>
        <v>Rheem2020Prem65</v>
      </c>
      <c r="W189" s="118">
        <v>1</v>
      </c>
      <c r="X189" s="42" t="s">
        <v>8</v>
      </c>
      <c r="Y189" s="43">
        <v>43944</v>
      </c>
      <c r="Z189" s="44"/>
      <c r="AA189" s="127" t="str">
        <f t="shared" si="85"/>
        <v>2,     193861,   "PROPH65 T2 RH375-30  (65 gal, JA13)"</v>
      </c>
      <c r="AB189" s="129" t="str">
        <f t="shared" si="140"/>
        <v>Rheem</v>
      </c>
      <c r="AC189" s="6" t="s">
        <v>538</v>
      </c>
      <c r="AD189" s="154">
        <f>COUNTIF(AC$64:AC$428, AC189)</f>
        <v>1</v>
      </c>
      <c r="AE189" s="127" t="str">
        <f t="shared" si="86"/>
        <v xml:space="preserve">          case  PROPH65 T2 RH375-30  (65 gal, JA13)   :   "RheemPROPH65T2RH37530"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3:48" s="6" customFormat="1" ht="15" customHeight="1" x14ac:dyDescent="0.25">
      <c r="C190" s="106" t="str">
        <f t="shared" si="88"/>
        <v>Rheem</v>
      </c>
      <c r="D190" s="106" t="str">
        <f t="shared" si="89"/>
        <v>PROPH80 T2 RH375-30  (80 gal, JA13)</v>
      </c>
      <c r="E190" s="106">
        <f t="shared" si="90"/>
        <v>193962</v>
      </c>
      <c r="F190" s="55">
        <f t="shared" si="138"/>
        <v>80</v>
      </c>
      <c r="G190" s="6" t="str">
        <f t="shared" si="91"/>
        <v>Rheem2020Prem80</v>
      </c>
      <c r="H190" s="117">
        <f t="shared" si="133"/>
        <v>1</v>
      </c>
      <c r="I190" s="157" t="str">
        <f t="shared" si="92"/>
        <v>RheemPROPH80T2RH37530</v>
      </c>
      <c r="J190" s="91" t="s">
        <v>192</v>
      </c>
      <c r="K190" s="32">
        <v>4</v>
      </c>
      <c r="L190" s="75">
        <f t="shared" si="134"/>
        <v>19</v>
      </c>
      <c r="M190" s="12" t="s">
        <v>88</v>
      </c>
      <c r="N190" s="62">
        <f t="shared" si="139"/>
        <v>39</v>
      </c>
      <c r="O190" s="62">
        <f xml:space="preserve"> (L190*10000) + (N190*100) + VLOOKUP( U190, $R$2:$T$61, 2, FALSE )</f>
        <v>193962</v>
      </c>
      <c r="P190" s="59" t="str">
        <f t="shared" si="94"/>
        <v>PROPH80 T2 RH375-30  (80 gal, JA13)</v>
      </c>
      <c r="Q190" s="156">
        <f>COUNTIF(P$64:P$428, P190)</f>
        <v>1</v>
      </c>
      <c r="R190" s="10" t="s">
        <v>330</v>
      </c>
      <c r="S190" s="11">
        <v>80</v>
      </c>
      <c r="T190" s="30"/>
      <c r="U190" s="80" t="s">
        <v>280</v>
      </c>
      <c r="V190" s="85" t="str">
        <f>VLOOKUP( U190, $R$2:$T$61, 3, FALSE )</f>
        <v>Rheem2020Prem80</v>
      </c>
      <c r="W190" s="118">
        <v>1</v>
      </c>
      <c r="X190" s="42">
        <v>4</v>
      </c>
      <c r="Y190" s="43">
        <v>43944</v>
      </c>
      <c r="Z190" s="44"/>
      <c r="AA190" s="127" t="str">
        <f t="shared" si="85"/>
        <v>2,     193962,   "PROPH80 T2 RH375-30  (80 gal, JA13)"</v>
      </c>
      <c r="AB190" s="129" t="str">
        <f t="shared" si="140"/>
        <v>Rheem</v>
      </c>
      <c r="AC190" s="130" t="s">
        <v>546</v>
      </c>
      <c r="AD190" s="154">
        <f>COUNTIF(AC$64:AC$428, AC190)</f>
        <v>1</v>
      </c>
      <c r="AE190" s="127" t="str">
        <f t="shared" si="86"/>
        <v xml:space="preserve">          case  PROPH80 T2 RH375-30  (80 gal, JA13)   :   "RheemPROPH80T2RH37530"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3:48" s="6" customFormat="1" ht="15" customHeight="1" x14ac:dyDescent="0.25">
      <c r="C191" s="106" t="str">
        <f t="shared" si="88"/>
        <v>Rheem</v>
      </c>
      <c r="D191" s="106" t="str">
        <f t="shared" si="89"/>
        <v>PROPH40 T2 RH375-SO  (40 gal, JA13)</v>
      </c>
      <c r="E191" s="106">
        <f t="shared" si="90"/>
        <v>194059</v>
      </c>
      <c r="F191" s="55">
        <f t="shared" si="138"/>
        <v>40</v>
      </c>
      <c r="G191" s="6" t="str">
        <f t="shared" si="91"/>
        <v>Rheem2020Prem40</v>
      </c>
      <c r="H191" s="117">
        <f t="shared" si="133"/>
        <v>1</v>
      </c>
      <c r="I191" s="157" t="str">
        <f t="shared" si="92"/>
        <v>RheemPROPH40T2RH375SO</v>
      </c>
      <c r="J191" s="91" t="s">
        <v>192</v>
      </c>
      <c r="K191" s="32">
        <v>4</v>
      </c>
      <c r="L191" s="75">
        <f t="shared" si="134"/>
        <v>19</v>
      </c>
      <c r="M191" s="12" t="s">
        <v>88</v>
      </c>
      <c r="N191" s="62">
        <f t="shared" si="139"/>
        <v>40</v>
      </c>
      <c r="O191" s="62">
        <f xml:space="preserve"> (L191*10000) + (N191*100) + VLOOKUP( U191, $R$2:$T$61, 2, FALSE )</f>
        <v>194059</v>
      </c>
      <c r="P191" s="59" t="str">
        <f t="shared" si="94"/>
        <v>PROPH40 T2 RH375-SO  (40 gal, JA13)</v>
      </c>
      <c r="Q191" s="156">
        <f>COUNTIF(P$64:P$428, P191)</f>
        <v>1</v>
      </c>
      <c r="R191" s="10" t="s">
        <v>331</v>
      </c>
      <c r="S191" s="11">
        <v>40</v>
      </c>
      <c r="T191" s="30"/>
      <c r="U191" s="80" t="s">
        <v>277</v>
      </c>
      <c r="V191" s="85" t="str">
        <f>VLOOKUP( U191, $R$2:$T$61, 3, FALSE )</f>
        <v>Rheem2020Prem40</v>
      </c>
      <c r="W191" s="118">
        <v>1</v>
      </c>
      <c r="X191" s="42">
        <v>2</v>
      </c>
      <c r="Y191" s="43">
        <v>43944</v>
      </c>
      <c r="Z191" s="44"/>
      <c r="AA191" s="127" t="str">
        <f t="shared" si="85"/>
        <v>2,     194059,   "PROPH40 T2 RH375-SO  (40 gal, JA13)"</v>
      </c>
      <c r="AB191" s="129" t="str">
        <f t="shared" si="140"/>
        <v>Rheem</v>
      </c>
      <c r="AC191" s="130" t="s">
        <v>525</v>
      </c>
      <c r="AD191" s="154">
        <f>COUNTIF(AC$64:AC$428, AC191)</f>
        <v>1</v>
      </c>
      <c r="AE191" s="127" t="str">
        <f t="shared" si="86"/>
        <v xml:space="preserve">          case  PROPH40 T2 RH375-SO  (40 gal, JA13)   :   "RheemPROPH40T2RH375SO"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3:48" s="6" customFormat="1" ht="15" customHeight="1" x14ac:dyDescent="0.25">
      <c r="C192" s="106" t="str">
        <f t="shared" si="88"/>
        <v>Rheem</v>
      </c>
      <c r="D192" s="106" t="str">
        <f t="shared" si="89"/>
        <v>PROPH50 T2 RH375-SO  (50 gal, JA13)</v>
      </c>
      <c r="E192" s="106">
        <f t="shared" si="90"/>
        <v>194160</v>
      </c>
      <c r="F192" s="55">
        <f t="shared" si="138"/>
        <v>50</v>
      </c>
      <c r="G192" s="6" t="str">
        <f t="shared" si="91"/>
        <v>Rheem2020Prem50</v>
      </c>
      <c r="H192" s="117">
        <f t="shared" si="133"/>
        <v>1</v>
      </c>
      <c r="I192" s="157" t="str">
        <f t="shared" si="92"/>
        <v>RheemPROPH50T2RH375SO</v>
      </c>
      <c r="J192" s="91" t="s">
        <v>192</v>
      </c>
      <c r="K192" s="32">
        <v>4</v>
      </c>
      <c r="L192" s="75">
        <f t="shared" si="134"/>
        <v>19</v>
      </c>
      <c r="M192" s="12" t="s">
        <v>88</v>
      </c>
      <c r="N192" s="62">
        <f t="shared" si="139"/>
        <v>41</v>
      </c>
      <c r="O192" s="62">
        <f xml:space="preserve"> (L192*10000) + (N192*100) + VLOOKUP( U192, $R$2:$T$61, 2, FALSE )</f>
        <v>194160</v>
      </c>
      <c r="P192" s="59" t="str">
        <f t="shared" si="94"/>
        <v>PROPH50 T2 RH375-SO  (50 gal, JA13)</v>
      </c>
      <c r="Q192" s="156">
        <f>COUNTIF(P$64:P$428, P192)</f>
        <v>1</v>
      </c>
      <c r="R192" s="10" t="s">
        <v>332</v>
      </c>
      <c r="S192" s="11">
        <v>50</v>
      </c>
      <c r="T192" s="30"/>
      <c r="U192" s="80" t="s">
        <v>278</v>
      </c>
      <c r="V192" s="85" t="str">
        <f>VLOOKUP( U192, $R$2:$T$61, 3, FALSE )</f>
        <v>Rheem2020Prem50</v>
      </c>
      <c r="W192" s="118">
        <v>1</v>
      </c>
      <c r="X192" s="42" t="s">
        <v>8</v>
      </c>
      <c r="Y192" s="43">
        <v>43944</v>
      </c>
      <c r="Z192" s="44"/>
      <c r="AA192" s="127" t="str">
        <f t="shared" si="85"/>
        <v>2,     194160,   "PROPH50 T2 RH375-SO  (50 gal, JA13)"</v>
      </c>
      <c r="AB192" s="129" t="str">
        <f t="shared" si="140"/>
        <v>Rheem</v>
      </c>
      <c r="AC192" s="130" t="s">
        <v>532</v>
      </c>
      <c r="AD192" s="154">
        <f>COUNTIF(AC$64:AC$428, AC192)</f>
        <v>1</v>
      </c>
      <c r="AE192" s="127" t="str">
        <f t="shared" si="86"/>
        <v xml:space="preserve">          case  PROPH50 T2 RH375-SO  (50 gal, JA13)   :   "RheemPROPH50T2RH375SO"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3:48" s="6" customFormat="1" ht="15" customHeight="1" x14ac:dyDescent="0.25">
      <c r="C193" s="106" t="str">
        <f t="shared" si="88"/>
        <v>Rheem</v>
      </c>
      <c r="D193" s="106" t="str">
        <f t="shared" si="89"/>
        <v>PROPH65 T2 RH375-SO  (65 gal, JA13)</v>
      </c>
      <c r="E193" s="106">
        <f t="shared" si="90"/>
        <v>194261</v>
      </c>
      <c r="F193" s="55">
        <f t="shared" si="138"/>
        <v>65</v>
      </c>
      <c r="G193" s="6" t="str">
        <f t="shared" si="91"/>
        <v>Rheem2020Prem65</v>
      </c>
      <c r="H193" s="117">
        <f t="shared" si="133"/>
        <v>1</v>
      </c>
      <c r="I193" s="157" t="str">
        <f t="shared" si="92"/>
        <v>RheemPROPH65T2RH375SO</v>
      </c>
      <c r="J193" s="91" t="s">
        <v>192</v>
      </c>
      <c r="K193" s="32">
        <v>4</v>
      </c>
      <c r="L193" s="75">
        <f t="shared" si="134"/>
        <v>19</v>
      </c>
      <c r="M193" s="12" t="s">
        <v>88</v>
      </c>
      <c r="N193" s="62">
        <f t="shared" si="139"/>
        <v>42</v>
      </c>
      <c r="O193" s="62">
        <f xml:space="preserve"> (L193*10000) + (N193*100) + VLOOKUP( U193, $R$2:$T$61, 2, FALSE )</f>
        <v>194261</v>
      </c>
      <c r="P193" s="59" t="str">
        <f t="shared" si="94"/>
        <v>PROPH65 T2 RH375-SO  (65 gal, JA13)</v>
      </c>
      <c r="Q193" s="156">
        <f>COUNTIF(P$64:P$428, P193)</f>
        <v>1</v>
      </c>
      <c r="R193" s="10" t="s">
        <v>333</v>
      </c>
      <c r="S193" s="11">
        <v>65</v>
      </c>
      <c r="T193" s="30"/>
      <c r="U193" s="80" t="s">
        <v>279</v>
      </c>
      <c r="V193" s="85" t="str">
        <f>VLOOKUP( U193, $R$2:$T$61, 3, FALSE )</f>
        <v>Rheem2020Prem65</v>
      </c>
      <c r="W193" s="118">
        <v>1</v>
      </c>
      <c r="X193" s="42" t="s">
        <v>8</v>
      </c>
      <c r="Y193" s="43">
        <v>43944</v>
      </c>
      <c r="Z193" s="44"/>
      <c r="AA193" s="127" t="str">
        <f t="shared" si="85"/>
        <v>2,     194261,   "PROPH65 T2 RH375-SO  (65 gal, JA13)"</v>
      </c>
      <c r="AB193" s="129" t="str">
        <f t="shared" si="140"/>
        <v>Rheem</v>
      </c>
      <c r="AC193" s="6" t="s">
        <v>539</v>
      </c>
      <c r="AD193" s="154">
        <f>COUNTIF(AC$64:AC$428, AC193)</f>
        <v>1</v>
      </c>
      <c r="AE193" s="127" t="str">
        <f t="shared" si="86"/>
        <v xml:space="preserve">          case  PROPH65 T2 RH375-SO  (65 gal, JA13)   :   "RheemPROPH65T2RH375SO"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3:48" s="6" customFormat="1" ht="15" customHeight="1" x14ac:dyDescent="0.25">
      <c r="C194" s="106" t="str">
        <f t="shared" si="88"/>
        <v>Rheem</v>
      </c>
      <c r="D194" s="106" t="str">
        <f t="shared" si="89"/>
        <v>PROPH80 T2 RH375-SO  (80 gal, JA13)</v>
      </c>
      <c r="E194" s="106">
        <f t="shared" si="90"/>
        <v>194362</v>
      </c>
      <c r="F194" s="55">
        <f t="shared" si="138"/>
        <v>80</v>
      </c>
      <c r="G194" s="6" t="str">
        <f t="shared" si="91"/>
        <v>Rheem2020Prem80</v>
      </c>
      <c r="H194" s="117">
        <f t="shared" si="133"/>
        <v>1</v>
      </c>
      <c r="I194" s="157" t="str">
        <f t="shared" si="92"/>
        <v>RheemPROPH80T2RH375SO</v>
      </c>
      <c r="J194" s="91" t="s">
        <v>192</v>
      </c>
      <c r="K194" s="32">
        <v>4</v>
      </c>
      <c r="L194" s="75">
        <f t="shared" si="134"/>
        <v>19</v>
      </c>
      <c r="M194" s="12" t="s">
        <v>88</v>
      </c>
      <c r="N194" s="62">
        <f t="shared" si="139"/>
        <v>43</v>
      </c>
      <c r="O194" s="62">
        <f xml:space="preserve"> (L194*10000) + (N194*100) + VLOOKUP( U194, $R$2:$T$61, 2, FALSE )</f>
        <v>194362</v>
      </c>
      <c r="P194" s="59" t="str">
        <f t="shared" si="94"/>
        <v>PROPH80 T2 RH375-SO  (80 gal, JA13)</v>
      </c>
      <c r="Q194" s="156">
        <f>COUNTIF(P$64:P$428, P194)</f>
        <v>1</v>
      </c>
      <c r="R194" s="10" t="s">
        <v>334</v>
      </c>
      <c r="S194" s="11">
        <v>80</v>
      </c>
      <c r="T194" s="30"/>
      <c r="U194" s="80" t="s">
        <v>280</v>
      </c>
      <c r="V194" s="85" t="str">
        <f>VLOOKUP( U194, $R$2:$T$61, 3, FALSE )</f>
        <v>Rheem2020Prem80</v>
      </c>
      <c r="W194" s="118">
        <v>1</v>
      </c>
      <c r="X194" s="42">
        <v>4</v>
      </c>
      <c r="Y194" s="43">
        <v>43944</v>
      </c>
      <c r="Z194" s="44"/>
      <c r="AA194" s="127" t="str">
        <f t="shared" si="85"/>
        <v>2,     194362,   "PROPH80 T2 RH375-SO  (80 gal, JA13)"</v>
      </c>
      <c r="AB194" s="129" t="str">
        <f t="shared" si="140"/>
        <v>Rheem</v>
      </c>
      <c r="AC194" s="130" t="s">
        <v>547</v>
      </c>
      <c r="AD194" s="154">
        <f>COUNTIF(AC$64:AC$428, AC194)</f>
        <v>1</v>
      </c>
      <c r="AE194" s="127" t="str">
        <f t="shared" si="86"/>
        <v xml:space="preserve">          case  PROPH80 T2 RH375-SO  (80 gal, JA13)   :   "RheemPROPH80T2RH375SO"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3:48" s="6" customFormat="1" ht="15" customHeight="1" x14ac:dyDescent="0.25">
      <c r="C195" s="106" t="str">
        <f t="shared" si="88"/>
        <v>Rheem</v>
      </c>
      <c r="D195" s="106" t="str">
        <f t="shared" si="89"/>
        <v>XE40T10H22U0  (40 gal, JA13)</v>
      </c>
      <c r="E195" s="106">
        <f t="shared" si="90"/>
        <v>194459</v>
      </c>
      <c r="F195" s="55">
        <f t="shared" si="138"/>
        <v>40</v>
      </c>
      <c r="G195" s="6" t="str">
        <f t="shared" si="91"/>
        <v>Rheem2020Prem40</v>
      </c>
      <c r="H195" s="117">
        <f t="shared" si="133"/>
        <v>1</v>
      </c>
      <c r="I195" s="157" t="str">
        <f t="shared" si="92"/>
        <v>RheemXE40T10H22U0</v>
      </c>
      <c r="J195" s="91" t="s">
        <v>192</v>
      </c>
      <c r="K195" s="32">
        <v>4</v>
      </c>
      <c r="L195" s="75">
        <f t="shared" si="134"/>
        <v>19</v>
      </c>
      <c r="M195" s="12" t="s">
        <v>88</v>
      </c>
      <c r="N195" s="62">
        <f t="shared" si="139"/>
        <v>44</v>
      </c>
      <c r="O195" s="62">
        <f xml:space="preserve"> (L195*10000) + (N195*100) + VLOOKUP( U195, $R$2:$T$61, 2, FALSE )</f>
        <v>194459</v>
      </c>
      <c r="P195" s="59" t="str">
        <f t="shared" si="94"/>
        <v>XE40T10H22U0  (40 gal, JA13)</v>
      </c>
      <c r="Q195" s="156">
        <f>COUNTIF(P$64:P$428, P195)</f>
        <v>1</v>
      </c>
      <c r="R195" s="10" t="s">
        <v>287</v>
      </c>
      <c r="S195" s="11">
        <v>40</v>
      </c>
      <c r="T195" s="30"/>
      <c r="U195" s="80" t="s">
        <v>277</v>
      </c>
      <c r="V195" s="85" t="str">
        <f>VLOOKUP( U195, $R$2:$T$61, 3, FALSE )</f>
        <v>Rheem2020Prem40</v>
      </c>
      <c r="W195" s="118">
        <v>1</v>
      </c>
      <c r="X195" s="42">
        <v>2</v>
      </c>
      <c r="Y195" s="43">
        <v>43944</v>
      </c>
      <c r="Z195" s="44"/>
      <c r="AA195" s="127" t="str">
        <f t="shared" si="85"/>
        <v>2,     194459,   "XE40T10H22U0  (40 gal, JA13)"</v>
      </c>
      <c r="AB195" s="129" t="str">
        <f t="shared" si="140"/>
        <v>Rheem</v>
      </c>
      <c r="AC195" t="s">
        <v>548</v>
      </c>
      <c r="AD195" s="154">
        <f>COUNTIF(AC$64:AC$428, AC195)</f>
        <v>1</v>
      </c>
      <c r="AE195" s="127" t="str">
        <f t="shared" si="86"/>
        <v xml:space="preserve">          case  XE40T10H22U0  (40 gal, JA13)   :   "RheemXE40T10H22U0"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3:48" s="6" customFormat="1" ht="15" customHeight="1" x14ac:dyDescent="0.25">
      <c r="C196" s="106" t="str">
        <f t="shared" si="88"/>
        <v>Rheem</v>
      </c>
      <c r="D196" s="106" t="str">
        <f t="shared" si="89"/>
        <v>XE50T10H22U0  (50 gal, JA13)</v>
      </c>
      <c r="E196" s="106">
        <f t="shared" si="90"/>
        <v>194560</v>
      </c>
      <c r="F196" s="55">
        <f t="shared" si="138"/>
        <v>50</v>
      </c>
      <c r="G196" s="6" t="str">
        <f t="shared" si="91"/>
        <v>Rheem2020Prem50</v>
      </c>
      <c r="H196" s="117">
        <f t="shared" si="133"/>
        <v>1</v>
      </c>
      <c r="I196" s="157" t="str">
        <f t="shared" si="92"/>
        <v>RheemXE50T10H22U0</v>
      </c>
      <c r="J196" s="91" t="s">
        <v>192</v>
      </c>
      <c r="K196" s="32">
        <v>4</v>
      </c>
      <c r="L196" s="75">
        <f t="shared" si="134"/>
        <v>19</v>
      </c>
      <c r="M196" s="12" t="s">
        <v>88</v>
      </c>
      <c r="N196" s="62">
        <f t="shared" si="139"/>
        <v>45</v>
      </c>
      <c r="O196" s="62">
        <f xml:space="preserve"> (L196*10000) + (N196*100) + VLOOKUP( U196, $R$2:$T$61, 2, FALSE )</f>
        <v>194560</v>
      </c>
      <c r="P196" s="59" t="str">
        <f t="shared" si="94"/>
        <v>XE50T10H22U0  (50 gal, JA13)</v>
      </c>
      <c r="Q196" s="156">
        <f>COUNTIF(P$64:P$428, P196)</f>
        <v>1</v>
      </c>
      <c r="R196" s="10" t="s">
        <v>288</v>
      </c>
      <c r="S196" s="11">
        <v>50</v>
      </c>
      <c r="T196" s="30"/>
      <c r="U196" s="80" t="s">
        <v>278</v>
      </c>
      <c r="V196" s="85" t="str">
        <f>VLOOKUP( U196, $R$2:$T$61, 3, FALSE )</f>
        <v>Rheem2020Prem50</v>
      </c>
      <c r="W196" s="118">
        <v>1</v>
      </c>
      <c r="X196" s="42" t="s">
        <v>8</v>
      </c>
      <c r="Y196" s="43">
        <v>43944</v>
      </c>
      <c r="Z196" s="44"/>
      <c r="AA196" s="127" t="str">
        <f t="shared" si="85"/>
        <v>2,     194560,   "XE50T10H22U0  (50 gal, JA13)"</v>
      </c>
      <c r="AB196" s="129" t="str">
        <f t="shared" si="140"/>
        <v>Rheem</v>
      </c>
      <c r="AC196" s="6" t="s">
        <v>552</v>
      </c>
      <c r="AD196" s="154">
        <f>COUNTIF(AC$64:AC$428, AC196)</f>
        <v>1</v>
      </c>
      <c r="AE196" s="127" t="str">
        <f t="shared" si="86"/>
        <v xml:space="preserve">          case  XE50T10H22U0  (50 gal, JA13)   :   "RheemXE50T10H22U0"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3:48" s="6" customFormat="1" ht="15" customHeight="1" x14ac:dyDescent="0.25">
      <c r="C197" s="106" t="str">
        <f t="shared" si="88"/>
        <v>Rheem</v>
      </c>
      <c r="D197" s="106" t="str">
        <f t="shared" si="89"/>
        <v>XE65T10H22U0  (65 gal, JA13)</v>
      </c>
      <c r="E197" s="106">
        <f t="shared" si="90"/>
        <v>194661</v>
      </c>
      <c r="F197" s="55">
        <f t="shared" si="138"/>
        <v>65</v>
      </c>
      <c r="G197" s="6" t="str">
        <f t="shared" si="91"/>
        <v>Rheem2020Prem65</v>
      </c>
      <c r="H197" s="117">
        <f t="shared" si="133"/>
        <v>1</v>
      </c>
      <c r="I197" s="157" t="str">
        <f t="shared" si="92"/>
        <v>RheemXE65T10H22U0</v>
      </c>
      <c r="J197" s="91" t="s">
        <v>192</v>
      </c>
      <c r="K197" s="32">
        <v>4</v>
      </c>
      <c r="L197" s="75">
        <f t="shared" si="134"/>
        <v>19</v>
      </c>
      <c r="M197" s="12" t="s">
        <v>88</v>
      </c>
      <c r="N197" s="62">
        <f t="shared" si="139"/>
        <v>46</v>
      </c>
      <c r="O197" s="62">
        <f xml:space="preserve"> (L197*10000) + (N197*100) + VLOOKUP( U197, $R$2:$T$61, 2, FALSE )</f>
        <v>194661</v>
      </c>
      <c r="P197" s="59" t="str">
        <f t="shared" si="94"/>
        <v>XE65T10H22U0  (65 gal, JA13)</v>
      </c>
      <c r="Q197" s="156">
        <f>COUNTIF(P$64:P$428, P197)</f>
        <v>1</v>
      </c>
      <c r="R197" s="10" t="s">
        <v>289</v>
      </c>
      <c r="S197" s="11">
        <v>65</v>
      </c>
      <c r="T197" s="30"/>
      <c r="U197" s="80" t="s">
        <v>279</v>
      </c>
      <c r="V197" s="85" t="str">
        <f>VLOOKUP( U197, $R$2:$T$61, 3, FALSE )</f>
        <v>Rheem2020Prem65</v>
      </c>
      <c r="W197" s="118">
        <v>1</v>
      </c>
      <c r="X197" s="42" t="s">
        <v>8</v>
      </c>
      <c r="Y197" s="43">
        <v>43944</v>
      </c>
      <c r="Z197" s="44"/>
      <c r="AA197" s="127" t="str">
        <f t="shared" si="85"/>
        <v>2,     194661,   "XE65T10H22U0  (65 gal, JA13)"</v>
      </c>
      <c r="AB197" s="129" t="str">
        <f t="shared" si="140"/>
        <v>Rheem</v>
      </c>
      <c r="AC197" s="6" t="s">
        <v>559</v>
      </c>
      <c r="AD197" s="154">
        <f>COUNTIF(AC$64:AC$428, AC197)</f>
        <v>1</v>
      </c>
      <c r="AE197" s="127" t="str">
        <f t="shared" si="86"/>
        <v xml:space="preserve">          case  XE65T10H22U0  (65 gal, JA13)   :   "RheemXE65T10H22U0"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3:48" s="6" customFormat="1" ht="15" customHeight="1" x14ac:dyDescent="0.25">
      <c r="C198" s="106" t="str">
        <f t="shared" si="88"/>
        <v>Rheem</v>
      </c>
      <c r="D198" s="106" t="str">
        <f t="shared" si="89"/>
        <v>XE80T10H22U0  (80 gal, JA13)</v>
      </c>
      <c r="E198" s="106">
        <f t="shared" si="90"/>
        <v>194762</v>
      </c>
      <c r="F198" s="55">
        <f t="shared" si="138"/>
        <v>80</v>
      </c>
      <c r="G198" s="6" t="str">
        <f t="shared" si="91"/>
        <v>Rheem2020Prem80</v>
      </c>
      <c r="H198" s="117">
        <f t="shared" si="133"/>
        <v>1</v>
      </c>
      <c r="I198" s="157" t="str">
        <f t="shared" si="92"/>
        <v>RheemXE80T10H22U0</v>
      </c>
      <c r="J198" s="91" t="s">
        <v>192</v>
      </c>
      <c r="K198" s="32">
        <v>4</v>
      </c>
      <c r="L198" s="75">
        <f t="shared" si="134"/>
        <v>19</v>
      </c>
      <c r="M198" s="12" t="s">
        <v>88</v>
      </c>
      <c r="N198" s="62">
        <f t="shared" si="139"/>
        <v>47</v>
      </c>
      <c r="O198" s="62">
        <f xml:space="preserve"> (L198*10000) + (N198*100) + VLOOKUP( U198, $R$2:$T$61, 2, FALSE )</f>
        <v>194762</v>
      </c>
      <c r="P198" s="59" t="str">
        <f t="shared" si="94"/>
        <v>XE80T10H22U0  (80 gal, JA13)</v>
      </c>
      <c r="Q198" s="156">
        <f>COUNTIF(P$64:P$428, P198)</f>
        <v>1</v>
      </c>
      <c r="R198" s="10" t="s">
        <v>290</v>
      </c>
      <c r="S198" s="11">
        <v>80</v>
      </c>
      <c r="T198" s="30"/>
      <c r="U198" s="80" t="s">
        <v>280</v>
      </c>
      <c r="V198" s="85" t="str">
        <f>VLOOKUP( U198, $R$2:$T$61, 3, FALSE )</f>
        <v>Rheem2020Prem80</v>
      </c>
      <c r="W198" s="118">
        <v>1</v>
      </c>
      <c r="X198" s="42">
        <v>4</v>
      </c>
      <c r="Y198" s="43">
        <v>43944</v>
      </c>
      <c r="Z198" s="44"/>
      <c r="AA198" s="127" t="str">
        <f t="shared" si="85"/>
        <v>2,     194762,   "XE80T10H22U0  (80 gal, JA13)"</v>
      </c>
      <c r="AB198" s="129" t="str">
        <f t="shared" si="140"/>
        <v>Rheem</v>
      </c>
      <c r="AC198" s="6" t="s">
        <v>564</v>
      </c>
      <c r="AD198" s="154">
        <f>COUNTIF(AC$64:AC$428, AC198)</f>
        <v>1</v>
      </c>
      <c r="AE198" s="127" t="str">
        <f t="shared" si="86"/>
        <v xml:space="preserve">          case  XE80T10H22U0  (80 gal, JA13)   :   "RheemXE80T10H22U0"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3:48" s="6" customFormat="1" ht="15" customHeight="1" x14ac:dyDescent="0.25">
      <c r="C199" s="106" t="str">
        <f t="shared" si="88"/>
        <v>Rheem</v>
      </c>
      <c r="D199" s="106" t="str">
        <f t="shared" si="89"/>
        <v>XE40T10H45U0  (40 gal, JA13)</v>
      </c>
      <c r="E199" s="106">
        <f t="shared" si="90"/>
        <v>194859</v>
      </c>
      <c r="F199" s="55">
        <f t="shared" si="138"/>
        <v>40</v>
      </c>
      <c r="G199" s="6" t="str">
        <f t="shared" si="91"/>
        <v>Rheem2020Prem40</v>
      </c>
      <c r="H199" s="117">
        <f t="shared" si="133"/>
        <v>1</v>
      </c>
      <c r="I199" s="157" t="str">
        <f t="shared" si="92"/>
        <v>RheemXE40T10H45U0</v>
      </c>
      <c r="J199" s="91" t="s">
        <v>192</v>
      </c>
      <c r="K199" s="32">
        <v>4</v>
      </c>
      <c r="L199" s="75">
        <f t="shared" si="134"/>
        <v>19</v>
      </c>
      <c r="M199" s="12" t="s">
        <v>88</v>
      </c>
      <c r="N199" s="62">
        <f t="shared" si="139"/>
        <v>48</v>
      </c>
      <c r="O199" s="62">
        <f xml:space="preserve"> (L199*10000) + (N199*100) + VLOOKUP( U199, $R$2:$T$61, 2, FALSE )</f>
        <v>194859</v>
      </c>
      <c r="P199" s="59" t="str">
        <f t="shared" si="94"/>
        <v>XE40T10H45U0  (40 gal, JA13)</v>
      </c>
      <c r="Q199" s="156">
        <f>COUNTIF(P$64:P$428, P199)</f>
        <v>1</v>
      </c>
      <c r="R199" s="10" t="s">
        <v>291</v>
      </c>
      <c r="S199" s="11">
        <v>40</v>
      </c>
      <c r="T199" s="30"/>
      <c r="U199" s="80" t="s">
        <v>277</v>
      </c>
      <c r="V199" s="85" t="str">
        <f>VLOOKUP( U199, $R$2:$T$61, 3, FALSE )</f>
        <v>Rheem2020Prem40</v>
      </c>
      <c r="W199" s="118">
        <v>1</v>
      </c>
      <c r="X199" s="42">
        <v>2</v>
      </c>
      <c r="Y199" s="43">
        <v>43944</v>
      </c>
      <c r="Z199" s="44"/>
      <c r="AA199" s="127" t="str">
        <f t="shared" ref="AA199:AA262" si="141">"2,     "&amp;E199&amp;",   """&amp;P199&amp;""""</f>
        <v>2,     194859,   "XE40T10H45U0  (40 gal, JA13)"</v>
      </c>
      <c r="AB199" s="129" t="str">
        <f t="shared" si="140"/>
        <v>Rheem</v>
      </c>
      <c r="AC199" t="s">
        <v>549</v>
      </c>
      <c r="AD199" s="154">
        <f>COUNTIF(AC$64:AC$428, AC199)</f>
        <v>1</v>
      </c>
      <c r="AE199" s="127" t="str">
        <f t="shared" ref="AE199:AE262" si="142">"          case  "&amp;D199&amp;"   :   """&amp;AC199&amp;""""</f>
        <v xml:space="preserve">          case  XE40T10H45U0  (40 gal, JA13)   :   "RheemXE40T10H45U0"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3:48" s="6" customFormat="1" ht="15" customHeight="1" x14ac:dyDescent="0.25">
      <c r="C200" s="106" t="str">
        <f t="shared" si="88"/>
        <v>Rheem</v>
      </c>
      <c r="D200" s="106" t="str">
        <f t="shared" si="89"/>
        <v>XE50T10H45U0  (50 gal, JA13)</v>
      </c>
      <c r="E200" s="106">
        <f t="shared" si="90"/>
        <v>194960</v>
      </c>
      <c r="F200" s="55">
        <f t="shared" si="138"/>
        <v>50</v>
      </c>
      <c r="G200" s="6" t="str">
        <f t="shared" si="91"/>
        <v>Rheem2020Prem50</v>
      </c>
      <c r="H200" s="117">
        <f t="shared" si="133"/>
        <v>1</v>
      </c>
      <c r="I200" s="157" t="str">
        <f t="shared" si="92"/>
        <v>RheemXE50T10H45U0</v>
      </c>
      <c r="J200" s="91" t="s">
        <v>192</v>
      </c>
      <c r="K200" s="32">
        <v>4</v>
      </c>
      <c r="L200" s="75">
        <f t="shared" si="134"/>
        <v>19</v>
      </c>
      <c r="M200" s="12" t="s">
        <v>88</v>
      </c>
      <c r="N200" s="62">
        <f t="shared" si="139"/>
        <v>49</v>
      </c>
      <c r="O200" s="62">
        <f xml:space="preserve"> (L200*10000) + (N200*100) + VLOOKUP( U200, $R$2:$T$61, 2, FALSE )</f>
        <v>194960</v>
      </c>
      <c r="P200" s="59" t="str">
        <f t="shared" si="94"/>
        <v>XE50T10H45U0  (50 gal, JA13)</v>
      </c>
      <c r="Q200" s="156">
        <f>COUNTIF(P$64:P$428, P200)</f>
        <v>1</v>
      </c>
      <c r="R200" s="10" t="s">
        <v>292</v>
      </c>
      <c r="S200" s="11">
        <v>50</v>
      </c>
      <c r="T200" s="30"/>
      <c r="U200" s="80" t="s">
        <v>278</v>
      </c>
      <c r="V200" s="85" t="str">
        <f>VLOOKUP( U200, $R$2:$T$61, 3, FALSE )</f>
        <v>Rheem2020Prem50</v>
      </c>
      <c r="W200" s="118">
        <v>1</v>
      </c>
      <c r="X200" s="42" t="s">
        <v>8</v>
      </c>
      <c r="Y200" s="43">
        <v>43944</v>
      </c>
      <c r="Z200" s="44"/>
      <c r="AA200" s="127" t="str">
        <f t="shared" si="141"/>
        <v>2,     194960,   "XE50T10H45U0  (50 gal, JA13)"</v>
      </c>
      <c r="AB200" s="129" t="str">
        <f t="shared" si="140"/>
        <v>Rheem</v>
      </c>
      <c r="AC200" t="s">
        <v>553</v>
      </c>
      <c r="AD200" s="154">
        <f>COUNTIF(AC$64:AC$428, AC200)</f>
        <v>1</v>
      </c>
      <c r="AE200" s="127" t="str">
        <f t="shared" si="142"/>
        <v xml:space="preserve">          case  XE50T10H45U0  (50 gal, JA13)   :   "RheemXE50T10H45U0"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3:48" s="6" customFormat="1" ht="15" customHeight="1" x14ac:dyDescent="0.25">
      <c r="C201" s="106" t="str">
        <f t="shared" si="88"/>
        <v>Rheem</v>
      </c>
      <c r="D201" s="106" t="str">
        <f t="shared" si="89"/>
        <v>XE65T10H45U0  (65 gal, JA13)</v>
      </c>
      <c r="E201" s="106">
        <f t="shared" si="90"/>
        <v>195061</v>
      </c>
      <c r="F201" s="55">
        <f t="shared" si="138"/>
        <v>65</v>
      </c>
      <c r="G201" s="6" t="str">
        <f t="shared" si="91"/>
        <v>Rheem2020Prem65</v>
      </c>
      <c r="H201" s="117">
        <f t="shared" si="133"/>
        <v>1</v>
      </c>
      <c r="I201" s="157" t="str">
        <f t="shared" si="92"/>
        <v>RheemXE65T10H45U0</v>
      </c>
      <c r="J201" s="91" t="s">
        <v>192</v>
      </c>
      <c r="K201" s="32">
        <v>4</v>
      </c>
      <c r="L201" s="75">
        <f t="shared" si="134"/>
        <v>19</v>
      </c>
      <c r="M201" s="12" t="s">
        <v>88</v>
      </c>
      <c r="N201" s="62">
        <f t="shared" si="139"/>
        <v>50</v>
      </c>
      <c r="O201" s="62">
        <f xml:space="preserve"> (L201*10000) + (N201*100) + VLOOKUP( U201, $R$2:$T$61, 2, FALSE )</f>
        <v>195061</v>
      </c>
      <c r="P201" s="59" t="str">
        <f t="shared" si="94"/>
        <v>XE65T10H45U0  (65 gal, JA13)</v>
      </c>
      <c r="Q201" s="156">
        <f>COUNTIF(P$64:P$428, P201)</f>
        <v>1</v>
      </c>
      <c r="R201" s="10" t="s">
        <v>293</v>
      </c>
      <c r="S201" s="11">
        <v>65</v>
      </c>
      <c r="T201" s="30"/>
      <c r="U201" s="80" t="s">
        <v>279</v>
      </c>
      <c r="V201" s="85" t="str">
        <f>VLOOKUP( U201, $R$2:$T$61, 3, FALSE )</f>
        <v>Rheem2020Prem65</v>
      </c>
      <c r="W201" s="118">
        <v>1</v>
      </c>
      <c r="X201" s="42" t="s">
        <v>8</v>
      </c>
      <c r="Y201" s="43">
        <v>43944</v>
      </c>
      <c r="Z201" s="44"/>
      <c r="AA201" s="127" t="str">
        <f t="shared" si="141"/>
        <v>2,     195061,   "XE65T10H45U0  (65 gal, JA13)"</v>
      </c>
      <c r="AB201" s="129" t="str">
        <f t="shared" si="140"/>
        <v>Rheem</v>
      </c>
      <c r="AC201" s="6" t="s">
        <v>560</v>
      </c>
      <c r="AD201" s="154">
        <f>COUNTIF(AC$64:AC$428, AC201)</f>
        <v>1</v>
      </c>
      <c r="AE201" s="127" t="str">
        <f t="shared" si="142"/>
        <v xml:space="preserve">          case  XE65T10H45U0  (65 gal, JA13)   :   "RheemXE65T10H45U0"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3:48" s="6" customFormat="1" ht="15" customHeight="1" x14ac:dyDescent="0.25">
      <c r="C202" s="106" t="str">
        <f t="shared" si="88"/>
        <v>Rheem</v>
      </c>
      <c r="D202" s="106" t="str">
        <f t="shared" si="89"/>
        <v>XE80T10H45U0  (80 gal, JA13)</v>
      </c>
      <c r="E202" s="106">
        <f t="shared" si="90"/>
        <v>195162</v>
      </c>
      <c r="F202" s="55">
        <f t="shared" si="138"/>
        <v>80</v>
      </c>
      <c r="G202" s="6" t="str">
        <f t="shared" si="91"/>
        <v>Rheem2020Prem80</v>
      </c>
      <c r="H202" s="117">
        <f t="shared" si="133"/>
        <v>1</v>
      </c>
      <c r="I202" s="157" t="str">
        <f t="shared" si="92"/>
        <v>RheemXE80T10H45U0</v>
      </c>
      <c r="J202" s="91" t="s">
        <v>192</v>
      </c>
      <c r="K202" s="32">
        <v>4</v>
      </c>
      <c r="L202" s="75">
        <f t="shared" si="134"/>
        <v>19</v>
      </c>
      <c r="M202" s="12" t="s">
        <v>88</v>
      </c>
      <c r="N202" s="62">
        <f t="shared" si="139"/>
        <v>51</v>
      </c>
      <c r="O202" s="62">
        <f xml:space="preserve"> (L202*10000) + (N202*100) + VLOOKUP( U202, $R$2:$T$61, 2, FALSE )</f>
        <v>195162</v>
      </c>
      <c r="P202" s="59" t="str">
        <f t="shared" si="94"/>
        <v>XE80T10H45U0  (80 gal, JA13)</v>
      </c>
      <c r="Q202" s="156">
        <f>COUNTIF(P$64:P$428, P202)</f>
        <v>1</v>
      </c>
      <c r="R202" s="10" t="s">
        <v>294</v>
      </c>
      <c r="S202" s="11">
        <v>80</v>
      </c>
      <c r="T202" s="30"/>
      <c r="U202" s="80" t="s">
        <v>280</v>
      </c>
      <c r="V202" s="85" t="str">
        <f>VLOOKUP( U202, $R$2:$T$61, 3, FALSE )</f>
        <v>Rheem2020Prem80</v>
      </c>
      <c r="W202" s="118">
        <v>1</v>
      </c>
      <c r="X202" s="42">
        <v>4</v>
      </c>
      <c r="Y202" s="43">
        <v>43944</v>
      </c>
      <c r="Z202" s="44"/>
      <c r="AA202" s="127" t="str">
        <f t="shared" si="141"/>
        <v>2,     195162,   "XE80T10H45U0  (80 gal, JA13)"</v>
      </c>
      <c r="AB202" s="129" t="str">
        <f t="shared" si="140"/>
        <v>Rheem</v>
      </c>
      <c r="AC202" s="6" t="s">
        <v>565</v>
      </c>
      <c r="AD202" s="154">
        <f>COUNTIF(AC$64:AC$428, AC202)</f>
        <v>1</v>
      </c>
      <c r="AE202" s="127" t="str">
        <f t="shared" si="142"/>
        <v xml:space="preserve">          case  XE80T10H45U0  (80 gal, JA13)   :   "RheemXE80T10H45U0"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3:48" s="6" customFormat="1" ht="15" customHeight="1" x14ac:dyDescent="0.25">
      <c r="C203" s="106" t="str">
        <f t="shared" si="88"/>
        <v>Rheem</v>
      </c>
      <c r="D203" s="106" t="str">
        <f t="shared" si="89"/>
        <v>XE40T10HS45U0  (40 gal, JA13)</v>
      </c>
      <c r="E203" s="106">
        <f t="shared" si="90"/>
        <v>195259</v>
      </c>
      <c r="F203" s="55">
        <f t="shared" si="138"/>
        <v>40</v>
      </c>
      <c r="G203" s="6" t="str">
        <f t="shared" si="91"/>
        <v>Rheem2020Prem40</v>
      </c>
      <c r="H203" s="117">
        <f t="shared" si="133"/>
        <v>1</v>
      </c>
      <c r="I203" s="157" t="str">
        <f t="shared" si="92"/>
        <v>RheemXE40T10HS45U0</v>
      </c>
      <c r="J203" s="91" t="s">
        <v>192</v>
      </c>
      <c r="K203" s="32">
        <v>4</v>
      </c>
      <c r="L203" s="75">
        <f t="shared" si="134"/>
        <v>19</v>
      </c>
      <c r="M203" s="12" t="s">
        <v>88</v>
      </c>
      <c r="N203" s="62">
        <f t="shared" si="139"/>
        <v>52</v>
      </c>
      <c r="O203" s="62">
        <f xml:space="preserve"> (L203*10000) + (N203*100) + VLOOKUP( U203, $R$2:$T$61, 2, FALSE )</f>
        <v>195259</v>
      </c>
      <c r="P203" s="59" t="str">
        <f t="shared" si="94"/>
        <v>XE40T10HS45U0  (40 gal, JA13)</v>
      </c>
      <c r="Q203" s="156">
        <f>COUNTIF(P$64:P$428, P203)</f>
        <v>1</v>
      </c>
      <c r="R203" s="10" t="s">
        <v>335</v>
      </c>
      <c r="S203" s="11">
        <v>40</v>
      </c>
      <c r="T203" s="30"/>
      <c r="U203" s="80" t="s">
        <v>277</v>
      </c>
      <c r="V203" s="85" t="str">
        <f>VLOOKUP( U203, $R$2:$T$61, 3, FALSE )</f>
        <v>Rheem2020Prem40</v>
      </c>
      <c r="W203" s="118">
        <v>1</v>
      </c>
      <c r="X203" s="42">
        <v>2</v>
      </c>
      <c r="Y203" s="43">
        <v>43944</v>
      </c>
      <c r="Z203" s="44"/>
      <c r="AA203" s="127" t="str">
        <f t="shared" si="141"/>
        <v>2,     195259,   "XE40T10HS45U0  (40 gal, JA13)"</v>
      </c>
      <c r="AB203" s="129" t="str">
        <f t="shared" si="140"/>
        <v>Rheem</v>
      </c>
      <c r="AC203" t="s">
        <v>550</v>
      </c>
      <c r="AD203" s="154">
        <f>COUNTIF(AC$64:AC$428, AC203)</f>
        <v>1</v>
      </c>
      <c r="AE203" s="127" t="str">
        <f t="shared" si="142"/>
        <v xml:space="preserve">          case  XE40T10HS45U0  (40 gal, JA13)   :   "RheemXE40T10HS45U0"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3:48" s="6" customFormat="1" ht="15" customHeight="1" x14ac:dyDescent="0.25">
      <c r="C204" s="106" t="str">
        <f t="shared" si="88"/>
        <v>Rheem</v>
      </c>
      <c r="D204" s="106" t="str">
        <f t="shared" si="89"/>
        <v>XE50T10HS45U0  (50 gal, JA13)</v>
      </c>
      <c r="E204" s="106">
        <f t="shared" si="90"/>
        <v>195360</v>
      </c>
      <c r="F204" s="55">
        <f t="shared" si="138"/>
        <v>50</v>
      </c>
      <c r="G204" s="6" t="str">
        <f t="shared" si="91"/>
        <v>Rheem2020Prem50</v>
      </c>
      <c r="H204" s="117">
        <f t="shared" si="133"/>
        <v>1</v>
      </c>
      <c r="I204" s="157" t="str">
        <f t="shared" si="92"/>
        <v>RheemXE50T10HS45U0</v>
      </c>
      <c r="J204" s="91" t="s">
        <v>192</v>
      </c>
      <c r="K204" s="32">
        <v>4</v>
      </c>
      <c r="L204" s="75">
        <f t="shared" si="134"/>
        <v>19</v>
      </c>
      <c r="M204" s="12" t="s">
        <v>88</v>
      </c>
      <c r="N204" s="62">
        <f t="shared" si="139"/>
        <v>53</v>
      </c>
      <c r="O204" s="62">
        <f xml:space="preserve"> (L204*10000) + (N204*100) + VLOOKUP( U204, $R$2:$T$61, 2, FALSE )</f>
        <v>195360</v>
      </c>
      <c r="P204" s="59" t="str">
        <f t="shared" si="94"/>
        <v>XE50T10HS45U0  (50 gal, JA13)</v>
      </c>
      <c r="Q204" s="156">
        <f>COUNTIF(P$64:P$428, P204)</f>
        <v>1</v>
      </c>
      <c r="R204" s="10" t="s">
        <v>336</v>
      </c>
      <c r="S204" s="11">
        <v>50</v>
      </c>
      <c r="T204" s="30"/>
      <c r="U204" s="80" t="s">
        <v>278</v>
      </c>
      <c r="V204" s="85" t="str">
        <f>VLOOKUP( U204, $R$2:$T$61, 3, FALSE )</f>
        <v>Rheem2020Prem50</v>
      </c>
      <c r="W204" s="118">
        <v>1</v>
      </c>
      <c r="X204" s="42" t="s">
        <v>8</v>
      </c>
      <c r="Y204" s="43">
        <v>43944</v>
      </c>
      <c r="Z204" s="44"/>
      <c r="AA204" s="127" t="str">
        <f t="shared" si="141"/>
        <v>2,     195360,   "XE50T10HS45U0  (50 gal, JA13)"</v>
      </c>
      <c r="AB204" s="129" t="str">
        <f t="shared" si="140"/>
        <v>Rheem</v>
      </c>
      <c r="AC204" t="s">
        <v>555</v>
      </c>
      <c r="AD204" s="154">
        <f>COUNTIF(AC$64:AC$428, AC204)</f>
        <v>1</v>
      </c>
      <c r="AE204" s="127" t="str">
        <f t="shared" si="142"/>
        <v xml:space="preserve">          case  XE50T10HS45U0  (50 gal, JA13)   :   "RheemXE50T10HS45U0"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3:48" s="6" customFormat="1" ht="15" customHeight="1" x14ac:dyDescent="0.25">
      <c r="C205" s="106" t="str">
        <f t="shared" si="88"/>
        <v>Rheem</v>
      </c>
      <c r="D205" s="106" t="str">
        <f t="shared" si="89"/>
        <v>XE65T10HS45U0  (65 gal, JA13)</v>
      </c>
      <c r="E205" s="106">
        <f t="shared" si="90"/>
        <v>195461</v>
      </c>
      <c r="F205" s="55">
        <f t="shared" si="138"/>
        <v>65</v>
      </c>
      <c r="G205" s="6" t="str">
        <f t="shared" si="91"/>
        <v>Rheem2020Prem65</v>
      </c>
      <c r="H205" s="117">
        <f t="shared" si="133"/>
        <v>1</v>
      </c>
      <c r="I205" s="157" t="str">
        <f t="shared" si="92"/>
        <v>RheemXE65T10HS45U0</v>
      </c>
      <c r="J205" s="91" t="s">
        <v>192</v>
      </c>
      <c r="K205" s="32">
        <v>4</v>
      </c>
      <c r="L205" s="75">
        <f t="shared" si="134"/>
        <v>19</v>
      </c>
      <c r="M205" s="12" t="s">
        <v>88</v>
      </c>
      <c r="N205" s="62">
        <f t="shared" si="139"/>
        <v>54</v>
      </c>
      <c r="O205" s="62">
        <f xml:space="preserve"> (L205*10000) + (N205*100) + VLOOKUP( U205, $R$2:$T$61, 2, FALSE )</f>
        <v>195461</v>
      </c>
      <c r="P205" s="59" t="str">
        <f t="shared" si="94"/>
        <v>XE65T10HS45U0  (65 gal, JA13)</v>
      </c>
      <c r="Q205" s="156">
        <f>COUNTIF(P$64:P$428, P205)</f>
        <v>1</v>
      </c>
      <c r="R205" s="10" t="s">
        <v>337</v>
      </c>
      <c r="S205" s="11">
        <v>65</v>
      </c>
      <c r="T205" s="30"/>
      <c r="U205" s="80" t="s">
        <v>279</v>
      </c>
      <c r="V205" s="85" t="str">
        <f>VLOOKUP( U205, $R$2:$T$61, 3, FALSE )</f>
        <v>Rheem2020Prem65</v>
      </c>
      <c r="W205" s="118">
        <v>1</v>
      </c>
      <c r="X205" s="42" t="s">
        <v>8</v>
      </c>
      <c r="Y205" s="43">
        <v>43944</v>
      </c>
      <c r="Z205" s="44"/>
      <c r="AA205" s="127" t="str">
        <f t="shared" si="141"/>
        <v>2,     195461,   "XE65T10HS45U0  (65 gal, JA13)"</v>
      </c>
      <c r="AB205" s="129" t="str">
        <f t="shared" si="140"/>
        <v>Rheem</v>
      </c>
      <c r="AC205" s="6" t="s">
        <v>562</v>
      </c>
      <c r="AD205" s="154">
        <f>COUNTIF(AC$64:AC$428, AC205)</f>
        <v>1</v>
      </c>
      <c r="AE205" s="127" t="str">
        <f t="shared" si="142"/>
        <v xml:space="preserve">          case  XE65T10HS45U0  (65 gal, JA13)   :   "RheemXE65T10HS45U0"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3:48" s="6" customFormat="1" ht="15" customHeight="1" x14ac:dyDescent="0.25">
      <c r="C206" s="106" t="str">
        <f t="shared" si="88"/>
        <v>Rheem</v>
      </c>
      <c r="D206" s="106" t="str">
        <f t="shared" si="89"/>
        <v>XE80T10HS45U0  (80 gal, JA13)</v>
      </c>
      <c r="E206" s="106">
        <f t="shared" si="90"/>
        <v>195562</v>
      </c>
      <c r="F206" s="55">
        <f t="shared" si="138"/>
        <v>80</v>
      </c>
      <c r="G206" s="6" t="str">
        <f t="shared" si="91"/>
        <v>Rheem2020Prem80</v>
      </c>
      <c r="H206" s="117">
        <f t="shared" si="133"/>
        <v>1</v>
      </c>
      <c r="I206" s="157" t="str">
        <f t="shared" si="92"/>
        <v>RheemXE80T10HS45U0</v>
      </c>
      <c r="J206" s="91" t="s">
        <v>192</v>
      </c>
      <c r="K206" s="32">
        <v>4</v>
      </c>
      <c r="L206" s="75">
        <f t="shared" si="134"/>
        <v>19</v>
      </c>
      <c r="M206" s="12" t="s">
        <v>88</v>
      </c>
      <c r="N206" s="62">
        <f t="shared" si="139"/>
        <v>55</v>
      </c>
      <c r="O206" s="62">
        <f xml:space="preserve"> (L206*10000) + (N206*100) + VLOOKUP( U206, $R$2:$T$61, 2, FALSE )</f>
        <v>195562</v>
      </c>
      <c r="P206" s="59" t="str">
        <f t="shared" si="94"/>
        <v>XE80T10HS45U0  (80 gal, JA13)</v>
      </c>
      <c r="Q206" s="156">
        <f>COUNTIF(P$64:P$428, P206)</f>
        <v>1</v>
      </c>
      <c r="R206" s="10" t="s">
        <v>338</v>
      </c>
      <c r="S206" s="11">
        <v>80</v>
      </c>
      <c r="T206" s="30"/>
      <c r="U206" s="80" t="s">
        <v>280</v>
      </c>
      <c r="V206" s="85" t="str">
        <f>VLOOKUP( U206, $R$2:$T$61, 3, FALSE )</f>
        <v>Rheem2020Prem80</v>
      </c>
      <c r="W206" s="118">
        <v>1</v>
      </c>
      <c r="X206" s="42">
        <v>4</v>
      </c>
      <c r="Y206" s="43">
        <v>43944</v>
      </c>
      <c r="Z206" s="44"/>
      <c r="AA206" s="127" t="str">
        <f t="shared" si="141"/>
        <v>2,     195562,   "XE80T10HS45U0  (80 gal, JA13)"</v>
      </c>
      <c r="AB206" s="129" t="str">
        <f t="shared" si="140"/>
        <v>Rheem</v>
      </c>
      <c r="AC206" s="6" t="s">
        <v>567</v>
      </c>
      <c r="AD206" s="154">
        <f>COUNTIF(AC$64:AC$428, AC206)</f>
        <v>1</v>
      </c>
      <c r="AE206" s="127" t="str">
        <f t="shared" si="142"/>
        <v xml:space="preserve">          case  XE80T10HS45U0  (80 gal, JA13)   :   "RheemXE80T10HS45U0"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3:48" s="6" customFormat="1" ht="15" customHeight="1" x14ac:dyDescent="0.25">
      <c r="C207" s="106" t="str">
        <f t="shared" si="88"/>
        <v>Rheem</v>
      </c>
      <c r="D207" s="106" t="str">
        <f t="shared" si="89"/>
        <v>PRO H40 T2 RH310BM  (40 gal, JA13)</v>
      </c>
      <c r="E207" s="106">
        <f t="shared" si="90"/>
        <v>195663</v>
      </c>
      <c r="F207" s="55">
        <f t="shared" si="138"/>
        <v>40</v>
      </c>
      <c r="G207" s="6" t="str">
        <f t="shared" si="91"/>
        <v>Rheem2020Build40</v>
      </c>
      <c r="H207" s="117">
        <f t="shared" si="133"/>
        <v>1</v>
      </c>
      <c r="I207" s="157" t="str">
        <f t="shared" si="92"/>
        <v>RheemPROH40T2RH310BM</v>
      </c>
      <c r="J207" s="91" t="s">
        <v>192</v>
      </c>
      <c r="K207" s="32">
        <v>3</v>
      </c>
      <c r="L207" s="75">
        <f t="shared" si="134"/>
        <v>19</v>
      </c>
      <c r="M207" s="12" t="s">
        <v>88</v>
      </c>
      <c r="N207" s="62">
        <f t="shared" si="139"/>
        <v>56</v>
      </c>
      <c r="O207" s="62">
        <f xml:space="preserve"> (L207*10000) + (N207*100) + VLOOKUP( U207, $R$2:$T$61, 2, FALSE )</f>
        <v>195663</v>
      </c>
      <c r="P207" s="59" t="str">
        <f t="shared" si="94"/>
        <v>PRO H40 T2 RH310BM  (40 gal, JA13)</v>
      </c>
      <c r="Q207" s="156">
        <f>COUNTIF(P$64:P$428, P207)</f>
        <v>1</v>
      </c>
      <c r="R207" s="10" t="s">
        <v>339</v>
      </c>
      <c r="S207" s="11">
        <v>40</v>
      </c>
      <c r="T207" s="30"/>
      <c r="U207" s="80" t="s">
        <v>281</v>
      </c>
      <c r="V207" s="85" t="str">
        <f>VLOOKUP( U207, $R$2:$T$61, 3, FALSE )</f>
        <v>Rheem2020Build40</v>
      </c>
      <c r="W207" s="118">
        <v>1</v>
      </c>
      <c r="X207" s="42">
        <v>2</v>
      </c>
      <c r="Y207" s="43">
        <v>43944</v>
      </c>
      <c r="Z207" s="44"/>
      <c r="AA207" s="127" t="str">
        <f t="shared" si="141"/>
        <v>2,     195663,   "PRO H40 T2 RH310BM  (40 gal, JA13)"</v>
      </c>
      <c r="AB207" s="129" t="str">
        <f t="shared" si="140"/>
        <v>Rheem</v>
      </c>
      <c r="AC207" s="130" t="s">
        <v>519</v>
      </c>
      <c r="AD207" s="154">
        <f>COUNTIF(AC$64:AC$428, AC207)</f>
        <v>1</v>
      </c>
      <c r="AE207" s="127" t="str">
        <f t="shared" si="142"/>
        <v xml:space="preserve">          case  PRO H40 T2 RH310BM  (40 gal, JA13)   :   "RheemPROH40T2RH310BM"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3:48" s="6" customFormat="1" ht="15" customHeight="1" x14ac:dyDescent="0.25">
      <c r="C208" s="106" t="str">
        <f t="shared" si="88"/>
        <v>Rheem</v>
      </c>
      <c r="D208" s="106" t="str">
        <f t="shared" si="89"/>
        <v>PRO H50 T2 RH310BM  (50 gal, JA13)</v>
      </c>
      <c r="E208" s="106">
        <f t="shared" si="90"/>
        <v>195764</v>
      </c>
      <c r="F208" s="55">
        <f t="shared" si="138"/>
        <v>50</v>
      </c>
      <c r="G208" s="6" t="str">
        <f t="shared" si="91"/>
        <v>Rheem2020Build50</v>
      </c>
      <c r="H208" s="117">
        <f t="shared" si="133"/>
        <v>1</v>
      </c>
      <c r="I208" s="157" t="str">
        <f t="shared" si="92"/>
        <v>RheemPROH50T2RH310BM</v>
      </c>
      <c r="J208" s="91" t="s">
        <v>192</v>
      </c>
      <c r="K208" s="32">
        <v>3</v>
      </c>
      <c r="L208" s="75">
        <f t="shared" si="134"/>
        <v>19</v>
      </c>
      <c r="M208" s="12" t="s">
        <v>88</v>
      </c>
      <c r="N208" s="62">
        <f t="shared" si="139"/>
        <v>57</v>
      </c>
      <c r="O208" s="62">
        <f xml:space="preserve"> (L208*10000) + (N208*100) + VLOOKUP( U208, $R$2:$T$61, 2, FALSE )</f>
        <v>195764</v>
      </c>
      <c r="P208" s="59" t="str">
        <f t="shared" si="94"/>
        <v>PRO H50 T2 RH310BM  (50 gal, JA13)</v>
      </c>
      <c r="Q208" s="156">
        <f>COUNTIF(P$64:P$428, P208)</f>
        <v>1</v>
      </c>
      <c r="R208" s="10" t="s">
        <v>340</v>
      </c>
      <c r="S208" s="11">
        <v>50</v>
      </c>
      <c r="T208" s="30"/>
      <c r="U208" s="80" t="s">
        <v>282</v>
      </c>
      <c r="V208" s="85" t="str">
        <f>VLOOKUP( U208, $R$2:$T$61, 3, FALSE )</f>
        <v>Rheem2020Build50</v>
      </c>
      <c r="W208" s="118">
        <v>1</v>
      </c>
      <c r="X208" s="42" t="s">
        <v>8</v>
      </c>
      <c r="Y208" s="43">
        <v>43944</v>
      </c>
      <c r="Z208" s="44"/>
      <c r="AA208" s="127" t="str">
        <f t="shared" si="141"/>
        <v>2,     195764,   "PRO H50 T2 RH310BM  (50 gal, JA13)"</v>
      </c>
      <c r="AB208" s="129" t="str">
        <f t="shared" si="140"/>
        <v>Rheem</v>
      </c>
      <c r="AC208" s="130" t="s">
        <v>520</v>
      </c>
      <c r="AD208" s="154">
        <f>COUNTIF(AC$64:AC$428, AC208)</f>
        <v>1</v>
      </c>
      <c r="AE208" s="127" t="str">
        <f t="shared" si="142"/>
        <v xml:space="preserve">          case  PRO H50 T2 RH310BM  (50 gal, JA13)   :   "RheemPROH50T2RH310BM"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3:1039" s="6" customFormat="1" ht="15" customHeight="1" x14ac:dyDescent="0.25">
      <c r="C209" s="106" t="str">
        <f t="shared" si="88"/>
        <v>Rheem</v>
      </c>
      <c r="D209" s="106" t="str">
        <f t="shared" si="89"/>
        <v>PRO H65 T2 RH310BM  (65 gal, JA13)</v>
      </c>
      <c r="E209" s="106">
        <f t="shared" si="90"/>
        <v>195865</v>
      </c>
      <c r="F209" s="55">
        <f t="shared" si="138"/>
        <v>65</v>
      </c>
      <c r="G209" s="6" t="str">
        <f t="shared" si="91"/>
        <v>Rheem2020Build65</v>
      </c>
      <c r="H209" s="117">
        <f t="shared" si="133"/>
        <v>1</v>
      </c>
      <c r="I209" s="157" t="str">
        <f t="shared" si="92"/>
        <v>RheemPROH65T2RH310BM</v>
      </c>
      <c r="J209" s="91" t="s">
        <v>192</v>
      </c>
      <c r="K209" s="32">
        <v>3</v>
      </c>
      <c r="L209" s="75">
        <f t="shared" si="134"/>
        <v>19</v>
      </c>
      <c r="M209" s="12" t="s">
        <v>88</v>
      </c>
      <c r="N209" s="62">
        <f t="shared" si="139"/>
        <v>58</v>
      </c>
      <c r="O209" s="62">
        <f xml:space="preserve"> (L209*10000) + (N209*100) + VLOOKUP( U209, $R$2:$T$61, 2, FALSE )</f>
        <v>195865</v>
      </c>
      <c r="P209" s="59" t="str">
        <f t="shared" si="94"/>
        <v>PRO H65 T2 RH310BM  (65 gal, JA13)</v>
      </c>
      <c r="Q209" s="156">
        <f>COUNTIF(P$64:P$428, P209)</f>
        <v>1</v>
      </c>
      <c r="R209" s="10" t="s">
        <v>341</v>
      </c>
      <c r="S209" s="11">
        <v>65</v>
      </c>
      <c r="T209" s="30"/>
      <c r="U209" s="80" t="s">
        <v>283</v>
      </c>
      <c r="V209" s="85" t="str">
        <f>VLOOKUP( U209, $R$2:$T$61, 3, FALSE )</f>
        <v>Rheem2020Build65</v>
      </c>
      <c r="W209" s="118">
        <v>1</v>
      </c>
      <c r="X209" s="42" t="s">
        <v>8</v>
      </c>
      <c r="Y209" s="43">
        <v>43944</v>
      </c>
      <c r="Z209" s="44"/>
      <c r="AA209" s="127" t="str">
        <f t="shared" si="141"/>
        <v>2,     195865,   "PRO H65 T2 RH310BM  (65 gal, JA13)"</v>
      </c>
      <c r="AB209" s="129" t="str">
        <f t="shared" si="140"/>
        <v>Rheem</v>
      </c>
      <c r="AC209" s="130" t="s">
        <v>521</v>
      </c>
      <c r="AD209" s="154">
        <f>COUNTIF(AC$64:AC$428, AC209)</f>
        <v>1</v>
      </c>
      <c r="AE209" s="127" t="str">
        <f t="shared" si="142"/>
        <v xml:space="preserve">          case  PRO H65 T2 RH310BM  (65 gal, JA13)   :   "RheemPROH65T2RH310BM"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3:1039" s="6" customFormat="1" ht="15" customHeight="1" x14ac:dyDescent="0.25">
      <c r="C210" s="106" t="str">
        <f t="shared" si="88"/>
        <v>Rheem</v>
      </c>
      <c r="D210" s="106" t="str">
        <f t="shared" si="89"/>
        <v>PRO H80 T2 RH310BM  (80 gal, JA13)</v>
      </c>
      <c r="E210" s="106">
        <f t="shared" si="90"/>
        <v>195966</v>
      </c>
      <c r="F210" s="55">
        <f t="shared" si="138"/>
        <v>80</v>
      </c>
      <c r="G210" s="6" t="str">
        <f t="shared" si="91"/>
        <v>Rheem2020Build80</v>
      </c>
      <c r="H210" s="117">
        <f t="shared" si="133"/>
        <v>1</v>
      </c>
      <c r="I210" s="157" t="str">
        <f t="shared" si="92"/>
        <v>RheemPROH80T2RH310BM</v>
      </c>
      <c r="J210" s="91" t="s">
        <v>192</v>
      </c>
      <c r="K210" s="32">
        <v>3</v>
      </c>
      <c r="L210" s="75">
        <f t="shared" si="134"/>
        <v>19</v>
      </c>
      <c r="M210" s="12" t="s">
        <v>88</v>
      </c>
      <c r="N210" s="62">
        <f t="shared" si="139"/>
        <v>59</v>
      </c>
      <c r="O210" s="62">
        <f xml:space="preserve"> (L210*10000) + (N210*100) + VLOOKUP( U210, $R$2:$T$61, 2, FALSE )</f>
        <v>195966</v>
      </c>
      <c r="P210" s="59" t="str">
        <f t="shared" si="94"/>
        <v>PRO H80 T2 RH310BM  (80 gal, JA13)</v>
      </c>
      <c r="Q210" s="156">
        <f>COUNTIF(P$64:P$428, P210)</f>
        <v>1</v>
      </c>
      <c r="R210" s="10" t="s">
        <v>342</v>
      </c>
      <c r="S210" s="11">
        <v>80</v>
      </c>
      <c r="T210" s="30"/>
      <c r="U210" s="80" t="s">
        <v>284</v>
      </c>
      <c r="V210" s="85" t="str">
        <f>VLOOKUP( U210, $R$2:$T$61, 3, FALSE )</f>
        <v>Rheem2020Build80</v>
      </c>
      <c r="W210" s="118">
        <v>1</v>
      </c>
      <c r="X210" s="42" t="s">
        <v>13</v>
      </c>
      <c r="Y210" s="43">
        <v>43944</v>
      </c>
      <c r="Z210" s="44"/>
      <c r="AA210" s="127" t="str">
        <f t="shared" si="141"/>
        <v>2,     195966,   "PRO H80 T2 RH310BM  (80 gal, JA13)"</v>
      </c>
      <c r="AB210" s="129" t="str">
        <f t="shared" si="140"/>
        <v>Rheem</v>
      </c>
      <c r="AC210" s="130" t="s">
        <v>522</v>
      </c>
      <c r="AD210" s="154">
        <f>COUNTIF(AC$64:AC$428, AC210)</f>
        <v>1</v>
      </c>
      <c r="AE210" s="127" t="str">
        <f t="shared" si="142"/>
        <v xml:space="preserve">          case  PRO H80 T2 RH310BM  (80 gal, JA13)   :   "RheemPROH80T2RH310BM"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3:1039" s="6" customFormat="1" ht="15" customHeight="1" x14ac:dyDescent="0.25">
      <c r="C211" s="121" t="str">
        <f t="shared" si="88"/>
        <v>Rheem</v>
      </c>
      <c r="D211" s="121" t="str">
        <f t="shared" si="89"/>
        <v>PRO H40 T2 RH310UM  (40 gal)</v>
      </c>
      <c r="E211" s="121">
        <f t="shared" si="90"/>
        <v>196463</v>
      </c>
      <c r="F211" s="55">
        <f t="shared" ref="F211:F214" si="143">S211</f>
        <v>40</v>
      </c>
      <c r="G211" s="6" t="str">
        <f t="shared" si="91"/>
        <v>Rheem2020Build40</v>
      </c>
      <c r="H211" s="117">
        <f t="shared" ref="H211:H214" si="144">W211</f>
        <v>0</v>
      </c>
      <c r="I211" s="157" t="str">
        <f t="shared" si="92"/>
        <v>RheemPROH40T2RH310UM</v>
      </c>
      <c r="J211" s="91" t="s">
        <v>192</v>
      </c>
      <c r="K211" s="32">
        <v>3</v>
      </c>
      <c r="L211" s="75">
        <f t="shared" ref="L211:L214" si="145">VLOOKUP( M211, $M$2:$N$21, 2, FALSE )</f>
        <v>19</v>
      </c>
      <c r="M211" s="12" t="s">
        <v>88</v>
      </c>
      <c r="N211" s="122">
        <v>64</v>
      </c>
      <c r="O211" s="62">
        <f xml:space="preserve"> (L211*10000) + (N211*100) + VLOOKUP( U211, $R$2:$T$61, 2, FALSE )</f>
        <v>196463</v>
      </c>
      <c r="P211" s="59" t="str">
        <f t="shared" si="94"/>
        <v>PRO H40 T2 RH310UM  (40 gal)</v>
      </c>
      <c r="Q211" s="156">
        <f>COUNTIF(P$64:P$428, P211)</f>
        <v>1</v>
      </c>
      <c r="R211" s="10" t="s">
        <v>395</v>
      </c>
      <c r="S211" s="11">
        <v>40</v>
      </c>
      <c r="T211" s="30"/>
      <c r="U211" s="80" t="s">
        <v>281</v>
      </c>
      <c r="V211" s="85" t="str">
        <f>VLOOKUP( U211, $R$2:$T$61, 3, FALSE )</f>
        <v>Rheem2020Build40</v>
      </c>
      <c r="W211" s="116">
        <v>0</v>
      </c>
      <c r="X211" s="42">
        <v>2</v>
      </c>
      <c r="Y211" s="43">
        <v>44158</v>
      </c>
      <c r="Z211" s="44"/>
      <c r="AA211" s="127" t="str">
        <f t="shared" si="141"/>
        <v>2,     196463,   "PRO H40 T2 RH310UM  (40 gal)"</v>
      </c>
      <c r="AB211" s="129" t="str">
        <f t="shared" si="140"/>
        <v>Rheem</v>
      </c>
      <c r="AC211" s="131" t="s">
        <v>574</v>
      </c>
      <c r="AD211" s="154">
        <f>COUNTIF(AC$64:AC$428, AC211)</f>
        <v>1</v>
      </c>
      <c r="AE211" s="127" t="str">
        <f t="shared" si="142"/>
        <v xml:space="preserve">          case  PRO H40 T2 RH310UM  (40 gal)   :   "RheemPROH40T2RH310UM"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3:1039" s="6" customFormat="1" ht="15" customHeight="1" x14ac:dyDescent="0.25">
      <c r="C212" s="121" t="str">
        <f t="shared" si="88"/>
        <v>Rheem</v>
      </c>
      <c r="D212" s="121" t="str">
        <f t="shared" si="89"/>
        <v>PRO H50 T2 RH310UM  (50 gal)</v>
      </c>
      <c r="E212" s="121">
        <f t="shared" si="90"/>
        <v>196564</v>
      </c>
      <c r="F212" s="55">
        <f t="shared" si="143"/>
        <v>50</v>
      </c>
      <c r="G212" s="6" t="str">
        <f t="shared" si="91"/>
        <v>Rheem2020Build50</v>
      </c>
      <c r="H212" s="117">
        <f t="shared" si="144"/>
        <v>0</v>
      </c>
      <c r="I212" s="157" t="str">
        <f t="shared" si="92"/>
        <v>RheemPROH50T2RH310UM</v>
      </c>
      <c r="J212" s="91" t="s">
        <v>192</v>
      </c>
      <c r="K212" s="32">
        <v>3</v>
      </c>
      <c r="L212" s="75">
        <f t="shared" si="145"/>
        <v>19</v>
      </c>
      <c r="M212" s="12" t="s">
        <v>88</v>
      </c>
      <c r="N212" s="62">
        <f t="shared" si="139"/>
        <v>65</v>
      </c>
      <c r="O212" s="62">
        <f xml:space="preserve"> (L212*10000) + (N212*100) + VLOOKUP( U212, $R$2:$T$61, 2, FALSE )</f>
        <v>196564</v>
      </c>
      <c r="P212" s="59" t="str">
        <f t="shared" si="94"/>
        <v>PRO H50 T2 RH310UM  (50 gal)</v>
      </c>
      <c r="Q212" s="156">
        <f>COUNTIF(P$64:P$428, P212)</f>
        <v>1</v>
      </c>
      <c r="R212" s="10" t="s">
        <v>396</v>
      </c>
      <c r="S212" s="11">
        <v>50</v>
      </c>
      <c r="T212" s="30"/>
      <c r="U212" s="80" t="s">
        <v>282</v>
      </c>
      <c r="V212" s="85" t="str">
        <f>VLOOKUP( U212, $R$2:$T$61, 3, FALSE )</f>
        <v>Rheem2020Build50</v>
      </c>
      <c r="W212" s="116">
        <v>0</v>
      </c>
      <c r="X212" s="42" t="s">
        <v>8</v>
      </c>
      <c r="Y212" s="43">
        <v>44158</v>
      </c>
      <c r="Z212" s="44"/>
      <c r="AA212" s="127" t="str">
        <f t="shared" si="141"/>
        <v>2,     196564,   "PRO H50 T2 RH310UM  (50 gal)"</v>
      </c>
      <c r="AB212" s="129" t="str">
        <f t="shared" si="140"/>
        <v>Rheem</v>
      </c>
      <c r="AC212" s="131" t="s">
        <v>575</v>
      </c>
      <c r="AD212" s="154">
        <f>COUNTIF(AC$64:AC$428, AC212)</f>
        <v>1</v>
      </c>
      <c r="AE212" s="127" t="str">
        <f t="shared" si="142"/>
        <v xml:space="preserve">          case  PRO H50 T2 RH310UM  (50 gal)   :   "RheemPROH50T2RH310UM"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3:1039" s="6" customFormat="1" ht="15" customHeight="1" x14ac:dyDescent="0.25">
      <c r="C213" s="121" t="str">
        <f t="shared" si="88"/>
        <v>Rheem</v>
      </c>
      <c r="D213" s="121" t="str">
        <f t="shared" si="89"/>
        <v>PRO H65 T2 RH310UM  (65 gal)</v>
      </c>
      <c r="E213" s="121">
        <f t="shared" si="90"/>
        <v>196665</v>
      </c>
      <c r="F213" s="55">
        <f t="shared" si="143"/>
        <v>65</v>
      </c>
      <c r="G213" s="6" t="str">
        <f t="shared" si="91"/>
        <v>Rheem2020Build65</v>
      </c>
      <c r="H213" s="117">
        <f t="shared" si="144"/>
        <v>0</v>
      </c>
      <c r="I213" s="157" t="str">
        <f t="shared" si="92"/>
        <v>RheemPROH65T2RH310UM</v>
      </c>
      <c r="J213" s="91" t="s">
        <v>192</v>
      </c>
      <c r="K213" s="32">
        <v>3</v>
      </c>
      <c r="L213" s="75">
        <f t="shared" si="145"/>
        <v>19</v>
      </c>
      <c r="M213" s="12" t="s">
        <v>88</v>
      </c>
      <c r="N213" s="62">
        <f t="shared" si="139"/>
        <v>66</v>
      </c>
      <c r="O213" s="62">
        <f xml:space="preserve"> (L213*10000) + (N213*100) + VLOOKUP( U213, $R$2:$T$61, 2, FALSE )</f>
        <v>196665</v>
      </c>
      <c r="P213" s="59" t="str">
        <f t="shared" si="94"/>
        <v>PRO H65 T2 RH310UM  (65 gal)</v>
      </c>
      <c r="Q213" s="156">
        <f>COUNTIF(P$64:P$428, P213)</f>
        <v>1</v>
      </c>
      <c r="R213" s="10" t="s">
        <v>397</v>
      </c>
      <c r="S213" s="11">
        <v>65</v>
      </c>
      <c r="T213" s="30"/>
      <c r="U213" s="80" t="s">
        <v>283</v>
      </c>
      <c r="V213" s="85" t="str">
        <f>VLOOKUP( U213, $R$2:$T$61, 3, FALSE )</f>
        <v>Rheem2020Build65</v>
      </c>
      <c r="W213" s="116">
        <v>0</v>
      </c>
      <c r="X213" s="42" t="s">
        <v>8</v>
      </c>
      <c r="Y213" s="43">
        <v>44158</v>
      </c>
      <c r="Z213" s="44"/>
      <c r="AA213" s="127" t="str">
        <f t="shared" si="141"/>
        <v>2,     196665,   "PRO H65 T2 RH310UM  (65 gal)"</v>
      </c>
      <c r="AB213" s="129" t="str">
        <f t="shared" si="140"/>
        <v>Rheem</v>
      </c>
      <c r="AC213" s="131" t="s">
        <v>576</v>
      </c>
      <c r="AD213" s="154">
        <f>COUNTIF(AC$64:AC$428, AC213)</f>
        <v>1</v>
      </c>
      <c r="AE213" s="127" t="str">
        <f t="shared" si="142"/>
        <v xml:space="preserve">          case  PRO H65 T2 RH310UM  (65 gal)   :   "RheemPROH65T2RH310UM"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3:1039" s="6" customFormat="1" ht="15" customHeight="1" x14ac:dyDescent="0.25">
      <c r="C214" s="121" t="str">
        <f t="shared" si="88"/>
        <v>Rheem</v>
      </c>
      <c r="D214" s="121" t="str">
        <f t="shared" si="89"/>
        <v>PRO H80 T2 RH310UM  (80 gal)</v>
      </c>
      <c r="E214" s="121">
        <f t="shared" si="90"/>
        <v>196766</v>
      </c>
      <c r="F214" s="55">
        <f t="shared" si="143"/>
        <v>80</v>
      </c>
      <c r="G214" s="6" t="str">
        <f t="shared" si="91"/>
        <v>Rheem2020Build80</v>
      </c>
      <c r="H214" s="117">
        <f t="shared" si="144"/>
        <v>0</v>
      </c>
      <c r="I214" s="157" t="str">
        <f t="shared" si="92"/>
        <v>RheemPROH80T2RH310UM</v>
      </c>
      <c r="J214" s="91" t="s">
        <v>192</v>
      </c>
      <c r="K214" s="32">
        <v>3</v>
      </c>
      <c r="L214" s="75">
        <f t="shared" si="145"/>
        <v>19</v>
      </c>
      <c r="M214" s="12" t="s">
        <v>88</v>
      </c>
      <c r="N214" s="62">
        <f t="shared" si="139"/>
        <v>67</v>
      </c>
      <c r="O214" s="62">
        <f xml:space="preserve"> (L214*10000) + (N214*100) + VLOOKUP( U214, $R$2:$T$61, 2, FALSE )</f>
        <v>196766</v>
      </c>
      <c r="P214" s="59" t="str">
        <f t="shared" si="94"/>
        <v>PRO H80 T2 RH310UM  (80 gal)</v>
      </c>
      <c r="Q214" s="156">
        <f>COUNTIF(P$64:P$428, P214)</f>
        <v>1</v>
      </c>
      <c r="R214" s="10" t="s">
        <v>398</v>
      </c>
      <c r="S214" s="11">
        <v>80</v>
      </c>
      <c r="T214" s="30"/>
      <c r="U214" s="80" t="s">
        <v>284</v>
      </c>
      <c r="V214" s="85" t="str">
        <f>VLOOKUP( U214, $R$2:$T$61, 3, FALSE )</f>
        <v>Rheem2020Build80</v>
      </c>
      <c r="W214" s="116">
        <v>0</v>
      </c>
      <c r="X214" s="42" t="s">
        <v>13</v>
      </c>
      <c r="Y214" s="43">
        <v>44158</v>
      </c>
      <c r="Z214" s="44"/>
      <c r="AA214" s="127" t="str">
        <f t="shared" si="141"/>
        <v>2,     196766,   "PRO H80 T2 RH310UM  (80 gal)"</v>
      </c>
      <c r="AB214" s="129" t="str">
        <f t="shared" si="140"/>
        <v>Rheem</v>
      </c>
      <c r="AC214" s="131" t="s">
        <v>577</v>
      </c>
      <c r="AD214" s="154">
        <f>COUNTIF(AC$64:AC$428, AC214)</f>
        <v>1</v>
      </c>
      <c r="AE214" s="127" t="str">
        <f t="shared" si="142"/>
        <v xml:space="preserve">          case  PRO H80 T2 RH310UM  (80 gal)   :   "RheemPROH80T2RH310UM"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3:1039" s="6" customFormat="1" ht="15" customHeight="1" x14ac:dyDescent="0.25">
      <c r="C215" s="6" t="str">
        <f t="shared" ref="C215:C308" si="146">M215</f>
        <v>Rheem</v>
      </c>
      <c r="D215" s="6" t="str">
        <f t="shared" ref="D215:D308" si="147">P215</f>
        <v>HB50RH  (50 gal)</v>
      </c>
      <c r="E215" s="6">
        <f t="shared" ref="E215:E278" si="148">O215</f>
        <v>190121</v>
      </c>
      <c r="F215" s="55">
        <f t="shared" si="18"/>
        <v>50</v>
      </c>
      <c r="G215" s="6" t="str">
        <f t="shared" ref="G215:G308" si="149">V215</f>
        <v>RheemHB50</v>
      </c>
      <c r="H215" s="117">
        <f t="shared" si="133"/>
        <v>0</v>
      </c>
      <c r="I215" s="157" t="str">
        <f t="shared" ref="I215:I278" si="150">AC215</f>
        <v>RheemHB50RH</v>
      </c>
      <c r="J215" s="91" t="s">
        <v>192</v>
      </c>
      <c r="K215" s="32">
        <v>1</v>
      </c>
      <c r="L215" s="75">
        <f t="shared" si="134"/>
        <v>19</v>
      </c>
      <c r="M215" s="12" t="s">
        <v>88</v>
      </c>
      <c r="N215" s="61">
        <v>1</v>
      </c>
      <c r="O215" s="62">
        <f xml:space="preserve"> (L215*10000) + (N215*100) + VLOOKUP( U215, $R$2:$T$61, 2, FALSE )</f>
        <v>190121</v>
      </c>
      <c r="P215" s="59" t="str">
        <f t="shared" si="94"/>
        <v>HB50RH  (50 gal)</v>
      </c>
      <c r="Q215" s="156">
        <f>COUNTIF(P$64:P$428, P215)</f>
        <v>1</v>
      </c>
      <c r="R215" s="13" t="s">
        <v>138</v>
      </c>
      <c r="S215" s="14">
        <v>50</v>
      </c>
      <c r="T215" s="30" t="s">
        <v>91</v>
      </c>
      <c r="U215" s="80" t="s">
        <v>91</v>
      </c>
      <c r="V215" s="85" t="str">
        <f>VLOOKUP( U215, $R$2:$T$61, 3, FALSE )</f>
        <v>RheemHB50</v>
      </c>
      <c r="W215" s="116">
        <v>0</v>
      </c>
      <c r="X215" s="46">
        <f>[1]ESTAR_to_AWHS!I140</f>
        <v>3</v>
      </c>
      <c r="Y215" s="47">
        <f>[1]ESTAR_to_AWHS!J140</f>
        <v>42591</v>
      </c>
      <c r="Z215" s="44" t="s">
        <v>88</v>
      </c>
      <c r="AA215" s="127" t="str">
        <f t="shared" si="141"/>
        <v>2,     190121,   "HB50RH  (50 gal)"</v>
      </c>
      <c r="AB215" s="129" t="str">
        <f t="shared" si="140"/>
        <v>Rheem</v>
      </c>
      <c r="AC215" s="130" t="s">
        <v>515</v>
      </c>
      <c r="AD215" s="154">
        <f>COUNTIF(AC$64:AC$428, AC215)</f>
        <v>1</v>
      </c>
      <c r="AE215" s="127" t="str">
        <f t="shared" si="142"/>
        <v xml:space="preserve">          case  HB50RH  (50 gal)   :   "RheemHB50RH"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3:1039" s="6" customFormat="1" ht="15" customHeight="1" x14ac:dyDescent="0.25">
      <c r="C216" s="6" t="str">
        <f t="shared" si="146"/>
        <v>Rheem</v>
      </c>
      <c r="D216" s="6" t="str">
        <f t="shared" si="147"/>
        <v>PROPH50 T2 RH245  (50 gal)</v>
      </c>
      <c r="E216" s="6">
        <f t="shared" si="148"/>
        <v>190221</v>
      </c>
      <c r="F216" s="55">
        <f t="shared" si="18"/>
        <v>50</v>
      </c>
      <c r="G216" s="6" t="str">
        <f t="shared" si="149"/>
        <v>RheemHB50</v>
      </c>
      <c r="H216" s="117">
        <f t="shared" si="133"/>
        <v>0</v>
      </c>
      <c r="I216" s="157" t="str">
        <f t="shared" si="150"/>
        <v>RheemPROPH50RH245</v>
      </c>
      <c r="J216" s="91" t="s">
        <v>192</v>
      </c>
      <c r="K216" s="32">
        <v>1</v>
      </c>
      <c r="L216" s="75">
        <f t="shared" si="134"/>
        <v>19</v>
      </c>
      <c r="M216" s="12" t="s">
        <v>88</v>
      </c>
      <c r="N216" s="62">
        <f t="shared" ref="N216:N265" si="151">N215+1</f>
        <v>2</v>
      </c>
      <c r="O216" s="62">
        <f xml:space="preserve"> (L216*10000) + (N216*100) + VLOOKUP( U216, $R$2:$T$61, 2, FALSE )</f>
        <v>190221</v>
      </c>
      <c r="P216" s="59" t="str">
        <f t="shared" si="94"/>
        <v>PROPH50 T2 RH245  (50 gal)</v>
      </c>
      <c r="Q216" s="156">
        <f>COUNTIF(P$64:P$428, P216)</f>
        <v>1</v>
      </c>
      <c r="R216" s="13" t="s">
        <v>139</v>
      </c>
      <c r="S216" s="14">
        <v>50</v>
      </c>
      <c r="T216" s="30" t="s">
        <v>91</v>
      </c>
      <c r="U216" s="80" t="s">
        <v>91</v>
      </c>
      <c r="V216" s="85" t="str">
        <f>VLOOKUP( U216, $R$2:$T$61, 3, FALSE )</f>
        <v>RheemHB50</v>
      </c>
      <c r="W216" s="116">
        <v>0</v>
      </c>
      <c r="X216" s="46" t="str">
        <f>[1]ESTAR_to_AWHS!I141</f>
        <v>4+</v>
      </c>
      <c r="Y216" s="47">
        <f>[1]ESTAR_to_AWHS!J141</f>
        <v>42591</v>
      </c>
      <c r="Z216" s="44" t="s">
        <v>88</v>
      </c>
      <c r="AA216" s="127" t="str">
        <f t="shared" si="141"/>
        <v>2,     190221,   "PROPH50 T2 RH245  (50 gal)"</v>
      </c>
      <c r="AB216" s="129" t="str">
        <f t="shared" si="140"/>
        <v>Rheem</v>
      </c>
      <c r="AC216" s="130" t="s">
        <v>526</v>
      </c>
      <c r="AD216" s="154">
        <f>COUNTIF(AC$64:AC$428, AC216)</f>
        <v>1</v>
      </c>
      <c r="AE216" s="127" t="str">
        <f t="shared" si="142"/>
        <v xml:space="preserve">          case  PROPH50 T2 RH245  (50 gal)   :   "RheemPROPH50RH245"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3:1039" s="6" customFormat="1" ht="15" customHeight="1" x14ac:dyDescent="0.25">
      <c r="C217" s="6" t="str">
        <f t="shared" si="146"/>
        <v>Rheem</v>
      </c>
      <c r="D217" s="6" t="str">
        <f t="shared" si="147"/>
        <v>PROPH50 T2 RH350 D  (50 gal)</v>
      </c>
      <c r="E217" s="6">
        <f t="shared" si="148"/>
        <v>190339</v>
      </c>
      <c r="F217" s="55">
        <f t="shared" si="18"/>
        <v>50</v>
      </c>
      <c r="G217" s="6" t="str">
        <f t="shared" si="149"/>
        <v>RheemHBDR4550</v>
      </c>
      <c r="H217" s="117">
        <f t="shared" si="133"/>
        <v>0</v>
      </c>
      <c r="I217" s="157" t="str">
        <f t="shared" si="150"/>
        <v>RheemPROPH50RH350</v>
      </c>
      <c r="J217" s="91" t="s">
        <v>192</v>
      </c>
      <c r="K217" s="32">
        <v>3</v>
      </c>
      <c r="L217" s="75">
        <f t="shared" si="134"/>
        <v>19</v>
      </c>
      <c r="M217" s="12" t="s">
        <v>88</v>
      </c>
      <c r="N217" s="62">
        <f t="shared" si="151"/>
        <v>3</v>
      </c>
      <c r="O217" s="62">
        <f xml:space="preserve"> (L217*10000) + (N217*100) + VLOOKUP( U217, $R$2:$T$61, 2, FALSE )</f>
        <v>190339</v>
      </c>
      <c r="P217" s="59" t="str">
        <f t="shared" si="94"/>
        <v>PROPH50 T2 RH350 D  (50 gal)</v>
      </c>
      <c r="Q217" s="156">
        <f>COUNTIF(P$64:P$428, P217)</f>
        <v>1</v>
      </c>
      <c r="R217" s="13" t="s">
        <v>125</v>
      </c>
      <c r="S217" s="14">
        <v>50</v>
      </c>
      <c r="T217" s="99" t="s">
        <v>263</v>
      </c>
      <c r="U217" s="80" t="s">
        <v>263</v>
      </c>
      <c r="V217" s="85" t="str">
        <f>VLOOKUP( U217, $R$2:$T$61, 3, FALSE )</f>
        <v>RheemHBDR4550</v>
      </c>
      <c r="W217" s="116">
        <v>0</v>
      </c>
      <c r="X217" s="46" t="str">
        <f>[1]ESTAR_to_AWHS!I55</f>
        <v>2-3</v>
      </c>
      <c r="Y217" s="47">
        <f>[1]ESTAR_to_AWHS!J55</f>
        <v>42667</v>
      </c>
      <c r="Z217" s="44" t="s">
        <v>88</v>
      </c>
      <c r="AA217" s="127" t="str">
        <f t="shared" si="141"/>
        <v>2,     190339,   "PROPH50 T2 RH350 D  (50 gal)"</v>
      </c>
      <c r="AB217" s="129" t="str">
        <f t="shared" si="140"/>
        <v>Rheem</v>
      </c>
      <c r="AC217" s="130" t="s">
        <v>527</v>
      </c>
      <c r="AD217" s="154">
        <f>COUNTIF(AC$64:AC$428, AC217)</f>
        <v>1</v>
      </c>
      <c r="AE217" s="127" t="str">
        <f t="shared" si="142"/>
        <v xml:space="preserve">          case  PROPH50 T2 RH350 D  (50 gal)   :   "RheemPROPH50RH350"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  <c r="AMM217"/>
      <c r="AMN217"/>
      <c r="AMO217"/>
      <c r="AMP217"/>
      <c r="AMQ217"/>
      <c r="AMR217"/>
      <c r="AMS217"/>
      <c r="AMT217"/>
      <c r="AMU217"/>
      <c r="AMV217"/>
      <c r="AMW217"/>
      <c r="AMX217"/>
      <c r="AMY217"/>
    </row>
    <row r="218" spans="3:1039" s="6" customFormat="1" ht="15" customHeight="1" x14ac:dyDescent="0.25">
      <c r="C218" s="6" t="str">
        <f t="shared" si="146"/>
        <v>Rheem</v>
      </c>
      <c r="D218" s="6" t="str">
        <f t="shared" si="147"/>
        <v>PROPH65 T2 RH350 D  (65 gal)</v>
      </c>
      <c r="E218" s="6">
        <f t="shared" si="148"/>
        <v>190440</v>
      </c>
      <c r="F218" s="55">
        <f t="shared" ref="F218:F418" si="152">S218</f>
        <v>65</v>
      </c>
      <c r="G218" s="6" t="str">
        <f t="shared" si="149"/>
        <v>RheemHBDR4565</v>
      </c>
      <c r="H218" s="117">
        <f t="shared" si="133"/>
        <v>0</v>
      </c>
      <c r="I218" s="157" t="str">
        <f t="shared" si="150"/>
        <v>RheemPROPH65RH350D</v>
      </c>
      <c r="J218" s="91" t="s">
        <v>192</v>
      </c>
      <c r="K218" s="32">
        <v>3</v>
      </c>
      <c r="L218" s="75">
        <f t="shared" si="134"/>
        <v>19</v>
      </c>
      <c r="M218" s="12" t="s">
        <v>88</v>
      </c>
      <c r="N218" s="62">
        <f t="shared" si="151"/>
        <v>4</v>
      </c>
      <c r="O218" s="62">
        <f xml:space="preserve"> (L218*10000) + (N218*100) + VLOOKUP( U218, $R$2:$T$61, 2, FALSE )</f>
        <v>190440</v>
      </c>
      <c r="P218" s="59" t="str">
        <f t="shared" si="94"/>
        <v>PROPH65 T2 RH350 D  (65 gal)</v>
      </c>
      <c r="Q218" s="156">
        <f>COUNTIF(P$64:P$428, P218)</f>
        <v>1</v>
      </c>
      <c r="R218" s="13" t="s">
        <v>126</v>
      </c>
      <c r="S218" s="14">
        <v>65</v>
      </c>
      <c r="T218" s="99" t="s">
        <v>264</v>
      </c>
      <c r="U218" s="80" t="s">
        <v>264</v>
      </c>
      <c r="V218" s="85" t="str">
        <f>VLOOKUP( U218, $R$2:$T$61, 3, FALSE )</f>
        <v>RheemHBDR4565</v>
      </c>
      <c r="W218" s="116">
        <v>0</v>
      </c>
      <c r="X218" s="46" t="str">
        <f>[1]ESTAR_to_AWHS!I56</f>
        <v>2-3</v>
      </c>
      <c r="Y218" s="47">
        <f>[1]ESTAR_to_AWHS!J56</f>
        <v>42667</v>
      </c>
      <c r="Z218" s="44" t="s">
        <v>88</v>
      </c>
      <c r="AA218" s="127" t="str">
        <f t="shared" si="141"/>
        <v>2,     190440,   "PROPH65 T2 RH350 D  (65 gal)"</v>
      </c>
      <c r="AB218" s="129" t="str">
        <f t="shared" si="140"/>
        <v>Rheem</v>
      </c>
      <c r="AC218" s="130" t="s">
        <v>533</v>
      </c>
      <c r="AD218" s="154">
        <f>COUNTIF(AC$64:AC$428, AC218)</f>
        <v>1</v>
      </c>
      <c r="AE218" s="127" t="str">
        <f t="shared" si="142"/>
        <v xml:space="preserve">          case  PROPH65 T2 RH350 D  (65 gal)   :   "RheemPROPH65RH350D"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  <c r="AMM218"/>
      <c r="AMN218"/>
      <c r="AMO218"/>
      <c r="AMP218"/>
      <c r="AMQ218"/>
      <c r="AMR218"/>
      <c r="AMS218"/>
      <c r="AMT218"/>
      <c r="AMU218"/>
      <c r="AMV218"/>
      <c r="AMW218"/>
      <c r="AMX218"/>
      <c r="AMY218"/>
    </row>
    <row r="219" spans="3:1039" s="6" customFormat="1" ht="15" customHeight="1" x14ac:dyDescent="0.25">
      <c r="C219" s="6" t="str">
        <f t="shared" si="146"/>
        <v>Rheem</v>
      </c>
      <c r="D219" s="6" t="str">
        <f t="shared" si="147"/>
        <v>PROPH80 T2 RH245  (80 gal)</v>
      </c>
      <c r="E219" s="6">
        <f t="shared" si="148"/>
        <v>190534</v>
      </c>
      <c r="F219" s="55">
        <f t="shared" si="152"/>
        <v>80</v>
      </c>
      <c r="G219" s="6" t="str">
        <f t="shared" si="149"/>
        <v>AOSmithSHPT80</v>
      </c>
      <c r="H219" s="117">
        <f t="shared" si="133"/>
        <v>0</v>
      </c>
      <c r="I219" s="157" t="str">
        <f t="shared" si="150"/>
        <v>RheemPROPH80RH245</v>
      </c>
      <c r="J219" s="91" t="s">
        <v>192</v>
      </c>
      <c r="K219" s="32">
        <v>1</v>
      </c>
      <c r="L219" s="75">
        <f t="shared" si="134"/>
        <v>19</v>
      </c>
      <c r="M219" s="12" t="s">
        <v>88</v>
      </c>
      <c r="N219" s="62">
        <f t="shared" si="151"/>
        <v>5</v>
      </c>
      <c r="O219" s="62">
        <f xml:space="preserve"> (L219*10000) + (N219*100) + VLOOKUP( U219, $R$2:$T$61, 2, FALSE )</f>
        <v>190534</v>
      </c>
      <c r="P219" s="59" t="str">
        <f t="shared" si="94"/>
        <v>PROPH80 T2 RH245  (80 gal)</v>
      </c>
      <c r="Q219" s="156">
        <f>COUNTIF(P$64:P$428, P219)</f>
        <v>1</v>
      </c>
      <c r="R219" s="13" t="s">
        <v>140</v>
      </c>
      <c r="S219" s="14">
        <v>80</v>
      </c>
      <c r="T219" s="100" t="s">
        <v>161</v>
      </c>
      <c r="U219" s="80" t="s">
        <v>161</v>
      </c>
      <c r="V219" s="85" t="str">
        <f>VLOOKUP( U219, $R$2:$T$61, 3, FALSE )</f>
        <v>AOSmithSHPT80</v>
      </c>
      <c r="W219" s="116">
        <v>0</v>
      </c>
      <c r="X219" s="46" t="str">
        <f>[1]ESTAR_to_AWHS!I142</f>
        <v>4+</v>
      </c>
      <c r="Y219" s="47">
        <f>[1]ESTAR_to_AWHS!J142</f>
        <v>42591</v>
      </c>
      <c r="Z219" s="44" t="s">
        <v>88</v>
      </c>
      <c r="AA219" s="127" t="str">
        <f t="shared" si="141"/>
        <v>2,     190534,   "PROPH80 T2 RH245  (80 gal)"</v>
      </c>
      <c r="AB219" s="129" t="str">
        <f t="shared" si="140"/>
        <v>Rheem</v>
      </c>
      <c r="AC219" s="6" t="s">
        <v>540</v>
      </c>
      <c r="AD219" s="154">
        <f>COUNTIF(AC$64:AC$428, AC219)</f>
        <v>1</v>
      </c>
      <c r="AE219" s="127" t="str">
        <f t="shared" si="142"/>
        <v xml:space="preserve">          case  PROPH80 T2 RH245  (80 gal)   :   "RheemPROPH80RH245"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3:1039" s="6" customFormat="1" ht="15" customHeight="1" x14ac:dyDescent="0.25">
      <c r="C220" s="6" t="str">
        <f t="shared" si="146"/>
        <v>Rheem</v>
      </c>
      <c r="D220" s="6" t="str">
        <f t="shared" si="147"/>
        <v>PROPH80 T2 RH350 D  (80 gal)</v>
      </c>
      <c r="E220" s="6">
        <f t="shared" si="148"/>
        <v>190641</v>
      </c>
      <c r="F220" s="55">
        <f t="shared" si="152"/>
        <v>80</v>
      </c>
      <c r="G220" s="6" t="str">
        <f t="shared" si="149"/>
        <v>RheemHBDR4580</v>
      </c>
      <c r="H220" s="117">
        <f t="shared" si="133"/>
        <v>0</v>
      </c>
      <c r="I220" s="157" t="str">
        <f t="shared" si="150"/>
        <v>RheemPROPH80RH350</v>
      </c>
      <c r="J220" s="91" t="s">
        <v>192</v>
      </c>
      <c r="K220" s="32">
        <v>3</v>
      </c>
      <c r="L220" s="75">
        <f t="shared" si="134"/>
        <v>19</v>
      </c>
      <c r="M220" s="12" t="s">
        <v>88</v>
      </c>
      <c r="N220" s="62">
        <f t="shared" si="151"/>
        <v>6</v>
      </c>
      <c r="O220" s="62">
        <f xml:space="preserve"> (L220*10000) + (N220*100) + VLOOKUP( U220, $R$2:$T$61, 2, FALSE )</f>
        <v>190641</v>
      </c>
      <c r="P220" s="59" t="str">
        <f t="shared" si="94"/>
        <v>PROPH80 T2 RH350 D  (80 gal)</v>
      </c>
      <c r="Q220" s="156">
        <f>COUNTIF(P$64:P$428, P220)</f>
        <v>1</v>
      </c>
      <c r="R220" s="13" t="s">
        <v>127</v>
      </c>
      <c r="S220" s="14">
        <v>80</v>
      </c>
      <c r="T220" s="99" t="s">
        <v>265</v>
      </c>
      <c r="U220" s="80" t="s">
        <v>265</v>
      </c>
      <c r="V220" s="85" t="str">
        <f>VLOOKUP( U220, $R$2:$T$61, 3, FALSE )</f>
        <v>RheemHBDR4580</v>
      </c>
      <c r="W220" s="116">
        <v>0</v>
      </c>
      <c r="X220" s="46">
        <f>[1]ESTAR_to_AWHS!I57</f>
        <v>4</v>
      </c>
      <c r="Y220" s="47">
        <f>[1]ESTAR_to_AWHS!J57</f>
        <v>42667</v>
      </c>
      <c r="Z220" s="44" t="s">
        <v>88</v>
      </c>
      <c r="AA220" s="127" t="str">
        <f t="shared" si="141"/>
        <v>2,     190641,   "PROPH80 T2 RH350 D  (80 gal)"</v>
      </c>
      <c r="AB220" s="129" t="str">
        <f t="shared" si="140"/>
        <v>Rheem</v>
      </c>
      <c r="AC220" s="6" t="s">
        <v>541</v>
      </c>
      <c r="AD220" s="154">
        <f>COUNTIF(AC$64:AC$428, AC220)</f>
        <v>1</v>
      </c>
      <c r="AE220" s="127" t="str">
        <f t="shared" si="142"/>
        <v xml:space="preserve">          case  PROPH80 T2 RH350 D  (80 gal)   :   "RheemPROPH80RH350"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  <c r="AMM220"/>
      <c r="AMN220"/>
      <c r="AMO220"/>
      <c r="AMP220"/>
      <c r="AMQ220"/>
      <c r="AMR220"/>
      <c r="AMS220"/>
      <c r="AMT220"/>
      <c r="AMU220"/>
      <c r="AMV220"/>
      <c r="AMW220"/>
      <c r="AMX220"/>
      <c r="AMY220"/>
    </row>
    <row r="221" spans="3:1039" s="6" customFormat="1" ht="15" customHeight="1" x14ac:dyDescent="0.25">
      <c r="C221" s="6" t="str">
        <f t="shared" si="146"/>
        <v>Rheem</v>
      </c>
      <c r="D221" s="6" t="str">
        <f t="shared" si="147"/>
        <v>XE50T10HD50U0  (50 gal)</v>
      </c>
      <c r="E221" s="6">
        <f t="shared" si="148"/>
        <v>190739</v>
      </c>
      <c r="F221" s="55">
        <f t="shared" si="152"/>
        <v>50</v>
      </c>
      <c r="G221" s="6" t="str">
        <f t="shared" si="149"/>
        <v>RheemHBDR4550</v>
      </c>
      <c r="H221" s="117">
        <f t="shared" si="133"/>
        <v>0</v>
      </c>
      <c r="I221" s="157" t="str">
        <f t="shared" si="150"/>
        <v>RheemXE50T10</v>
      </c>
      <c r="J221" s="91" t="s">
        <v>192</v>
      </c>
      <c r="K221" s="32">
        <v>3</v>
      </c>
      <c r="L221" s="75">
        <f t="shared" si="134"/>
        <v>19</v>
      </c>
      <c r="M221" s="12" t="s">
        <v>88</v>
      </c>
      <c r="N221" s="62">
        <f t="shared" si="151"/>
        <v>7</v>
      </c>
      <c r="O221" s="62">
        <f xml:space="preserve"> (L221*10000) + (N221*100) + VLOOKUP( U221, $R$2:$T$61, 2, FALSE )</f>
        <v>190739</v>
      </c>
      <c r="P221" s="59" t="str">
        <f t="shared" ref="P221:P314" si="153">R221 &amp; "  (" &amp; S221 &amp; " gal" &amp; IF(W221&gt;0, ", JA13)", ")")</f>
        <v>XE50T10HD50U0  (50 gal)</v>
      </c>
      <c r="Q221" s="156">
        <f>COUNTIF(P$64:P$428, P221)</f>
        <v>1</v>
      </c>
      <c r="R221" s="13" t="s">
        <v>128</v>
      </c>
      <c r="S221" s="14">
        <v>50</v>
      </c>
      <c r="T221" s="99" t="s">
        <v>263</v>
      </c>
      <c r="U221" s="80" t="s">
        <v>263</v>
      </c>
      <c r="V221" s="85" t="str">
        <f>VLOOKUP( U221, $R$2:$T$61, 3, FALSE )</f>
        <v>RheemHBDR4550</v>
      </c>
      <c r="W221" s="116">
        <v>0</v>
      </c>
      <c r="X221" s="46" t="str">
        <f>[1]ESTAR_to_AWHS!I58</f>
        <v>2-3</v>
      </c>
      <c r="Y221" s="47">
        <f>[1]ESTAR_to_AWHS!J58</f>
        <v>42667</v>
      </c>
      <c r="Z221" s="44" t="s">
        <v>88</v>
      </c>
      <c r="AA221" s="127" t="str">
        <f t="shared" si="141"/>
        <v>2,     190739,   "XE50T10HD50U0  (50 gal)"</v>
      </c>
      <c r="AB221" s="129" t="str">
        <f t="shared" si="140"/>
        <v>Rheem</v>
      </c>
      <c r="AC221" s="6" t="s">
        <v>551</v>
      </c>
      <c r="AD221" s="154">
        <f>COUNTIF(AC$64:AC$428, AC221)</f>
        <v>1</v>
      </c>
      <c r="AE221" s="127" t="str">
        <f t="shared" si="142"/>
        <v xml:space="preserve">          case  XE50T10HD50U0  (50 gal)   :   "RheemXE50T10"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</row>
    <row r="222" spans="3:1039" s="6" customFormat="1" ht="15" customHeight="1" x14ac:dyDescent="0.25">
      <c r="C222" s="6" t="str">
        <f t="shared" si="146"/>
        <v>Rheem</v>
      </c>
      <c r="D222" s="6" t="str">
        <f t="shared" si="147"/>
        <v>XE50T12EH45U0  (50 gal)</v>
      </c>
      <c r="E222" s="6">
        <f t="shared" si="148"/>
        <v>190821</v>
      </c>
      <c r="F222" s="55">
        <f t="shared" si="152"/>
        <v>50</v>
      </c>
      <c r="G222" s="6" t="str">
        <f t="shared" si="149"/>
        <v>RheemHB50</v>
      </c>
      <c r="H222" s="117">
        <f t="shared" si="133"/>
        <v>0</v>
      </c>
      <c r="I222" s="157" t="str">
        <f t="shared" si="150"/>
        <v>RheemXE50T12</v>
      </c>
      <c r="J222" s="91" t="s">
        <v>192</v>
      </c>
      <c r="K222" s="32">
        <v>1</v>
      </c>
      <c r="L222" s="75">
        <f t="shared" si="134"/>
        <v>19</v>
      </c>
      <c r="M222" s="12" t="s">
        <v>88</v>
      </c>
      <c r="N222" s="62">
        <f t="shared" si="151"/>
        <v>8</v>
      </c>
      <c r="O222" s="62">
        <f xml:space="preserve"> (L222*10000) + (N222*100) + VLOOKUP( U222, $R$2:$T$61, 2, FALSE )</f>
        <v>190821</v>
      </c>
      <c r="P222" s="59" t="str">
        <f t="shared" si="153"/>
        <v>XE50T12EH45U0  (50 gal)</v>
      </c>
      <c r="Q222" s="156">
        <f>COUNTIF(P$64:P$428, P222)</f>
        <v>1</v>
      </c>
      <c r="R222" s="13" t="s">
        <v>141</v>
      </c>
      <c r="S222" s="14">
        <v>50</v>
      </c>
      <c r="T222" s="30" t="s">
        <v>91</v>
      </c>
      <c r="U222" s="80" t="s">
        <v>91</v>
      </c>
      <c r="V222" s="85" t="str">
        <f>VLOOKUP( U222, $R$2:$T$61, 3, FALSE )</f>
        <v>RheemHB50</v>
      </c>
      <c r="W222" s="116">
        <v>0</v>
      </c>
      <c r="X222" s="46" t="str">
        <f>[1]ESTAR_to_AWHS!I143</f>
        <v>4+</v>
      </c>
      <c r="Y222" s="47">
        <f>[1]ESTAR_to_AWHS!J143</f>
        <v>40857</v>
      </c>
      <c r="Z222" s="44" t="s">
        <v>88</v>
      </c>
      <c r="AA222" s="127" t="str">
        <f t="shared" si="141"/>
        <v>2,     190821,   "XE50T12EH45U0  (50 gal)"</v>
      </c>
      <c r="AB222" s="129" t="str">
        <f t="shared" si="140"/>
        <v>Rheem</v>
      </c>
      <c r="AC222" t="s">
        <v>556</v>
      </c>
      <c r="AD222" s="154">
        <f>COUNTIF(AC$64:AC$428, AC222)</f>
        <v>1</v>
      </c>
      <c r="AE222" s="127" t="str">
        <f t="shared" si="142"/>
        <v xml:space="preserve">          case  XE50T12EH45U0  (50 gal)   :   "RheemXE50T12"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3:1039" s="6" customFormat="1" ht="15" customHeight="1" x14ac:dyDescent="0.25">
      <c r="C223" s="6" t="str">
        <f t="shared" si="146"/>
        <v>Rheem</v>
      </c>
      <c r="D223" s="6" t="str">
        <f t="shared" si="147"/>
        <v>XE50T12EH45U0W  (50 gal)</v>
      </c>
      <c r="E223" s="6">
        <f t="shared" si="148"/>
        <v>190921</v>
      </c>
      <c r="F223" s="55">
        <f t="shared" si="152"/>
        <v>50</v>
      </c>
      <c r="G223" s="6" t="str">
        <f t="shared" si="149"/>
        <v>RheemHB50</v>
      </c>
      <c r="H223" s="117">
        <f t="shared" si="133"/>
        <v>0</v>
      </c>
      <c r="I223" s="157" t="str">
        <f t="shared" si="150"/>
        <v>RheemXE50T12W</v>
      </c>
      <c r="J223" s="91" t="s">
        <v>192</v>
      </c>
      <c r="K223" s="32">
        <v>1</v>
      </c>
      <c r="L223" s="75">
        <f t="shared" si="134"/>
        <v>19</v>
      </c>
      <c r="M223" s="12" t="s">
        <v>88</v>
      </c>
      <c r="N223" s="62">
        <f t="shared" si="151"/>
        <v>9</v>
      </c>
      <c r="O223" s="62">
        <f xml:space="preserve"> (L223*10000) + (N223*100) + VLOOKUP( U223, $R$2:$T$61, 2, FALSE )</f>
        <v>190921</v>
      </c>
      <c r="P223" s="59" t="str">
        <f t="shared" si="153"/>
        <v>XE50T12EH45U0W  (50 gal)</v>
      </c>
      <c r="Q223" s="156">
        <f>COUNTIF(P$64:P$428, P223)</f>
        <v>1</v>
      </c>
      <c r="R223" s="13" t="s">
        <v>142</v>
      </c>
      <c r="S223" s="14">
        <v>50</v>
      </c>
      <c r="T223" s="30" t="s">
        <v>91</v>
      </c>
      <c r="U223" s="80" t="s">
        <v>91</v>
      </c>
      <c r="V223" s="85" t="str">
        <f>VLOOKUP( U223, $R$2:$T$61, 3, FALSE )</f>
        <v>RheemHB50</v>
      </c>
      <c r="W223" s="116">
        <v>0</v>
      </c>
      <c r="X223" s="46" t="str">
        <f>[1]ESTAR_to_AWHS!I144</f>
        <v>2-3</v>
      </c>
      <c r="Y223" s="47">
        <f>[1]ESTAR_to_AWHS!J144</f>
        <v>41379</v>
      </c>
      <c r="Z223" s="44" t="s">
        <v>88</v>
      </c>
      <c r="AA223" s="127" t="str">
        <f t="shared" si="141"/>
        <v>2,     190921,   "XE50T12EH45U0W  (50 gal)"</v>
      </c>
      <c r="AB223" s="129" t="str">
        <f t="shared" si="140"/>
        <v>Rheem</v>
      </c>
      <c r="AC223" t="s">
        <v>557</v>
      </c>
      <c r="AD223" s="154">
        <f>COUNTIF(AC$64:AC$428, AC223)</f>
        <v>1</v>
      </c>
      <c r="AE223" s="127" t="str">
        <f t="shared" si="142"/>
        <v xml:space="preserve">          case  XE50T12EH45U0W  (50 gal)   :   "RheemXE50T12W"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3:1039" s="6" customFormat="1" ht="15" customHeight="1" x14ac:dyDescent="0.25">
      <c r="C224" s="6" t="str">
        <f t="shared" si="146"/>
        <v>Rheem</v>
      </c>
      <c r="D224" s="6" t="str">
        <f t="shared" si="147"/>
        <v>XE65T10HD50U0  (65 gal)</v>
      </c>
      <c r="E224" s="6">
        <f t="shared" si="148"/>
        <v>191040</v>
      </c>
      <c r="F224" s="55">
        <f t="shared" si="152"/>
        <v>65</v>
      </c>
      <c r="G224" s="6" t="str">
        <f t="shared" si="149"/>
        <v>RheemHBDR4565</v>
      </c>
      <c r="H224" s="117">
        <f t="shared" si="133"/>
        <v>0</v>
      </c>
      <c r="I224" s="157" t="str">
        <f t="shared" si="150"/>
        <v>RheemXE65T10</v>
      </c>
      <c r="J224" s="91" t="s">
        <v>192</v>
      </c>
      <c r="K224" s="32">
        <v>3</v>
      </c>
      <c r="L224" s="75">
        <f t="shared" si="134"/>
        <v>19</v>
      </c>
      <c r="M224" s="12" t="s">
        <v>88</v>
      </c>
      <c r="N224" s="62">
        <f t="shared" si="151"/>
        <v>10</v>
      </c>
      <c r="O224" s="62">
        <f xml:space="preserve"> (L224*10000) + (N224*100) + VLOOKUP( U224, $R$2:$T$61, 2, FALSE )</f>
        <v>191040</v>
      </c>
      <c r="P224" s="59" t="str">
        <f t="shared" si="153"/>
        <v>XE65T10HD50U0  (65 gal)</v>
      </c>
      <c r="Q224" s="156">
        <f>COUNTIF(P$64:P$428, P224)</f>
        <v>1</v>
      </c>
      <c r="R224" s="13" t="s">
        <v>129</v>
      </c>
      <c r="S224" s="14">
        <v>65</v>
      </c>
      <c r="T224" s="99" t="s">
        <v>264</v>
      </c>
      <c r="U224" s="80" t="s">
        <v>264</v>
      </c>
      <c r="V224" s="85" t="str">
        <f>VLOOKUP( U224, $R$2:$T$61, 3, FALSE )</f>
        <v>RheemHBDR4565</v>
      </c>
      <c r="W224" s="116">
        <v>0</v>
      </c>
      <c r="X224" s="46" t="str">
        <f>[1]ESTAR_to_AWHS!I59</f>
        <v>2-3</v>
      </c>
      <c r="Y224" s="47">
        <f>[1]ESTAR_to_AWHS!J59</f>
        <v>42667</v>
      </c>
      <c r="Z224" s="44" t="s">
        <v>88</v>
      </c>
      <c r="AA224" s="127" t="str">
        <f t="shared" si="141"/>
        <v>2,     191040,   "XE65T10HD50U0  (65 gal)"</v>
      </c>
      <c r="AB224" s="129" t="str">
        <f t="shared" si="140"/>
        <v>Rheem</v>
      </c>
      <c r="AC224" s="6" t="s">
        <v>558</v>
      </c>
      <c r="AD224" s="154">
        <f>COUNTIF(AC$64:AC$428, AC224)</f>
        <v>1</v>
      </c>
      <c r="AE224" s="127" t="str">
        <f t="shared" si="142"/>
        <v xml:space="preserve">          case  XE65T10HD50U0  (65 gal)   :   "RheemXE65T10"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  <c r="AMM224"/>
      <c r="AMN224"/>
      <c r="AMO224"/>
      <c r="AMP224"/>
      <c r="AMQ224"/>
      <c r="AMR224"/>
      <c r="AMS224"/>
      <c r="AMT224"/>
      <c r="AMU224"/>
      <c r="AMV224"/>
      <c r="AMW224"/>
      <c r="AMX224"/>
      <c r="AMY224"/>
    </row>
    <row r="225" spans="3:1039" s="6" customFormat="1" ht="15" customHeight="1" x14ac:dyDescent="0.25">
      <c r="C225" s="6" t="str">
        <f t="shared" si="146"/>
        <v>Rheem</v>
      </c>
      <c r="D225" s="6" t="str">
        <f t="shared" si="147"/>
        <v>XE80T10HD50U0  (80 gal)</v>
      </c>
      <c r="E225" s="6">
        <f t="shared" si="148"/>
        <v>191141</v>
      </c>
      <c r="F225" s="55">
        <f t="shared" si="152"/>
        <v>80</v>
      </c>
      <c r="G225" s="6" t="str">
        <f t="shared" si="149"/>
        <v>RheemHBDR4580</v>
      </c>
      <c r="H225" s="117">
        <f t="shared" si="133"/>
        <v>0</v>
      </c>
      <c r="I225" s="157" t="str">
        <f t="shared" si="150"/>
        <v>RheemXE80T10</v>
      </c>
      <c r="J225" s="91" t="s">
        <v>192</v>
      </c>
      <c r="K225" s="32">
        <v>3</v>
      </c>
      <c r="L225" s="75">
        <f t="shared" si="134"/>
        <v>19</v>
      </c>
      <c r="M225" s="12" t="s">
        <v>88</v>
      </c>
      <c r="N225" s="62">
        <f t="shared" si="151"/>
        <v>11</v>
      </c>
      <c r="O225" s="62">
        <f xml:space="preserve"> (L225*10000) + (N225*100) + VLOOKUP( U225, $R$2:$T$61, 2, FALSE )</f>
        <v>191141</v>
      </c>
      <c r="P225" s="59" t="str">
        <f t="shared" si="153"/>
        <v>XE80T10HD50U0  (80 gal)</v>
      </c>
      <c r="Q225" s="156">
        <f>COUNTIF(P$64:P$428, P225)</f>
        <v>1</v>
      </c>
      <c r="R225" s="13" t="s">
        <v>130</v>
      </c>
      <c r="S225" s="14">
        <v>80</v>
      </c>
      <c r="T225" s="99" t="s">
        <v>265</v>
      </c>
      <c r="U225" s="80" t="s">
        <v>265</v>
      </c>
      <c r="V225" s="85" t="str">
        <f>VLOOKUP( U225, $R$2:$T$61, 3, FALSE )</f>
        <v>RheemHBDR4580</v>
      </c>
      <c r="W225" s="116">
        <v>0</v>
      </c>
      <c r="X225" s="46">
        <f>[1]ESTAR_to_AWHS!I60</f>
        <v>4</v>
      </c>
      <c r="Y225" s="47">
        <f>[1]ESTAR_to_AWHS!J60</f>
        <v>42667</v>
      </c>
      <c r="Z225" s="44" t="s">
        <v>88</v>
      </c>
      <c r="AA225" s="127" t="str">
        <f t="shared" si="141"/>
        <v>2,     191141,   "XE80T10HD50U0  (80 gal)"</v>
      </c>
      <c r="AB225" s="129" t="str">
        <f t="shared" si="140"/>
        <v>Rheem</v>
      </c>
      <c r="AC225" s="6" t="s">
        <v>563</v>
      </c>
      <c r="AD225" s="154">
        <f>COUNTIF(AC$64:AC$428, AC225)</f>
        <v>1</v>
      </c>
      <c r="AE225" s="127" t="str">
        <f t="shared" si="142"/>
        <v xml:space="preserve">          case  XE80T10HD50U0  (80 gal)   :   "RheemXE80T10"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  <c r="AMM225"/>
      <c r="AMN225"/>
      <c r="AMO225"/>
      <c r="AMP225"/>
      <c r="AMQ225"/>
      <c r="AMR225"/>
      <c r="AMS225"/>
      <c r="AMT225"/>
      <c r="AMU225"/>
      <c r="AMV225"/>
      <c r="AMW225"/>
      <c r="AMX225"/>
      <c r="AMY225"/>
    </row>
    <row r="226" spans="3:1039" s="6" customFormat="1" ht="15" customHeight="1" x14ac:dyDescent="0.25">
      <c r="C226" s="6" t="str">
        <f t="shared" si="146"/>
        <v>Rheem</v>
      </c>
      <c r="D226" s="6" t="str">
        <f t="shared" si="147"/>
        <v>XE80T12EH45U0  (80 gal)</v>
      </c>
      <c r="E226" s="6">
        <f t="shared" si="148"/>
        <v>191234</v>
      </c>
      <c r="F226" s="55">
        <f t="shared" si="152"/>
        <v>80</v>
      </c>
      <c r="G226" s="6" t="str">
        <f t="shared" si="149"/>
        <v>AOSmithSHPT80</v>
      </c>
      <c r="H226" s="117">
        <f t="shared" si="133"/>
        <v>0</v>
      </c>
      <c r="I226" s="157" t="str">
        <f t="shared" si="150"/>
        <v>RheemXE80T12</v>
      </c>
      <c r="J226" s="91" t="s">
        <v>192</v>
      </c>
      <c r="K226" s="32">
        <v>1</v>
      </c>
      <c r="L226" s="75">
        <f t="shared" si="134"/>
        <v>19</v>
      </c>
      <c r="M226" s="12" t="s">
        <v>88</v>
      </c>
      <c r="N226" s="62">
        <f t="shared" si="151"/>
        <v>12</v>
      </c>
      <c r="O226" s="62">
        <f xml:space="preserve"> (L226*10000) + (N226*100) + VLOOKUP( U226, $R$2:$T$61, 2, FALSE )</f>
        <v>191234</v>
      </c>
      <c r="P226" s="59" t="str">
        <f t="shared" si="153"/>
        <v>XE80T12EH45U0  (80 gal)</v>
      </c>
      <c r="Q226" s="156">
        <f>COUNTIF(P$64:P$428, P226)</f>
        <v>1</v>
      </c>
      <c r="R226" s="13" t="s">
        <v>143</v>
      </c>
      <c r="S226" s="14">
        <v>80</v>
      </c>
      <c r="T226" s="100" t="s">
        <v>161</v>
      </c>
      <c r="U226" s="80" t="s">
        <v>161</v>
      </c>
      <c r="V226" s="85" t="str">
        <f>VLOOKUP( U226, $R$2:$T$61, 3, FALSE )</f>
        <v>AOSmithSHPT80</v>
      </c>
      <c r="W226" s="116">
        <v>0</v>
      </c>
      <c r="X226" s="46" t="str">
        <f>[1]ESTAR_to_AWHS!I145</f>
        <v>1-2</v>
      </c>
      <c r="Y226" s="47">
        <f>[1]ESTAR_to_AWHS!J145</f>
        <v>42505</v>
      </c>
      <c r="Z226" s="44" t="s">
        <v>88</v>
      </c>
      <c r="AA226" s="127" t="str">
        <f t="shared" si="141"/>
        <v>2,     191234,   "XE80T12EH45U0  (80 gal)"</v>
      </c>
      <c r="AB226" s="129" t="str">
        <f t="shared" si="140"/>
        <v>Rheem</v>
      </c>
      <c r="AC226" t="s">
        <v>568</v>
      </c>
      <c r="AD226" s="154">
        <f>COUNTIF(AC$64:AC$428, AC226)</f>
        <v>1</v>
      </c>
      <c r="AE226" s="127" t="str">
        <f t="shared" si="142"/>
        <v xml:space="preserve">          case  XE80T12EH45U0  (80 gal)   :   "RheemXE80T12"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3:1039" s="6" customFormat="1" ht="15" customHeight="1" x14ac:dyDescent="0.25">
      <c r="C227" s="6" t="str">
        <f t="shared" si="146"/>
        <v>Rheem</v>
      </c>
      <c r="D227" s="6" t="str">
        <f t="shared" si="147"/>
        <v>XE80T12EH45U0W  (80 gal)</v>
      </c>
      <c r="E227" s="6">
        <f t="shared" si="148"/>
        <v>191334</v>
      </c>
      <c r="F227" s="55">
        <f t="shared" si="152"/>
        <v>80</v>
      </c>
      <c r="G227" s="6" t="str">
        <f t="shared" si="149"/>
        <v>AOSmithSHPT80</v>
      </c>
      <c r="H227" s="117">
        <f t="shared" si="133"/>
        <v>0</v>
      </c>
      <c r="I227" s="157" t="str">
        <f t="shared" si="150"/>
        <v>RheemXE80T12W</v>
      </c>
      <c r="J227" s="91" t="s">
        <v>192</v>
      </c>
      <c r="K227" s="32">
        <v>1</v>
      </c>
      <c r="L227" s="75">
        <f t="shared" si="134"/>
        <v>19</v>
      </c>
      <c r="M227" s="12" t="s">
        <v>88</v>
      </c>
      <c r="N227" s="62">
        <f t="shared" si="151"/>
        <v>13</v>
      </c>
      <c r="O227" s="62">
        <f xml:space="preserve"> (L227*10000) + (N227*100) + VLOOKUP( U227, $R$2:$T$61, 2, FALSE )</f>
        <v>191334</v>
      </c>
      <c r="P227" s="59" t="str">
        <f t="shared" si="153"/>
        <v>XE80T12EH45U0W  (80 gal)</v>
      </c>
      <c r="Q227" s="156">
        <f>COUNTIF(P$64:P$428, P227)</f>
        <v>1</v>
      </c>
      <c r="R227" s="13" t="s">
        <v>144</v>
      </c>
      <c r="S227" s="14">
        <v>80</v>
      </c>
      <c r="T227" s="100" t="s">
        <v>161</v>
      </c>
      <c r="U227" s="80" t="s">
        <v>161</v>
      </c>
      <c r="V227" s="85" t="str">
        <f>VLOOKUP( U227, $R$2:$T$61, 3, FALSE )</f>
        <v>AOSmithSHPT80</v>
      </c>
      <c r="W227" s="116">
        <v>0</v>
      </c>
      <c r="X227" s="46">
        <f>[1]ESTAR_to_AWHS!I146</f>
        <v>3</v>
      </c>
      <c r="Y227" s="47">
        <f>[1]ESTAR_to_AWHS!J146</f>
        <v>42505</v>
      </c>
      <c r="Z227" s="44" t="s">
        <v>88</v>
      </c>
      <c r="AA227" s="127" t="str">
        <f t="shared" si="141"/>
        <v>2,     191334,   "XE80T12EH45U0W  (80 gal)"</v>
      </c>
      <c r="AB227" s="129" t="str">
        <f t="shared" si="140"/>
        <v>Rheem</v>
      </c>
      <c r="AC227" t="s">
        <v>569</v>
      </c>
      <c r="AD227" s="154">
        <f>COUNTIF(AC$64:AC$428, AC227)</f>
        <v>1</v>
      </c>
      <c r="AE227" s="127" t="str">
        <f t="shared" si="142"/>
        <v xml:space="preserve">          case  XE80T12EH45U0W  (80 gal)   :   "RheemXE80T12W"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3:1039" s="6" customFormat="1" ht="15" customHeight="1" x14ac:dyDescent="0.25">
      <c r="C228" s="6" t="str">
        <f t="shared" si="146"/>
        <v>Rheem</v>
      </c>
      <c r="D228" s="6" t="str">
        <f t="shared" si="147"/>
        <v>PROPH50 T2 RH350 DC  (50 gal)</v>
      </c>
      <c r="E228" s="6">
        <f t="shared" si="148"/>
        <v>191439</v>
      </c>
      <c r="F228" s="55">
        <f t="shared" si="152"/>
        <v>50</v>
      </c>
      <c r="G228" s="6" t="str">
        <f t="shared" si="149"/>
        <v>RheemHBDR4550</v>
      </c>
      <c r="H228" s="117">
        <f t="shared" si="133"/>
        <v>0</v>
      </c>
      <c r="I228" s="157" t="str">
        <f t="shared" si="150"/>
        <v>RheemPROPH50RH350DC</v>
      </c>
      <c r="J228" s="91" t="s">
        <v>192</v>
      </c>
      <c r="K228" s="32">
        <v>3</v>
      </c>
      <c r="L228" s="75">
        <f t="shared" si="134"/>
        <v>19</v>
      </c>
      <c r="M228" s="12" t="s">
        <v>88</v>
      </c>
      <c r="N228" s="62">
        <f t="shared" si="151"/>
        <v>14</v>
      </c>
      <c r="O228" s="62">
        <f t="shared" ref="O228" si="154" xml:space="preserve"> (L228*10000) + (N228*100) + VLOOKUP( U228, $R$2:$T$61, 2, FALSE )</f>
        <v>191439</v>
      </c>
      <c r="P228" s="59" t="str">
        <f t="shared" si="153"/>
        <v>PROPH50 T2 RH350 DC  (50 gal)</v>
      </c>
      <c r="Q228" s="156">
        <f>COUNTIF(P$64:P$428, P228)</f>
        <v>1</v>
      </c>
      <c r="R228" t="s">
        <v>231</v>
      </c>
      <c r="S228" s="14">
        <v>50</v>
      </c>
      <c r="T228" s="99" t="s">
        <v>263</v>
      </c>
      <c r="U228" s="80" t="s">
        <v>263</v>
      </c>
      <c r="V228" s="85" t="str">
        <f>VLOOKUP( U228, $R$2:$T$61, 3, FALSE )</f>
        <v>RheemHBDR4550</v>
      </c>
      <c r="W228" s="116">
        <v>0</v>
      </c>
      <c r="X228" s="46" t="s">
        <v>8</v>
      </c>
      <c r="Y228" s="47"/>
      <c r="Z228" s="44"/>
      <c r="AA228" s="127" t="str">
        <f t="shared" si="141"/>
        <v>2,     191439,   "PROPH50 T2 RH350 DC  (50 gal)"</v>
      </c>
      <c r="AB228" s="129" t="str">
        <f t="shared" si="140"/>
        <v>Rheem</v>
      </c>
      <c r="AC228" s="130" t="s">
        <v>528</v>
      </c>
      <c r="AD228" s="154">
        <f>COUNTIF(AC$64:AC$428, AC228)</f>
        <v>1</v>
      </c>
      <c r="AE228" s="127" t="str">
        <f t="shared" si="142"/>
        <v xml:space="preserve">          case  PROPH50 T2 RH350 DC  (50 gal)   :   "RheemPROPH50RH350DC"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3:1039" s="6" customFormat="1" ht="15" customHeight="1" x14ac:dyDescent="0.25">
      <c r="C229" s="6" t="str">
        <f t="shared" si="146"/>
        <v>Rheem</v>
      </c>
      <c r="D229" s="6" t="str">
        <f t="shared" si="147"/>
        <v>PROPH65 T2 RH350 DC  (65 gal)</v>
      </c>
      <c r="E229" s="6">
        <f t="shared" si="148"/>
        <v>191540</v>
      </c>
      <c r="F229" s="55">
        <f t="shared" si="152"/>
        <v>65</v>
      </c>
      <c r="G229" s="6" t="str">
        <f t="shared" si="149"/>
        <v>RheemHBDR4565</v>
      </c>
      <c r="H229" s="117">
        <f t="shared" si="133"/>
        <v>0</v>
      </c>
      <c r="I229" s="157" t="str">
        <f t="shared" si="150"/>
        <v>RheemPROPH65RH350DC</v>
      </c>
      <c r="J229" s="91" t="s">
        <v>192</v>
      </c>
      <c r="K229" s="32">
        <v>3</v>
      </c>
      <c r="L229" s="75">
        <f t="shared" si="134"/>
        <v>19</v>
      </c>
      <c r="M229" s="12" t="s">
        <v>88</v>
      </c>
      <c r="N229" s="62">
        <f t="shared" si="151"/>
        <v>15</v>
      </c>
      <c r="O229" s="62">
        <f xml:space="preserve"> (L229*10000) + (N229*100) + VLOOKUP( U229, $R$2:$T$61, 2, FALSE )</f>
        <v>191540</v>
      </c>
      <c r="P229" s="59" t="str">
        <f t="shared" si="153"/>
        <v>PROPH65 T2 RH350 DC  (65 gal)</v>
      </c>
      <c r="Q229" s="156">
        <f>COUNTIF(P$64:P$428, P229)</f>
        <v>1</v>
      </c>
      <c r="R229" t="s">
        <v>232</v>
      </c>
      <c r="S229" s="14">
        <v>65</v>
      </c>
      <c r="T229" s="99" t="s">
        <v>264</v>
      </c>
      <c r="U229" s="80" t="s">
        <v>264</v>
      </c>
      <c r="V229" s="85" t="str">
        <f>VLOOKUP( U229, $R$2:$T$61, 3, FALSE )</f>
        <v>RheemHBDR4565</v>
      </c>
      <c r="W229" s="116">
        <v>0</v>
      </c>
      <c r="X229" s="46" t="s">
        <v>8</v>
      </c>
      <c r="Y229" s="47"/>
      <c r="Z229" s="44"/>
      <c r="AA229" s="127" t="str">
        <f t="shared" si="141"/>
        <v>2,     191540,   "PROPH65 T2 RH350 DC  (65 gal)"</v>
      </c>
      <c r="AB229" s="129" t="str">
        <f t="shared" si="140"/>
        <v>Rheem</v>
      </c>
      <c r="AC229" s="130" t="s">
        <v>535</v>
      </c>
      <c r="AD229" s="154">
        <f>COUNTIF(AC$64:AC$428, AC229)</f>
        <v>1</v>
      </c>
      <c r="AE229" s="127" t="str">
        <f t="shared" si="142"/>
        <v xml:space="preserve">          case  PROPH65 T2 RH350 DC  (65 gal)   :   "RheemPROPH65RH350DC"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3:1039" s="6" customFormat="1" ht="15" customHeight="1" x14ac:dyDescent="0.25">
      <c r="C230" s="6" t="str">
        <f t="shared" si="146"/>
        <v>Rheem</v>
      </c>
      <c r="D230" s="6" t="str">
        <f t="shared" si="147"/>
        <v>PROPH80 T2 RH350 DC  (80 gal)</v>
      </c>
      <c r="E230" s="6">
        <f t="shared" si="148"/>
        <v>191641</v>
      </c>
      <c r="F230" s="55">
        <f t="shared" si="152"/>
        <v>80</v>
      </c>
      <c r="G230" s="6" t="str">
        <f t="shared" si="149"/>
        <v>RheemHBDR4580</v>
      </c>
      <c r="H230" s="117">
        <f t="shared" si="133"/>
        <v>0</v>
      </c>
      <c r="I230" s="157" t="str">
        <f t="shared" si="150"/>
        <v>RheemPROPH80RH350DC</v>
      </c>
      <c r="J230" s="91" t="s">
        <v>192</v>
      </c>
      <c r="K230" s="32">
        <v>3</v>
      </c>
      <c r="L230" s="75">
        <f t="shared" si="134"/>
        <v>19</v>
      </c>
      <c r="M230" s="12" t="s">
        <v>88</v>
      </c>
      <c r="N230" s="62">
        <f t="shared" si="151"/>
        <v>16</v>
      </c>
      <c r="O230" s="62">
        <f xml:space="preserve"> (L230*10000) + (N230*100) + VLOOKUP( U230, $R$2:$T$61, 2, FALSE )</f>
        <v>191641</v>
      </c>
      <c r="P230" s="59" t="str">
        <f t="shared" si="153"/>
        <v>PROPH80 T2 RH350 DC  (80 gal)</v>
      </c>
      <c r="Q230" s="156">
        <f>COUNTIF(P$64:P$428, P230)</f>
        <v>1</v>
      </c>
      <c r="R230" t="s">
        <v>233</v>
      </c>
      <c r="S230" s="14">
        <v>80</v>
      </c>
      <c r="T230" s="99" t="s">
        <v>265</v>
      </c>
      <c r="U230" s="80" t="s">
        <v>265</v>
      </c>
      <c r="V230" s="85" t="str">
        <f>VLOOKUP( U230, $R$2:$T$61, 3, FALSE )</f>
        <v>RheemHBDR4580</v>
      </c>
      <c r="W230" s="116">
        <v>0</v>
      </c>
      <c r="X230" s="46" t="s">
        <v>255</v>
      </c>
      <c r="Y230" s="47"/>
      <c r="Z230" s="44"/>
      <c r="AA230" s="127" t="str">
        <f t="shared" si="141"/>
        <v>2,     191641,   "PROPH80 T2 RH350 DC  (80 gal)"</v>
      </c>
      <c r="AB230" s="129" t="str">
        <f t="shared" si="140"/>
        <v>Rheem</v>
      </c>
      <c r="AC230" s="130" t="s">
        <v>543</v>
      </c>
      <c r="AD230" s="154">
        <f>COUNTIF(AC$64:AC$428, AC230)</f>
        <v>1</v>
      </c>
      <c r="AE230" s="127" t="str">
        <f t="shared" si="142"/>
        <v xml:space="preserve">          case  PROPH80 T2 RH350 DC  (80 gal)   :   "RheemPROPH80RH350DC"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3:1039" s="6" customFormat="1" ht="15" customHeight="1" x14ac:dyDescent="0.25">
      <c r="C231" s="6" t="str">
        <f t="shared" si="146"/>
        <v>Rheem</v>
      </c>
      <c r="D231" s="6" t="str">
        <f t="shared" si="147"/>
        <v>HPLD50  (50 gal)</v>
      </c>
      <c r="E231" s="6">
        <f t="shared" si="148"/>
        <v>191739</v>
      </c>
      <c r="F231" s="55">
        <f t="shared" si="152"/>
        <v>50</v>
      </c>
      <c r="G231" s="6" t="str">
        <f t="shared" si="149"/>
        <v>RheemHBDR4550</v>
      </c>
      <c r="H231" s="117">
        <f t="shared" si="133"/>
        <v>0</v>
      </c>
      <c r="I231" s="157" t="str">
        <f t="shared" si="150"/>
        <v>RheemHPLD50</v>
      </c>
      <c r="J231" s="91" t="s">
        <v>192</v>
      </c>
      <c r="K231" s="32">
        <v>3</v>
      </c>
      <c r="L231" s="75">
        <f t="shared" si="134"/>
        <v>19</v>
      </c>
      <c r="M231" s="12" t="s">
        <v>88</v>
      </c>
      <c r="N231" s="62">
        <f t="shared" si="151"/>
        <v>17</v>
      </c>
      <c r="O231" s="62">
        <f xml:space="preserve"> (L231*10000) + (N231*100) + VLOOKUP( U231, $R$2:$T$61, 2, FALSE )</f>
        <v>191739</v>
      </c>
      <c r="P231" s="59" t="str">
        <f t="shared" si="153"/>
        <v>HPLD50  (50 gal)</v>
      </c>
      <c r="Q231" s="156">
        <f>COUNTIF(P$64:P$428, P231)</f>
        <v>1</v>
      </c>
      <c r="R231" t="s">
        <v>234</v>
      </c>
      <c r="S231" s="14">
        <v>50</v>
      </c>
      <c r="T231" s="99" t="s">
        <v>263</v>
      </c>
      <c r="U231" s="80" t="s">
        <v>263</v>
      </c>
      <c r="V231" s="85" t="str">
        <f>VLOOKUP( U231, $R$2:$T$61, 3, FALSE )</f>
        <v>RheemHBDR4550</v>
      </c>
      <c r="W231" s="116">
        <v>0</v>
      </c>
      <c r="X231" s="46" t="s">
        <v>8</v>
      </c>
      <c r="Y231" s="47"/>
      <c r="Z231" s="44"/>
      <c r="AA231" s="127" t="str">
        <f t="shared" si="141"/>
        <v>2,     191739,   "HPLD50  (50 gal)"</v>
      </c>
      <c r="AB231" s="129" t="str">
        <f t="shared" si="140"/>
        <v>Rheem</v>
      </c>
      <c r="AC231" s="130" t="s">
        <v>516</v>
      </c>
      <c r="AD231" s="154">
        <f>COUNTIF(AC$64:AC$428, AC231)</f>
        <v>1</v>
      </c>
      <c r="AE231" s="127" t="str">
        <f t="shared" si="142"/>
        <v xml:space="preserve">          case  HPLD50  (50 gal)   :   "RheemHPLD50"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3:1039" s="6" customFormat="1" ht="15" customHeight="1" x14ac:dyDescent="0.25">
      <c r="C232" s="6" t="str">
        <f t="shared" si="146"/>
        <v>Rheem</v>
      </c>
      <c r="D232" s="6" t="str">
        <f t="shared" si="147"/>
        <v>HPLD65  (65 gal)</v>
      </c>
      <c r="E232" s="6">
        <f t="shared" si="148"/>
        <v>191840</v>
      </c>
      <c r="F232" s="55">
        <f t="shared" si="152"/>
        <v>65</v>
      </c>
      <c r="G232" s="6" t="str">
        <f t="shared" si="149"/>
        <v>RheemHBDR4565</v>
      </c>
      <c r="H232" s="117">
        <f t="shared" si="133"/>
        <v>0</v>
      </c>
      <c r="I232" s="157" t="str">
        <f t="shared" si="150"/>
        <v>RheemHPLD65</v>
      </c>
      <c r="J232" s="91" t="s">
        <v>192</v>
      </c>
      <c r="K232" s="32">
        <v>3</v>
      </c>
      <c r="L232" s="75">
        <f t="shared" si="134"/>
        <v>19</v>
      </c>
      <c r="M232" s="12" t="s">
        <v>88</v>
      </c>
      <c r="N232" s="62">
        <f t="shared" si="151"/>
        <v>18</v>
      </c>
      <c r="O232" s="62">
        <f xml:space="preserve"> (L232*10000) + (N232*100) + VLOOKUP( U232, $R$2:$T$61, 2, FALSE )</f>
        <v>191840</v>
      </c>
      <c r="P232" s="59" t="str">
        <f t="shared" si="153"/>
        <v>HPLD65  (65 gal)</v>
      </c>
      <c r="Q232" s="156">
        <f>COUNTIF(P$64:P$428, P232)</f>
        <v>1</v>
      </c>
      <c r="R232" t="s">
        <v>235</v>
      </c>
      <c r="S232" s="14">
        <v>65</v>
      </c>
      <c r="T232" s="99" t="s">
        <v>264</v>
      </c>
      <c r="U232" s="80" t="s">
        <v>264</v>
      </c>
      <c r="V232" s="85" t="str">
        <f>VLOOKUP( U232, $R$2:$T$61, 3, FALSE )</f>
        <v>RheemHBDR4565</v>
      </c>
      <c r="W232" s="116">
        <v>0</v>
      </c>
      <c r="X232" s="46" t="s">
        <v>8</v>
      </c>
      <c r="Y232" s="47"/>
      <c r="Z232" s="44"/>
      <c r="AA232" s="127" t="str">
        <f t="shared" si="141"/>
        <v>2,     191840,   "HPLD65  (65 gal)"</v>
      </c>
      <c r="AB232" s="129" t="str">
        <f t="shared" si="140"/>
        <v>Rheem</v>
      </c>
      <c r="AC232" s="130" t="s">
        <v>517</v>
      </c>
      <c r="AD232" s="154">
        <f>COUNTIF(AC$64:AC$428, AC232)</f>
        <v>1</v>
      </c>
      <c r="AE232" s="127" t="str">
        <f t="shared" si="142"/>
        <v xml:space="preserve">          case  HPLD65  (65 gal)   :   "RheemHPLD65"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3:1039" s="6" customFormat="1" ht="15" customHeight="1" x14ac:dyDescent="0.25">
      <c r="C233" s="6" t="str">
        <f t="shared" si="146"/>
        <v>Rheem</v>
      </c>
      <c r="D233" s="6" t="str">
        <f t="shared" si="147"/>
        <v>HPLD80  (80 gal)</v>
      </c>
      <c r="E233" s="6">
        <f t="shared" si="148"/>
        <v>191941</v>
      </c>
      <c r="F233" s="55">
        <f t="shared" si="152"/>
        <v>80</v>
      </c>
      <c r="G233" s="6" t="str">
        <f t="shared" si="149"/>
        <v>RheemHBDR4580</v>
      </c>
      <c r="H233" s="117">
        <f t="shared" si="133"/>
        <v>0</v>
      </c>
      <c r="I233" s="157" t="str">
        <f t="shared" si="150"/>
        <v>RheemHPLD80</v>
      </c>
      <c r="J233" s="91" t="s">
        <v>192</v>
      </c>
      <c r="K233" s="32">
        <v>3</v>
      </c>
      <c r="L233" s="75">
        <f t="shared" si="134"/>
        <v>19</v>
      </c>
      <c r="M233" s="12" t="s">
        <v>88</v>
      </c>
      <c r="N233" s="62">
        <f t="shared" si="151"/>
        <v>19</v>
      </c>
      <c r="O233" s="62">
        <f xml:space="preserve"> (L233*10000) + (N233*100) + VLOOKUP( U233, $R$2:$T$61, 2, FALSE )</f>
        <v>191941</v>
      </c>
      <c r="P233" s="59" t="str">
        <f t="shared" si="153"/>
        <v>HPLD80  (80 gal)</v>
      </c>
      <c r="Q233" s="156">
        <f>COUNTIF(P$64:P$428, P233)</f>
        <v>1</v>
      </c>
      <c r="R233" t="s">
        <v>236</v>
      </c>
      <c r="S233" s="14">
        <v>80</v>
      </c>
      <c r="T233" s="99" t="s">
        <v>265</v>
      </c>
      <c r="U233" s="80" t="s">
        <v>265</v>
      </c>
      <c r="V233" s="85" t="str">
        <f>VLOOKUP( U233, $R$2:$T$61, 3, FALSE )</f>
        <v>RheemHBDR4580</v>
      </c>
      <c r="W233" s="116">
        <v>0</v>
      </c>
      <c r="X233" s="46" t="s">
        <v>255</v>
      </c>
      <c r="Y233" s="47"/>
      <c r="Z233" s="44"/>
      <c r="AA233" s="127" t="str">
        <f t="shared" si="141"/>
        <v>2,     191941,   "HPLD80  (80 gal)"</v>
      </c>
      <c r="AB233" s="129" t="str">
        <f t="shared" si="140"/>
        <v>Rheem</v>
      </c>
      <c r="AC233" s="130" t="s">
        <v>518</v>
      </c>
      <c r="AD233" s="154">
        <f>COUNTIF(AC$64:AC$428, AC233)</f>
        <v>1</v>
      </c>
      <c r="AE233" s="127" t="str">
        <f t="shared" si="142"/>
        <v xml:space="preserve">          case  HPLD80  (80 gal)   :   "RheemHPLD80"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3:1039" s="6" customFormat="1" ht="15" customHeight="1" x14ac:dyDescent="0.25">
      <c r="C234" s="6" t="str">
        <f t="shared" si="146"/>
        <v>Rheem</v>
      </c>
      <c r="D234" s="6" t="str">
        <f t="shared" si="147"/>
        <v>XE50T10HD22U0  (50 gal)</v>
      </c>
      <c r="E234" s="6">
        <f t="shared" si="148"/>
        <v>192042</v>
      </c>
      <c r="F234" s="55">
        <f t="shared" si="152"/>
        <v>50</v>
      </c>
      <c r="G234" s="6" t="str">
        <f t="shared" si="149"/>
        <v>RheemHBDR2250</v>
      </c>
      <c r="H234" s="117">
        <f t="shared" si="133"/>
        <v>0</v>
      </c>
      <c r="I234" s="157" t="str">
        <f t="shared" si="150"/>
        <v>RheemXE50T10HD22U0</v>
      </c>
      <c r="J234" s="91" t="s">
        <v>192</v>
      </c>
      <c r="K234" s="32">
        <v>3</v>
      </c>
      <c r="L234" s="75">
        <f t="shared" si="134"/>
        <v>19</v>
      </c>
      <c r="M234" s="12" t="s">
        <v>88</v>
      </c>
      <c r="N234" s="62">
        <f t="shared" si="151"/>
        <v>20</v>
      </c>
      <c r="O234" s="62">
        <f xml:space="preserve"> (L234*10000) + (N234*100) + VLOOKUP( U234, $R$2:$T$61, 2, FALSE )</f>
        <v>192042</v>
      </c>
      <c r="P234" s="59" t="str">
        <f t="shared" si="153"/>
        <v>XE50T10HD22U0  (50 gal)</v>
      </c>
      <c r="Q234" s="156">
        <f>COUNTIF(P$64:P$428, P234)</f>
        <v>1</v>
      </c>
      <c r="R234" t="s">
        <v>237</v>
      </c>
      <c r="S234" s="14">
        <v>50</v>
      </c>
      <c r="T234" s="99" t="s">
        <v>220</v>
      </c>
      <c r="U234" s="80" t="s">
        <v>220</v>
      </c>
      <c r="V234" s="85" t="str">
        <f>VLOOKUP( U234, $R$2:$T$61, 3, FALSE )</f>
        <v>RheemHBDR2250</v>
      </c>
      <c r="W234" s="116">
        <v>0</v>
      </c>
      <c r="X234" s="46" t="s">
        <v>8</v>
      </c>
      <c r="Y234" s="47"/>
      <c r="Z234" s="44"/>
      <c r="AA234" s="127" t="str">
        <f t="shared" si="141"/>
        <v>2,     192042,   "XE50T10HD22U0  (50 gal)"</v>
      </c>
      <c r="AB234" s="129" t="str">
        <f t="shared" si="140"/>
        <v>Rheem</v>
      </c>
      <c r="AC234" t="s">
        <v>554</v>
      </c>
      <c r="AD234" s="154">
        <f>COUNTIF(AC$64:AC$428, AC234)</f>
        <v>1</v>
      </c>
      <c r="AE234" s="127" t="str">
        <f t="shared" si="142"/>
        <v xml:space="preserve">          case  XE50T10HD22U0  (50 gal)   :   "RheemXE50T10HD22U0"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3:1039" s="6" customFormat="1" ht="15" customHeight="1" x14ac:dyDescent="0.25">
      <c r="C235" s="6" t="str">
        <f t="shared" si="146"/>
        <v>Rheem</v>
      </c>
      <c r="D235" s="6" t="str">
        <f t="shared" si="147"/>
        <v>XE50T10HD50U1  (50 gal)</v>
      </c>
      <c r="E235" s="6">
        <f t="shared" si="148"/>
        <v>192139</v>
      </c>
      <c r="F235" s="55">
        <f t="shared" si="152"/>
        <v>50</v>
      </c>
      <c r="G235" s="6" t="str">
        <f t="shared" si="149"/>
        <v>RheemHBDR4550</v>
      </c>
      <c r="H235" s="117">
        <f t="shared" si="133"/>
        <v>0</v>
      </c>
      <c r="I235" s="157" t="str">
        <f t="shared" si="150"/>
        <v>RheemXE50T10HD50U1</v>
      </c>
      <c r="J235" s="91" t="s">
        <v>192</v>
      </c>
      <c r="K235" s="32">
        <v>3</v>
      </c>
      <c r="L235" s="75">
        <f t="shared" si="134"/>
        <v>19</v>
      </c>
      <c r="M235" s="12" t="s">
        <v>88</v>
      </c>
      <c r="N235" s="62">
        <f t="shared" si="151"/>
        <v>21</v>
      </c>
      <c r="O235" s="62">
        <f xml:space="preserve"> (L235*10000) + (N235*100) + VLOOKUP( U235, $R$2:$T$61, 2, FALSE )</f>
        <v>192139</v>
      </c>
      <c r="P235" s="59" t="str">
        <f t="shared" si="153"/>
        <v>XE50T10HD50U1  (50 gal)</v>
      </c>
      <c r="Q235" s="156">
        <f>COUNTIF(P$64:P$428, P235)</f>
        <v>1</v>
      </c>
      <c r="R235" t="s">
        <v>238</v>
      </c>
      <c r="S235" s="14">
        <v>50</v>
      </c>
      <c r="T235" s="99" t="s">
        <v>263</v>
      </c>
      <c r="U235" s="80" t="s">
        <v>263</v>
      </c>
      <c r="V235" s="85" t="str">
        <f>VLOOKUP( U235, $R$2:$T$61, 3, FALSE )</f>
        <v>RheemHBDR4550</v>
      </c>
      <c r="W235" s="116">
        <v>0</v>
      </c>
      <c r="X235" s="46" t="s">
        <v>8</v>
      </c>
      <c r="Y235" s="47"/>
      <c r="Z235" s="44"/>
      <c r="AA235" s="127" t="str">
        <f t="shared" si="141"/>
        <v>2,     192139,   "XE50T10HD50U1  (50 gal)"</v>
      </c>
      <c r="AB235" s="129" t="str">
        <f t="shared" si="140"/>
        <v>Rheem</v>
      </c>
      <c r="AC235" t="s">
        <v>875</v>
      </c>
      <c r="AD235" s="154">
        <f>COUNTIF(AC$64:AC$428, AC235)</f>
        <v>1</v>
      </c>
      <c r="AE235" s="127" t="str">
        <f t="shared" si="142"/>
        <v xml:space="preserve">          case  XE50T10HD50U1  (50 gal)   :   "RheemXE50T10HD50U1"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3:1039" s="6" customFormat="1" ht="15" customHeight="1" x14ac:dyDescent="0.25">
      <c r="C236" s="6" t="str">
        <f t="shared" si="146"/>
        <v>Rheem</v>
      </c>
      <c r="D236" s="6" t="str">
        <f t="shared" si="147"/>
        <v>XE65T10HD22U0  (65 gal)</v>
      </c>
      <c r="E236" s="6">
        <f t="shared" si="148"/>
        <v>192243</v>
      </c>
      <c r="F236" s="55">
        <f t="shared" si="152"/>
        <v>65</v>
      </c>
      <c r="G236" s="6" t="str">
        <f t="shared" si="149"/>
        <v>RheemHBDR2265</v>
      </c>
      <c r="H236" s="117">
        <f t="shared" si="133"/>
        <v>0</v>
      </c>
      <c r="I236" s="157" t="str">
        <f t="shared" si="150"/>
        <v>RheemXE65T10HD22U0</v>
      </c>
      <c r="J236" s="91" t="s">
        <v>192</v>
      </c>
      <c r="K236" s="32">
        <v>3</v>
      </c>
      <c r="L236" s="75">
        <f t="shared" si="134"/>
        <v>19</v>
      </c>
      <c r="M236" s="12" t="s">
        <v>88</v>
      </c>
      <c r="N236" s="62">
        <f t="shared" si="151"/>
        <v>22</v>
      </c>
      <c r="O236" s="62">
        <f xml:space="preserve"> (L236*10000) + (N236*100) + VLOOKUP( U236, $R$2:$T$61, 2, FALSE )</f>
        <v>192243</v>
      </c>
      <c r="P236" s="59" t="str">
        <f t="shared" si="153"/>
        <v>XE65T10HD22U0  (65 gal)</v>
      </c>
      <c r="Q236" s="156">
        <f>COUNTIF(P$64:P$428, P236)</f>
        <v>1</v>
      </c>
      <c r="R236" t="s">
        <v>239</v>
      </c>
      <c r="S236" s="14">
        <v>65</v>
      </c>
      <c r="T236" s="99" t="s">
        <v>221</v>
      </c>
      <c r="U236" s="80" t="s">
        <v>221</v>
      </c>
      <c r="V236" s="85" t="str">
        <f>VLOOKUP( U236, $R$2:$T$61, 3, FALSE )</f>
        <v>RheemHBDR2265</v>
      </c>
      <c r="W236" s="116">
        <v>0</v>
      </c>
      <c r="X236" s="46" t="s">
        <v>8</v>
      </c>
      <c r="Y236" s="47"/>
      <c r="Z236" s="44"/>
      <c r="AA236" s="127" t="str">
        <f t="shared" si="141"/>
        <v>2,     192243,   "XE65T10HD22U0  (65 gal)"</v>
      </c>
      <c r="AB236" s="129" t="str">
        <f t="shared" si="140"/>
        <v>Rheem</v>
      </c>
      <c r="AC236" s="6" t="s">
        <v>561</v>
      </c>
      <c r="AD236" s="154">
        <f>COUNTIF(AC$64:AC$428, AC236)</f>
        <v>1</v>
      </c>
      <c r="AE236" s="127" t="str">
        <f t="shared" si="142"/>
        <v xml:space="preserve">          case  XE65T10HD22U0  (65 gal)   :   "RheemXE65T10HD22U0"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3:1039" s="6" customFormat="1" ht="15" customHeight="1" x14ac:dyDescent="0.25">
      <c r="C237" s="6" t="str">
        <f t="shared" si="146"/>
        <v>Rheem</v>
      </c>
      <c r="D237" s="6" t="str">
        <f t="shared" si="147"/>
        <v>XE65T10HD50U1  (65 gal)</v>
      </c>
      <c r="E237" s="6">
        <f t="shared" si="148"/>
        <v>192340</v>
      </c>
      <c r="F237" s="55">
        <f t="shared" si="152"/>
        <v>65</v>
      </c>
      <c r="G237" s="6" t="str">
        <f t="shared" si="149"/>
        <v>RheemHBDR4565</v>
      </c>
      <c r="H237" s="117">
        <f t="shared" si="133"/>
        <v>0</v>
      </c>
      <c r="I237" s="157" t="str">
        <f t="shared" si="150"/>
        <v>RheemXE65T10HD50U1</v>
      </c>
      <c r="J237" s="91" t="s">
        <v>192</v>
      </c>
      <c r="K237" s="32">
        <v>3</v>
      </c>
      <c r="L237" s="75">
        <f t="shared" si="134"/>
        <v>19</v>
      </c>
      <c r="M237" s="12" t="s">
        <v>88</v>
      </c>
      <c r="N237" s="62">
        <f t="shared" si="151"/>
        <v>23</v>
      </c>
      <c r="O237" s="62">
        <f xml:space="preserve"> (L237*10000) + (N237*100) + VLOOKUP( U237, $R$2:$T$61, 2, FALSE )</f>
        <v>192340</v>
      </c>
      <c r="P237" s="59" t="str">
        <f t="shared" si="153"/>
        <v>XE65T10HD50U1  (65 gal)</v>
      </c>
      <c r="Q237" s="156">
        <f>COUNTIF(P$64:P$428, P237)</f>
        <v>1</v>
      </c>
      <c r="R237" t="s">
        <v>240</v>
      </c>
      <c r="S237" s="14">
        <v>65</v>
      </c>
      <c r="T237" s="99" t="s">
        <v>264</v>
      </c>
      <c r="U237" s="80" t="s">
        <v>264</v>
      </c>
      <c r="V237" s="85" t="str">
        <f>VLOOKUP( U237, $R$2:$T$61, 3, FALSE )</f>
        <v>RheemHBDR4565</v>
      </c>
      <c r="W237" s="116">
        <v>0</v>
      </c>
      <c r="X237" s="46" t="s">
        <v>8</v>
      </c>
      <c r="Y237" s="47"/>
      <c r="Z237" s="44"/>
      <c r="AA237" s="127" t="str">
        <f t="shared" si="141"/>
        <v>2,     192340,   "XE65T10HD50U1  (65 gal)"</v>
      </c>
      <c r="AB237" s="129" t="str">
        <f t="shared" si="140"/>
        <v>Rheem</v>
      </c>
      <c r="AC237" t="s">
        <v>876</v>
      </c>
      <c r="AD237" s="154">
        <f>COUNTIF(AC$64:AC$428, AC237)</f>
        <v>1</v>
      </c>
      <c r="AE237" s="127" t="str">
        <f t="shared" si="142"/>
        <v xml:space="preserve">          case  XE65T10HD50U1  (65 gal)   :   "RheemXE65T10HD50U1"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3:1039" s="6" customFormat="1" ht="15" customHeight="1" x14ac:dyDescent="0.25">
      <c r="C238" s="6" t="str">
        <f t="shared" si="146"/>
        <v>Rheem</v>
      </c>
      <c r="D238" s="6" t="str">
        <f t="shared" si="147"/>
        <v>XE80T10HD22U0  (80 gal)</v>
      </c>
      <c r="E238" s="6">
        <f t="shared" si="148"/>
        <v>192444</v>
      </c>
      <c r="F238" s="55">
        <f t="shared" si="152"/>
        <v>80</v>
      </c>
      <c r="G238" s="6" t="str">
        <f t="shared" si="149"/>
        <v>RheemHBDR2280</v>
      </c>
      <c r="H238" s="117">
        <f t="shared" si="133"/>
        <v>0</v>
      </c>
      <c r="I238" s="157" t="str">
        <f t="shared" si="150"/>
        <v>RheemXE80T10HD22U0</v>
      </c>
      <c r="J238" s="91" t="s">
        <v>192</v>
      </c>
      <c r="K238" s="32">
        <v>3</v>
      </c>
      <c r="L238" s="75">
        <f t="shared" si="134"/>
        <v>19</v>
      </c>
      <c r="M238" s="12" t="s">
        <v>88</v>
      </c>
      <c r="N238" s="62">
        <f t="shared" si="151"/>
        <v>24</v>
      </c>
      <c r="O238" s="62">
        <f xml:space="preserve"> (L238*10000) + (N238*100) + VLOOKUP( U238, $R$2:$T$61, 2, FALSE )</f>
        <v>192444</v>
      </c>
      <c r="P238" s="59" t="str">
        <f t="shared" si="153"/>
        <v>XE80T10HD22U0  (80 gal)</v>
      </c>
      <c r="Q238" s="156">
        <f>COUNTIF(P$64:P$428, P238)</f>
        <v>1</v>
      </c>
      <c r="R238" t="s">
        <v>241</v>
      </c>
      <c r="S238" s="14">
        <v>80</v>
      </c>
      <c r="T238" s="99" t="s">
        <v>222</v>
      </c>
      <c r="U238" s="80" t="s">
        <v>222</v>
      </c>
      <c r="V238" s="85" t="str">
        <f>VLOOKUP( U238, $R$2:$T$61, 3, FALSE )</f>
        <v>RheemHBDR2280</v>
      </c>
      <c r="W238" s="116">
        <v>0</v>
      </c>
      <c r="X238" s="46" t="s">
        <v>255</v>
      </c>
      <c r="Y238" s="47"/>
      <c r="Z238" s="44"/>
      <c r="AA238" s="127" t="str">
        <f t="shared" si="141"/>
        <v>2,     192444,   "XE80T10HD22U0  (80 gal)"</v>
      </c>
      <c r="AB238" s="129" t="str">
        <f t="shared" si="140"/>
        <v>Rheem</v>
      </c>
      <c r="AC238" s="6" t="s">
        <v>566</v>
      </c>
      <c r="AD238" s="154">
        <f>COUNTIF(AC$64:AC$428, AC238)</f>
        <v>1</v>
      </c>
      <c r="AE238" s="127" t="str">
        <f t="shared" si="142"/>
        <v xml:space="preserve">          case  XE80T10HD22U0  (80 gal)   :   "RheemXE80T10HD22U0"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3:1039" s="6" customFormat="1" ht="15" customHeight="1" x14ac:dyDescent="0.25">
      <c r="C239" s="6" t="str">
        <f t="shared" si="146"/>
        <v>Rheem</v>
      </c>
      <c r="D239" s="6" t="str">
        <f t="shared" si="147"/>
        <v>XE80T10HD50U1  (80 gal)</v>
      </c>
      <c r="E239" s="6">
        <f t="shared" si="148"/>
        <v>192541</v>
      </c>
      <c r="F239" s="55">
        <f t="shared" si="152"/>
        <v>80</v>
      </c>
      <c r="G239" s="6" t="str">
        <f t="shared" si="149"/>
        <v>RheemHBDR4580</v>
      </c>
      <c r="H239" s="117">
        <f t="shared" si="133"/>
        <v>0</v>
      </c>
      <c r="I239" s="157" t="str">
        <f t="shared" si="150"/>
        <v>RheemXE80T10HD50U1</v>
      </c>
      <c r="J239" s="91" t="s">
        <v>192</v>
      </c>
      <c r="K239" s="32">
        <v>3</v>
      </c>
      <c r="L239" s="75">
        <f t="shared" si="134"/>
        <v>19</v>
      </c>
      <c r="M239" s="12" t="s">
        <v>88</v>
      </c>
      <c r="N239" s="62">
        <f t="shared" si="151"/>
        <v>25</v>
      </c>
      <c r="O239" s="62">
        <f xml:space="preserve"> (L239*10000) + (N239*100) + VLOOKUP( U239, $R$2:$T$61, 2, FALSE )</f>
        <v>192541</v>
      </c>
      <c r="P239" s="59" t="str">
        <f t="shared" si="153"/>
        <v>XE80T10HD50U1  (80 gal)</v>
      </c>
      <c r="Q239" s="156">
        <f>COUNTIF(P$64:P$428, P239)</f>
        <v>1</v>
      </c>
      <c r="R239" t="s">
        <v>242</v>
      </c>
      <c r="S239" s="14">
        <v>80</v>
      </c>
      <c r="T239" s="99" t="s">
        <v>265</v>
      </c>
      <c r="U239" s="80" t="s">
        <v>265</v>
      </c>
      <c r="V239" s="85" t="str">
        <f>VLOOKUP( U239, $R$2:$T$61, 3, FALSE )</f>
        <v>RheemHBDR4580</v>
      </c>
      <c r="W239" s="116">
        <v>0</v>
      </c>
      <c r="X239" s="46" t="s">
        <v>255</v>
      </c>
      <c r="Y239" s="47"/>
      <c r="Z239" s="44"/>
      <c r="AA239" s="127" t="str">
        <f t="shared" si="141"/>
        <v>2,     192541,   "XE80T10HD50U1  (80 gal)"</v>
      </c>
      <c r="AB239" s="129" t="str">
        <f t="shared" si="140"/>
        <v>Rheem</v>
      </c>
      <c r="AC239" t="s">
        <v>877</v>
      </c>
      <c r="AD239" s="154">
        <f>COUNTIF(AC$64:AC$428, AC239)</f>
        <v>1</v>
      </c>
      <c r="AE239" s="127" t="str">
        <f t="shared" si="142"/>
        <v xml:space="preserve">          case  XE80T10HD50U1  (80 gal)   :   "RheemXE80T10HD50U1"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3:1039" s="6" customFormat="1" ht="15" customHeight="1" x14ac:dyDescent="0.25">
      <c r="C240" s="6" t="str">
        <f t="shared" si="146"/>
        <v>Rheem</v>
      </c>
      <c r="D240" s="6" t="str">
        <f t="shared" si="147"/>
        <v>PROPH50 T2 RH350 D15  (50 gal)</v>
      </c>
      <c r="E240" s="6">
        <f t="shared" si="148"/>
        <v>192642</v>
      </c>
      <c r="F240" s="55">
        <f t="shared" si="152"/>
        <v>50</v>
      </c>
      <c r="G240" s="6" t="str">
        <f t="shared" si="149"/>
        <v>RheemHBDR2250</v>
      </c>
      <c r="H240" s="117">
        <f t="shared" si="133"/>
        <v>0</v>
      </c>
      <c r="I240" s="157" t="str">
        <f t="shared" si="150"/>
        <v>RheemPROPH50T2RH350D15</v>
      </c>
      <c r="J240" s="91" t="s">
        <v>192</v>
      </c>
      <c r="K240" s="32">
        <v>3</v>
      </c>
      <c r="L240" s="75">
        <f t="shared" si="134"/>
        <v>19</v>
      </c>
      <c r="M240" s="12" t="s">
        <v>88</v>
      </c>
      <c r="N240" s="62">
        <f t="shared" si="151"/>
        <v>26</v>
      </c>
      <c r="O240" s="62">
        <f xml:space="preserve"> (L240*10000) + (N240*100) + VLOOKUP( U240, $R$2:$T$61, 2, FALSE )</f>
        <v>192642</v>
      </c>
      <c r="P240" s="59" t="str">
        <f t="shared" si="153"/>
        <v>PROPH50 T2 RH350 D15  (50 gal)</v>
      </c>
      <c r="Q240" s="156">
        <f>COUNTIF(P$64:P$428, P240)</f>
        <v>1</v>
      </c>
      <c r="R240" t="s">
        <v>259</v>
      </c>
      <c r="S240" s="14">
        <v>50</v>
      </c>
      <c r="T240" s="99" t="s">
        <v>220</v>
      </c>
      <c r="U240" s="80" t="s">
        <v>220</v>
      </c>
      <c r="V240" s="85" t="str">
        <f>VLOOKUP( U240, $R$2:$T$61, 3, FALSE )</f>
        <v>RheemHBDR2250</v>
      </c>
      <c r="W240" s="116">
        <v>0</v>
      </c>
      <c r="X240" s="46" t="s">
        <v>8</v>
      </c>
      <c r="Y240" s="47"/>
      <c r="Z240" s="44"/>
      <c r="AA240" s="127" t="str">
        <f t="shared" si="141"/>
        <v>2,     192642,   "PROPH50 T2 RH350 D15  (50 gal)"</v>
      </c>
      <c r="AB240" s="129" t="str">
        <f t="shared" si="140"/>
        <v>Rheem</v>
      </c>
      <c r="AC240" s="131" t="s">
        <v>578</v>
      </c>
      <c r="AD240" s="154">
        <f>COUNTIF(AC$64:AC$428, AC240)</f>
        <v>1</v>
      </c>
      <c r="AE240" s="127" t="str">
        <f t="shared" si="142"/>
        <v xml:space="preserve">          case  PROPH50 T2 RH350 D15  (50 gal)   :   "RheemPROPH50T2RH350D15"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3:1039" s="6" customFormat="1" ht="15" customHeight="1" x14ac:dyDescent="0.25">
      <c r="C241" s="6" t="str">
        <f t="shared" si="146"/>
        <v>Rheem</v>
      </c>
      <c r="D241" s="6" t="str">
        <f t="shared" si="147"/>
        <v>PROPH50 T2 RH350 DCB  (50 gal)</v>
      </c>
      <c r="E241" s="6">
        <f t="shared" si="148"/>
        <v>192739</v>
      </c>
      <c r="F241" s="55">
        <f t="shared" si="152"/>
        <v>50</v>
      </c>
      <c r="G241" s="6" t="str">
        <f t="shared" si="149"/>
        <v>RheemHBDR4550</v>
      </c>
      <c r="H241" s="117">
        <f t="shared" si="133"/>
        <v>0</v>
      </c>
      <c r="I241" s="157" t="str">
        <f t="shared" si="150"/>
        <v>RheemPROPH50RH350DCB</v>
      </c>
      <c r="J241" s="91" t="s">
        <v>192</v>
      </c>
      <c r="K241" s="32">
        <v>3</v>
      </c>
      <c r="L241" s="75">
        <f t="shared" si="134"/>
        <v>19</v>
      </c>
      <c r="M241" s="12" t="s">
        <v>88</v>
      </c>
      <c r="N241" s="62">
        <f t="shared" si="151"/>
        <v>27</v>
      </c>
      <c r="O241" s="62">
        <f xml:space="preserve"> (L241*10000) + (N241*100) + VLOOKUP( U241, $R$2:$T$61, 2, FALSE )</f>
        <v>192739</v>
      </c>
      <c r="P241" s="59" t="str">
        <f t="shared" si="153"/>
        <v>PROPH50 T2 RH350 DCB  (50 gal)</v>
      </c>
      <c r="Q241" s="156">
        <f>COUNTIF(P$64:P$428, P241)</f>
        <v>1</v>
      </c>
      <c r="R241" t="s">
        <v>243</v>
      </c>
      <c r="S241" s="14">
        <v>50</v>
      </c>
      <c r="T241" s="99" t="s">
        <v>263</v>
      </c>
      <c r="U241" s="80" t="s">
        <v>263</v>
      </c>
      <c r="V241" s="85" t="str">
        <f>VLOOKUP( U241, $R$2:$T$61, 3, FALSE )</f>
        <v>RheemHBDR4550</v>
      </c>
      <c r="W241" s="116">
        <v>0</v>
      </c>
      <c r="X241" s="46" t="s">
        <v>8</v>
      </c>
      <c r="Y241" s="47"/>
      <c r="Z241" s="44"/>
      <c r="AA241" s="127" t="str">
        <f t="shared" si="141"/>
        <v>2,     192739,   "PROPH50 T2 RH350 DCB  (50 gal)"</v>
      </c>
      <c r="AB241" s="129" t="str">
        <f t="shared" si="140"/>
        <v>Rheem</v>
      </c>
      <c r="AC241" s="130" t="s">
        <v>529</v>
      </c>
      <c r="AD241" s="154">
        <f>COUNTIF(AC$64:AC$428, AC241)</f>
        <v>1</v>
      </c>
      <c r="AE241" s="127" t="str">
        <f t="shared" si="142"/>
        <v xml:space="preserve">          case  PROPH50 T2 RH350 DCB  (50 gal)   :   "RheemPROPH50RH350DCB"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3:1039" s="6" customFormat="1" ht="15" customHeight="1" x14ac:dyDescent="0.25">
      <c r="C242" s="6" t="str">
        <f t="shared" si="146"/>
        <v>Rheem</v>
      </c>
      <c r="D242" s="6" t="str">
        <f t="shared" si="147"/>
        <v>PROPH65 T2 RH350 D15  (65 gal)</v>
      </c>
      <c r="E242" s="6">
        <f t="shared" si="148"/>
        <v>192843</v>
      </c>
      <c r="F242" s="55">
        <f t="shared" si="152"/>
        <v>65</v>
      </c>
      <c r="G242" s="6" t="str">
        <f t="shared" si="149"/>
        <v>RheemHBDR2265</v>
      </c>
      <c r="H242" s="117">
        <f t="shared" si="133"/>
        <v>0</v>
      </c>
      <c r="I242" s="157" t="str">
        <f t="shared" si="150"/>
        <v>RheemPROPH65RH350D15</v>
      </c>
      <c r="J242" s="91" t="s">
        <v>192</v>
      </c>
      <c r="K242" s="32">
        <v>3</v>
      </c>
      <c r="L242" s="75">
        <f t="shared" si="134"/>
        <v>19</v>
      </c>
      <c r="M242" s="12" t="s">
        <v>88</v>
      </c>
      <c r="N242" s="62">
        <f t="shared" si="151"/>
        <v>28</v>
      </c>
      <c r="O242" s="62">
        <f xml:space="preserve"> (L242*10000) + (N242*100) + VLOOKUP( U242, $R$2:$T$61, 2, FALSE )</f>
        <v>192843</v>
      </c>
      <c r="P242" s="59" t="str">
        <f t="shared" si="153"/>
        <v>PROPH65 T2 RH350 D15  (65 gal)</v>
      </c>
      <c r="Q242" s="156">
        <f>COUNTIF(P$64:P$428, P242)</f>
        <v>1</v>
      </c>
      <c r="R242" t="s">
        <v>244</v>
      </c>
      <c r="S242" s="14">
        <v>65</v>
      </c>
      <c r="T242" s="99" t="s">
        <v>221</v>
      </c>
      <c r="U242" s="80" t="s">
        <v>221</v>
      </c>
      <c r="V242" s="85" t="str">
        <f>VLOOKUP( U242, $R$2:$T$61, 3, FALSE )</f>
        <v>RheemHBDR2265</v>
      </c>
      <c r="W242" s="116">
        <v>0</v>
      </c>
      <c r="X242" s="46" t="s">
        <v>8</v>
      </c>
      <c r="Y242" s="47"/>
      <c r="Z242" s="44"/>
      <c r="AA242" s="127" t="str">
        <f t="shared" si="141"/>
        <v>2,     192843,   "PROPH65 T2 RH350 D15  (65 gal)"</v>
      </c>
      <c r="AB242" s="129" t="str">
        <f t="shared" si="140"/>
        <v>Rheem</v>
      </c>
      <c r="AC242" s="130" t="s">
        <v>534</v>
      </c>
      <c r="AD242" s="154">
        <f>COUNTIF(AC$64:AC$428, AC242)</f>
        <v>1</v>
      </c>
      <c r="AE242" s="127" t="str">
        <f t="shared" si="142"/>
        <v xml:space="preserve">          case  PROPH65 T2 RH350 D15  (65 gal)   :   "RheemPROPH65RH350D15"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3:1039" s="6" customFormat="1" ht="15" customHeight="1" x14ac:dyDescent="0.25">
      <c r="C243" s="6" t="str">
        <f t="shared" si="146"/>
        <v>Rheem</v>
      </c>
      <c r="D243" s="6" t="str">
        <f t="shared" si="147"/>
        <v>PROPH65 T2 RH350 DCB  (65 gal)</v>
      </c>
      <c r="E243" s="6">
        <f t="shared" si="148"/>
        <v>192940</v>
      </c>
      <c r="F243" s="55">
        <f t="shared" si="152"/>
        <v>65</v>
      </c>
      <c r="G243" s="6" t="str">
        <f t="shared" si="149"/>
        <v>RheemHBDR4565</v>
      </c>
      <c r="H243" s="117">
        <f t="shared" si="133"/>
        <v>0</v>
      </c>
      <c r="I243" s="157" t="str">
        <f t="shared" si="150"/>
        <v>RheemPROPH65RH350DCB</v>
      </c>
      <c r="J243" s="91" t="s">
        <v>192</v>
      </c>
      <c r="K243" s="32">
        <v>3</v>
      </c>
      <c r="L243" s="75">
        <f t="shared" si="134"/>
        <v>19</v>
      </c>
      <c r="M243" s="12" t="s">
        <v>88</v>
      </c>
      <c r="N243" s="62">
        <f t="shared" si="151"/>
        <v>29</v>
      </c>
      <c r="O243" s="62">
        <f xml:space="preserve"> (L243*10000) + (N243*100) + VLOOKUP( U243, $R$2:$T$61, 2, FALSE )</f>
        <v>192940</v>
      </c>
      <c r="P243" s="59" t="str">
        <f t="shared" si="153"/>
        <v>PROPH65 T2 RH350 DCB  (65 gal)</v>
      </c>
      <c r="Q243" s="156">
        <f>COUNTIF(P$64:P$428, P243)</f>
        <v>1</v>
      </c>
      <c r="R243" t="s">
        <v>245</v>
      </c>
      <c r="S243" s="14">
        <v>65</v>
      </c>
      <c r="T243" s="99" t="s">
        <v>264</v>
      </c>
      <c r="U243" s="80" t="s">
        <v>264</v>
      </c>
      <c r="V243" s="85" t="str">
        <f>VLOOKUP( U243, $R$2:$T$61, 3, FALSE )</f>
        <v>RheemHBDR4565</v>
      </c>
      <c r="W243" s="116">
        <v>0</v>
      </c>
      <c r="X243" s="46" t="s">
        <v>8</v>
      </c>
      <c r="Y243" s="47"/>
      <c r="Z243" s="44"/>
      <c r="AA243" s="127" t="str">
        <f t="shared" si="141"/>
        <v>2,     192940,   "PROPH65 T2 RH350 DCB  (65 gal)"</v>
      </c>
      <c r="AB243" s="129" t="str">
        <f t="shared" si="140"/>
        <v>Rheem</v>
      </c>
      <c r="AC243" s="130" t="s">
        <v>536</v>
      </c>
      <c r="AD243" s="154">
        <f>COUNTIF(AC$64:AC$428, AC243)</f>
        <v>1</v>
      </c>
      <c r="AE243" s="127" t="str">
        <f t="shared" si="142"/>
        <v xml:space="preserve">          case  PROPH65 T2 RH350 DCB  (65 gal)   :   "RheemPROPH65RH350DCB"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3:1039" s="6" customFormat="1" ht="15" customHeight="1" x14ac:dyDescent="0.25">
      <c r="C244" s="6" t="str">
        <f t="shared" si="146"/>
        <v>Rheem</v>
      </c>
      <c r="D244" s="6" t="str">
        <f t="shared" si="147"/>
        <v>PROPH80 T2 RH350 D15  (80 gal)</v>
      </c>
      <c r="E244" s="6">
        <f t="shared" si="148"/>
        <v>193044</v>
      </c>
      <c r="F244" s="55">
        <f t="shared" si="152"/>
        <v>80</v>
      </c>
      <c r="G244" s="6" t="str">
        <f t="shared" si="149"/>
        <v>RheemHBDR2280</v>
      </c>
      <c r="H244" s="117">
        <f t="shared" si="133"/>
        <v>0</v>
      </c>
      <c r="I244" s="157" t="str">
        <f t="shared" si="150"/>
        <v>RheemPROPH80RH350D15</v>
      </c>
      <c r="J244" s="91" t="s">
        <v>192</v>
      </c>
      <c r="K244" s="32">
        <v>3</v>
      </c>
      <c r="L244" s="75">
        <f t="shared" si="134"/>
        <v>19</v>
      </c>
      <c r="M244" s="12" t="s">
        <v>88</v>
      </c>
      <c r="N244" s="62">
        <f t="shared" si="151"/>
        <v>30</v>
      </c>
      <c r="O244" s="62">
        <f xml:space="preserve"> (L244*10000) + (N244*100) + VLOOKUP( U244, $R$2:$T$61, 2, FALSE )</f>
        <v>193044</v>
      </c>
      <c r="P244" s="59" t="str">
        <f t="shared" si="153"/>
        <v>PROPH80 T2 RH350 D15  (80 gal)</v>
      </c>
      <c r="Q244" s="156">
        <f>COUNTIF(P$64:P$428, P244)</f>
        <v>1</v>
      </c>
      <c r="R244" t="s">
        <v>246</v>
      </c>
      <c r="S244" s="14">
        <v>80</v>
      </c>
      <c r="T244" s="99" t="s">
        <v>222</v>
      </c>
      <c r="U244" s="80" t="s">
        <v>222</v>
      </c>
      <c r="V244" s="85" t="str">
        <f>VLOOKUP( U244, $R$2:$T$61, 3, FALSE )</f>
        <v>RheemHBDR2280</v>
      </c>
      <c r="W244" s="116">
        <v>0</v>
      </c>
      <c r="X244" s="46" t="s">
        <v>255</v>
      </c>
      <c r="Y244" s="47"/>
      <c r="Z244" s="44"/>
      <c r="AA244" s="127" t="str">
        <f t="shared" si="141"/>
        <v>2,     193044,   "PROPH80 T2 RH350 D15  (80 gal)"</v>
      </c>
      <c r="AB244" s="129" t="str">
        <f t="shared" si="140"/>
        <v>Rheem</v>
      </c>
      <c r="AC244" s="130" t="s">
        <v>542</v>
      </c>
      <c r="AD244" s="154">
        <f>COUNTIF(AC$64:AC$428, AC244)</f>
        <v>1</v>
      </c>
      <c r="AE244" s="127" t="str">
        <f t="shared" si="142"/>
        <v xml:space="preserve">          case  PROPH80 T2 RH350 D15  (80 gal)   :   "RheemPROPH80RH350D15"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3:1039" s="6" customFormat="1" ht="15" customHeight="1" x14ac:dyDescent="0.25">
      <c r="C245" s="6" t="str">
        <f t="shared" si="146"/>
        <v>Rheem</v>
      </c>
      <c r="D245" s="6" t="str">
        <f t="shared" si="147"/>
        <v>PROPH80 T2 RH350 DCB  (80 gal)</v>
      </c>
      <c r="E245" s="6">
        <f t="shared" si="148"/>
        <v>193141</v>
      </c>
      <c r="F245" s="55">
        <f t="shared" si="152"/>
        <v>80</v>
      </c>
      <c r="G245" s="6" t="str">
        <f t="shared" si="149"/>
        <v>RheemHBDR4580</v>
      </c>
      <c r="H245" s="117">
        <f t="shared" si="133"/>
        <v>0</v>
      </c>
      <c r="I245" s="157" t="str">
        <f t="shared" si="150"/>
        <v>RheemPROPH80RH350DCB</v>
      </c>
      <c r="J245" s="91" t="s">
        <v>192</v>
      </c>
      <c r="K245" s="32">
        <v>3</v>
      </c>
      <c r="L245" s="75">
        <f t="shared" si="134"/>
        <v>19</v>
      </c>
      <c r="M245" s="12" t="s">
        <v>88</v>
      </c>
      <c r="N245" s="62">
        <f t="shared" si="151"/>
        <v>31</v>
      </c>
      <c r="O245" s="62">
        <f xml:space="preserve"> (L245*10000) + (N245*100) + VLOOKUP( U245, $R$2:$T$61, 2, FALSE )</f>
        <v>193141</v>
      </c>
      <c r="P245" s="59" t="str">
        <f t="shared" si="153"/>
        <v>PROPH80 T2 RH350 DCB  (80 gal)</v>
      </c>
      <c r="Q245" s="156">
        <f>COUNTIF(P$64:P$428, P245)</f>
        <v>1</v>
      </c>
      <c r="R245" t="s">
        <v>247</v>
      </c>
      <c r="S245" s="14">
        <v>80</v>
      </c>
      <c r="T245" s="99" t="s">
        <v>265</v>
      </c>
      <c r="U245" s="80" t="s">
        <v>265</v>
      </c>
      <c r="V245" s="85" t="str">
        <f>VLOOKUP( U245, $R$2:$T$61, 3, FALSE )</f>
        <v>RheemHBDR4580</v>
      </c>
      <c r="W245" s="116">
        <v>0</v>
      </c>
      <c r="X245" s="46" t="s">
        <v>255</v>
      </c>
      <c r="Y245" s="47"/>
      <c r="Z245" s="44"/>
      <c r="AA245" s="127" t="str">
        <f t="shared" si="141"/>
        <v>2,     193141,   "PROPH80 T2 RH350 DCB  (80 gal)"</v>
      </c>
      <c r="AB245" s="129" t="str">
        <f t="shared" si="140"/>
        <v>Rheem</v>
      </c>
      <c r="AC245" s="130" t="s">
        <v>544</v>
      </c>
      <c r="AD245" s="154">
        <f>COUNTIF(AC$64:AC$428, AC245)</f>
        <v>1</v>
      </c>
      <c r="AE245" s="127" t="str">
        <f t="shared" si="142"/>
        <v xml:space="preserve">          case  PROPH80 T2 RH350 DCB  (80 gal)   :   "RheemPROPH80RH350DCB"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3:1039" s="6" customFormat="1" ht="15" customHeight="1" x14ac:dyDescent="0.25">
      <c r="C246" s="147" t="str">
        <f t="shared" ref="C246:C265" si="155">M246</f>
        <v>Rheem</v>
      </c>
      <c r="D246" s="147" t="str">
        <f t="shared" ref="D246:D265" si="156">P246</f>
        <v>XE40T10H15U0  (40 gal)</v>
      </c>
      <c r="E246" s="147">
        <f t="shared" si="148"/>
        <v>196881</v>
      </c>
      <c r="F246" s="55">
        <f t="shared" si="152"/>
        <v>40</v>
      </c>
      <c r="G246" s="6" t="str">
        <f t="shared" ref="G246:G265" si="157">V246</f>
        <v>RheemPlugInDedicated40</v>
      </c>
      <c r="H246" s="117">
        <f t="shared" ref="H246:H265" si="158">W246</f>
        <v>0</v>
      </c>
      <c r="I246" s="157" t="str">
        <f t="shared" si="150"/>
        <v>RheemXE40T10H15U0</v>
      </c>
      <c r="J246" s="91" t="s">
        <v>192</v>
      </c>
      <c r="K246" s="32">
        <v>2</v>
      </c>
      <c r="L246" s="75">
        <f t="shared" ref="L246:L265" si="159">VLOOKUP( M246, $M$2:$N$21, 2, FALSE )</f>
        <v>19</v>
      </c>
      <c r="M246" s="145" t="s">
        <v>88</v>
      </c>
      <c r="N246" s="61">
        <v>68</v>
      </c>
      <c r="O246" s="62">
        <f xml:space="preserve"> (L246*10000) + (N246*100) + VLOOKUP( U246, $R$2:$T$61, 2, FALSE )</f>
        <v>196881</v>
      </c>
      <c r="P246" s="59" t="str">
        <f t="shared" si="153"/>
        <v>XE40T10H15U0  (40 gal)</v>
      </c>
      <c r="Q246" s="156">
        <f>COUNTIF(P$64:P$428, P246)</f>
        <v>1</v>
      </c>
      <c r="R246" s="144" t="s">
        <v>743</v>
      </c>
      <c r="S246" s="14">
        <v>40</v>
      </c>
      <c r="T246" s="99" t="s">
        <v>740</v>
      </c>
      <c r="U246" s="80" t="s">
        <v>740</v>
      </c>
      <c r="V246" s="85" t="str">
        <f>VLOOKUP( U246, $R$2:$T$61, 3, FALSE )</f>
        <v>RheemPlugInDedicated40</v>
      </c>
      <c r="W246" s="116">
        <v>0</v>
      </c>
      <c r="X246" s="46" t="s">
        <v>8</v>
      </c>
      <c r="Y246" s="47">
        <v>44760</v>
      </c>
      <c r="Z246" s="44" t="s">
        <v>88</v>
      </c>
      <c r="AA246" s="127" t="str">
        <f t="shared" si="141"/>
        <v>2,     196881,   "XE40T10H15U0  (40 gal)"</v>
      </c>
      <c r="AB246" s="129" t="str">
        <f t="shared" si="140"/>
        <v>Rheem</v>
      </c>
      <c r="AC246" s="144" t="s">
        <v>763</v>
      </c>
      <c r="AD246" s="154">
        <f>COUNTIF(AC$64:AC$428, AC246)</f>
        <v>1</v>
      </c>
      <c r="AE246" s="127" t="str">
        <f t="shared" si="142"/>
        <v xml:space="preserve">          case  XE40T10H15U0  (40 gal)   :   "RheemXE40T10H15U0"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3:1039" s="6" customFormat="1" ht="15" customHeight="1" x14ac:dyDescent="0.25">
      <c r="C247" s="147" t="str">
        <f t="shared" si="155"/>
        <v>Rheem</v>
      </c>
      <c r="D247" s="147" t="str">
        <f t="shared" si="156"/>
        <v>XE50T10H15U0  (50 gal)</v>
      </c>
      <c r="E247" s="147">
        <f t="shared" si="148"/>
        <v>196982</v>
      </c>
      <c r="F247" s="55">
        <f t="shared" si="152"/>
        <v>50</v>
      </c>
      <c r="G247" s="6" t="str">
        <f t="shared" si="157"/>
        <v>RheemPlugInDedicated50</v>
      </c>
      <c r="H247" s="117">
        <f t="shared" si="158"/>
        <v>0</v>
      </c>
      <c r="I247" s="157" t="str">
        <f t="shared" si="150"/>
        <v>RheemXE50T10H15U0</v>
      </c>
      <c r="J247" s="91" t="s">
        <v>192</v>
      </c>
      <c r="K247" s="32">
        <v>2</v>
      </c>
      <c r="L247" s="75">
        <f t="shared" si="159"/>
        <v>19</v>
      </c>
      <c r="M247" s="145" t="s">
        <v>88</v>
      </c>
      <c r="N247" s="62">
        <f t="shared" si="151"/>
        <v>69</v>
      </c>
      <c r="O247" s="62">
        <f xml:space="preserve"> (L247*10000) + (N247*100) + VLOOKUP( U247, $R$2:$T$61, 2, FALSE )</f>
        <v>196982</v>
      </c>
      <c r="P247" s="59" t="str">
        <f t="shared" si="153"/>
        <v>XE50T10H15U0  (50 gal)</v>
      </c>
      <c r="Q247" s="156">
        <f>COUNTIF(P$64:P$428, P247)</f>
        <v>1</v>
      </c>
      <c r="R247" s="144" t="s">
        <v>744</v>
      </c>
      <c r="S247" s="14">
        <v>50</v>
      </c>
      <c r="T247" s="99" t="s">
        <v>741</v>
      </c>
      <c r="U247" s="80" t="s">
        <v>741</v>
      </c>
      <c r="V247" s="85" t="str">
        <f>VLOOKUP( U247, $R$2:$T$61, 3, FALSE )</f>
        <v>RheemPlugInDedicated50</v>
      </c>
      <c r="W247" s="116">
        <v>0</v>
      </c>
      <c r="X247" s="46" t="s">
        <v>8</v>
      </c>
      <c r="Y247" s="47">
        <v>44760</v>
      </c>
      <c r="Z247" s="44" t="s">
        <v>88</v>
      </c>
      <c r="AA247" s="127" t="str">
        <f t="shared" si="141"/>
        <v>2,     196982,   "XE50T10H15U0  (50 gal)"</v>
      </c>
      <c r="AB247" s="129" t="str">
        <f t="shared" si="140"/>
        <v>Rheem</v>
      </c>
      <c r="AC247" s="144" t="s">
        <v>764</v>
      </c>
      <c r="AD247" s="154">
        <f>COUNTIF(AC$64:AC$428, AC247)</f>
        <v>1</v>
      </c>
      <c r="AE247" s="127" t="str">
        <f t="shared" si="142"/>
        <v xml:space="preserve">          case  XE50T10H15U0  (50 gal)   :   "RheemXE50T10H15U0"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3:1039" s="6" customFormat="1" ht="15" customHeight="1" x14ac:dyDescent="0.25">
      <c r="C248" s="147" t="str">
        <f t="shared" si="155"/>
        <v>Rheem</v>
      </c>
      <c r="D248" s="147" t="str">
        <f t="shared" si="156"/>
        <v>XE40T10HM00U0  (40 gal, JA13)</v>
      </c>
      <c r="E248" s="147">
        <f t="shared" si="148"/>
        <v>197077</v>
      </c>
      <c r="F248" s="55">
        <f t="shared" si="152"/>
        <v>40</v>
      </c>
      <c r="G248" s="6" t="str">
        <f t="shared" si="157"/>
        <v>RheemPlugInShared40</v>
      </c>
      <c r="H248" s="117">
        <f t="shared" si="158"/>
        <v>1</v>
      </c>
      <c r="I248" s="157" t="str">
        <f t="shared" si="150"/>
        <v>RheemXE40T10HM00U0</v>
      </c>
      <c r="J248" s="91" t="s">
        <v>192</v>
      </c>
      <c r="K248" s="32">
        <v>3</v>
      </c>
      <c r="L248" s="75">
        <f t="shared" si="159"/>
        <v>19</v>
      </c>
      <c r="M248" s="145" t="s">
        <v>88</v>
      </c>
      <c r="N248" s="62">
        <f t="shared" si="151"/>
        <v>70</v>
      </c>
      <c r="O248" s="62">
        <f xml:space="preserve"> (L248*10000) + (N248*100) + VLOOKUP( U248, $R$2:$T$61, 2, FALSE )</f>
        <v>197077</v>
      </c>
      <c r="P248" s="59" t="str">
        <f t="shared" si="153"/>
        <v>XE40T10HM00U0  (40 gal, JA13)</v>
      </c>
      <c r="Q248" s="156">
        <f>COUNTIF(P$64:P$428, P248)</f>
        <v>1</v>
      </c>
      <c r="R248" s="144" t="s">
        <v>745</v>
      </c>
      <c r="S248" s="14">
        <v>40</v>
      </c>
      <c r="T248" s="99" t="s">
        <v>736</v>
      </c>
      <c r="U248" s="80" t="s">
        <v>736</v>
      </c>
      <c r="V248" s="85" t="str">
        <f>VLOOKUP( U248, $R$2:$T$61, 3, FALSE )</f>
        <v>RheemPlugInShared40</v>
      </c>
      <c r="W248" s="116">
        <v>1</v>
      </c>
      <c r="X248" s="46" t="s">
        <v>8</v>
      </c>
      <c r="Y248" s="47">
        <v>44760</v>
      </c>
      <c r="Z248" s="44" t="s">
        <v>88</v>
      </c>
      <c r="AA248" s="127" t="str">
        <f t="shared" si="141"/>
        <v>2,     197077,   "XE40T10HM00U0  (40 gal, JA13)"</v>
      </c>
      <c r="AB248" s="129" t="str">
        <f t="shared" si="140"/>
        <v>Rheem</v>
      </c>
      <c r="AC248" s="146" t="s">
        <v>765</v>
      </c>
      <c r="AD248" s="154">
        <f>COUNTIF(AC$64:AC$428, AC248)</f>
        <v>1</v>
      </c>
      <c r="AE248" s="127" t="str">
        <f t="shared" si="142"/>
        <v xml:space="preserve">          case  XE40T10HM00U0  (40 gal, JA13)   :   "RheemXE40T10HM00U0"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  <c r="AMK248"/>
      <c r="AML248"/>
      <c r="AMM248"/>
      <c r="AMN248"/>
      <c r="AMO248"/>
      <c r="AMP248"/>
      <c r="AMQ248"/>
      <c r="AMR248"/>
      <c r="AMS248"/>
      <c r="AMT248"/>
      <c r="AMU248"/>
      <c r="AMV248"/>
      <c r="AMW248"/>
      <c r="AMX248"/>
      <c r="AMY248"/>
    </row>
    <row r="249" spans="3:1039" s="6" customFormat="1" ht="15" customHeight="1" x14ac:dyDescent="0.25">
      <c r="C249" s="147" t="str">
        <f t="shared" si="155"/>
        <v>Rheem</v>
      </c>
      <c r="D249" s="147" t="str">
        <f t="shared" si="156"/>
        <v>XE40T10HMS00U0  (40 gal, JA13)</v>
      </c>
      <c r="E249" s="147">
        <f t="shared" si="148"/>
        <v>197177</v>
      </c>
      <c r="F249" s="55">
        <f t="shared" ref="F249:F265" si="160">S249</f>
        <v>40</v>
      </c>
      <c r="G249" s="6" t="str">
        <f t="shared" si="157"/>
        <v>RheemPlugInShared40</v>
      </c>
      <c r="H249" s="117">
        <f t="shared" si="158"/>
        <v>1</v>
      </c>
      <c r="I249" s="157" t="str">
        <f t="shared" si="150"/>
        <v>RheemXE40T10HMS00U0</v>
      </c>
      <c r="J249" s="91" t="s">
        <v>192</v>
      </c>
      <c r="K249" s="32">
        <v>3</v>
      </c>
      <c r="L249" s="75">
        <f t="shared" si="159"/>
        <v>19</v>
      </c>
      <c r="M249" s="145" t="s">
        <v>88</v>
      </c>
      <c r="N249" s="62">
        <f t="shared" si="151"/>
        <v>71</v>
      </c>
      <c r="O249" s="62">
        <f xml:space="preserve"> (L249*10000) + (N249*100) + VLOOKUP( U249, $R$2:$T$61, 2, FALSE )</f>
        <v>197177</v>
      </c>
      <c r="P249" s="59" t="str">
        <f t="shared" si="153"/>
        <v>XE40T10HMS00U0  (40 gal, JA13)</v>
      </c>
      <c r="Q249" s="156">
        <f>COUNTIF(P$64:P$428, P249)</f>
        <v>1</v>
      </c>
      <c r="R249" s="144" t="s">
        <v>746</v>
      </c>
      <c r="S249" s="14">
        <v>40</v>
      </c>
      <c r="T249" s="99" t="s">
        <v>736</v>
      </c>
      <c r="U249" s="80" t="s">
        <v>736</v>
      </c>
      <c r="V249" s="85" t="str">
        <f>VLOOKUP( U249, $R$2:$T$61, 3, FALSE )</f>
        <v>RheemPlugInShared40</v>
      </c>
      <c r="W249" s="116">
        <v>1</v>
      </c>
      <c r="X249" s="46" t="s">
        <v>8</v>
      </c>
      <c r="Y249" s="47">
        <v>44760</v>
      </c>
      <c r="Z249" s="44" t="s">
        <v>88</v>
      </c>
      <c r="AA249" s="127" t="str">
        <f t="shared" si="141"/>
        <v>2,     197177,   "XE40T10HMS00U0  (40 gal, JA13)"</v>
      </c>
      <c r="AB249" s="129" t="str">
        <f t="shared" si="140"/>
        <v>Rheem</v>
      </c>
      <c r="AC249" s="146" t="s">
        <v>766</v>
      </c>
      <c r="AD249" s="154">
        <f>COUNTIF(AC$64:AC$428, AC249)</f>
        <v>1</v>
      </c>
      <c r="AE249" s="127" t="str">
        <f t="shared" si="142"/>
        <v xml:space="preserve">          case  XE40T10HMS00U0  (40 gal, JA13)   :   "RheemXE40T10HMS00U0"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  <c r="AMK249"/>
      <c r="AML249"/>
      <c r="AMM249"/>
      <c r="AMN249"/>
      <c r="AMO249"/>
      <c r="AMP249"/>
      <c r="AMQ249"/>
      <c r="AMR249"/>
      <c r="AMS249"/>
      <c r="AMT249"/>
      <c r="AMU249"/>
      <c r="AMV249"/>
      <c r="AMW249"/>
      <c r="AMX249"/>
      <c r="AMY249"/>
    </row>
    <row r="250" spans="3:1039" s="6" customFormat="1" ht="15" customHeight="1" x14ac:dyDescent="0.25">
      <c r="C250" s="147" t="str">
        <f t="shared" si="155"/>
        <v>Rheem</v>
      </c>
      <c r="D250" s="147" t="str">
        <f t="shared" si="156"/>
        <v>XE50T10HM00U0  (50 gal, JA13)</v>
      </c>
      <c r="E250" s="147">
        <f t="shared" si="148"/>
        <v>197278</v>
      </c>
      <c r="F250" s="55">
        <f t="shared" si="160"/>
        <v>50</v>
      </c>
      <c r="G250" s="6" t="str">
        <f t="shared" si="157"/>
        <v>RheemPlugInShared50</v>
      </c>
      <c r="H250" s="117">
        <f t="shared" si="158"/>
        <v>1</v>
      </c>
      <c r="I250" s="157" t="str">
        <f t="shared" si="150"/>
        <v>RheemXE50T10HM00U0</v>
      </c>
      <c r="J250" s="91" t="s">
        <v>192</v>
      </c>
      <c r="K250" s="32">
        <v>3</v>
      </c>
      <c r="L250" s="75">
        <f t="shared" si="159"/>
        <v>19</v>
      </c>
      <c r="M250" s="145" t="s">
        <v>88</v>
      </c>
      <c r="N250" s="62">
        <f t="shared" si="151"/>
        <v>72</v>
      </c>
      <c r="O250" s="62">
        <f xml:space="preserve"> (L250*10000) + (N250*100) + VLOOKUP( U250, $R$2:$T$61, 2, FALSE )</f>
        <v>197278</v>
      </c>
      <c r="P250" s="59" t="str">
        <f t="shared" si="153"/>
        <v>XE50T10HM00U0  (50 gal, JA13)</v>
      </c>
      <c r="Q250" s="156">
        <f>COUNTIF(P$64:P$428, P250)</f>
        <v>1</v>
      </c>
      <c r="R250" s="144" t="s">
        <v>747</v>
      </c>
      <c r="S250" s="14">
        <v>50</v>
      </c>
      <c r="T250" s="99" t="s">
        <v>737</v>
      </c>
      <c r="U250" s="80" t="s">
        <v>737</v>
      </c>
      <c r="V250" s="85" t="str">
        <f>VLOOKUP( U250, $R$2:$T$61, 3, FALSE )</f>
        <v>RheemPlugInShared50</v>
      </c>
      <c r="W250" s="116">
        <v>1</v>
      </c>
      <c r="X250" s="46" t="s">
        <v>8</v>
      </c>
      <c r="Y250" s="47">
        <v>44760</v>
      </c>
      <c r="Z250" s="44" t="s">
        <v>88</v>
      </c>
      <c r="AA250" s="127" t="str">
        <f t="shared" si="141"/>
        <v>2,     197278,   "XE50T10HM00U0  (50 gal, JA13)"</v>
      </c>
      <c r="AB250" s="129" t="str">
        <f t="shared" si="140"/>
        <v>Rheem</v>
      </c>
      <c r="AC250" s="146" t="s">
        <v>767</v>
      </c>
      <c r="AD250" s="154">
        <f>COUNTIF(AC$64:AC$428, AC250)</f>
        <v>1</v>
      </c>
      <c r="AE250" s="127" t="str">
        <f t="shared" si="142"/>
        <v xml:space="preserve">          case  XE50T10HM00U0  (50 gal, JA13)   :   "RheemXE50T10HM00U0"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3:1039" s="6" customFormat="1" ht="15" customHeight="1" x14ac:dyDescent="0.25">
      <c r="C251" s="147" t="str">
        <f t="shared" si="155"/>
        <v>Rheem</v>
      </c>
      <c r="D251" s="147" t="str">
        <f t="shared" si="156"/>
        <v>XE50T10HMS00U0  (50 gal, JA13)</v>
      </c>
      <c r="E251" s="147">
        <f t="shared" si="148"/>
        <v>197378</v>
      </c>
      <c r="F251" s="55">
        <f t="shared" si="160"/>
        <v>50</v>
      </c>
      <c r="G251" s="6" t="str">
        <f t="shared" si="157"/>
        <v>RheemPlugInShared50</v>
      </c>
      <c r="H251" s="117">
        <f t="shared" si="158"/>
        <v>1</v>
      </c>
      <c r="I251" s="157" t="str">
        <f t="shared" si="150"/>
        <v>RheemXE50T10HMS00U0</v>
      </c>
      <c r="J251" s="91" t="s">
        <v>192</v>
      </c>
      <c r="K251" s="32">
        <v>3</v>
      </c>
      <c r="L251" s="75">
        <f t="shared" si="159"/>
        <v>19</v>
      </c>
      <c r="M251" s="145" t="s">
        <v>88</v>
      </c>
      <c r="N251" s="62">
        <f t="shared" si="151"/>
        <v>73</v>
      </c>
      <c r="O251" s="62">
        <f xml:space="preserve"> (L251*10000) + (N251*100) + VLOOKUP( U251, $R$2:$T$61, 2, FALSE )</f>
        <v>197378</v>
      </c>
      <c r="P251" s="59" t="str">
        <f t="shared" si="153"/>
        <v>XE50T10HMS00U0  (50 gal, JA13)</v>
      </c>
      <c r="Q251" s="156">
        <f>COUNTIF(P$64:P$428, P251)</f>
        <v>1</v>
      </c>
      <c r="R251" s="144" t="s">
        <v>748</v>
      </c>
      <c r="S251" s="14">
        <v>50</v>
      </c>
      <c r="T251" s="99" t="s">
        <v>737</v>
      </c>
      <c r="U251" s="80" t="s">
        <v>737</v>
      </c>
      <c r="V251" s="85" t="str">
        <f>VLOOKUP( U251, $R$2:$T$61, 3, FALSE )</f>
        <v>RheemPlugInShared50</v>
      </c>
      <c r="W251" s="116">
        <v>1</v>
      </c>
      <c r="X251" s="46" t="s">
        <v>8</v>
      </c>
      <c r="Y251" s="47">
        <v>44760</v>
      </c>
      <c r="Z251" s="44" t="s">
        <v>88</v>
      </c>
      <c r="AA251" s="127" t="str">
        <f t="shared" si="141"/>
        <v>2,     197378,   "XE50T10HMS00U0  (50 gal, JA13)"</v>
      </c>
      <c r="AB251" s="129" t="str">
        <f t="shared" si="140"/>
        <v>Rheem</v>
      </c>
      <c r="AC251" s="146" t="s">
        <v>768</v>
      </c>
      <c r="AD251" s="154">
        <f>COUNTIF(AC$64:AC$428, AC251)</f>
        <v>1</v>
      </c>
      <c r="AE251" s="127" t="str">
        <f t="shared" si="142"/>
        <v xml:space="preserve">          case  XE50T10HMS00U0  (50 gal, JA13)   :   "RheemXE50T10HMS00U0"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  <c r="AMK251"/>
      <c r="AML251"/>
      <c r="AMM251"/>
      <c r="AMN251"/>
      <c r="AMO251"/>
      <c r="AMP251"/>
      <c r="AMQ251"/>
      <c r="AMR251"/>
      <c r="AMS251"/>
      <c r="AMT251"/>
      <c r="AMU251"/>
      <c r="AMV251"/>
      <c r="AMW251"/>
      <c r="AMX251"/>
      <c r="AMY251"/>
    </row>
    <row r="252" spans="3:1039" s="6" customFormat="1" ht="15" customHeight="1" x14ac:dyDescent="0.25">
      <c r="C252" s="147" t="str">
        <f t="shared" si="155"/>
        <v>Rheem</v>
      </c>
      <c r="D252" s="147" t="str">
        <f t="shared" si="156"/>
        <v>XE65T10HM00U0  (65 gal, JA13)</v>
      </c>
      <c r="E252" s="147">
        <f t="shared" si="148"/>
        <v>197479</v>
      </c>
      <c r="F252" s="55">
        <f t="shared" si="160"/>
        <v>65</v>
      </c>
      <c r="G252" s="6" t="str">
        <f t="shared" si="157"/>
        <v>RheemPlugInShared65</v>
      </c>
      <c r="H252" s="117">
        <f t="shared" si="158"/>
        <v>1</v>
      </c>
      <c r="I252" s="157" t="str">
        <f t="shared" si="150"/>
        <v>RheemXE65T10HM00U0</v>
      </c>
      <c r="J252" s="91" t="s">
        <v>192</v>
      </c>
      <c r="K252" s="32">
        <v>3</v>
      </c>
      <c r="L252" s="75">
        <f t="shared" si="159"/>
        <v>19</v>
      </c>
      <c r="M252" s="145" t="s">
        <v>88</v>
      </c>
      <c r="N252" s="62">
        <f t="shared" si="151"/>
        <v>74</v>
      </c>
      <c r="O252" s="62">
        <f xml:space="preserve"> (L252*10000) + (N252*100) + VLOOKUP( U252, $R$2:$T$61, 2, FALSE )</f>
        <v>197479</v>
      </c>
      <c r="P252" s="59" t="str">
        <f t="shared" ref="P252:P265" si="161">R252 &amp; "  (" &amp; S252 &amp; " gal" &amp; IF(W252&gt;0, ", JA13)", ")")</f>
        <v>XE65T10HM00U0  (65 gal, JA13)</v>
      </c>
      <c r="Q252" s="156">
        <f>COUNTIF(P$64:P$428, P252)</f>
        <v>1</v>
      </c>
      <c r="R252" s="144" t="s">
        <v>749</v>
      </c>
      <c r="S252" s="14">
        <v>65</v>
      </c>
      <c r="T252" s="99" t="s">
        <v>738</v>
      </c>
      <c r="U252" s="80" t="s">
        <v>738</v>
      </c>
      <c r="V252" s="85" t="str">
        <f>VLOOKUP( U252, $R$2:$T$61, 3, FALSE )</f>
        <v>RheemPlugInShared65</v>
      </c>
      <c r="W252" s="116">
        <v>1</v>
      </c>
      <c r="X252" s="46">
        <v>3</v>
      </c>
      <c r="Y252" s="47">
        <v>44760</v>
      </c>
      <c r="Z252" s="44" t="s">
        <v>88</v>
      </c>
      <c r="AA252" s="127" t="str">
        <f t="shared" si="141"/>
        <v>2,     197479,   "XE65T10HM00U0  (65 gal, JA13)"</v>
      </c>
      <c r="AB252" s="129" t="str">
        <f t="shared" si="140"/>
        <v>Rheem</v>
      </c>
      <c r="AC252" s="144" t="s">
        <v>769</v>
      </c>
      <c r="AD252" s="154">
        <f>COUNTIF(AC$64:AC$428, AC252)</f>
        <v>1</v>
      </c>
      <c r="AE252" s="127" t="str">
        <f t="shared" si="142"/>
        <v xml:space="preserve">          case  XE65T10HM00U0  (65 gal, JA13)   :   "RheemXE65T10HM00U0"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  <c r="AMK252"/>
      <c r="AML252"/>
      <c r="AMM252"/>
      <c r="AMN252"/>
      <c r="AMO252"/>
      <c r="AMP252"/>
      <c r="AMQ252"/>
      <c r="AMR252"/>
      <c r="AMS252"/>
      <c r="AMT252"/>
      <c r="AMU252"/>
      <c r="AMV252"/>
      <c r="AMW252"/>
      <c r="AMX252"/>
      <c r="AMY252"/>
    </row>
    <row r="253" spans="3:1039" s="6" customFormat="1" ht="15" customHeight="1" x14ac:dyDescent="0.25">
      <c r="C253" s="147" t="str">
        <f t="shared" si="155"/>
        <v>Rheem</v>
      </c>
      <c r="D253" s="147" t="str">
        <f t="shared" si="156"/>
        <v>XE65T10HMS00U0  (65 gal, JA13)</v>
      </c>
      <c r="E253" s="147">
        <f t="shared" si="148"/>
        <v>197579</v>
      </c>
      <c r="F253" s="55">
        <f t="shared" si="160"/>
        <v>65</v>
      </c>
      <c r="G253" s="6" t="str">
        <f t="shared" si="157"/>
        <v>RheemPlugInShared65</v>
      </c>
      <c r="H253" s="117">
        <f t="shared" si="158"/>
        <v>1</v>
      </c>
      <c r="I253" s="157" t="str">
        <f t="shared" si="150"/>
        <v>RheemXE65T10HMS00U0</v>
      </c>
      <c r="J253" s="91" t="s">
        <v>192</v>
      </c>
      <c r="K253" s="32">
        <v>3</v>
      </c>
      <c r="L253" s="75">
        <f t="shared" si="159"/>
        <v>19</v>
      </c>
      <c r="M253" s="145" t="s">
        <v>88</v>
      </c>
      <c r="N253" s="62">
        <f t="shared" si="151"/>
        <v>75</v>
      </c>
      <c r="O253" s="62">
        <f xml:space="preserve"> (L253*10000) + (N253*100) + VLOOKUP( U253, $R$2:$T$61, 2, FALSE )</f>
        <v>197579</v>
      </c>
      <c r="P253" s="59" t="str">
        <f t="shared" si="161"/>
        <v>XE65T10HMS00U0  (65 gal, JA13)</v>
      </c>
      <c r="Q253" s="156">
        <f>COUNTIF(P$64:P$428, P253)</f>
        <v>1</v>
      </c>
      <c r="R253" s="144" t="s">
        <v>750</v>
      </c>
      <c r="S253" s="14">
        <v>65</v>
      </c>
      <c r="T253" s="99" t="s">
        <v>738</v>
      </c>
      <c r="U253" s="80" t="s">
        <v>738</v>
      </c>
      <c r="V253" s="85" t="str">
        <f>VLOOKUP( U253, $R$2:$T$61, 3, FALSE )</f>
        <v>RheemPlugInShared65</v>
      </c>
      <c r="W253" s="116">
        <v>1</v>
      </c>
      <c r="X253" s="46">
        <v>3</v>
      </c>
      <c r="Y253" s="47">
        <v>44760</v>
      </c>
      <c r="Z253" s="44" t="s">
        <v>88</v>
      </c>
      <c r="AA253" s="127" t="str">
        <f t="shared" si="141"/>
        <v>2,     197579,   "XE65T10HMS00U0  (65 gal, JA13)"</v>
      </c>
      <c r="AB253" s="129" t="str">
        <f t="shared" si="140"/>
        <v>Rheem</v>
      </c>
      <c r="AC253" s="144" t="s">
        <v>770</v>
      </c>
      <c r="AD253" s="154">
        <f>COUNTIF(AC$64:AC$428, AC253)</f>
        <v>1</v>
      </c>
      <c r="AE253" s="127" t="str">
        <f t="shared" si="142"/>
        <v xml:space="preserve">          case  XE65T10HMS00U0  (65 gal, JA13)   :   "RheemXE65T10HMS00U0"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3:1039" s="6" customFormat="1" ht="15" customHeight="1" x14ac:dyDescent="0.25">
      <c r="C254" s="147" t="str">
        <f t="shared" si="155"/>
        <v>Rheem</v>
      </c>
      <c r="D254" s="147" t="str">
        <f t="shared" si="156"/>
        <v>XE80T10HM00U0  (80 gal, JA13)</v>
      </c>
      <c r="E254" s="147">
        <f t="shared" si="148"/>
        <v>197680</v>
      </c>
      <c r="F254" s="55">
        <f t="shared" si="160"/>
        <v>80</v>
      </c>
      <c r="G254" s="6" t="str">
        <f t="shared" si="157"/>
        <v>RheemPlugInShared80</v>
      </c>
      <c r="H254" s="117">
        <f t="shared" si="158"/>
        <v>1</v>
      </c>
      <c r="I254" s="157" t="str">
        <f t="shared" si="150"/>
        <v>RheemXE80T10HM00U0</v>
      </c>
      <c r="J254" s="91" t="s">
        <v>192</v>
      </c>
      <c r="K254" s="32">
        <v>3</v>
      </c>
      <c r="L254" s="75">
        <f t="shared" si="159"/>
        <v>19</v>
      </c>
      <c r="M254" s="145" t="s">
        <v>88</v>
      </c>
      <c r="N254" s="62">
        <f t="shared" si="151"/>
        <v>76</v>
      </c>
      <c r="O254" s="62">
        <f xml:space="preserve"> (L254*10000) + (N254*100) + VLOOKUP( U254, $R$2:$T$61, 2, FALSE )</f>
        <v>197680</v>
      </c>
      <c r="P254" s="59" t="str">
        <f t="shared" si="161"/>
        <v>XE80T10HM00U0  (80 gal, JA13)</v>
      </c>
      <c r="Q254" s="156">
        <f>COUNTIF(P$64:P$428, P254)</f>
        <v>1</v>
      </c>
      <c r="R254" s="144" t="s">
        <v>751</v>
      </c>
      <c r="S254" s="14">
        <v>80</v>
      </c>
      <c r="T254" s="99" t="s">
        <v>739</v>
      </c>
      <c r="U254" s="80" t="s">
        <v>739</v>
      </c>
      <c r="V254" s="85" t="str">
        <f>VLOOKUP( U254, $R$2:$T$61, 3, FALSE )</f>
        <v>RheemPlugInShared80</v>
      </c>
      <c r="W254" s="116">
        <v>1</v>
      </c>
      <c r="X254" s="46" t="s">
        <v>13</v>
      </c>
      <c r="Y254" s="47">
        <v>44760</v>
      </c>
      <c r="Z254" s="44" t="s">
        <v>88</v>
      </c>
      <c r="AA254" s="127" t="str">
        <f t="shared" si="141"/>
        <v>2,     197680,   "XE80T10HM00U0  (80 gal, JA13)"</v>
      </c>
      <c r="AB254" s="129" t="str">
        <f t="shared" si="140"/>
        <v>Rheem</v>
      </c>
      <c r="AC254" s="147" t="s">
        <v>771</v>
      </c>
      <c r="AD254" s="154">
        <f>COUNTIF(AC$64:AC$428, AC254)</f>
        <v>1</v>
      </c>
      <c r="AE254" s="127" t="str">
        <f t="shared" si="142"/>
        <v xml:space="preserve">          case  XE80T10HM00U0  (80 gal, JA13)   :   "RheemXE80T10HM00U0"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3:1039" s="6" customFormat="1" ht="15" customHeight="1" x14ac:dyDescent="0.25">
      <c r="C255" s="147" t="str">
        <f t="shared" si="155"/>
        <v>Rheem</v>
      </c>
      <c r="D255" s="147" t="str">
        <f t="shared" si="156"/>
        <v>XE80T10HMS00U0  (80 gal, JA13)</v>
      </c>
      <c r="E255" s="147">
        <f t="shared" si="148"/>
        <v>197780</v>
      </c>
      <c r="F255" s="55">
        <f t="shared" si="160"/>
        <v>80</v>
      </c>
      <c r="G255" s="6" t="str">
        <f t="shared" si="157"/>
        <v>RheemPlugInShared80</v>
      </c>
      <c r="H255" s="117">
        <f t="shared" si="158"/>
        <v>1</v>
      </c>
      <c r="I255" s="157" t="str">
        <f t="shared" si="150"/>
        <v>RheemXE80T10HMS00U0</v>
      </c>
      <c r="J255" s="91" t="s">
        <v>192</v>
      </c>
      <c r="K255" s="32">
        <v>3</v>
      </c>
      <c r="L255" s="75">
        <f t="shared" si="159"/>
        <v>19</v>
      </c>
      <c r="M255" s="145" t="s">
        <v>88</v>
      </c>
      <c r="N255" s="62">
        <f t="shared" si="151"/>
        <v>77</v>
      </c>
      <c r="O255" s="62">
        <f xml:space="preserve"> (L255*10000) + (N255*100) + VLOOKUP( U255, $R$2:$T$61, 2, FALSE )</f>
        <v>197780</v>
      </c>
      <c r="P255" s="59" t="str">
        <f t="shared" si="161"/>
        <v>XE80T10HMS00U0  (80 gal, JA13)</v>
      </c>
      <c r="Q255" s="156">
        <f>COUNTIF(P$64:P$428, P255)</f>
        <v>1</v>
      </c>
      <c r="R255" s="144" t="s">
        <v>752</v>
      </c>
      <c r="S255" s="14">
        <v>80</v>
      </c>
      <c r="T255" s="99" t="s">
        <v>739</v>
      </c>
      <c r="U255" s="80" t="s">
        <v>739</v>
      </c>
      <c r="V255" s="85" t="str">
        <f>VLOOKUP( U255, $R$2:$T$61, 3, FALSE )</f>
        <v>RheemPlugInShared80</v>
      </c>
      <c r="W255" s="116">
        <v>1</v>
      </c>
      <c r="X255" s="46" t="s">
        <v>13</v>
      </c>
      <c r="Y255" s="47">
        <v>44760</v>
      </c>
      <c r="Z255" s="44" t="s">
        <v>88</v>
      </c>
      <c r="AA255" s="127" t="str">
        <f t="shared" si="141"/>
        <v>2,     197780,   "XE80T10HMS00U0  (80 gal, JA13)"</v>
      </c>
      <c r="AB255" s="129" t="str">
        <f t="shared" si="140"/>
        <v>Rheem</v>
      </c>
      <c r="AC255" s="144" t="s">
        <v>772</v>
      </c>
      <c r="AD255" s="154">
        <f>COUNTIF(AC$64:AC$428, AC255)</f>
        <v>1</v>
      </c>
      <c r="AE255" s="127" t="str">
        <f t="shared" si="142"/>
        <v xml:space="preserve">          case  XE80T10HMS00U0  (80 gal, JA13)   :   "RheemXE80T10HMS00U0"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  <c r="AMK255"/>
      <c r="AML255"/>
      <c r="AMM255"/>
      <c r="AMN255"/>
      <c r="AMO255"/>
      <c r="AMP255"/>
      <c r="AMQ255"/>
      <c r="AMR255"/>
      <c r="AMS255"/>
      <c r="AMT255"/>
      <c r="AMU255"/>
      <c r="AMV255"/>
      <c r="AMW255"/>
      <c r="AMX255"/>
      <c r="AMY255"/>
    </row>
    <row r="256" spans="3:1039" s="6" customFormat="1" ht="15" customHeight="1" x14ac:dyDescent="0.25">
      <c r="C256" s="147" t="str">
        <f t="shared" si="155"/>
        <v>Rheem</v>
      </c>
      <c r="D256" s="147" t="str">
        <f t="shared" si="156"/>
        <v>PROPH40 T0 RH120  (40 gal)</v>
      </c>
      <c r="E256" s="147">
        <f t="shared" si="148"/>
        <v>197881</v>
      </c>
      <c r="F256" s="55">
        <f t="shared" si="160"/>
        <v>40</v>
      </c>
      <c r="G256" s="6" t="str">
        <f t="shared" si="157"/>
        <v>RheemPlugInDedicated40</v>
      </c>
      <c r="H256" s="117">
        <f t="shared" si="158"/>
        <v>0</v>
      </c>
      <c r="I256" s="157" t="str">
        <f t="shared" si="150"/>
        <v>RheemPROPH40T0RH120</v>
      </c>
      <c r="J256" s="91" t="s">
        <v>192</v>
      </c>
      <c r="K256" s="32">
        <v>2</v>
      </c>
      <c r="L256" s="75">
        <f t="shared" si="159"/>
        <v>19</v>
      </c>
      <c r="M256" s="145" t="s">
        <v>88</v>
      </c>
      <c r="N256" s="62">
        <f t="shared" si="151"/>
        <v>78</v>
      </c>
      <c r="O256" s="62">
        <f xml:space="preserve"> (L256*10000) + (N256*100) + VLOOKUP( U256, $R$2:$T$61, 2, FALSE )</f>
        <v>197881</v>
      </c>
      <c r="P256" s="59" t="str">
        <f t="shared" si="161"/>
        <v>PROPH40 T0 RH120  (40 gal)</v>
      </c>
      <c r="Q256" s="156">
        <f>COUNTIF(P$64:P$428, P256)</f>
        <v>1</v>
      </c>
      <c r="R256" s="144" t="s">
        <v>753</v>
      </c>
      <c r="S256" s="14">
        <v>40</v>
      </c>
      <c r="T256" s="99" t="s">
        <v>740</v>
      </c>
      <c r="U256" s="80" t="s">
        <v>740</v>
      </c>
      <c r="V256" s="85" t="str">
        <f>VLOOKUP( U256, $R$2:$T$61, 3, FALSE )</f>
        <v>RheemPlugInDedicated40</v>
      </c>
      <c r="W256" s="116">
        <v>0</v>
      </c>
      <c r="X256" s="46" t="s">
        <v>8</v>
      </c>
      <c r="Y256" s="47">
        <v>44760</v>
      </c>
      <c r="Z256" s="44" t="s">
        <v>88</v>
      </c>
      <c r="AA256" s="127" t="str">
        <f t="shared" si="141"/>
        <v>2,     197881,   "PROPH40 T0 RH120  (40 gal)"</v>
      </c>
      <c r="AB256" s="129" t="str">
        <f t="shared" si="140"/>
        <v>Rheem</v>
      </c>
      <c r="AC256" s="144" t="s">
        <v>773</v>
      </c>
      <c r="AD256" s="154">
        <f>COUNTIF(AC$64:AC$428, AC256)</f>
        <v>1</v>
      </c>
      <c r="AE256" s="127" t="str">
        <f t="shared" si="142"/>
        <v xml:space="preserve">          case  PROPH40 T0 RH120  (40 gal)   :   "RheemPROPH40T0RH120"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  <c r="AMK256"/>
      <c r="AML256"/>
      <c r="AMM256"/>
      <c r="AMN256"/>
      <c r="AMO256"/>
      <c r="AMP256"/>
      <c r="AMQ256"/>
      <c r="AMR256"/>
      <c r="AMS256"/>
      <c r="AMT256"/>
      <c r="AMU256"/>
      <c r="AMV256"/>
      <c r="AMW256"/>
      <c r="AMX256"/>
      <c r="AMY256"/>
    </row>
    <row r="257" spans="3:48" s="6" customFormat="1" ht="15" customHeight="1" x14ac:dyDescent="0.25">
      <c r="C257" s="147" t="str">
        <f t="shared" si="155"/>
        <v>Rheem</v>
      </c>
      <c r="D257" s="147" t="str">
        <f t="shared" si="156"/>
        <v>PROPH50 T0 RH120  (50 gal)</v>
      </c>
      <c r="E257" s="147">
        <f t="shared" si="148"/>
        <v>197982</v>
      </c>
      <c r="F257" s="55">
        <f t="shared" si="160"/>
        <v>50</v>
      </c>
      <c r="G257" s="6" t="str">
        <f t="shared" si="157"/>
        <v>RheemPlugInDedicated50</v>
      </c>
      <c r="H257" s="117">
        <f t="shared" si="158"/>
        <v>0</v>
      </c>
      <c r="I257" s="157" t="str">
        <f t="shared" si="150"/>
        <v>RheemPROPH50T0RH120</v>
      </c>
      <c r="J257" s="91" t="s">
        <v>192</v>
      </c>
      <c r="K257" s="32">
        <v>2</v>
      </c>
      <c r="L257" s="75">
        <f t="shared" si="159"/>
        <v>19</v>
      </c>
      <c r="M257" s="145" t="s">
        <v>88</v>
      </c>
      <c r="N257" s="62">
        <f t="shared" si="151"/>
        <v>79</v>
      </c>
      <c r="O257" s="62">
        <f xml:space="preserve"> (L257*10000) + (N257*100) + VLOOKUP( U257, $R$2:$T$61, 2, FALSE )</f>
        <v>197982</v>
      </c>
      <c r="P257" s="59" t="str">
        <f t="shared" si="161"/>
        <v>PROPH50 T0 RH120  (50 gal)</v>
      </c>
      <c r="Q257" s="156">
        <f>COUNTIF(P$64:P$428, P257)</f>
        <v>1</v>
      </c>
      <c r="R257" s="144" t="s">
        <v>754</v>
      </c>
      <c r="S257" s="14">
        <v>50</v>
      </c>
      <c r="T257" s="99" t="s">
        <v>741</v>
      </c>
      <c r="U257" s="80" t="s">
        <v>741</v>
      </c>
      <c r="V257" s="85" t="str">
        <f>VLOOKUP( U257, $R$2:$T$61, 3, FALSE )</f>
        <v>RheemPlugInDedicated50</v>
      </c>
      <c r="W257" s="116">
        <v>0</v>
      </c>
      <c r="X257" s="46" t="s">
        <v>8</v>
      </c>
      <c r="Y257" s="47">
        <v>44760</v>
      </c>
      <c r="Z257" s="44" t="s">
        <v>88</v>
      </c>
      <c r="AA257" s="127" t="str">
        <f t="shared" si="141"/>
        <v>2,     197982,   "PROPH50 T0 RH120  (50 gal)"</v>
      </c>
      <c r="AB257" s="129" t="str">
        <f t="shared" si="140"/>
        <v>Rheem</v>
      </c>
      <c r="AC257" s="144" t="s">
        <v>774</v>
      </c>
      <c r="AD257" s="154">
        <f>COUNTIF(AC$64:AC$428, AC257)</f>
        <v>1</v>
      </c>
      <c r="AE257" s="127" t="str">
        <f t="shared" si="142"/>
        <v xml:space="preserve">          case  PROPH50 T0 RH120  (50 gal)   :   "RheemPROPH50T0RH120"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3:48" s="6" customFormat="1" ht="15" customHeight="1" x14ac:dyDescent="0.25">
      <c r="C258" s="147" t="str">
        <f t="shared" si="155"/>
        <v>Rheem</v>
      </c>
      <c r="D258" s="147" t="str">
        <f t="shared" si="156"/>
        <v>PROPH40 T0 RH120-M  (40 gal, JA13)</v>
      </c>
      <c r="E258" s="147">
        <f t="shared" si="148"/>
        <v>198077</v>
      </c>
      <c r="F258" s="55">
        <f t="shared" si="160"/>
        <v>40</v>
      </c>
      <c r="G258" s="6" t="str">
        <f t="shared" si="157"/>
        <v>RheemPlugInShared40</v>
      </c>
      <c r="H258" s="117">
        <f t="shared" si="158"/>
        <v>1</v>
      </c>
      <c r="I258" s="157" t="str">
        <f t="shared" si="150"/>
        <v>RheemPROPH40T0RH120M</v>
      </c>
      <c r="J258" s="91" t="s">
        <v>192</v>
      </c>
      <c r="K258" s="32">
        <v>3</v>
      </c>
      <c r="L258" s="75">
        <f t="shared" si="159"/>
        <v>19</v>
      </c>
      <c r="M258" s="145" t="s">
        <v>88</v>
      </c>
      <c r="N258" s="62">
        <f t="shared" si="151"/>
        <v>80</v>
      </c>
      <c r="O258" s="62">
        <f xml:space="preserve"> (L258*10000) + (N258*100) + VLOOKUP( U258, $R$2:$T$61, 2, FALSE )</f>
        <v>198077</v>
      </c>
      <c r="P258" s="59" t="str">
        <f t="shared" si="161"/>
        <v>PROPH40 T0 RH120-M  (40 gal, JA13)</v>
      </c>
      <c r="Q258" s="156">
        <f>COUNTIF(P$64:P$428, P258)</f>
        <v>1</v>
      </c>
      <c r="R258" s="144" t="s">
        <v>755</v>
      </c>
      <c r="S258" s="14">
        <v>40</v>
      </c>
      <c r="T258" s="99" t="s">
        <v>736</v>
      </c>
      <c r="U258" s="80" t="s">
        <v>736</v>
      </c>
      <c r="V258" s="85" t="str">
        <f>VLOOKUP( U258, $R$2:$T$61, 3, FALSE )</f>
        <v>RheemPlugInShared40</v>
      </c>
      <c r="W258" s="116">
        <v>1</v>
      </c>
      <c r="X258" s="46" t="s">
        <v>8</v>
      </c>
      <c r="Y258" s="47">
        <v>44760</v>
      </c>
      <c r="Z258" s="44" t="s">
        <v>88</v>
      </c>
      <c r="AA258" s="127" t="str">
        <f t="shared" si="141"/>
        <v>2,     198077,   "PROPH40 T0 RH120-M  (40 gal, JA13)"</v>
      </c>
      <c r="AB258" s="129" t="str">
        <f t="shared" si="140"/>
        <v>Rheem</v>
      </c>
      <c r="AC258" s="147" t="s">
        <v>775</v>
      </c>
      <c r="AD258" s="154">
        <f>COUNTIF(AC$64:AC$428, AC258)</f>
        <v>1</v>
      </c>
      <c r="AE258" s="127" t="str">
        <f t="shared" si="142"/>
        <v xml:space="preserve">          case  PROPH40 T0 RH120-M  (40 gal, JA13)   :   "RheemPROPH40T0RH120M"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3:48" s="6" customFormat="1" ht="15" customHeight="1" x14ac:dyDescent="0.25">
      <c r="C259" s="147" t="str">
        <f t="shared" si="155"/>
        <v>Rheem</v>
      </c>
      <c r="D259" s="147" t="str">
        <f t="shared" si="156"/>
        <v>PROPH40 T0 RH120-MSO  (40 gal, JA13)</v>
      </c>
      <c r="E259" s="147">
        <f t="shared" si="148"/>
        <v>198177</v>
      </c>
      <c r="F259" s="55">
        <f t="shared" si="160"/>
        <v>40</v>
      </c>
      <c r="G259" s="6" t="str">
        <f t="shared" si="157"/>
        <v>RheemPlugInShared40</v>
      </c>
      <c r="H259" s="117">
        <f t="shared" si="158"/>
        <v>1</v>
      </c>
      <c r="I259" s="157" t="str">
        <f t="shared" si="150"/>
        <v>RheemPROPH40T0RH120MSO</v>
      </c>
      <c r="J259" s="91" t="s">
        <v>192</v>
      </c>
      <c r="K259" s="32">
        <v>3</v>
      </c>
      <c r="L259" s="75">
        <f t="shared" si="159"/>
        <v>19</v>
      </c>
      <c r="M259" s="145" t="s">
        <v>88</v>
      </c>
      <c r="N259" s="62">
        <f t="shared" si="151"/>
        <v>81</v>
      </c>
      <c r="O259" s="62">
        <f t="shared" ref="O259" si="162" xml:space="preserve"> (L259*10000) + (N259*100) + VLOOKUP( U259, $R$2:$T$61, 2, FALSE )</f>
        <v>198177</v>
      </c>
      <c r="P259" s="59" t="str">
        <f t="shared" si="161"/>
        <v>PROPH40 T0 RH120-MSO  (40 gal, JA13)</v>
      </c>
      <c r="Q259" s="156">
        <f>COUNTIF(P$64:P$428, P259)</f>
        <v>1</v>
      </c>
      <c r="R259" s="144" t="s">
        <v>756</v>
      </c>
      <c r="S259" s="14">
        <v>40</v>
      </c>
      <c r="T259" s="99" t="s">
        <v>736</v>
      </c>
      <c r="U259" s="80" t="s">
        <v>736</v>
      </c>
      <c r="V259" s="85" t="str">
        <f>VLOOKUP( U259, $R$2:$T$61, 3, FALSE )</f>
        <v>RheemPlugInShared40</v>
      </c>
      <c r="W259" s="116">
        <v>1</v>
      </c>
      <c r="X259" s="46" t="s">
        <v>8</v>
      </c>
      <c r="Y259" s="47">
        <v>44760</v>
      </c>
      <c r="Z259" s="44"/>
      <c r="AA259" s="127" t="str">
        <f t="shared" si="141"/>
        <v>2,     198177,   "PROPH40 T0 RH120-MSO  (40 gal, JA13)"</v>
      </c>
      <c r="AB259" s="129" t="str">
        <f t="shared" si="140"/>
        <v>Rheem</v>
      </c>
      <c r="AC259" s="144" t="s">
        <v>776</v>
      </c>
      <c r="AD259" s="154">
        <f>COUNTIF(AC$64:AC$428, AC259)</f>
        <v>1</v>
      </c>
      <c r="AE259" s="127" t="str">
        <f t="shared" si="142"/>
        <v xml:space="preserve">          case  PROPH40 T0 RH120-MSO  (40 gal, JA13)   :   "RheemPROPH40T0RH120MSO"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3:48" s="6" customFormat="1" ht="15" customHeight="1" x14ac:dyDescent="0.25">
      <c r="C260" s="147" t="str">
        <f t="shared" si="155"/>
        <v>Rheem</v>
      </c>
      <c r="D260" s="147" t="str">
        <f t="shared" si="156"/>
        <v>PROPH50 T0 RH120-M  (50 gal, JA13)</v>
      </c>
      <c r="E260" s="147">
        <f t="shared" si="148"/>
        <v>198278</v>
      </c>
      <c r="F260" s="55">
        <f t="shared" si="160"/>
        <v>50</v>
      </c>
      <c r="G260" s="6" t="str">
        <f t="shared" si="157"/>
        <v>RheemPlugInShared50</v>
      </c>
      <c r="H260" s="117">
        <f t="shared" si="158"/>
        <v>1</v>
      </c>
      <c r="I260" s="157" t="str">
        <f t="shared" si="150"/>
        <v>RheemPROPH50T0RH120M</v>
      </c>
      <c r="J260" s="91" t="s">
        <v>192</v>
      </c>
      <c r="K260" s="32">
        <v>3</v>
      </c>
      <c r="L260" s="75">
        <f t="shared" si="159"/>
        <v>19</v>
      </c>
      <c r="M260" s="145" t="s">
        <v>88</v>
      </c>
      <c r="N260" s="62">
        <f t="shared" si="151"/>
        <v>82</v>
      </c>
      <c r="O260" s="62">
        <f xml:space="preserve"> (L260*10000) + (N260*100) + VLOOKUP( U260, $R$2:$T$61, 2, FALSE )</f>
        <v>198278</v>
      </c>
      <c r="P260" s="59" t="str">
        <f t="shared" si="161"/>
        <v>PROPH50 T0 RH120-M  (50 gal, JA13)</v>
      </c>
      <c r="Q260" s="156">
        <f>COUNTIF(P$64:P$428, P260)</f>
        <v>1</v>
      </c>
      <c r="R260" s="144" t="s">
        <v>757</v>
      </c>
      <c r="S260" s="14">
        <v>50</v>
      </c>
      <c r="T260" s="99" t="s">
        <v>737</v>
      </c>
      <c r="U260" s="80" t="s">
        <v>737</v>
      </c>
      <c r="V260" s="85" t="str">
        <f>VLOOKUP( U260, $R$2:$T$61, 3, FALSE )</f>
        <v>RheemPlugInShared50</v>
      </c>
      <c r="W260" s="116">
        <v>1</v>
      </c>
      <c r="X260" s="46" t="s">
        <v>8</v>
      </c>
      <c r="Y260" s="47">
        <v>44760</v>
      </c>
      <c r="Z260" s="44"/>
      <c r="AA260" s="127" t="str">
        <f t="shared" si="141"/>
        <v>2,     198278,   "PROPH50 T0 RH120-M  (50 gal, JA13)"</v>
      </c>
      <c r="AB260" s="129" t="str">
        <f t="shared" si="140"/>
        <v>Rheem</v>
      </c>
      <c r="AC260" s="146" t="s">
        <v>777</v>
      </c>
      <c r="AD260" s="154">
        <f>COUNTIF(AC$64:AC$428, AC260)</f>
        <v>1</v>
      </c>
      <c r="AE260" s="127" t="str">
        <f t="shared" si="142"/>
        <v xml:space="preserve">          case  PROPH50 T0 RH120-M  (50 gal, JA13)   :   "RheemPROPH50T0RH120M"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3:48" s="6" customFormat="1" ht="15" customHeight="1" x14ac:dyDescent="0.25">
      <c r="C261" s="147" t="str">
        <f t="shared" si="155"/>
        <v>Rheem</v>
      </c>
      <c r="D261" s="147" t="str">
        <f t="shared" si="156"/>
        <v>PROPH50 T0 RH120-MSO  (50 gal, JA13)</v>
      </c>
      <c r="E261" s="147">
        <f t="shared" si="148"/>
        <v>198378</v>
      </c>
      <c r="F261" s="55">
        <f t="shared" si="160"/>
        <v>50</v>
      </c>
      <c r="G261" s="6" t="str">
        <f t="shared" si="157"/>
        <v>RheemPlugInShared50</v>
      </c>
      <c r="H261" s="117">
        <f t="shared" si="158"/>
        <v>1</v>
      </c>
      <c r="I261" s="157" t="str">
        <f t="shared" si="150"/>
        <v>RheemPROPH50T0RH120MSO</v>
      </c>
      <c r="J261" s="91" t="s">
        <v>192</v>
      </c>
      <c r="K261" s="32">
        <v>3</v>
      </c>
      <c r="L261" s="75">
        <f t="shared" si="159"/>
        <v>19</v>
      </c>
      <c r="M261" s="145" t="s">
        <v>88</v>
      </c>
      <c r="N261" s="62">
        <f t="shared" si="151"/>
        <v>83</v>
      </c>
      <c r="O261" s="62">
        <f xml:space="preserve"> (L261*10000) + (N261*100) + VLOOKUP( U261, $R$2:$T$61, 2, FALSE )</f>
        <v>198378</v>
      </c>
      <c r="P261" s="59" t="str">
        <f t="shared" si="161"/>
        <v>PROPH50 T0 RH120-MSO  (50 gal, JA13)</v>
      </c>
      <c r="Q261" s="156">
        <f>COUNTIF(P$64:P$428, P261)</f>
        <v>1</v>
      </c>
      <c r="R261" s="144" t="s">
        <v>758</v>
      </c>
      <c r="S261" s="14">
        <v>50</v>
      </c>
      <c r="T261" s="99" t="s">
        <v>737</v>
      </c>
      <c r="U261" s="80" t="s">
        <v>737</v>
      </c>
      <c r="V261" s="85" t="str">
        <f>VLOOKUP( U261, $R$2:$T$61, 3, FALSE )</f>
        <v>RheemPlugInShared50</v>
      </c>
      <c r="W261" s="116">
        <v>1</v>
      </c>
      <c r="X261" s="46" t="s">
        <v>8</v>
      </c>
      <c r="Y261" s="47">
        <v>44760</v>
      </c>
      <c r="Z261" s="44"/>
      <c r="AA261" s="127" t="str">
        <f t="shared" si="141"/>
        <v>2,     198378,   "PROPH50 T0 RH120-MSO  (50 gal, JA13)"</v>
      </c>
      <c r="AB261" s="129" t="str">
        <f t="shared" si="140"/>
        <v>Rheem</v>
      </c>
      <c r="AC261" s="146" t="s">
        <v>778</v>
      </c>
      <c r="AD261" s="154">
        <f>COUNTIF(AC$64:AC$428, AC261)</f>
        <v>1</v>
      </c>
      <c r="AE261" s="127" t="str">
        <f t="shared" si="142"/>
        <v xml:space="preserve">          case  PROPH50 T0 RH120-MSO  (50 gal, JA13)   :   "RheemPROPH50T0RH120MSO"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3:48" s="6" customFormat="1" ht="15" customHeight="1" x14ac:dyDescent="0.25">
      <c r="C262" s="147" t="str">
        <f t="shared" si="155"/>
        <v>Rheem</v>
      </c>
      <c r="D262" s="147" t="str">
        <f t="shared" si="156"/>
        <v>PROPH65 T0 RH120-M  (65 gal, JA13)</v>
      </c>
      <c r="E262" s="147">
        <f t="shared" si="148"/>
        <v>198479</v>
      </c>
      <c r="F262" s="55">
        <f t="shared" si="160"/>
        <v>65</v>
      </c>
      <c r="G262" s="6" t="str">
        <f t="shared" si="157"/>
        <v>RheemPlugInShared65</v>
      </c>
      <c r="H262" s="117">
        <f t="shared" si="158"/>
        <v>1</v>
      </c>
      <c r="I262" s="157" t="str">
        <f t="shared" si="150"/>
        <v>RheemPROPH65T0RH120M</v>
      </c>
      <c r="J262" s="91" t="s">
        <v>192</v>
      </c>
      <c r="K262" s="32">
        <v>3</v>
      </c>
      <c r="L262" s="75">
        <f t="shared" si="159"/>
        <v>19</v>
      </c>
      <c r="M262" s="145" t="s">
        <v>88</v>
      </c>
      <c r="N262" s="62">
        <f t="shared" si="151"/>
        <v>84</v>
      </c>
      <c r="O262" s="62">
        <f xml:space="preserve"> (L262*10000) + (N262*100) + VLOOKUP( U262, $R$2:$T$61, 2, FALSE )</f>
        <v>198479</v>
      </c>
      <c r="P262" s="59" t="str">
        <f t="shared" si="161"/>
        <v>PROPH65 T0 RH120-M  (65 gal, JA13)</v>
      </c>
      <c r="Q262" s="156">
        <f>COUNTIF(P$64:P$428, P262)</f>
        <v>1</v>
      </c>
      <c r="R262" s="144" t="s">
        <v>759</v>
      </c>
      <c r="S262" s="14">
        <v>65</v>
      </c>
      <c r="T262" s="99" t="s">
        <v>738</v>
      </c>
      <c r="U262" s="80" t="s">
        <v>738</v>
      </c>
      <c r="V262" s="85" t="str">
        <f>VLOOKUP( U262, $R$2:$T$61, 3, FALSE )</f>
        <v>RheemPlugInShared65</v>
      </c>
      <c r="W262" s="116">
        <v>1</v>
      </c>
      <c r="X262" s="46">
        <v>3</v>
      </c>
      <c r="Y262" s="47">
        <v>44760</v>
      </c>
      <c r="Z262" s="44"/>
      <c r="AA262" s="127" t="str">
        <f t="shared" si="141"/>
        <v>2,     198479,   "PROPH65 T0 RH120-M  (65 gal, JA13)"</v>
      </c>
      <c r="AB262" s="129" t="str">
        <f t="shared" si="140"/>
        <v>Rheem</v>
      </c>
      <c r="AC262" s="146" t="s">
        <v>779</v>
      </c>
      <c r="AD262" s="154">
        <f>COUNTIF(AC$64:AC$428, AC262)</f>
        <v>1</v>
      </c>
      <c r="AE262" s="127" t="str">
        <f t="shared" si="142"/>
        <v xml:space="preserve">          case  PROPH65 T0 RH120-M  (65 gal, JA13)   :   "RheemPROPH65T0RH120M"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3:48" s="6" customFormat="1" ht="15" customHeight="1" x14ac:dyDescent="0.25">
      <c r="C263" s="147" t="str">
        <f t="shared" si="155"/>
        <v>Rheem</v>
      </c>
      <c r="D263" s="147" t="str">
        <f t="shared" si="156"/>
        <v>PROPH65 T0 RH120-MSO  (65 gal, JA13)</v>
      </c>
      <c r="E263" s="147">
        <f t="shared" si="148"/>
        <v>198579</v>
      </c>
      <c r="F263" s="55">
        <f t="shared" si="160"/>
        <v>65</v>
      </c>
      <c r="G263" s="6" t="str">
        <f t="shared" si="157"/>
        <v>RheemPlugInShared65</v>
      </c>
      <c r="H263" s="117">
        <f t="shared" si="158"/>
        <v>1</v>
      </c>
      <c r="I263" s="157" t="str">
        <f t="shared" si="150"/>
        <v>RheemPROPH65T0RH120MSO</v>
      </c>
      <c r="J263" s="91" t="s">
        <v>192</v>
      </c>
      <c r="K263" s="32">
        <v>3</v>
      </c>
      <c r="L263" s="75">
        <f t="shared" si="159"/>
        <v>19</v>
      </c>
      <c r="M263" s="145" t="s">
        <v>88</v>
      </c>
      <c r="N263" s="62">
        <f t="shared" si="151"/>
        <v>85</v>
      </c>
      <c r="O263" s="62">
        <f xml:space="preserve"> (L263*10000) + (N263*100) + VLOOKUP( U263, $R$2:$T$61, 2, FALSE )</f>
        <v>198579</v>
      </c>
      <c r="P263" s="59" t="str">
        <f t="shared" si="161"/>
        <v>PROPH65 T0 RH120-MSO  (65 gal, JA13)</v>
      </c>
      <c r="Q263" s="156">
        <f>COUNTIF(P$64:P$428, P263)</f>
        <v>1</v>
      </c>
      <c r="R263" s="144" t="s">
        <v>760</v>
      </c>
      <c r="S263" s="14">
        <v>65</v>
      </c>
      <c r="T263" s="99" t="s">
        <v>738</v>
      </c>
      <c r="U263" s="80" t="s">
        <v>738</v>
      </c>
      <c r="V263" s="85" t="str">
        <f>VLOOKUP( U263, $R$2:$T$61, 3, FALSE )</f>
        <v>RheemPlugInShared65</v>
      </c>
      <c r="W263" s="116">
        <v>1</v>
      </c>
      <c r="X263" s="46">
        <v>3</v>
      </c>
      <c r="Y263" s="47">
        <v>44760</v>
      </c>
      <c r="Z263" s="44"/>
      <c r="AA263" s="127" t="str">
        <f t="shared" ref="AA263:AA326" si="163">"2,     "&amp;E263&amp;",   """&amp;P263&amp;""""</f>
        <v>2,     198579,   "PROPH65 T0 RH120-MSO  (65 gal, JA13)"</v>
      </c>
      <c r="AB263" s="129" t="str">
        <f t="shared" si="140"/>
        <v>Rheem</v>
      </c>
      <c r="AC263" s="146" t="s">
        <v>780</v>
      </c>
      <c r="AD263" s="154">
        <f>COUNTIF(AC$64:AC$428, AC263)</f>
        <v>1</v>
      </c>
      <c r="AE263" s="127" t="str">
        <f t="shared" ref="AE263:AE326" si="164">"          case  "&amp;D263&amp;"   :   """&amp;AC263&amp;""""</f>
        <v xml:space="preserve">          case  PROPH65 T0 RH120-MSO  (65 gal, JA13)   :   "RheemPROPH65T0RH120MSO"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3:48" s="6" customFormat="1" ht="15" customHeight="1" x14ac:dyDescent="0.25">
      <c r="C264" s="147" t="str">
        <f t="shared" si="155"/>
        <v>Rheem</v>
      </c>
      <c r="D264" s="147" t="str">
        <f t="shared" si="156"/>
        <v>PROPH80 T0 RH120-M  (80 gal, JA13)</v>
      </c>
      <c r="E264" s="147">
        <f t="shared" si="148"/>
        <v>198680</v>
      </c>
      <c r="F264" s="55">
        <f t="shared" si="160"/>
        <v>80</v>
      </c>
      <c r="G264" s="6" t="str">
        <f t="shared" si="157"/>
        <v>RheemPlugInShared80</v>
      </c>
      <c r="H264" s="117">
        <f t="shared" si="158"/>
        <v>1</v>
      </c>
      <c r="I264" s="157" t="str">
        <f t="shared" si="150"/>
        <v>RheemPROPH80T0RH120M</v>
      </c>
      <c r="J264" s="91" t="s">
        <v>192</v>
      </c>
      <c r="K264" s="32">
        <v>3</v>
      </c>
      <c r="L264" s="75">
        <f t="shared" si="159"/>
        <v>19</v>
      </c>
      <c r="M264" s="145" t="s">
        <v>88</v>
      </c>
      <c r="N264" s="62">
        <f t="shared" si="151"/>
        <v>86</v>
      </c>
      <c r="O264" s="62">
        <f xml:space="preserve"> (L264*10000) + (N264*100) + VLOOKUP( U264, $R$2:$T$61, 2, FALSE )</f>
        <v>198680</v>
      </c>
      <c r="P264" s="59" t="str">
        <f t="shared" si="161"/>
        <v>PROPH80 T0 RH120-M  (80 gal, JA13)</v>
      </c>
      <c r="Q264" s="156">
        <f>COUNTIF(P$64:P$428, P264)</f>
        <v>1</v>
      </c>
      <c r="R264" s="144" t="s">
        <v>761</v>
      </c>
      <c r="S264" s="14">
        <v>80</v>
      </c>
      <c r="T264" s="99" t="s">
        <v>739</v>
      </c>
      <c r="U264" s="80" t="s">
        <v>739</v>
      </c>
      <c r="V264" s="85" t="str">
        <f>VLOOKUP( U264, $R$2:$T$61, 3, FALSE )</f>
        <v>RheemPlugInShared80</v>
      </c>
      <c r="W264" s="116">
        <v>1</v>
      </c>
      <c r="X264" s="46" t="s">
        <v>13</v>
      </c>
      <c r="Y264" s="47">
        <v>44760</v>
      </c>
      <c r="Z264" s="44"/>
      <c r="AA264" s="127" t="str">
        <f t="shared" si="163"/>
        <v>2,     198680,   "PROPH80 T0 RH120-M  (80 gal, JA13)"</v>
      </c>
      <c r="AB264" s="129" t="str">
        <f t="shared" si="140"/>
        <v>Rheem</v>
      </c>
      <c r="AC264" s="146" t="s">
        <v>781</v>
      </c>
      <c r="AD264" s="154">
        <f>COUNTIF(AC$64:AC$428, AC264)</f>
        <v>1</v>
      </c>
      <c r="AE264" s="127" t="str">
        <f t="shared" si="164"/>
        <v xml:space="preserve">          case  PROPH80 T0 RH120-M  (80 gal, JA13)   :   "RheemPROPH80T0RH120M"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3:48" s="6" customFormat="1" ht="15" customHeight="1" x14ac:dyDescent="0.25">
      <c r="C265" s="147" t="str">
        <f t="shared" si="155"/>
        <v>Rheem</v>
      </c>
      <c r="D265" s="147" t="str">
        <f t="shared" si="156"/>
        <v>PROPH80 T0 RH120-MSO  (80 gal, JA13)</v>
      </c>
      <c r="E265" s="147">
        <f t="shared" si="148"/>
        <v>198780</v>
      </c>
      <c r="F265" s="55">
        <f t="shared" si="160"/>
        <v>80</v>
      </c>
      <c r="G265" s="6" t="str">
        <f t="shared" si="157"/>
        <v>RheemPlugInShared80</v>
      </c>
      <c r="H265" s="117">
        <f t="shared" si="158"/>
        <v>1</v>
      </c>
      <c r="I265" s="157" t="str">
        <f t="shared" si="150"/>
        <v>RheemPROPH80T0RH120MSO</v>
      </c>
      <c r="J265" s="91" t="s">
        <v>192</v>
      </c>
      <c r="K265" s="32">
        <v>3</v>
      </c>
      <c r="L265" s="75">
        <f t="shared" si="159"/>
        <v>19</v>
      </c>
      <c r="M265" s="145" t="s">
        <v>88</v>
      </c>
      <c r="N265" s="62">
        <f t="shared" si="151"/>
        <v>87</v>
      </c>
      <c r="O265" s="62">
        <f xml:space="preserve"> (L265*10000) + (N265*100) + VLOOKUP( U265, $R$2:$T$61, 2, FALSE )</f>
        <v>198780</v>
      </c>
      <c r="P265" s="59" t="str">
        <f t="shared" si="161"/>
        <v>PROPH80 T0 RH120-MSO  (80 gal, JA13)</v>
      </c>
      <c r="Q265" s="156">
        <f>COUNTIF(P$64:P$428, P265)</f>
        <v>1</v>
      </c>
      <c r="R265" s="144" t="s">
        <v>762</v>
      </c>
      <c r="S265" s="14">
        <v>80</v>
      </c>
      <c r="T265" s="99" t="s">
        <v>739</v>
      </c>
      <c r="U265" s="80" t="s">
        <v>739</v>
      </c>
      <c r="V265" s="85" t="str">
        <f>VLOOKUP( U265, $R$2:$T$61, 3, FALSE )</f>
        <v>RheemPlugInShared80</v>
      </c>
      <c r="W265" s="116">
        <v>1</v>
      </c>
      <c r="X265" s="46" t="s">
        <v>13</v>
      </c>
      <c r="Y265" s="47">
        <v>44760</v>
      </c>
      <c r="Z265" s="44"/>
      <c r="AA265" s="127" t="str">
        <f t="shared" si="163"/>
        <v>2,     198780,   "PROPH80 T0 RH120-MSO  (80 gal, JA13)"</v>
      </c>
      <c r="AB265" s="129" t="str">
        <f t="shared" si="140"/>
        <v>Rheem</v>
      </c>
      <c r="AC265" s="146" t="s">
        <v>782</v>
      </c>
      <c r="AD265" s="154">
        <f>COUNTIF(AC$64:AC$428, AC265)</f>
        <v>1</v>
      </c>
      <c r="AE265" s="127" t="str">
        <f t="shared" si="164"/>
        <v xml:space="preserve">          case  PROPH80 T0 RH120-MSO  (80 gal, JA13)   :   "RheemPROPH80T0RH120MSO"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3:48" s="6" customFormat="1" ht="15" customHeight="1" x14ac:dyDescent="0.25">
      <c r="C266" s="121" t="str">
        <f t="shared" si="146"/>
        <v>Rheem Canada</v>
      </c>
      <c r="D266" s="121" t="str">
        <f t="shared" si="147"/>
        <v>CPROPH40 T2 RH375-15  (40 gal)</v>
      </c>
      <c r="E266" s="121">
        <f t="shared" si="148"/>
        <v>280159</v>
      </c>
      <c r="F266" s="55">
        <f t="shared" si="152"/>
        <v>40</v>
      </c>
      <c r="G266" s="6" t="str">
        <f t="shared" si="149"/>
        <v>Rheem2020Prem40</v>
      </c>
      <c r="H266" s="117">
        <f t="shared" ref="H266:H303" si="165">W266</f>
        <v>0</v>
      </c>
      <c r="I266" s="157" t="str">
        <f t="shared" si="150"/>
        <v>RheemCanCPROPH40T2RH37515</v>
      </c>
      <c r="J266" s="91" t="s">
        <v>192</v>
      </c>
      <c r="K266" s="32">
        <v>4</v>
      </c>
      <c r="L266" s="75">
        <f t="shared" si="134"/>
        <v>28</v>
      </c>
      <c r="M266" s="12" t="s">
        <v>351</v>
      </c>
      <c r="N266" s="61">
        <v>1</v>
      </c>
      <c r="O266" s="62">
        <f xml:space="preserve"> (L266*10000) + (N266*100) + VLOOKUP( U266, $R$2:$T$61, 2, FALSE )</f>
        <v>280159</v>
      </c>
      <c r="P266" s="59" t="str">
        <f t="shared" si="153"/>
        <v>CPROPH40 T2 RH375-15  (40 gal)</v>
      </c>
      <c r="Q266" s="156">
        <f>COUNTIF(P$64:P$428, P266)</f>
        <v>1</v>
      </c>
      <c r="R266" s="10" t="s">
        <v>394</v>
      </c>
      <c r="S266" s="11">
        <v>40</v>
      </c>
      <c r="T266" s="30"/>
      <c r="U266" s="80" t="s">
        <v>277</v>
      </c>
      <c r="V266" s="85" t="str">
        <f>VLOOKUP( U266, $R$2:$T$61, 3, FALSE )</f>
        <v>Rheem2020Prem40</v>
      </c>
      <c r="W266" s="116">
        <v>0</v>
      </c>
      <c r="X266" s="42">
        <v>2</v>
      </c>
      <c r="Y266" s="43">
        <v>44127</v>
      </c>
      <c r="Z266" s="44"/>
      <c r="AA266" s="127" t="str">
        <f t="shared" si="163"/>
        <v>2,     280159,   "CPROPH40 T2 RH375-15  (40 gal)"</v>
      </c>
      <c r="AB266" s="128" t="s">
        <v>433</v>
      </c>
      <c r="AC266" s="131" t="s">
        <v>579</v>
      </c>
      <c r="AD266" s="154">
        <f>COUNTIF(AC$64:AC$428, AC266)</f>
        <v>1</v>
      </c>
      <c r="AE266" s="127" t="str">
        <f t="shared" si="164"/>
        <v xml:space="preserve">          case  CPROPH40 T2 RH375-15  (40 gal)   :   "RheemCanCPROPH40T2RH37515"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3:48" s="6" customFormat="1" ht="15" customHeight="1" x14ac:dyDescent="0.25">
      <c r="C267" s="121" t="str">
        <f t="shared" si="146"/>
        <v>Rheem Canada</v>
      </c>
      <c r="D267" s="121" t="str">
        <f t="shared" si="147"/>
        <v>CPROPH50 T2 RH375-15  (50 gal)</v>
      </c>
      <c r="E267" s="121">
        <f t="shared" si="148"/>
        <v>280260</v>
      </c>
      <c r="F267" s="55">
        <f t="shared" si="152"/>
        <v>50</v>
      </c>
      <c r="G267" s="6" t="str">
        <f t="shared" si="149"/>
        <v>Rheem2020Prem50</v>
      </c>
      <c r="H267" s="117">
        <f t="shared" si="165"/>
        <v>0</v>
      </c>
      <c r="I267" s="157" t="str">
        <f t="shared" si="150"/>
        <v>RheemCanCPROPH50T2RH37515</v>
      </c>
      <c r="J267" s="91" t="s">
        <v>192</v>
      </c>
      <c r="K267" s="32">
        <v>4</v>
      </c>
      <c r="L267" s="75">
        <f t="shared" si="134"/>
        <v>28</v>
      </c>
      <c r="M267" s="12" t="s">
        <v>351</v>
      </c>
      <c r="N267" s="62">
        <f t="shared" ref="N267:N290" si="166">N266+1</f>
        <v>2</v>
      </c>
      <c r="O267" s="62">
        <f xml:space="preserve"> (L267*10000) + (N267*100) + VLOOKUP( U267, $R$2:$T$61, 2, FALSE )</f>
        <v>280260</v>
      </c>
      <c r="P267" s="59" t="str">
        <f t="shared" si="153"/>
        <v>CPROPH50 T2 RH375-15  (50 gal)</v>
      </c>
      <c r="Q267" s="156">
        <f>COUNTIF(P$64:P$428, P267)</f>
        <v>1</v>
      </c>
      <c r="R267" s="10" t="s">
        <v>371</v>
      </c>
      <c r="S267" s="11">
        <v>50</v>
      </c>
      <c r="T267" s="30"/>
      <c r="U267" s="80" t="s">
        <v>278</v>
      </c>
      <c r="V267" s="85" t="str">
        <f>VLOOKUP( U267, $R$2:$T$61, 3, FALSE )</f>
        <v>Rheem2020Prem50</v>
      </c>
      <c r="W267" s="116">
        <v>0</v>
      </c>
      <c r="X267" s="42" t="s">
        <v>8</v>
      </c>
      <c r="Y267" s="43">
        <v>44127</v>
      </c>
      <c r="Z267" s="44"/>
      <c r="AA267" s="127" t="str">
        <f t="shared" si="163"/>
        <v>2,     280260,   "CPROPH50 T2 RH375-15  (50 gal)"</v>
      </c>
      <c r="AB267" s="129" t="str">
        <f t="shared" si="140"/>
        <v>RheemCan</v>
      </c>
      <c r="AC267" s="131" t="s">
        <v>580</v>
      </c>
      <c r="AD267" s="154">
        <f>COUNTIF(AC$64:AC$428, AC267)</f>
        <v>1</v>
      </c>
      <c r="AE267" s="127" t="str">
        <f t="shared" si="164"/>
        <v xml:space="preserve">          case  CPROPH50 T2 RH375-15  (50 gal)   :   "RheemCanCPROPH50T2RH37515"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3:48" s="6" customFormat="1" ht="15" customHeight="1" x14ac:dyDescent="0.25">
      <c r="C268" s="121" t="str">
        <f t="shared" si="146"/>
        <v>Rheem Canada</v>
      </c>
      <c r="D268" s="121" t="str">
        <f t="shared" si="147"/>
        <v>CPROPH65 T2 RH375-15  (65 gal)</v>
      </c>
      <c r="E268" s="121">
        <f t="shared" si="148"/>
        <v>280361</v>
      </c>
      <c r="F268" s="55">
        <f t="shared" si="152"/>
        <v>65</v>
      </c>
      <c r="G268" s="6" t="str">
        <f t="shared" si="149"/>
        <v>Rheem2020Prem65</v>
      </c>
      <c r="H268" s="117">
        <f t="shared" si="165"/>
        <v>0</v>
      </c>
      <c r="I268" s="157" t="str">
        <f t="shared" si="150"/>
        <v>RheemCanCPROPH65T2RH37515</v>
      </c>
      <c r="J268" s="91" t="s">
        <v>192</v>
      </c>
      <c r="K268" s="32">
        <v>4</v>
      </c>
      <c r="L268" s="75">
        <f t="shared" si="134"/>
        <v>28</v>
      </c>
      <c r="M268" s="12" t="s">
        <v>351</v>
      </c>
      <c r="N268" s="62">
        <f t="shared" si="166"/>
        <v>3</v>
      </c>
      <c r="O268" s="62">
        <f xml:space="preserve"> (L268*10000) + (N268*100) + VLOOKUP( U268, $R$2:$T$61, 2, FALSE )</f>
        <v>280361</v>
      </c>
      <c r="P268" s="59" t="str">
        <f t="shared" si="153"/>
        <v>CPROPH65 T2 RH375-15  (65 gal)</v>
      </c>
      <c r="Q268" s="156">
        <f>COUNTIF(P$64:P$428, P268)</f>
        <v>1</v>
      </c>
      <c r="R268" s="10" t="s">
        <v>372</v>
      </c>
      <c r="S268" s="11">
        <v>65</v>
      </c>
      <c r="T268" s="30"/>
      <c r="U268" s="80" t="s">
        <v>279</v>
      </c>
      <c r="V268" s="85" t="str">
        <f>VLOOKUP( U268, $R$2:$T$61, 3, FALSE )</f>
        <v>Rheem2020Prem65</v>
      </c>
      <c r="W268" s="116">
        <v>0</v>
      </c>
      <c r="X268" s="42" t="s">
        <v>8</v>
      </c>
      <c r="Y268" s="43">
        <v>44127</v>
      </c>
      <c r="Z268" s="44"/>
      <c r="AA268" s="127" t="str">
        <f t="shared" si="163"/>
        <v>2,     280361,   "CPROPH65 T2 RH375-15  (65 gal)"</v>
      </c>
      <c r="AB268" s="129" t="str">
        <f t="shared" si="140"/>
        <v>RheemCan</v>
      </c>
      <c r="AC268" s="131" t="s">
        <v>581</v>
      </c>
      <c r="AD268" s="154">
        <f>COUNTIF(AC$64:AC$428, AC268)</f>
        <v>1</v>
      </c>
      <c r="AE268" s="127" t="str">
        <f t="shared" si="164"/>
        <v xml:space="preserve">          case  CPROPH65 T2 RH375-15  (65 gal)   :   "RheemCanCPROPH65T2RH37515"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3:48" s="6" customFormat="1" ht="15" customHeight="1" x14ac:dyDescent="0.25">
      <c r="C269" s="121" t="str">
        <f t="shared" si="146"/>
        <v>Rheem Canada</v>
      </c>
      <c r="D269" s="121" t="str">
        <f t="shared" si="147"/>
        <v>CPROPH80 T2 RH375-15  (80 gal)</v>
      </c>
      <c r="E269" s="121">
        <f t="shared" si="148"/>
        <v>280462</v>
      </c>
      <c r="F269" s="55">
        <f t="shared" si="152"/>
        <v>80</v>
      </c>
      <c r="G269" s="6" t="str">
        <f t="shared" si="149"/>
        <v>Rheem2020Prem80</v>
      </c>
      <c r="H269" s="117">
        <f t="shared" si="165"/>
        <v>0</v>
      </c>
      <c r="I269" s="157" t="str">
        <f t="shared" si="150"/>
        <v>RheemCanCPROPH80T2RH37515</v>
      </c>
      <c r="J269" s="91" t="s">
        <v>192</v>
      </c>
      <c r="K269" s="32">
        <v>4</v>
      </c>
      <c r="L269" s="75">
        <f t="shared" si="134"/>
        <v>28</v>
      </c>
      <c r="M269" s="12" t="s">
        <v>351</v>
      </c>
      <c r="N269" s="62">
        <f t="shared" si="166"/>
        <v>4</v>
      </c>
      <c r="O269" s="62">
        <f xml:space="preserve"> (L269*10000) + (N269*100) + VLOOKUP( U269, $R$2:$T$61, 2, FALSE )</f>
        <v>280462</v>
      </c>
      <c r="P269" s="59" t="str">
        <f t="shared" si="153"/>
        <v>CPROPH80 T2 RH375-15  (80 gal)</v>
      </c>
      <c r="Q269" s="156">
        <f>COUNTIF(P$64:P$428, P269)</f>
        <v>1</v>
      </c>
      <c r="R269" s="10" t="s">
        <v>373</v>
      </c>
      <c r="S269" s="11">
        <v>80</v>
      </c>
      <c r="T269" s="30"/>
      <c r="U269" s="80" t="s">
        <v>280</v>
      </c>
      <c r="V269" s="85" t="str">
        <f>VLOOKUP( U269, $R$2:$T$61, 3, FALSE )</f>
        <v>Rheem2020Prem80</v>
      </c>
      <c r="W269" s="116">
        <v>0</v>
      </c>
      <c r="X269" s="42">
        <v>4</v>
      </c>
      <c r="Y269" s="43">
        <v>44127</v>
      </c>
      <c r="Z269" s="44"/>
      <c r="AA269" s="127" t="str">
        <f t="shared" si="163"/>
        <v>2,     280462,   "CPROPH80 T2 RH375-15  (80 gal)"</v>
      </c>
      <c r="AB269" s="129" t="str">
        <f t="shared" si="140"/>
        <v>RheemCan</v>
      </c>
      <c r="AC269" s="131" t="s">
        <v>582</v>
      </c>
      <c r="AD269" s="154">
        <f>COUNTIF(AC$64:AC$428, AC269)</f>
        <v>1</v>
      </c>
      <c r="AE269" s="127" t="str">
        <f t="shared" si="164"/>
        <v xml:space="preserve">          case  CPROPH80 T2 RH375-15  (80 gal)   :   "RheemCanCPROPH80T2RH37515"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3:48" s="6" customFormat="1" ht="15" customHeight="1" x14ac:dyDescent="0.25">
      <c r="C270" s="121" t="str">
        <f t="shared" si="146"/>
        <v>Rheem Canada</v>
      </c>
      <c r="D270" s="121" t="str">
        <f t="shared" si="147"/>
        <v>CPROPH40 T2 RH375-30  (40 gal)</v>
      </c>
      <c r="E270" s="121">
        <f t="shared" si="148"/>
        <v>280559</v>
      </c>
      <c r="F270" s="55">
        <f t="shared" si="152"/>
        <v>40</v>
      </c>
      <c r="G270" s="6" t="str">
        <f t="shared" si="149"/>
        <v>Rheem2020Prem40</v>
      </c>
      <c r="H270" s="117">
        <f t="shared" si="165"/>
        <v>0</v>
      </c>
      <c r="I270" s="157" t="str">
        <f t="shared" si="150"/>
        <v>RheemCanCPROPH40T2RH37530</v>
      </c>
      <c r="J270" s="91" t="s">
        <v>192</v>
      </c>
      <c r="K270" s="32">
        <v>4</v>
      </c>
      <c r="L270" s="75">
        <f t="shared" si="134"/>
        <v>28</v>
      </c>
      <c r="M270" s="12" t="s">
        <v>351</v>
      </c>
      <c r="N270" s="62">
        <f t="shared" si="166"/>
        <v>5</v>
      </c>
      <c r="O270" s="62">
        <f xml:space="preserve"> (L270*10000) + (N270*100) + VLOOKUP( U270, $R$2:$T$61, 2, FALSE )</f>
        <v>280559</v>
      </c>
      <c r="P270" s="59" t="str">
        <f t="shared" si="153"/>
        <v>CPROPH40 T2 RH375-30  (40 gal)</v>
      </c>
      <c r="Q270" s="156">
        <f>COUNTIF(P$64:P$428, P270)</f>
        <v>1</v>
      </c>
      <c r="R270" s="10" t="s">
        <v>374</v>
      </c>
      <c r="S270" s="11">
        <v>40</v>
      </c>
      <c r="T270" s="30"/>
      <c r="U270" s="80" t="s">
        <v>277</v>
      </c>
      <c r="V270" s="85" t="str">
        <f>VLOOKUP( U270, $R$2:$T$61, 3, FALSE )</f>
        <v>Rheem2020Prem40</v>
      </c>
      <c r="W270" s="116">
        <v>0</v>
      </c>
      <c r="X270" s="42">
        <v>2</v>
      </c>
      <c r="Y270" s="43">
        <v>44127</v>
      </c>
      <c r="Z270" s="44"/>
      <c r="AA270" s="127" t="str">
        <f t="shared" si="163"/>
        <v>2,     280559,   "CPROPH40 T2 RH375-30  (40 gal)"</v>
      </c>
      <c r="AB270" s="129" t="str">
        <f t="shared" si="140"/>
        <v>RheemCan</v>
      </c>
      <c r="AC270" s="131" t="s">
        <v>583</v>
      </c>
      <c r="AD270" s="154">
        <f>COUNTIF(AC$64:AC$428, AC270)</f>
        <v>1</v>
      </c>
      <c r="AE270" s="127" t="str">
        <f t="shared" si="164"/>
        <v xml:space="preserve">          case  CPROPH40 T2 RH375-30  (40 gal)   :   "RheemCanCPROPH40T2RH37530"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3:48" s="6" customFormat="1" ht="15" customHeight="1" x14ac:dyDescent="0.25">
      <c r="C271" s="121" t="str">
        <f t="shared" si="146"/>
        <v>Rheem Canada</v>
      </c>
      <c r="D271" s="121" t="str">
        <f t="shared" si="147"/>
        <v>CPROPH50 T2 RH375-30  (50 gal)</v>
      </c>
      <c r="E271" s="121">
        <f t="shared" si="148"/>
        <v>280660</v>
      </c>
      <c r="F271" s="55">
        <f t="shared" si="152"/>
        <v>50</v>
      </c>
      <c r="G271" s="6" t="str">
        <f t="shared" si="149"/>
        <v>Rheem2020Prem50</v>
      </c>
      <c r="H271" s="117">
        <f t="shared" si="165"/>
        <v>0</v>
      </c>
      <c r="I271" s="157" t="str">
        <f t="shared" si="150"/>
        <v>RheemCanCPROPH50T2RH37530</v>
      </c>
      <c r="J271" s="91" t="s">
        <v>192</v>
      </c>
      <c r="K271" s="32">
        <v>4</v>
      </c>
      <c r="L271" s="75">
        <f t="shared" si="134"/>
        <v>28</v>
      </c>
      <c r="M271" s="12" t="s">
        <v>351</v>
      </c>
      <c r="N271" s="62">
        <f t="shared" si="166"/>
        <v>6</v>
      </c>
      <c r="O271" s="62">
        <f xml:space="preserve"> (L271*10000) + (N271*100) + VLOOKUP( U271, $R$2:$T$61, 2, FALSE )</f>
        <v>280660</v>
      </c>
      <c r="P271" s="59" t="str">
        <f t="shared" si="153"/>
        <v>CPROPH50 T2 RH375-30  (50 gal)</v>
      </c>
      <c r="Q271" s="156">
        <f>COUNTIF(P$64:P$428, P271)</f>
        <v>1</v>
      </c>
      <c r="R271" s="10" t="s">
        <v>375</v>
      </c>
      <c r="S271" s="11">
        <v>50</v>
      </c>
      <c r="T271" s="30"/>
      <c r="U271" s="80" t="s">
        <v>278</v>
      </c>
      <c r="V271" s="85" t="str">
        <f>VLOOKUP( U271, $R$2:$T$61, 3, FALSE )</f>
        <v>Rheem2020Prem50</v>
      </c>
      <c r="W271" s="116">
        <v>0</v>
      </c>
      <c r="X271" s="42" t="s">
        <v>8</v>
      </c>
      <c r="Y271" s="43">
        <v>44127</v>
      </c>
      <c r="Z271" s="44"/>
      <c r="AA271" s="127" t="str">
        <f t="shared" si="163"/>
        <v>2,     280660,   "CPROPH50 T2 RH375-30  (50 gal)"</v>
      </c>
      <c r="AB271" s="129" t="str">
        <f t="shared" ref="AB271:AB344" si="167">AB270</f>
        <v>RheemCan</v>
      </c>
      <c r="AC271" s="131" t="s">
        <v>584</v>
      </c>
      <c r="AD271" s="154">
        <f>COUNTIF(AC$64:AC$428, AC271)</f>
        <v>1</v>
      </c>
      <c r="AE271" s="127" t="str">
        <f t="shared" si="164"/>
        <v xml:space="preserve">          case  CPROPH50 T2 RH375-30  (50 gal)   :   "RheemCanCPROPH50T2RH37530"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3:48" s="6" customFormat="1" ht="15" customHeight="1" x14ac:dyDescent="0.25">
      <c r="C272" s="121" t="str">
        <f t="shared" si="146"/>
        <v>Rheem Canada</v>
      </c>
      <c r="D272" s="121" t="str">
        <f t="shared" si="147"/>
        <v>CPROPH65 T2 RH375-30  (65 gal)</v>
      </c>
      <c r="E272" s="121">
        <f t="shared" si="148"/>
        <v>280761</v>
      </c>
      <c r="F272" s="55">
        <f t="shared" si="152"/>
        <v>65</v>
      </c>
      <c r="G272" s="6" t="str">
        <f t="shared" si="149"/>
        <v>Rheem2020Prem65</v>
      </c>
      <c r="H272" s="117">
        <f t="shared" si="165"/>
        <v>0</v>
      </c>
      <c r="I272" s="157" t="str">
        <f t="shared" si="150"/>
        <v>RheemCanCPROPH65T2RH37530</v>
      </c>
      <c r="J272" s="91" t="s">
        <v>192</v>
      </c>
      <c r="K272" s="32">
        <v>4</v>
      </c>
      <c r="L272" s="75">
        <f t="shared" si="134"/>
        <v>28</v>
      </c>
      <c r="M272" s="12" t="s">
        <v>351</v>
      </c>
      <c r="N272" s="62">
        <f t="shared" si="166"/>
        <v>7</v>
      </c>
      <c r="O272" s="62">
        <f xml:space="preserve"> (L272*10000) + (N272*100) + VLOOKUP( U272, $R$2:$T$61, 2, FALSE )</f>
        <v>280761</v>
      </c>
      <c r="P272" s="59" t="str">
        <f t="shared" si="153"/>
        <v>CPROPH65 T2 RH375-30  (65 gal)</v>
      </c>
      <c r="Q272" s="156">
        <f>COUNTIF(P$64:P$428, P272)</f>
        <v>1</v>
      </c>
      <c r="R272" s="10" t="s">
        <v>376</v>
      </c>
      <c r="S272" s="11">
        <v>65</v>
      </c>
      <c r="T272" s="30"/>
      <c r="U272" s="80" t="s">
        <v>279</v>
      </c>
      <c r="V272" s="85" t="str">
        <f>VLOOKUP( U272, $R$2:$T$61, 3, FALSE )</f>
        <v>Rheem2020Prem65</v>
      </c>
      <c r="W272" s="116">
        <v>0</v>
      </c>
      <c r="X272" s="42" t="s">
        <v>8</v>
      </c>
      <c r="Y272" s="43">
        <v>44127</v>
      </c>
      <c r="Z272" s="44"/>
      <c r="AA272" s="127" t="str">
        <f t="shared" si="163"/>
        <v>2,     280761,   "CPROPH65 T2 RH375-30  (65 gal)"</v>
      </c>
      <c r="AB272" s="129" t="str">
        <f t="shared" si="167"/>
        <v>RheemCan</v>
      </c>
      <c r="AC272" s="131" t="s">
        <v>585</v>
      </c>
      <c r="AD272" s="154">
        <f>COUNTIF(AC$64:AC$428, AC272)</f>
        <v>1</v>
      </c>
      <c r="AE272" s="127" t="str">
        <f t="shared" si="164"/>
        <v xml:space="preserve">          case  CPROPH65 T2 RH375-30  (65 gal)   :   "RheemCanCPROPH65T2RH37530"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3:48" s="6" customFormat="1" ht="15" customHeight="1" x14ac:dyDescent="0.25">
      <c r="C273" s="121" t="str">
        <f t="shared" si="146"/>
        <v>Rheem Canada</v>
      </c>
      <c r="D273" s="121" t="str">
        <f t="shared" si="147"/>
        <v>CPROPH80 T2 RH375-30  (80 gal)</v>
      </c>
      <c r="E273" s="121">
        <f t="shared" si="148"/>
        <v>280862</v>
      </c>
      <c r="F273" s="55">
        <f t="shared" si="152"/>
        <v>80</v>
      </c>
      <c r="G273" s="6" t="str">
        <f t="shared" si="149"/>
        <v>Rheem2020Prem80</v>
      </c>
      <c r="H273" s="117">
        <f t="shared" si="165"/>
        <v>0</v>
      </c>
      <c r="I273" s="157" t="str">
        <f t="shared" si="150"/>
        <v>RheemCanCPROPH80T2RH37530</v>
      </c>
      <c r="J273" s="91" t="s">
        <v>192</v>
      </c>
      <c r="K273" s="32">
        <v>4</v>
      </c>
      <c r="L273" s="75">
        <f t="shared" si="134"/>
        <v>28</v>
      </c>
      <c r="M273" s="12" t="s">
        <v>351</v>
      </c>
      <c r="N273" s="62">
        <f t="shared" si="166"/>
        <v>8</v>
      </c>
      <c r="O273" s="62">
        <f xml:space="preserve"> (L273*10000) + (N273*100) + VLOOKUP( U273, $R$2:$T$61, 2, FALSE )</f>
        <v>280862</v>
      </c>
      <c r="P273" s="59" t="str">
        <f t="shared" si="153"/>
        <v>CPROPH80 T2 RH375-30  (80 gal)</v>
      </c>
      <c r="Q273" s="156">
        <f>COUNTIF(P$64:P$428, P273)</f>
        <v>1</v>
      </c>
      <c r="R273" s="10" t="s">
        <v>377</v>
      </c>
      <c r="S273" s="11">
        <v>80</v>
      </c>
      <c r="T273" s="30"/>
      <c r="U273" s="80" t="s">
        <v>280</v>
      </c>
      <c r="V273" s="85" t="str">
        <f>VLOOKUP( U273, $R$2:$T$61, 3, FALSE )</f>
        <v>Rheem2020Prem80</v>
      </c>
      <c r="W273" s="116">
        <v>0</v>
      </c>
      <c r="X273" s="42">
        <v>4</v>
      </c>
      <c r="Y273" s="43">
        <v>44127</v>
      </c>
      <c r="Z273" s="44"/>
      <c r="AA273" s="127" t="str">
        <f t="shared" si="163"/>
        <v>2,     280862,   "CPROPH80 T2 RH375-30  (80 gal)"</v>
      </c>
      <c r="AB273" s="129" t="str">
        <f t="shared" si="167"/>
        <v>RheemCan</v>
      </c>
      <c r="AC273" s="131" t="s">
        <v>586</v>
      </c>
      <c r="AD273" s="154">
        <f>COUNTIF(AC$64:AC$428, AC273)</f>
        <v>1</v>
      </c>
      <c r="AE273" s="127" t="str">
        <f t="shared" si="164"/>
        <v xml:space="preserve">          case  CPROPH80 T2 RH375-30  (80 gal)   :   "RheemCanCPROPH80T2RH37530"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3:48" s="6" customFormat="1" ht="15" customHeight="1" x14ac:dyDescent="0.25">
      <c r="C274" s="121" t="str">
        <f t="shared" si="146"/>
        <v>Rheem Canada</v>
      </c>
      <c r="D274" s="121" t="str">
        <f t="shared" si="147"/>
        <v>CPROPH40 T2 RH375-SO  (40 gal)</v>
      </c>
      <c r="E274" s="121">
        <f t="shared" si="148"/>
        <v>280959</v>
      </c>
      <c r="F274" s="55">
        <f t="shared" si="152"/>
        <v>40</v>
      </c>
      <c r="G274" s="6" t="str">
        <f t="shared" si="149"/>
        <v>Rheem2020Prem40</v>
      </c>
      <c r="H274" s="117">
        <f t="shared" si="165"/>
        <v>0</v>
      </c>
      <c r="I274" s="157" t="str">
        <f t="shared" si="150"/>
        <v>RheemCanCPROPH40T2RH375SO</v>
      </c>
      <c r="J274" s="91" t="s">
        <v>192</v>
      </c>
      <c r="K274" s="32">
        <v>4</v>
      </c>
      <c r="L274" s="75">
        <f t="shared" si="134"/>
        <v>28</v>
      </c>
      <c r="M274" s="12" t="s">
        <v>351</v>
      </c>
      <c r="N274" s="62">
        <f t="shared" si="166"/>
        <v>9</v>
      </c>
      <c r="O274" s="62">
        <f xml:space="preserve"> (L274*10000) + (N274*100) + VLOOKUP( U274, $R$2:$T$61, 2, FALSE )</f>
        <v>280959</v>
      </c>
      <c r="P274" s="59" t="str">
        <f t="shared" si="153"/>
        <v>CPROPH40 T2 RH375-SO  (40 gal)</v>
      </c>
      <c r="Q274" s="156">
        <f>COUNTIF(P$64:P$428, P274)</f>
        <v>1</v>
      </c>
      <c r="R274" s="10" t="s">
        <v>378</v>
      </c>
      <c r="S274" s="11">
        <v>40</v>
      </c>
      <c r="T274" s="30"/>
      <c r="U274" s="80" t="s">
        <v>277</v>
      </c>
      <c r="V274" s="85" t="str">
        <f>VLOOKUP( U274, $R$2:$T$61, 3, FALSE )</f>
        <v>Rheem2020Prem40</v>
      </c>
      <c r="W274" s="116">
        <v>0</v>
      </c>
      <c r="X274" s="42">
        <v>2</v>
      </c>
      <c r="Y274" s="43">
        <v>44127</v>
      </c>
      <c r="Z274" s="44"/>
      <c r="AA274" s="127" t="str">
        <f t="shared" si="163"/>
        <v>2,     280959,   "CPROPH40 T2 RH375-SO  (40 gal)"</v>
      </c>
      <c r="AB274" s="129" t="str">
        <f t="shared" si="167"/>
        <v>RheemCan</v>
      </c>
      <c r="AC274" s="131" t="s">
        <v>587</v>
      </c>
      <c r="AD274" s="154">
        <f>COUNTIF(AC$64:AC$428, AC274)</f>
        <v>1</v>
      </c>
      <c r="AE274" s="127" t="str">
        <f t="shared" si="164"/>
        <v xml:space="preserve">          case  CPROPH40 T2 RH375-SO  (40 gal)   :   "RheemCanCPROPH40T2RH375SO"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3:48" s="6" customFormat="1" ht="15" customHeight="1" x14ac:dyDescent="0.25">
      <c r="C275" s="121" t="str">
        <f t="shared" si="146"/>
        <v>Rheem Canada</v>
      </c>
      <c r="D275" s="121" t="str">
        <f t="shared" si="147"/>
        <v>CPROPH50 T2 RH375-SO  (50 gal)</v>
      </c>
      <c r="E275" s="121">
        <f t="shared" si="148"/>
        <v>281060</v>
      </c>
      <c r="F275" s="55">
        <f t="shared" si="152"/>
        <v>50</v>
      </c>
      <c r="G275" s="6" t="str">
        <f t="shared" si="149"/>
        <v>Rheem2020Prem50</v>
      </c>
      <c r="H275" s="117">
        <f t="shared" si="165"/>
        <v>0</v>
      </c>
      <c r="I275" s="157" t="str">
        <f t="shared" si="150"/>
        <v>RheemCanCPROPH50T2RH375SO</v>
      </c>
      <c r="J275" s="91" t="s">
        <v>192</v>
      </c>
      <c r="K275" s="32">
        <v>4</v>
      </c>
      <c r="L275" s="75">
        <f t="shared" si="134"/>
        <v>28</v>
      </c>
      <c r="M275" s="12" t="s">
        <v>351</v>
      </c>
      <c r="N275" s="62">
        <f t="shared" si="166"/>
        <v>10</v>
      </c>
      <c r="O275" s="62">
        <f xml:space="preserve"> (L275*10000) + (N275*100) + VLOOKUP( U275, $R$2:$T$61, 2, FALSE )</f>
        <v>281060</v>
      </c>
      <c r="P275" s="59" t="str">
        <f t="shared" si="153"/>
        <v>CPROPH50 T2 RH375-SO  (50 gal)</v>
      </c>
      <c r="Q275" s="156">
        <f>COUNTIF(P$64:P$428, P275)</f>
        <v>1</v>
      </c>
      <c r="R275" s="10" t="s">
        <v>379</v>
      </c>
      <c r="S275" s="11">
        <v>50</v>
      </c>
      <c r="T275" s="30"/>
      <c r="U275" s="80" t="s">
        <v>278</v>
      </c>
      <c r="V275" s="85" t="str">
        <f>VLOOKUP( U275, $R$2:$T$61, 3, FALSE )</f>
        <v>Rheem2020Prem50</v>
      </c>
      <c r="W275" s="116">
        <v>0</v>
      </c>
      <c r="X275" s="42" t="s">
        <v>8</v>
      </c>
      <c r="Y275" s="43">
        <v>44127</v>
      </c>
      <c r="Z275" s="44"/>
      <c r="AA275" s="127" t="str">
        <f t="shared" si="163"/>
        <v>2,     281060,   "CPROPH50 T2 RH375-SO  (50 gal)"</v>
      </c>
      <c r="AB275" s="129" t="str">
        <f t="shared" si="167"/>
        <v>RheemCan</v>
      </c>
      <c r="AC275" s="131" t="s">
        <v>600</v>
      </c>
      <c r="AD275" s="154">
        <f>COUNTIF(AC$64:AC$428, AC275)</f>
        <v>1</v>
      </c>
      <c r="AE275" s="127" t="str">
        <f t="shared" si="164"/>
        <v xml:space="preserve">          case  CPROPH50 T2 RH375-SO  (50 gal)   :   "RheemCanCPROPH50T2RH375SO"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3:48" s="6" customFormat="1" ht="15" customHeight="1" x14ac:dyDescent="0.25">
      <c r="C276" s="121" t="str">
        <f t="shared" si="146"/>
        <v>Rheem Canada</v>
      </c>
      <c r="D276" s="121" t="str">
        <f t="shared" si="147"/>
        <v>CPROPH65 T2 RH375-SO  (65 gal)</v>
      </c>
      <c r="E276" s="121">
        <f t="shared" si="148"/>
        <v>281161</v>
      </c>
      <c r="F276" s="55">
        <f t="shared" si="152"/>
        <v>65</v>
      </c>
      <c r="G276" s="6" t="str">
        <f t="shared" si="149"/>
        <v>Rheem2020Prem65</v>
      </c>
      <c r="H276" s="117">
        <f t="shared" si="165"/>
        <v>0</v>
      </c>
      <c r="I276" s="157" t="str">
        <f t="shared" si="150"/>
        <v>RheemCanCPROPH65T2RH375SO</v>
      </c>
      <c r="J276" s="91" t="s">
        <v>192</v>
      </c>
      <c r="K276" s="32">
        <v>4</v>
      </c>
      <c r="L276" s="75">
        <f t="shared" si="134"/>
        <v>28</v>
      </c>
      <c r="M276" s="12" t="s">
        <v>351</v>
      </c>
      <c r="N276" s="62">
        <f t="shared" si="166"/>
        <v>11</v>
      </c>
      <c r="O276" s="62">
        <f xml:space="preserve"> (L276*10000) + (N276*100) + VLOOKUP( U276, $R$2:$T$61, 2, FALSE )</f>
        <v>281161</v>
      </c>
      <c r="P276" s="59" t="str">
        <f t="shared" si="153"/>
        <v>CPROPH65 T2 RH375-SO  (65 gal)</v>
      </c>
      <c r="Q276" s="156">
        <f>COUNTIF(P$64:P$428, P276)</f>
        <v>1</v>
      </c>
      <c r="R276" s="10" t="s">
        <v>380</v>
      </c>
      <c r="S276" s="11">
        <v>65</v>
      </c>
      <c r="T276" s="30"/>
      <c r="U276" s="80" t="s">
        <v>279</v>
      </c>
      <c r="V276" s="85" t="str">
        <f>VLOOKUP( U276, $R$2:$T$61, 3, FALSE )</f>
        <v>Rheem2020Prem65</v>
      </c>
      <c r="W276" s="116">
        <v>0</v>
      </c>
      <c r="X276" s="42" t="s">
        <v>8</v>
      </c>
      <c r="Y276" s="43">
        <v>44127</v>
      </c>
      <c r="Z276" s="44"/>
      <c r="AA276" s="127" t="str">
        <f t="shared" si="163"/>
        <v>2,     281161,   "CPROPH65 T2 RH375-SO  (65 gal)"</v>
      </c>
      <c r="AB276" s="129" t="str">
        <f t="shared" si="167"/>
        <v>RheemCan</v>
      </c>
      <c r="AC276" s="131" t="s">
        <v>601</v>
      </c>
      <c r="AD276" s="154">
        <f>COUNTIF(AC$64:AC$428, AC276)</f>
        <v>1</v>
      </c>
      <c r="AE276" s="127" t="str">
        <f t="shared" si="164"/>
        <v xml:space="preserve">          case  CPROPH65 T2 RH375-SO  (65 gal)   :   "RheemCanCPROPH65T2RH375SO"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3:48" s="6" customFormat="1" ht="15" customHeight="1" x14ac:dyDescent="0.25">
      <c r="C277" s="121" t="str">
        <f t="shared" si="146"/>
        <v>Rheem Canada</v>
      </c>
      <c r="D277" s="121" t="str">
        <f t="shared" si="147"/>
        <v>CPROPH80 T2 RH375-SO  (80 gal)</v>
      </c>
      <c r="E277" s="121">
        <f t="shared" si="148"/>
        <v>281262</v>
      </c>
      <c r="F277" s="55">
        <f t="shared" si="152"/>
        <v>80</v>
      </c>
      <c r="G277" s="6" t="str">
        <f t="shared" si="149"/>
        <v>Rheem2020Prem80</v>
      </c>
      <c r="H277" s="117">
        <f t="shared" si="165"/>
        <v>0</v>
      </c>
      <c r="I277" s="157" t="str">
        <f t="shared" si="150"/>
        <v>RheemCanCPROPH80T2RH375SO</v>
      </c>
      <c r="J277" s="91" t="s">
        <v>192</v>
      </c>
      <c r="K277" s="32">
        <v>4</v>
      </c>
      <c r="L277" s="75">
        <f t="shared" si="134"/>
        <v>28</v>
      </c>
      <c r="M277" s="12" t="s">
        <v>351</v>
      </c>
      <c r="N277" s="62">
        <f t="shared" si="166"/>
        <v>12</v>
      </c>
      <c r="O277" s="62">
        <f xml:space="preserve"> (L277*10000) + (N277*100) + VLOOKUP( U277, $R$2:$T$61, 2, FALSE )</f>
        <v>281262</v>
      </c>
      <c r="P277" s="59" t="str">
        <f t="shared" si="153"/>
        <v>CPROPH80 T2 RH375-SO  (80 gal)</v>
      </c>
      <c r="Q277" s="156">
        <f>COUNTIF(P$64:P$428, P277)</f>
        <v>1</v>
      </c>
      <c r="R277" s="10" t="s">
        <v>381</v>
      </c>
      <c r="S277" s="11">
        <v>80</v>
      </c>
      <c r="T277" s="30"/>
      <c r="U277" s="80" t="s">
        <v>280</v>
      </c>
      <c r="V277" s="85" t="str">
        <f>VLOOKUP( U277, $R$2:$T$61, 3, FALSE )</f>
        <v>Rheem2020Prem80</v>
      </c>
      <c r="W277" s="116">
        <v>0</v>
      </c>
      <c r="X277" s="42">
        <v>4</v>
      </c>
      <c r="Y277" s="43">
        <v>44127</v>
      </c>
      <c r="Z277" s="44"/>
      <c r="AA277" s="127" t="str">
        <f t="shared" si="163"/>
        <v>2,     281262,   "CPROPH80 T2 RH375-SO  (80 gal)"</v>
      </c>
      <c r="AB277" s="129" t="str">
        <f t="shared" si="167"/>
        <v>RheemCan</v>
      </c>
      <c r="AC277" s="131" t="s">
        <v>602</v>
      </c>
      <c r="AD277" s="154">
        <f>COUNTIF(AC$64:AC$428, AC277)</f>
        <v>1</v>
      </c>
      <c r="AE277" s="127" t="str">
        <f t="shared" si="164"/>
        <v xml:space="preserve">          case  CPROPH80 T2 RH375-SO  (80 gal)   :   "RheemCanCPROPH80T2RH375SO"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3:48" s="6" customFormat="1" ht="15" customHeight="1" x14ac:dyDescent="0.25">
      <c r="C278" s="121" t="str">
        <f t="shared" si="146"/>
        <v>Rheem Canada</v>
      </c>
      <c r="D278" s="121" t="str">
        <f t="shared" si="147"/>
        <v>CXE40T10H22UO  (40 gal)</v>
      </c>
      <c r="E278" s="121">
        <f t="shared" si="148"/>
        <v>281359</v>
      </c>
      <c r="F278" s="55">
        <f t="shared" si="152"/>
        <v>40</v>
      </c>
      <c r="G278" s="6" t="str">
        <f t="shared" si="149"/>
        <v>Rheem2020Prem40</v>
      </c>
      <c r="H278" s="117">
        <f t="shared" si="165"/>
        <v>0</v>
      </c>
      <c r="I278" s="157" t="str">
        <f t="shared" si="150"/>
        <v>RheemCanCXE40T10H22UO</v>
      </c>
      <c r="J278" s="91" t="s">
        <v>192</v>
      </c>
      <c r="K278" s="32">
        <v>4</v>
      </c>
      <c r="L278" s="75">
        <f t="shared" si="134"/>
        <v>28</v>
      </c>
      <c r="M278" s="12" t="s">
        <v>351</v>
      </c>
      <c r="N278" s="62">
        <f t="shared" si="166"/>
        <v>13</v>
      </c>
      <c r="O278" s="62">
        <f xml:space="preserve"> (L278*10000) + (N278*100) + VLOOKUP( U278, $R$2:$T$61, 2, FALSE )</f>
        <v>281359</v>
      </c>
      <c r="P278" s="59" t="str">
        <f t="shared" si="153"/>
        <v>CXE40T10H22UO  (40 gal)</v>
      </c>
      <c r="Q278" s="156">
        <f>COUNTIF(P$64:P$428, P278)</f>
        <v>1</v>
      </c>
      <c r="R278" s="10" t="s">
        <v>352</v>
      </c>
      <c r="S278" s="11">
        <v>40</v>
      </c>
      <c r="T278" s="30"/>
      <c r="U278" s="80" t="s">
        <v>277</v>
      </c>
      <c r="V278" s="85" t="str">
        <f>VLOOKUP( U278, $R$2:$T$61, 3, FALSE )</f>
        <v>Rheem2020Prem40</v>
      </c>
      <c r="W278" s="116">
        <v>0</v>
      </c>
      <c r="X278" s="42">
        <v>2</v>
      </c>
      <c r="Y278" s="43">
        <v>44127</v>
      </c>
      <c r="Z278" s="44"/>
      <c r="AA278" s="127" t="str">
        <f t="shared" si="163"/>
        <v>2,     281359,   "CXE40T10H22UO  (40 gal)"</v>
      </c>
      <c r="AB278" s="129" t="str">
        <f t="shared" si="167"/>
        <v>RheemCan</v>
      </c>
      <c r="AC278" s="131" t="s">
        <v>588</v>
      </c>
      <c r="AD278" s="154">
        <f>COUNTIF(AC$64:AC$428, AC278)</f>
        <v>1</v>
      </c>
      <c r="AE278" s="127" t="str">
        <f t="shared" si="164"/>
        <v xml:space="preserve">          case  CXE40T10H22UO  (40 gal)   :   "RheemCanCXE40T10H22UO"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3:48" s="6" customFormat="1" ht="15" customHeight="1" x14ac:dyDescent="0.25">
      <c r="C279" s="121" t="str">
        <f t="shared" si="146"/>
        <v>Rheem Canada</v>
      </c>
      <c r="D279" s="121" t="str">
        <f t="shared" si="147"/>
        <v>CXE50T10H22UO  (50 gal)</v>
      </c>
      <c r="E279" s="121">
        <f t="shared" ref="E279:E342" si="168">O279</f>
        <v>281460</v>
      </c>
      <c r="F279" s="55">
        <f t="shared" si="152"/>
        <v>50</v>
      </c>
      <c r="G279" s="6" t="str">
        <f t="shared" si="149"/>
        <v>Rheem2020Prem50</v>
      </c>
      <c r="H279" s="117">
        <f t="shared" si="165"/>
        <v>0</v>
      </c>
      <c r="I279" s="157" t="str">
        <f t="shared" ref="I279:I342" si="169">AC279</f>
        <v>RheemCanCXE50T10H22UO</v>
      </c>
      <c r="J279" s="91" t="s">
        <v>192</v>
      </c>
      <c r="K279" s="32">
        <v>4</v>
      </c>
      <c r="L279" s="75">
        <f t="shared" si="134"/>
        <v>28</v>
      </c>
      <c r="M279" s="12" t="s">
        <v>351</v>
      </c>
      <c r="N279" s="62">
        <f t="shared" si="166"/>
        <v>14</v>
      </c>
      <c r="O279" s="62">
        <f xml:space="preserve"> (L279*10000) + (N279*100) + VLOOKUP( U279, $R$2:$T$61, 2, FALSE )</f>
        <v>281460</v>
      </c>
      <c r="P279" s="59" t="str">
        <f t="shared" si="153"/>
        <v>CXE50T10H22UO  (50 gal)</v>
      </c>
      <c r="Q279" s="156">
        <f>COUNTIF(P$64:P$428, P279)</f>
        <v>1</v>
      </c>
      <c r="R279" s="10" t="s">
        <v>382</v>
      </c>
      <c r="S279" s="11">
        <v>50</v>
      </c>
      <c r="T279" s="30"/>
      <c r="U279" s="80" t="s">
        <v>278</v>
      </c>
      <c r="V279" s="85" t="str">
        <f>VLOOKUP( U279, $R$2:$T$61, 3, FALSE )</f>
        <v>Rheem2020Prem50</v>
      </c>
      <c r="W279" s="116">
        <v>0</v>
      </c>
      <c r="X279" s="42" t="s">
        <v>8</v>
      </c>
      <c r="Y279" s="43">
        <v>44127</v>
      </c>
      <c r="Z279" s="44"/>
      <c r="AA279" s="127" t="str">
        <f t="shared" si="163"/>
        <v>2,     281460,   "CXE50T10H22UO  (50 gal)"</v>
      </c>
      <c r="AB279" s="129" t="str">
        <f t="shared" si="167"/>
        <v>RheemCan</v>
      </c>
      <c r="AC279" s="131" t="s">
        <v>589</v>
      </c>
      <c r="AD279" s="154">
        <f>COUNTIF(AC$64:AC$428, AC279)</f>
        <v>1</v>
      </c>
      <c r="AE279" s="127" t="str">
        <f t="shared" si="164"/>
        <v xml:space="preserve">          case  CXE50T10H22UO  (50 gal)   :   "RheemCanCXE50T10H22UO"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3:48" s="6" customFormat="1" ht="15" customHeight="1" x14ac:dyDescent="0.25">
      <c r="C280" s="121" t="str">
        <f t="shared" si="146"/>
        <v>Rheem Canada</v>
      </c>
      <c r="D280" s="121" t="str">
        <f t="shared" si="147"/>
        <v>CXE65T10H22UO  (65 gal)</v>
      </c>
      <c r="E280" s="121">
        <f t="shared" si="168"/>
        <v>281561</v>
      </c>
      <c r="F280" s="55">
        <f t="shared" si="152"/>
        <v>65</v>
      </c>
      <c r="G280" s="6" t="str">
        <f t="shared" si="149"/>
        <v>Rheem2020Prem65</v>
      </c>
      <c r="H280" s="117">
        <f t="shared" si="165"/>
        <v>0</v>
      </c>
      <c r="I280" s="157" t="str">
        <f t="shared" si="169"/>
        <v>RheemCanCXE65T10H22UO</v>
      </c>
      <c r="J280" s="91" t="s">
        <v>192</v>
      </c>
      <c r="K280" s="32">
        <v>4</v>
      </c>
      <c r="L280" s="75">
        <f t="shared" si="134"/>
        <v>28</v>
      </c>
      <c r="M280" s="12" t="s">
        <v>351</v>
      </c>
      <c r="N280" s="62">
        <f t="shared" si="166"/>
        <v>15</v>
      </c>
      <c r="O280" s="62">
        <f xml:space="preserve"> (L280*10000) + (N280*100) + VLOOKUP( U280, $R$2:$T$61, 2, FALSE )</f>
        <v>281561</v>
      </c>
      <c r="P280" s="59" t="str">
        <f t="shared" si="153"/>
        <v>CXE65T10H22UO  (65 gal)</v>
      </c>
      <c r="Q280" s="156">
        <f>COUNTIF(P$64:P$428, P280)</f>
        <v>1</v>
      </c>
      <c r="R280" s="10" t="s">
        <v>383</v>
      </c>
      <c r="S280" s="11">
        <v>65</v>
      </c>
      <c r="T280" s="30"/>
      <c r="U280" s="80" t="s">
        <v>279</v>
      </c>
      <c r="V280" s="85" t="str">
        <f>VLOOKUP( U280, $R$2:$T$61, 3, FALSE )</f>
        <v>Rheem2020Prem65</v>
      </c>
      <c r="W280" s="116">
        <v>0</v>
      </c>
      <c r="X280" s="42" t="s">
        <v>8</v>
      </c>
      <c r="Y280" s="43">
        <v>44127</v>
      </c>
      <c r="Z280" s="44"/>
      <c r="AA280" s="127" t="str">
        <f t="shared" si="163"/>
        <v>2,     281561,   "CXE65T10H22UO  (65 gal)"</v>
      </c>
      <c r="AB280" s="129" t="str">
        <f t="shared" si="167"/>
        <v>RheemCan</v>
      </c>
      <c r="AC280" s="131" t="s">
        <v>590</v>
      </c>
      <c r="AD280" s="154">
        <f>COUNTIF(AC$64:AC$428, AC280)</f>
        <v>1</v>
      </c>
      <c r="AE280" s="127" t="str">
        <f t="shared" si="164"/>
        <v xml:space="preserve">          case  CXE65T10H22UO  (65 gal)   :   "RheemCanCXE65T10H22UO"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3:48" s="6" customFormat="1" ht="15" customHeight="1" x14ac:dyDescent="0.25">
      <c r="C281" s="121" t="str">
        <f t="shared" si="146"/>
        <v>Rheem Canada</v>
      </c>
      <c r="D281" s="121" t="str">
        <f t="shared" si="147"/>
        <v>CXE80T10H22UO  (80 gal)</v>
      </c>
      <c r="E281" s="121">
        <f t="shared" si="168"/>
        <v>281662</v>
      </c>
      <c r="F281" s="55">
        <f t="shared" si="152"/>
        <v>80</v>
      </c>
      <c r="G281" s="6" t="str">
        <f t="shared" si="149"/>
        <v>Rheem2020Prem80</v>
      </c>
      <c r="H281" s="117">
        <f t="shared" si="165"/>
        <v>0</v>
      </c>
      <c r="I281" s="157" t="str">
        <f t="shared" si="169"/>
        <v>RheemCanCXE80T10H22UO</v>
      </c>
      <c r="J281" s="91" t="s">
        <v>192</v>
      </c>
      <c r="K281" s="32">
        <v>4</v>
      </c>
      <c r="L281" s="75">
        <f t="shared" si="134"/>
        <v>28</v>
      </c>
      <c r="M281" s="12" t="s">
        <v>351</v>
      </c>
      <c r="N281" s="62">
        <f t="shared" si="166"/>
        <v>16</v>
      </c>
      <c r="O281" s="62">
        <f xml:space="preserve"> (L281*10000) + (N281*100) + VLOOKUP( U281, $R$2:$T$61, 2, FALSE )</f>
        <v>281662</v>
      </c>
      <c r="P281" s="59" t="str">
        <f t="shared" si="153"/>
        <v>CXE80T10H22UO  (80 gal)</v>
      </c>
      <c r="Q281" s="156">
        <f>COUNTIF(P$64:P$428, P281)</f>
        <v>1</v>
      </c>
      <c r="R281" s="10" t="s">
        <v>384</v>
      </c>
      <c r="S281" s="11">
        <v>80</v>
      </c>
      <c r="T281" s="30"/>
      <c r="U281" s="80" t="s">
        <v>280</v>
      </c>
      <c r="V281" s="85" t="str">
        <f>VLOOKUP( U281, $R$2:$T$61, 3, FALSE )</f>
        <v>Rheem2020Prem80</v>
      </c>
      <c r="W281" s="116">
        <v>0</v>
      </c>
      <c r="X281" s="42">
        <v>4</v>
      </c>
      <c r="Y281" s="43">
        <v>44127</v>
      </c>
      <c r="Z281" s="44"/>
      <c r="AA281" s="127" t="str">
        <f t="shared" si="163"/>
        <v>2,     281662,   "CXE80T10H22UO  (80 gal)"</v>
      </c>
      <c r="AB281" s="129" t="str">
        <f t="shared" si="167"/>
        <v>RheemCan</v>
      </c>
      <c r="AC281" s="131" t="s">
        <v>591</v>
      </c>
      <c r="AD281" s="154">
        <f>COUNTIF(AC$64:AC$428, AC281)</f>
        <v>1</v>
      </c>
      <c r="AE281" s="127" t="str">
        <f t="shared" si="164"/>
        <v xml:space="preserve">          case  CXE80T10H22UO  (80 gal)   :   "RheemCanCXE80T10H22UO"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3:48" s="6" customFormat="1" ht="15" customHeight="1" x14ac:dyDescent="0.25">
      <c r="C282" s="121" t="str">
        <f t="shared" si="146"/>
        <v>Rheem Canada</v>
      </c>
      <c r="D282" s="121" t="str">
        <f t="shared" si="147"/>
        <v>CXE40T10H45UO  (40 gal)</v>
      </c>
      <c r="E282" s="121">
        <f t="shared" si="168"/>
        <v>281759</v>
      </c>
      <c r="F282" s="55">
        <f t="shared" si="152"/>
        <v>40</v>
      </c>
      <c r="G282" s="6" t="str">
        <f t="shared" si="149"/>
        <v>Rheem2020Prem40</v>
      </c>
      <c r="H282" s="117">
        <f t="shared" si="165"/>
        <v>0</v>
      </c>
      <c r="I282" s="157" t="str">
        <f t="shared" si="169"/>
        <v>RheemCanCXE40T10H45UO</v>
      </c>
      <c r="J282" s="91" t="s">
        <v>192</v>
      </c>
      <c r="K282" s="32">
        <v>4</v>
      </c>
      <c r="L282" s="75">
        <f t="shared" si="134"/>
        <v>28</v>
      </c>
      <c r="M282" s="12" t="s">
        <v>351</v>
      </c>
      <c r="N282" s="62">
        <f t="shared" si="166"/>
        <v>17</v>
      </c>
      <c r="O282" s="62">
        <f xml:space="preserve"> (L282*10000) + (N282*100) + VLOOKUP( U282, $R$2:$T$61, 2, FALSE )</f>
        <v>281759</v>
      </c>
      <c r="P282" s="59" t="str">
        <f t="shared" si="153"/>
        <v>CXE40T10H45UO  (40 gal)</v>
      </c>
      <c r="Q282" s="156">
        <f>COUNTIF(P$64:P$428, P282)</f>
        <v>1</v>
      </c>
      <c r="R282" s="10" t="s">
        <v>385</v>
      </c>
      <c r="S282" s="11">
        <v>40</v>
      </c>
      <c r="T282" s="30"/>
      <c r="U282" s="80" t="s">
        <v>277</v>
      </c>
      <c r="V282" s="85" t="str">
        <f>VLOOKUP( U282, $R$2:$T$61, 3, FALSE )</f>
        <v>Rheem2020Prem40</v>
      </c>
      <c r="W282" s="116">
        <v>0</v>
      </c>
      <c r="X282" s="42">
        <v>2</v>
      </c>
      <c r="Y282" s="43">
        <v>44127</v>
      </c>
      <c r="Z282" s="44"/>
      <c r="AA282" s="127" t="str">
        <f t="shared" si="163"/>
        <v>2,     281759,   "CXE40T10H45UO  (40 gal)"</v>
      </c>
      <c r="AB282" s="129" t="str">
        <f t="shared" si="167"/>
        <v>RheemCan</v>
      </c>
      <c r="AC282" s="131" t="s">
        <v>592</v>
      </c>
      <c r="AD282" s="154">
        <f>COUNTIF(AC$64:AC$428, AC282)</f>
        <v>1</v>
      </c>
      <c r="AE282" s="127" t="str">
        <f t="shared" si="164"/>
        <v xml:space="preserve">          case  CXE40T10H45UO  (40 gal)   :   "RheemCanCXE40T10H45UO"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3:48" s="6" customFormat="1" ht="15" customHeight="1" x14ac:dyDescent="0.25">
      <c r="C283" s="121" t="str">
        <f t="shared" si="146"/>
        <v>Rheem Canada</v>
      </c>
      <c r="D283" s="121" t="str">
        <f t="shared" si="147"/>
        <v>CXE50T10H45UO  (50 gal)</v>
      </c>
      <c r="E283" s="121">
        <f t="shared" si="168"/>
        <v>281860</v>
      </c>
      <c r="F283" s="55">
        <f t="shared" si="152"/>
        <v>50</v>
      </c>
      <c r="G283" s="6" t="str">
        <f t="shared" si="149"/>
        <v>Rheem2020Prem50</v>
      </c>
      <c r="H283" s="117">
        <f t="shared" si="165"/>
        <v>0</v>
      </c>
      <c r="I283" s="157" t="str">
        <f t="shared" si="169"/>
        <v>RheemCanCXE50T10H45UO</v>
      </c>
      <c r="J283" s="91" t="s">
        <v>192</v>
      </c>
      <c r="K283" s="32">
        <v>4</v>
      </c>
      <c r="L283" s="75">
        <f t="shared" si="134"/>
        <v>28</v>
      </c>
      <c r="M283" s="12" t="s">
        <v>351</v>
      </c>
      <c r="N283" s="62">
        <f t="shared" si="166"/>
        <v>18</v>
      </c>
      <c r="O283" s="62">
        <f xml:space="preserve"> (L283*10000) + (N283*100) + VLOOKUP( U283, $R$2:$T$61, 2, FALSE )</f>
        <v>281860</v>
      </c>
      <c r="P283" s="59" t="str">
        <f t="shared" si="153"/>
        <v>CXE50T10H45UO  (50 gal)</v>
      </c>
      <c r="Q283" s="156">
        <f>COUNTIF(P$64:P$428, P283)</f>
        <v>1</v>
      </c>
      <c r="R283" s="10" t="s">
        <v>386</v>
      </c>
      <c r="S283" s="11">
        <v>50</v>
      </c>
      <c r="T283" s="30"/>
      <c r="U283" s="80" t="s">
        <v>278</v>
      </c>
      <c r="V283" s="85" t="str">
        <f>VLOOKUP( U283, $R$2:$T$61, 3, FALSE )</f>
        <v>Rheem2020Prem50</v>
      </c>
      <c r="W283" s="116">
        <v>0</v>
      </c>
      <c r="X283" s="42" t="s">
        <v>8</v>
      </c>
      <c r="Y283" s="43">
        <v>44127</v>
      </c>
      <c r="Z283" s="44"/>
      <c r="AA283" s="127" t="str">
        <f t="shared" si="163"/>
        <v>2,     281860,   "CXE50T10H45UO  (50 gal)"</v>
      </c>
      <c r="AB283" s="129" t="str">
        <f t="shared" si="167"/>
        <v>RheemCan</v>
      </c>
      <c r="AC283" s="131" t="s">
        <v>593</v>
      </c>
      <c r="AD283" s="154">
        <f>COUNTIF(AC$64:AC$428, AC283)</f>
        <v>1</v>
      </c>
      <c r="AE283" s="127" t="str">
        <f t="shared" si="164"/>
        <v xml:space="preserve">          case  CXE50T10H45UO  (50 gal)   :   "RheemCanCXE50T10H45UO"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</row>
    <row r="284" spans="3:48" s="6" customFormat="1" ht="15" customHeight="1" x14ac:dyDescent="0.25">
      <c r="C284" s="121" t="str">
        <f t="shared" si="146"/>
        <v>Rheem Canada</v>
      </c>
      <c r="D284" s="121" t="str">
        <f t="shared" si="147"/>
        <v>CXE65T10H45UO  (65 gal)</v>
      </c>
      <c r="E284" s="121">
        <f t="shared" si="168"/>
        <v>281961</v>
      </c>
      <c r="F284" s="55">
        <f t="shared" si="152"/>
        <v>65</v>
      </c>
      <c r="G284" s="6" t="str">
        <f t="shared" si="149"/>
        <v>Rheem2020Prem65</v>
      </c>
      <c r="H284" s="117">
        <f t="shared" si="165"/>
        <v>0</v>
      </c>
      <c r="I284" s="157" t="str">
        <f t="shared" si="169"/>
        <v>RheemCanCXE65T10H45UO</v>
      </c>
      <c r="J284" s="91" t="s">
        <v>192</v>
      </c>
      <c r="K284" s="32">
        <v>4</v>
      </c>
      <c r="L284" s="75">
        <f t="shared" si="134"/>
        <v>28</v>
      </c>
      <c r="M284" s="12" t="s">
        <v>351</v>
      </c>
      <c r="N284" s="62">
        <f t="shared" si="166"/>
        <v>19</v>
      </c>
      <c r="O284" s="62">
        <f xml:space="preserve"> (L284*10000) + (N284*100) + VLOOKUP( U284, $R$2:$T$61, 2, FALSE )</f>
        <v>281961</v>
      </c>
      <c r="P284" s="59" t="str">
        <f t="shared" si="153"/>
        <v>CXE65T10H45UO  (65 gal)</v>
      </c>
      <c r="Q284" s="156">
        <f>COUNTIF(P$64:P$428, P284)</f>
        <v>1</v>
      </c>
      <c r="R284" s="10" t="s">
        <v>387</v>
      </c>
      <c r="S284" s="11">
        <v>65</v>
      </c>
      <c r="T284" s="30"/>
      <c r="U284" s="80" t="s">
        <v>279</v>
      </c>
      <c r="V284" s="85" t="str">
        <f>VLOOKUP( U284, $R$2:$T$61, 3, FALSE )</f>
        <v>Rheem2020Prem65</v>
      </c>
      <c r="W284" s="116">
        <v>0</v>
      </c>
      <c r="X284" s="42" t="s">
        <v>8</v>
      </c>
      <c r="Y284" s="43">
        <v>44127</v>
      </c>
      <c r="Z284" s="44"/>
      <c r="AA284" s="127" t="str">
        <f t="shared" si="163"/>
        <v>2,     281961,   "CXE65T10H45UO  (65 gal)"</v>
      </c>
      <c r="AB284" s="129" t="str">
        <f t="shared" si="167"/>
        <v>RheemCan</v>
      </c>
      <c r="AC284" s="131" t="s">
        <v>594</v>
      </c>
      <c r="AD284" s="154">
        <f>COUNTIF(AC$64:AC$428, AC284)</f>
        <v>1</v>
      </c>
      <c r="AE284" s="127" t="str">
        <f t="shared" si="164"/>
        <v xml:space="preserve">          case  CXE65T10H45UO  (65 gal)   :   "RheemCanCXE65T10H45UO"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</row>
    <row r="285" spans="3:48" s="6" customFormat="1" ht="15" customHeight="1" x14ac:dyDescent="0.25">
      <c r="C285" s="121" t="str">
        <f t="shared" si="146"/>
        <v>Rheem Canada</v>
      </c>
      <c r="D285" s="121" t="str">
        <f t="shared" si="147"/>
        <v>CXE80T10H45UO  (80 gal)</v>
      </c>
      <c r="E285" s="121">
        <f t="shared" si="168"/>
        <v>282062</v>
      </c>
      <c r="F285" s="55">
        <f t="shared" si="152"/>
        <v>80</v>
      </c>
      <c r="G285" s="6" t="str">
        <f t="shared" si="149"/>
        <v>Rheem2020Prem80</v>
      </c>
      <c r="H285" s="117">
        <f t="shared" si="165"/>
        <v>0</v>
      </c>
      <c r="I285" s="157" t="str">
        <f t="shared" si="169"/>
        <v>RheemCanCXE80T10H45UO</v>
      </c>
      <c r="J285" s="91" t="s">
        <v>192</v>
      </c>
      <c r="K285" s="32">
        <v>4</v>
      </c>
      <c r="L285" s="75">
        <f t="shared" si="134"/>
        <v>28</v>
      </c>
      <c r="M285" s="12" t="s">
        <v>351</v>
      </c>
      <c r="N285" s="62">
        <f t="shared" si="166"/>
        <v>20</v>
      </c>
      <c r="O285" s="62">
        <f xml:space="preserve"> (L285*10000) + (N285*100) + VLOOKUP( U285, $R$2:$T$61, 2, FALSE )</f>
        <v>282062</v>
      </c>
      <c r="P285" s="59" t="str">
        <f t="shared" si="153"/>
        <v>CXE80T10H45UO  (80 gal)</v>
      </c>
      <c r="Q285" s="156">
        <f>COUNTIF(P$64:P$428, P285)</f>
        <v>1</v>
      </c>
      <c r="R285" s="10" t="s">
        <v>388</v>
      </c>
      <c r="S285" s="11">
        <v>80</v>
      </c>
      <c r="T285" s="30"/>
      <c r="U285" s="80" t="s">
        <v>280</v>
      </c>
      <c r="V285" s="85" t="str">
        <f>VLOOKUP( U285, $R$2:$T$61, 3, FALSE )</f>
        <v>Rheem2020Prem80</v>
      </c>
      <c r="W285" s="116">
        <v>0</v>
      </c>
      <c r="X285" s="42">
        <v>4</v>
      </c>
      <c r="Y285" s="43">
        <v>44127</v>
      </c>
      <c r="Z285" s="44"/>
      <c r="AA285" s="127" t="str">
        <f t="shared" si="163"/>
        <v>2,     282062,   "CXE80T10H45UO  (80 gal)"</v>
      </c>
      <c r="AB285" s="129" t="str">
        <f t="shared" si="167"/>
        <v>RheemCan</v>
      </c>
      <c r="AC285" s="131" t="s">
        <v>595</v>
      </c>
      <c r="AD285" s="154">
        <f>COUNTIF(AC$64:AC$428, AC285)</f>
        <v>1</v>
      </c>
      <c r="AE285" s="127" t="str">
        <f t="shared" si="164"/>
        <v xml:space="preserve">          case  CXE80T10H45UO  (80 gal)   :   "RheemCanCXE80T10H45UO"</v>
      </c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3:48" s="6" customFormat="1" ht="15" customHeight="1" x14ac:dyDescent="0.25">
      <c r="C286" s="121" t="str">
        <f t="shared" si="146"/>
        <v>Rheem Canada</v>
      </c>
      <c r="D286" s="121" t="str">
        <f t="shared" si="147"/>
        <v>CXE40T10HS45UO  (40 gal)</v>
      </c>
      <c r="E286" s="121">
        <f t="shared" si="168"/>
        <v>282159</v>
      </c>
      <c r="F286" s="55">
        <f t="shared" si="152"/>
        <v>40</v>
      </c>
      <c r="G286" s="6" t="str">
        <f t="shared" si="149"/>
        <v>Rheem2020Prem40</v>
      </c>
      <c r="H286" s="117">
        <f t="shared" si="165"/>
        <v>0</v>
      </c>
      <c r="I286" s="157" t="str">
        <f t="shared" si="169"/>
        <v>RheemCanCXE40T10HS45UO</v>
      </c>
      <c r="J286" s="91" t="s">
        <v>192</v>
      </c>
      <c r="K286" s="32">
        <v>4</v>
      </c>
      <c r="L286" s="75">
        <f t="shared" si="134"/>
        <v>28</v>
      </c>
      <c r="M286" s="12" t="s">
        <v>351</v>
      </c>
      <c r="N286" s="62">
        <f t="shared" si="166"/>
        <v>21</v>
      </c>
      <c r="O286" s="62">
        <f xml:space="preserve"> (L286*10000) + (N286*100) + VLOOKUP( U286, $R$2:$T$61, 2, FALSE )</f>
        <v>282159</v>
      </c>
      <c r="P286" s="59" t="str">
        <f t="shared" si="153"/>
        <v>CXE40T10HS45UO  (40 gal)</v>
      </c>
      <c r="Q286" s="156">
        <f>COUNTIF(P$64:P$428, P286)</f>
        <v>1</v>
      </c>
      <c r="R286" s="10" t="s">
        <v>353</v>
      </c>
      <c r="S286" s="11">
        <v>40</v>
      </c>
      <c r="T286" s="30"/>
      <c r="U286" s="80" t="s">
        <v>277</v>
      </c>
      <c r="V286" s="85" t="str">
        <f>VLOOKUP( U286, $R$2:$T$61, 3, FALSE )</f>
        <v>Rheem2020Prem40</v>
      </c>
      <c r="W286" s="116">
        <v>0</v>
      </c>
      <c r="X286" s="42">
        <v>2</v>
      </c>
      <c r="Y286" s="43">
        <v>44127</v>
      </c>
      <c r="Z286" s="44"/>
      <c r="AA286" s="127" t="str">
        <f t="shared" si="163"/>
        <v>2,     282159,   "CXE40T10HS45UO  (40 gal)"</v>
      </c>
      <c r="AB286" s="129" t="str">
        <f t="shared" si="167"/>
        <v>RheemCan</v>
      </c>
      <c r="AC286" s="131" t="s">
        <v>596</v>
      </c>
      <c r="AD286" s="154">
        <f>COUNTIF(AC$64:AC$428, AC286)</f>
        <v>1</v>
      </c>
      <c r="AE286" s="127" t="str">
        <f t="shared" si="164"/>
        <v xml:space="preserve">          case  CXE40T10HS45UO  (40 gal)   :   "RheemCanCXE40T10HS45UO"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3:48" s="6" customFormat="1" ht="15" customHeight="1" x14ac:dyDescent="0.25">
      <c r="C287" s="121" t="str">
        <f t="shared" si="146"/>
        <v>Rheem Canada</v>
      </c>
      <c r="D287" s="121" t="str">
        <f t="shared" si="147"/>
        <v>CXE50T10HS45UO  (50 gal)</v>
      </c>
      <c r="E287" s="121">
        <f t="shared" si="168"/>
        <v>282260</v>
      </c>
      <c r="F287" s="55">
        <f t="shared" si="152"/>
        <v>50</v>
      </c>
      <c r="G287" s="6" t="str">
        <f t="shared" si="149"/>
        <v>Rheem2020Prem50</v>
      </c>
      <c r="H287" s="117">
        <f t="shared" si="165"/>
        <v>0</v>
      </c>
      <c r="I287" s="157" t="str">
        <f t="shared" si="169"/>
        <v>RheemCanCXE50T10HS45UO</v>
      </c>
      <c r="J287" s="91" t="s">
        <v>192</v>
      </c>
      <c r="K287" s="32">
        <v>4</v>
      </c>
      <c r="L287" s="75">
        <f t="shared" si="134"/>
        <v>28</v>
      </c>
      <c r="M287" s="12" t="s">
        <v>351</v>
      </c>
      <c r="N287" s="62">
        <f t="shared" si="166"/>
        <v>22</v>
      </c>
      <c r="O287" s="62">
        <f xml:space="preserve"> (L287*10000) + (N287*100) + VLOOKUP( U287, $R$2:$T$61, 2, FALSE )</f>
        <v>282260</v>
      </c>
      <c r="P287" s="59" t="str">
        <f t="shared" si="153"/>
        <v>CXE50T10HS45UO  (50 gal)</v>
      </c>
      <c r="Q287" s="156">
        <f>COUNTIF(P$64:P$428, P287)</f>
        <v>1</v>
      </c>
      <c r="R287" s="10" t="s">
        <v>389</v>
      </c>
      <c r="S287" s="11">
        <v>50</v>
      </c>
      <c r="T287" s="30"/>
      <c r="U287" s="80" t="s">
        <v>278</v>
      </c>
      <c r="V287" s="85" t="str">
        <f>VLOOKUP( U287, $R$2:$T$61, 3, FALSE )</f>
        <v>Rheem2020Prem50</v>
      </c>
      <c r="W287" s="116">
        <v>0</v>
      </c>
      <c r="X287" s="42" t="s">
        <v>8</v>
      </c>
      <c r="Y287" s="43">
        <v>44127</v>
      </c>
      <c r="Z287" s="44"/>
      <c r="AA287" s="127" t="str">
        <f t="shared" si="163"/>
        <v>2,     282260,   "CXE50T10HS45UO  (50 gal)"</v>
      </c>
      <c r="AB287" s="129" t="str">
        <f t="shared" si="167"/>
        <v>RheemCan</v>
      </c>
      <c r="AC287" s="131" t="s">
        <v>597</v>
      </c>
      <c r="AD287" s="154">
        <f>COUNTIF(AC$64:AC$428, AC287)</f>
        <v>1</v>
      </c>
      <c r="AE287" s="127" t="str">
        <f t="shared" si="164"/>
        <v xml:space="preserve">          case  CXE50T10HS45UO  (50 gal)   :   "RheemCanCXE50T10HS45UO"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3:48" s="6" customFormat="1" ht="15" customHeight="1" x14ac:dyDescent="0.25">
      <c r="C288" s="121" t="str">
        <f t="shared" si="146"/>
        <v>Rheem Canada</v>
      </c>
      <c r="D288" s="121" t="str">
        <f t="shared" si="147"/>
        <v>CXE65T10HS45UO  (65 gal)</v>
      </c>
      <c r="E288" s="121">
        <f t="shared" si="168"/>
        <v>282361</v>
      </c>
      <c r="F288" s="55">
        <f t="shared" si="152"/>
        <v>65</v>
      </c>
      <c r="G288" s="6" t="str">
        <f t="shared" si="149"/>
        <v>Rheem2020Prem65</v>
      </c>
      <c r="H288" s="117">
        <f t="shared" si="165"/>
        <v>0</v>
      </c>
      <c r="I288" s="157" t="str">
        <f t="shared" si="169"/>
        <v>RheemCanCXE65T10HS45UO</v>
      </c>
      <c r="J288" s="91" t="s">
        <v>192</v>
      </c>
      <c r="K288" s="32">
        <v>4</v>
      </c>
      <c r="L288" s="75">
        <f t="shared" si="134"/>
        <v>28</v>
      </c>
      <c r="M288" s="12" t="s">
        <v>351</v>
      </c>
      <c r="N288" s="62">
        <f t="shared" si="166"/>
        <v>23</v>
      </c>
      <c r="O288" s="62">
        <f xml:space="preserve"> (L288*10000) + (N288*100) + VLOOKUP( U288, $R$2:$T$61, 2, FALSE )</f>
        <v>282361</v>
      </c>
      <c r="P288" s="59" t="str">
        <f t="shared" si="153"/>
        <v>CXE65T10HS45UO  (65 gal)</v>
      </c>
      <c r="Q288" s="156">
        <f>COUNTIF(P$64:P$428, P288)</f>
        <v>1</v>
      </c>
      <c r="R288" s="10" t="s">
        <v>390</v>
      </c>
      <c r="S288" s="11">
        <v>65</v>
      </c>
      <c r="T288" s="30"/>
      <c r="U288" s="80" t="s">
        <v>279</v>
      </c>
      <c r="V288" s="85" t="str">
        <f>VLOOKUP( U288, $R$2:$T$61, 3, FALSE )</f>
        <v>Rheem2020Prem65</v>
      </c>
      <c r="W288" s="116">
        <v>0</v>
      </c>
      <c r="X288" s="42" t="s">
        <v>8</v>
      </c>
      <c r="Y288" s="43">
        <v>44127</v>
      </c>
      <c r="Z288" s="44"/>
      <c r="AA288" s="127" t="str">
        <f t="shared" si="163"/>
        <v>2,     282361,   "CXE65T10HS45UO  (65 gal)"</v>
      </c>
      <c r="AB288" s="129" t="str">
        <f t="shared" si="167"/>
        <v>RheemCan</v>
      </c>
      <c r="AC288" s="131" t="s">
        <v>598</v>
      </c>
      <c r="AD288" s="154">
        <f>COUNTIF(AC$64:AC$428, AC288)</f>
        <v>1</v>
      </c>
      <c r="AE288" s="127" t="str">
        <f t="shared" si="164"/>
        <v xml:space="preserve">          case  CXE65T10HS45UO  (65 gal)   :   "RheemCanCXE65T10HS45UO"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3:48" s="6" customFormat="1" ht="15" customHeight="1" x14ac:dyDescent="0.25">
      <c r="C289" s="121" t="str">
        <f t="shared" si="146"/>
        <v>Rheem Canada</v>
      </c>
      <c r="D289" s="121" t="str">
        <f t="shared" si="147"/>
        <v>CXE80T10HS45UO  (80 gal)</v>
      </c>
      <c r="E289" s="121">
        <f t="shared" si="168"/>
        <v>282462</v>
      </c>
      <c r="F289" s="55">
        <f t="shared" si="152"/>
        <v>80</v>
      </c>
      <c r="G289" s="6" t="str">
        <f t="shared" si="149"/>
        <v>Rheem2020Prem80</v>
      </c>
      <c r="H289" s="117">
        <f t="shared" si="165"/>
        <v>0</v>
      </c>
      <c r="I289" s="157" t="str">
        <f t="shared" si="169"/>
        <v>RheemCanCXE80T10HS45UO</v>
      </c>
      <c r="J289" s="91" t="s">
        <v>192</v>
      </c>
      <c r="K289" s="32">
        <v>4</v>
      </c>
      <c r="L289" s="75">
        <f t="shared" si="134"/>
        <v>28</v>
      </c>
      <c r="M289" s="12" t="s">
        <v>351</v>
      </c>
      <c r="N289" s="62">
        <f t="shared" si="166"/>
        <v>24</v>
      </c>
      <c r="O289" s="62">
        <f xml:space="preserve"> (L289*10000) + (N289*100) + VLOOKUP( U289, $R$2:$T$61, 2, FALSE )</f>
        <v>282462</v>
      </c>
      <c r="P289" s="59" t="str">
        <f t="shared" si="153"/>
        <v>CXE80T10HS45UO  (80 gal)</v>
      </c>
      <c r="Q289" s="156">
        <f>COUNTIF(P$64:P$428, P289)</f>
        <v>1</v>
      </c>
      <c r="R289" s="10" t="s">
        <v>391</v>
      </c>
      <c r="S289" s="11">
        <v>80</v>
      </c>
      <c r="T289" s="30"/>
      <c r="U289" s="80" t="s">
        <v>280</v>
      </c>
      <c r="V289" s="85" t="str">
        <f>VLOOKUP( U289, $R$2:$T$61, 3, FALSE )</f>
        <v>Rheem2020Prem80</v>
      </c>
      <c r="W289" s="116">
        <v>0</v>
      </c>
      <c r="X289" s="42">
        <v>4</v>
      </c>
      <c r="Y289" s="43">
        <v>44127</v>
      </c>
      <c r="Z289" s="44"/>
      <c r="AA289" s="127" t="str">
        <f t="shared" si="163"/>
        <v>2,     282462,   "CXE80T10HS45UO  (80 gal)"</v>
      </c>
      <c r="AB289" s="129" t="str">
        <f t="shared" si="167"/>
        <v>RheemCan</v>
      </c>
      <c r="AC289" s="131" t="s">
        <v>599</v>
      </c>
      <c r="AD289" s="154">
        <f>COUNTIF(AC$64:AC$428, AC289)</f>
        <v>1</v>
      </c>
      <c r="AE289" s="127" t="str">
        <f t="shared" si="164"/>
        <v xml:space="preserve">          case  CXE80T10HS45UO  (80 gal)   :   "RheemCanCXE80T10HS45UO"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3:48" s="6" customFormat="1" ht="15" customHeight="1" x14ac:dyDescent="0.25">
      <c r="C290" s="121" t="str">
        <f t="shared" si="146"/>
        <v>Rheem Canada</v>
      </c>
      <c r="D290" s="121" t="str">
        <f t="shared" si="147"/>
        <v>CPRO H40 T2 RH310BM  (40 gal)</v>
      </c>
      <c r="E290" s="121">
        <f t="shared" si="168"/>
        <v>282563</v>
      </c>
      <c r="F290" s="55">
        <f t="shared" si="152"/>
        <v>40</v>
      </c>
      <c r="G290" s="6" t="str">
        <f t="shared" si="149"/>
        <v>Rheem2020Build40</v>
      </c>
      <c r="H290" s="117">
        <f t="shared" si="165"/>
        <v>0</v>
      </c>
      <c r="I290" s="157" t="str">
        <f t="shared" si="169"/>
        <v>RheemCanCPROH40T2RH310BM</v>
      </c>
      <c r="J290" s="91" t="s">
        <v>192</v>
      </c>
      <c r="K290" s="32">
        <v>3</v>
      </c>
      <c r="L290" s="75">
        <f t="shared" si="134"/>
        <v>28</v>
      </c>
      <c r="M290" s="12" t="s">
        <v>351</v>
      </c>
      <c r="N290" s="62">
        <f t="shared" si="166"/>
        <v>25</v>
      </c>
      <c r="O290" s="62">
        <f xml:space="preserve"> (L290*10000) + (N290*100) + VLOOKUP( U290, $R$2:$T$61, 2, FALSE )</f>
        <v>282563</v>
      </c>
      <c r="P290" s="59" t="str">
        <f t="shared" si="153"/>
        <v>CPRO H40 T2 RH310BM  (40 gal)</v>
      </c>
      <c r="Q290" s="156">
        <f>COUNTIF(P$64:P$428, P290)</f>
        <v>1</v>
      </c>
      <c r="R290" s="10" t="s">
        <v>392</v>
      </c>
      <c r="S290" s="11">
        <v>40</v>
      </c>
      <c r="T290" s="30"/>
      <c r="U290" s="80" t="s">
        <v>281</v>
      </c>
      <c r="V290" s="85" t="str">
        <f>VLOOKUP( U290, $R$2:$T$61, 3, FALSE )</f>
        <v>Rheem2020Build40</v>
      </c>
      <c r="W290" s="116">
        <v>0</v>
      </c>
      <c r="X290" s="42">
        <v>2</v>
      </c>
      <c r="Y290" s="43">
        <v>44127</v>
      </c>
      <c r="Z290" s="44"/>
      <c r="AA290" s="127" t="str">
        <f t="shared" si="163"/>
        <v>2,     282563,   "CPRO H40 T2 RH310BM  (40 gal)"</v>
      </c>
      <c r="AB290" s="129" t="str">
        <f t="shared" si="167"/>
        <v>RheemCan</v>
      </c>
      <c r="AC290" s="131" t="s">
        <v>603</v>
      </c>
      <c r="AD290" s="154">
        <f>COUNTIF(AC$64:AC$428, AC290)</f>
        <v>1</v>
      </c>
      <c r="AE290" s="127" t="str">
        <f t="shared" si="164"/>
        <v xml:space="preserve">          case  CPRO H40 T2 RH310BM  (40 gal)   :   "RheemCanCPROH40T2RH310BM"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3:48" s="6" customFormat="1" ht="15" customHeight="1" x14ac:dyDescent="0.25">
      <c r="C291" s="121" t="str">
        <f t="shared" si="146"/>
        <v>Rheem Canada</v>
      </c>
      <c r="D291" s="121" t="str">
        <f t="shared" si="147"/>
        <v>CPRO H50 T2 RH310BM  (50 gal)</v>
      </c>
      <c r="E291" s="121">
        <f t="shared" si="168"/>
        <v>282664</v>
      </c>
      <c r="F291" s="55">
        <f t="shared" si="152"/>
        <v>50</v>
      </c>
      <c r="G291" s="6" t="str">
        <f t="shared" si="149"/>
        <v>Rheem2020Build50</v>
      </c>
      <c r="H291" s="117">
        <f t="shared" si="165"/>
        <v>0</v>
      </c>
      <c r="I291" s="157" t="str">
        <f t="shared" si="169"/>
        <v>RheemCanCPROH50T2RH310BM</v>
      </c>
      <c r="J291" s="91" t="s">
        <v>192</v>
      </c>
      <c r="K291" s="32">
        <v>3</v>
      </c>
      <c r="L291" s="75">
        <f t="shared" si="134"/>
        <v>28</v>
      </c>
      <c r="M291" s="12" t="s">
        <v>351</v>
      </c>
      <c r="N291" s="62">
        <f t="shared" ref="N291:N293" si="170">N290+1</f>
        <v>26</v>
      </c>
      <c r="O291" s="62">
        <f xml:space="preserve"> (L291*10000) + (N291*100) + VLOOKUP( U291, $R$2:$T$61, 2, FALSE )</f>
        <v>282664</v>
      </c>
      <c r="P291" s="59" t="str">
        <f t="shared" si="153"/>
        <v>CPRO H50 T2 RH310BM  (50 gal)</v>
      </c>
      <c r="Q291" s="156">
        <f>COUNTIF(P$64:P$428, P291)</f>
        <v>1</v>
      </c>
      <c r="R291" s="10" t="s">
        <v>364</v>
      </c>
      <c r="S291" s="11">
        <v>50</v>
      </c>
      <c r="T291" s="30"/>
      <c r="U291" s="80" t="s">
        <v>282</v>
      </c>
      <c r="V291" s="85" t="str">
        <f>VLOOKUP( U291, $R$2:$T$61, 3, FALSE )</f>
        <v>Rheem2020Build50</v>
      </c>
      <c r="W291" s="116">
        <v>0</v>
      </c>
      <c r="X291" s="42" t="s">
        <v>8</v>
      </c>
      <c r="Y291" s="43">
        <v>44127</v>
      </c>
      <c r="Z291" s="44"/>
      <c r="AA291" s="127" t="str">
        <f t="shared" si="163"/>
        <v>2,     282664,   "CPRO H50 T2 RH310BM  (50 gal)"</v>
      </c>
      <c r="AB291" s="129" t="str">
        <f t="shared" si="167"/>
        <v>RheemCan</v>
      </c>
      <c r="AC291" s="131" t="s">
        <v>604</v>
      </c>
      <c r="AD291" s="154">
        <f>COUNTIF(AC$64:AC$428, AC291)</f>
        <v>1</v>
      </c>
      <c r="AE291" s="127" t="str">
        <f t="shared" si="164"/>
        <v xml:space="preserve">          case  CPRO H50 T2 RH310BM  (50 gal)   :   "RheemCanCPROH50T2RH310BM"</v>
      </c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3:48" s="6" customFormat="1" ht="15" customHeight="1" x14ac:dyDescent="0.25">
      <c r="C292" s="121" t="str">
        <f t="shared" si="146"/>
        <v>Rheem Canada</v>
      </c>
      <c r="D292" s="121" t="str">
        <f t="shared" si="147"/>
        <v>CPRO H65 T2 RH310BM  (65 gal)</v>
      </c>
      <c r="E292" s="121">
        <f t="shared" si="168"/>
        <v>282765</v>
      </c>
      <c r="F292" s="55">
        <f t="shared" si="152"/>
        <v>65</v>
      </c>
      <c r="G292" s="6" t="str">
        <f t="shared" si="149"/>
        <v>Rheem2020Build65</v>
      </c>
      <c r="H292" s="117">
        <f t="shared" si="165"/>
        <v>0</v>
      </c>
      <c r="I292" s="157" t="str">
        <f t="shared" si="169"/>
        <v>RheemCanCPROH65T2RH310BM</v>
      </c>
      <c r="J292" s="91" t="s">
        <v>192</v>
      </c>
      <c r="K292" s="32">
        <v>3</v>
      </c>
      <c r="L292" s="75">
        <f t="shared" si="134"/>
        <v>28</v>
      </c>
      <c r="M292" s="12" t="s">
        <v>351</v>
      </c>
      <c r="N292" s="62">
        <f t="shared" si="170"/>
        <v>27</v>
      </c>
      <c r="O292" s="62">
        <f xml:space="preserve"> (L292*10000) + (N292*100) + VLOOKUP( U292, $R$2:$T$61, 2, FALSE )</f>
        <v>282765</v>
      </c>
      <c r="P292" s="59" t="str">
        <f t="shared" si="153"/>
        <v>CPRO H65 T2 RH310BM  (65 gal)</v>
      </c>
      <c r="Q292" s="156">
        <f>COUNTIF(P$64:P$428, P292)</f>
        <v>1</v>
      </c>
      <c r="R292" s="10" t="s">
        <v>365</v>
      </c>
      <c r="S292" s="11">
        <v>65</v>
      </c>
      <c r="T292" s="30"/>
      <c r="U292" s="80" t="s">
        <v>283</v>
      </c>
      <c r="V292" s="85" t="str">
        <f>VLOOKUP( U292, $R$2:$T$61, 3, FALSE )</f>
        <v>Rheem2020Build65</v>
      </c>
      <c r="W292" s="116">
        <v>0</v>
      </c>
      <c r="X292" s="42" t="s">
        <v>8</v>
      </c>
      <c r="Y292" s="43">
        <v>44127</v>
      </c>
      <c r="Z292" s="44"/>
      <c r="AA292" s="127" t="str">
        <f t="shared" si="163"/>
        <v>2,     282765,   "CPRO H65 T2 RH310BM  (65 gal)"</v>
      </c>
      <c r="AB292" s="129" t="str">
        <f t="shared" si="167"/>
        <v>RheemCan</v>
      </c>
      <c r="AC292" s="131" t="s">
        <v>605</v>
      </c>
      <c r="AD292" s="154">
        <f>COUNTIF(AC$64:AC$428, AC292)</f>
        <v>1</v>
      </c>
      <c r="AE292" s="127" t="str">
        <f t="shared" si="164"/>
        <v xml:space="preserve">          case  CPRO H65 T2 RH310BM  (65 gal)   :   "RheemCanCPROH65T2RH310BM"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3:48" s="6" customFormat="1" ht="15" customHeight="1" x14ac:dyDescent="0.25">
      <c r="C293" s="121" t="str">
        <f t="shared" si="146"/>
        <v>Rheem Canada</v>
      </c>
      <c r="D293" s="121" t="str">
        <f t="shared" si="147"/>
        <v>CPRO H80 T2 RH310BM  (80 gal)</v>
      </c>
      <c r="E293" s="121">
        <f t="shared" si="168"/>
        <v>282866</v>
      </c>
      <c r="F293" s="55">
        <f t="shared" si="152"/>
        <v>80</v>
      </c>
      <c r="G293" s="6" t="str">
        <f t="shared" si="149"/>
        <v>Rheem2020Build80</v>
      </c>
      <c r="H293" s="117">
        <f t="shared" si="165"/>
        <v>0</v>
      </c>
      <c r="I293" s="157" t="str">
        <f t="shared" si="169"/>
        <v>RheemCanCPROH80T2RH310BM</v>
      </c>
      <c r="J293" s="91" t="s">
        <v>192</v>
      </c>
      <c r="K293" s="32">
        <v>3</v>
      </c>
      <c r="L293" s="75">
        <f t="shared" si="134"/>
        <v>28</v>
      </c>
      <c r="M293" s="12" t="s">
        <v>351</v>
      </c>
      <c r="N293" s="62">
        <f t="shared" si="170"/>
        <v>28</v>
      </c>
      <c r="O293" s="62">
        <f xml:space="preserve"> (L293*10000) + (N293*100) + VLOOKUP( U293, $R$2:$T$61, 2, FALSE )</f>
        <v>282866</v>
      </c>
      <c r="P293" s="59" t="str">
        <f t="shared" si="153"/>
        <v>CPRO H80 T2 RH310BM  (80 gal)</v>
      </c>
      <c r="Q293" s="156">
        <f>COUNTIF(P$64:P$428, P293)</f>
        <v>1</v>
      </c>
      <c r="R293" s="10" t="s">
        <v>393</v>
      </c>
      <c r="S293" s="11">
        <v>80</v>
      </c>
      <c r="T293" s="30"/>
      <c r="U293" s="80" t="s">
        <v>284</v>
      </c>
      <c r="V293" s="85" t="str">
        <f>VLOOKUP( U293, $R$2:$T$61, 3, FALSE )</f>
        <v>Rheem2020Build80</v>
      </c>
      <c r="W293" s="116">
        <v>0</v>
      </c>
      <c r="X293" s="42" t="s">
        <v>13</v>
      </c>
      <c r="Y293" s="43">
        <v>44127</v>
      </c>
      <c r="Z293" s="44"/>
      <c r="AA293" s="127" t="str">
        <f t="shared" si="163"/>
        <v>2,     282866,   "CPRO H80 T2 RH310BM  (80 gal)"</v>
      </c>
      <c r="AB293" s="129" t="str">
        <f t="shared" si="167"/>
        <v>RheemCan</v>
      </c>
      <c r="AC293" s="131" t="s">
        <v>606</v>
      </c>
      <c r="AD293" s="154">
        <f>COUNTIF(AC$64:AC$428, AC293)</f>
        <v>1</v>
      </c>
      <c r="AE293" s="127" t="str">
        <f t="shared" si="164"/>
        <v xml:space="preserve">          case  CPRO H80 T2 RH310BM  (80 gal)   :   "RheemCanCPROH80T2RH310BM"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3:48" s="6" customFormat="1" ht="15" customHeight="1" x14ac:dyDescent="0.25">
      <c r="C294" s="147" t="str">
        <f t="shared" ref="C294:C303" si="171">M294</f>
        <v>Richmond</v>
      </c>
      <c r="D294" s="147" t="str">
        <f t="shared" ref="D294:D303" si="172">P294</f>
        <v>10E40-HP120  (40 gal)</v>
      </c>
      <c r="E294" s="147">
        <f t="shared" si="168"/>
        <v>202281</v>
      </c>
      <c r="F294" s="55">
        <f t="shared" ref="F294:F303" si="173">S294</f>
        <v>40</v>
      </c>
      <c r="G294" s="6" t="str">
        <f t="shared" ref="G294:G303" si="174">V294</f>
        <v>RheemPlugInDedicated40</v>
      </c>
      <c r="H294" s="117">
        <f t="shared" si="165"/>
        <v>0</v>
      </c>
      <c r="I294" s="157" t="str">
        <f t="shared" si="169"/>
        <v>Richmond10E40HP120</v>
      </c>
      <c r="J294" s="91" t="s">
        <v>192</v>
      </c>
      <c r="K294" s="32">
        <v>2</v>
      </c>
      <c r="L294" s="75">
        <f t="shared" ref="L294:L303" si="175">VLOOKUP( M294, $M$2:$N$21, 2, FALSE )</f>
        <v>20</v>
      </c>
      <c r="M294" s="12" t="s">
        <v>95</v>
      </c>
      <c r="N294" s="61">
        <v>22</v>
      </c>
      <c r="O294" s="62">
        <f xml:space="preserve"> (L294*10000) + (N294*100) + VLOOKUP( U294, $R$2:$T$61, 2, FALSE )</f>
        <v>202281</v>
      </c>
      <c r="P294" s="59" t="str">
        <f t="shared" ref="P294:P303" si="176">R294 &amp; "  (" &amp; S294 &amp; " gal" &amp; IF(W294&gt;0, ", JA13)", ")")</f>
        <v>10E40-HP120  (40 gal)</v>
      </c>
      <c r="Q294" s="156">
        <f>COUNTIF(P$64:P$428, P294)</f>
        <v>1</v>
      </c>
      <c r="R294" s="144" t="s">
        <v>783</v>
      </c>
      <c r="S294" s="14">
        <v>40</v>
      </c>
      <c r="T294" s="99"/>
      <c r="U294" s="80" t="s">
        <v>740</v>
      </c>
      <c r="V294" s="85" t="str">
        <f>VLOOKUP( U294, $R$2:$T$61, 3, FALSE )</f>
        <v>RheemPlugInDedicated40</v>
      </c>
      <c r="W294" s="118">
        <v>0</v>
      </c>
      <c r="X294" s="46" t="s">
        <v>8</v>
      </c>
      <c r="Y294" s="47">
        <v>44760</v>
      </c>
      <c r="Z294" s="44"/>
      <c r="AA294" s="127" t="str">
        <f t="shared" si="163"/>
        <v>2,     202281,   "10E40-HP120  (40 gal)"</v>
      </c>
      <c r="AB294" s="128" t="str">
        <f>M294</f>
        <v>Richmond</v>
      </c>
      <c r="AC294" s="144" t="s">
        <v>793</v>
      </c>
      <c r="AD294" s="154">
        <f>COUNTIF(AC$64:AC$428, AC294)</f>
        <v>1</v>
      </c>
      <c r="AE294" s="127" t="str">
        <f t="shared" si="164"/>
        <v xml:space="preserve">          case  10E40-HP120  (40 gal)   :   "Richmond10E40HP120"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3:48" s="6" customFormat="1" ht="15" customHeight="1" x14ac:dyDescent="0.25">
      <c r="C295" s="147" t="str">
        <f t="shared" si="171"/>
        <v>Richmond</v>
      </c>
      <c r="D295" s="147" t="str">
        <f t="shared" si="172"/>
        <v>10E50-HP120  (50 gal)</v>
      </c>
      <c r="E295" s="147">
        <f t="shared" si="168"/>
        <v>202382</v>
      </c>
      <c r="F295" s="55">
        <f t="shared" si="173"/>
        <v>50</v>
      </c>
      <c r="G295" s="6" t="str">
        <f t="shared" si="174"/>
        <v>RheemPlugInDedicated50</v>
      </c>
      <c r="H295" s="117">
        <f t="shared" si="165"/>
        <v>0</v>
      </c>
      <c r="I295" s="157" t="str">
        <f t="shared" si="169"/>
        <v>Richmond10E50HP120</v>
      </c>
      <c r="J295" s="91" t="s">
        <v>192</v>
      </c>
      <c r="K295" s="32">
        <v>2</v>
      </c>
      <c r="L295" s="75">
        <f t="shared" si="175"/>
        <v>20</v>
      </c>
      <c r="M295" s="12" t="s">
        <v>95</v>
      </c>
      <c r="N295" s="62">
        <f t="shared" ref="N295:N303" si="177">N294+1</f>
        <v>23</v>
      </c>
      <c r="O295" s="62">
        <f xml:space="preserve"> (L295*10000) + (N295*100) + VLOOKUP( U295, $R$2:$T$61, 2, FALSE )</f>
        <v>202382</v>
      </c>
      <c r="P295" s="59" t="str">
        <f t="shared" si="176"/>
        <v>10E50-HP120  (50 gal)</v>
      </c>
      <c r="Q295" s="156">
        <f>COUNTIF(P$64:P$428, P295)</f>
        <v>1</v>
      </c>
      <c r="R295" s="144" t="s">
        <v>784</v>
      </c>
      <c r="S295" s="14">
        <v>50</v>
      </c>
      <c r="T295" s="99"/>
      <c r="U295" s="80" t="s">
        <v>741</v>
      </c>
      <c r="V295" s="85" t="str">
        <f>VLOOKUP( U295, $R$2:$T$61, 3, FALSE )</f>
        <v>RheemPlugInDedicated50</v>
      </c>
      <c r="W295" s="118">
        <v>0</v>
      </c>
      <c r="X295" s="46" t="s">
        <v>8</v>
      </c>
      <c r="Y295" s="47">
        <v>44760</v>
      </c>
      <c r="Z295" s="44"/>
      <c r="AA295" s="127" t="str">
        <f t="shared" si="163"/>
        <v>2,     202382,   "10E50-HP120  (50 gal)"</v>
      </c>
      <c r="AB295" s="129" t="str">
        <f t="shared" si="167"/>
        <v>Richmond</v>
      </c>
      <c r="AC295" s="144" t="s">
        <v>794</v>
      </c>
      <c r="AD295" s="154">
        <f>COUNTIF(AC$64:AC$428, AC295)</f>
        <v>1</v>
      </c>
      <c r="AE295" s="127" t="str">
        <f t="shared" si="164"/>
        <v xml:space="preserve">          case  10E50-HP120  (50 gal)   :   "Richmond10E50HP120"</v>
      </c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3:48" s="6" customFormat="1" ht="15" customHeight="1" x14ac:dyDescent="0.25">
      <c r="C296" s="147" t="str">
        <f t="shared" si="171"/>
        <v>Richmond</v>
      </c>
      <c r="D296" s="147" t="str">
        <f t="shared" si="172"/>
        <v>10E40-HP120M  (40 gal, JA13)</v>
      </c>
      <c r="E296" s="147">
        <f t="shared" si="168"/>
        <v>202477</v>
      </c>
      <c r="F296" s="55">
        <f t="shared" si="173"/>
        <v>40</v>
      </c>
      <c r="G296" s="6" t="str">
        <f t="shared" si="174"/>
        <v>RheemPlugInShared40</v>
      </c>
      <c r="H296" s="117">
        <f t="shared" si="165"/>
        <v>1</v>
      </c>
      <c r="I296" s="157" t="str">
        <f t="shared" si="169"/>
        <v>Richmond10E40HP120M</v>
      </c>
      <c r="J296" s="91" t="s">
        <v>192</v>
      </c>
      <c r="K296" s="32">
        <v>3</v>
      </c>
      <c r="L296" s="75">
        <f t="shared" si="175"/>
        <v>20</v>
      </c>
      <c r="M296" s="12" t="s">
        <v>95</v>
      </c>
      <c r="N296" s="62">
        <f t="shared" si="177"/>
        <v>24</v>
      </c>
      <c r="O296" s="62">
        <f xml:space="preserve"> (L296*10000) + (N296*100) + VLOOKUP( U296, $R$2:$T$61, 2, FALSE )</f>
        <v>202477</v>
      </c>
      <c r="P296" s="59" t="str">
        <f t="shared" si="176"/>
        <v>10E40-HP120M  (40 gal, JA13)</v>
      </c>
      <c r="Q296" s="156">
        <f>COUNTIF(P$64:P$428, P296)</f>
        <v>1</v>
      </c>
      <c r="R296" s="144" t="s">
        <v>785</v>
      </c>
      <c r="S296" s="14">
        <v>40</v>
      </c>
      <c r="T296" s="99"/>
      <c r="U296" s="80" t="s">
        <v>736</v>
      </c>
      <c r="V296" s="85" t="str">
        <f>VLOOKUP( U296, $R$2:$T$61, 3, FALSE )</f>
        <v>RheemPlugInShared40</v>
      </c>
      <c r="W296" s="118">
        <v>1</v>
      </c>
      <c r="X296" s="46" t="s">
        <v>8</v>
      </c>
      <c r="Y296" s="47">
        <v>44760</v>
      </c>
      <c r="Z296" s="44"/>
      <c r="AA296" s="127" t="str">
        <f t="shared" si="163"/>
        <v>2,     202477,   "10E40-HP120M  (40 gal, JA13)"</v>
      </c>
      <c r="AB296" s="129" t="str">
        <f t="shared" si="167"/>
        <v>Richmond</v>
      </c>
      <c r="AC296" s="144" t="s">
        <v>795</v>
      </c>
      <c r="AD296" s="154">
        <f>COUNTIF(AC$64:AC$428, AC296)</f>
        <v>1</v>
      </c>
      <c r="AE296" s="127" t="str">
        <f t="shared" si="164"/>
        <v xml:space="preserve">          case  10E40-HP120M  (40 gal, JA13)   :   "Richmond10E40HP120M"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3:48" s="6" customFormat="1" ht="15" customHeight="1" x14ac:dyDescent="0.25">
      <c r="C297" s="147" t="str">
        <f t="shared" si="171"/>
        <v>Richmond</v>
      </c>
      <c r="D297" s="147" t="str">
        <f t="shared" si="172"/>
        <v>10E40-HP120MS  (40 gal, JA13)</v>
      </c>
      <c r="E297" s="147">
        <f t="shared" si="168"/>
        <v>202577</v>
      </c>
      <c r="F297" s="55">
        <f t="shared" si="173"/>
        <v>40</v>
      </c>
      <c r="G297" s="6" t="str">
        <f t="shared" si="174"/>
        <v>RheemPlugInShared40</v>
      </c>
      <c r="H297" s="117">
        <f t="shared" si="165"/>
        <v>1</v>
      </c>
      <c r="I297" s="157" t="str">
        <f t="shared" si="169"/>
        <v>Richmond10E40HP120MS</v>
      </c>
      <c r="J297" s="91" t="s">
        <v>192</v>
      </c>
      <c r="K297" s="32">
        <v>3</v>
      </c>
      <c r="L297" s="75">
        <f t="shared" si="175"/>
        <v>20</v>
      </c>
      <c r="M297" s="12" t="s">
        <v>95</v>
      </c>
      <c r="N297" s="62">
        <f t="shared" si="177"/>
        <v>25</v>
      </c>
      <c r="O297" s="62">
        <f xml:space="preserve"> (L297*10000) + (N297*100) + VLOOKUP( U297, $R$2:$T$61, 2, FALSE )</f>
        <v>202577</v>
      </c>
      <c r="P297" s="59" t="str">
        <f t="shared" si="176"/>
        <v>10E40-HP120MS  (40 gal, JA13)</v>
      </c>
      <c r="Q297" s="156">
        <f>COUNTIF(P$64:P$428, P297)</f>
        <v>1</v>
      </c>
      <c r="R297" s="144" t="s">
        <v>786</v>
      </c>
      <c r="S297" s="14">
        <v>40</v>
      </c>
      <c r="T297" s="99"/>
      <c r="U297" s="80" t="s">
        <v>736</v>
      </c>
      <c r="V297" s="85" t="str">
        <f>VLOOKUP( U297, $R$2:$T$61, 3, FALSE )</f>
        <v>RheemPlugInShared40</v>
      </c>
      <c r="W297" s="118">
        <v>1</v>
      </c>
      <c r="X297" s="46" t="s">
        <v>8</v>
      </c>
      <c r="Y297" s="47">
        <v>44760</v>
      </c>
      <c r="Z297" s="44"/>
      <c r="AA297" s="127" t="str">
        <f t="shared" si="163"/>
        <v>2,     202577,   "10E40-HP120MS  (40 gal, JA13)"</v>
      </c>
      <c r="AB297" s="129" t="str">
        <f t="shared" si="167"/>
        <v>Richmond</v>
      </c>
      <c r="AC297" s="144" t="s">
        <v>796</v>
      </c>
      <c r="AD297" s="154">
        <f>COUNTIF(AC$64:AC$428, AC297)</f>
        <v>1</v>
      </c>
      <c r="AE297" s="127" t="str">
        <f t="shared" si="164"/>
        <v xml:space="preserve">          case  10E40-HP120MS  (40 gal, JA13)   :   "Richmond10E40HP120MS"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3:48" s="6" customFormat="1" ht="15" customHeight="1" x14ac:dyDescent="0.25">
      <c r="C298" s="147" t="str">
        <f t="shared" si="171"/>
        <v>Richmond</v>
      </c>
      <c r="D298" s="147" t="str">
        <f t="shared" si="172"/>
        <v>10E50-HP120M  (50 gal, JA13)</v>
      </c>
      <c r="E298" s="147">
        <f t="shared" si="168"/>
        <v>202678</v>
      </c>
      <c r="F298" s="55">
        <f t="shared" si="173"/>
        <v>50</v>
      </c>
      <c r="G298" s="6" t="str">
        <f t="shared" si="174"/>
        <v>RheemPlugInShared50</v>
      </c>
      <c r="H298" s="117">
        <f t="shared" si="165"/>
        <v>1</v>
      </c>
      <c r="I298" s="157" t="str">
        <f t="shared" si="169"/>
        <v>Richmond10E50HP120M</v>
      </c>
      <c r="J298" s="91" t="s">
        <v>192</v>
      </c>
      <c r="K298" s="32">
        <v>3</v>
      </c>
      <c r="L298" s="75">
        <f t="shared" si="175"/>
        <v>20</v>
      </c>
      <c r="M298" s="12" t="s">
        <v>95</v>
      </c>
      <c r="N298" s="62">
        <f t="shared" si="177"/>
        <v>26</v>
      </c>
      <c r="O298" s="62">
        <f xml:space="preserve"> (L298*10000) + (N298*100) + VLOOKUP( U298, $R$2:$T$61, 2, FALSE )</f>
        <v>202678</v>
      </c>
      <c r="P298" s="59" t="str">
        <f t="shared" si="176"/>
        <v>10E50-HP120M  (50 gal, JA13)</v>
      </c>
      <c r="Q298" s="156">
        <f>COUNTIF(P$64:P$428, P298)</f>
        <v>1</v>
      </c>
      <c r="R298" s="144" t="s">
        <v>787</v>
      </c>
      <c r="S298" s="14">
        <v>50</v>
      </c>
      <c r="T298" s="99"/>
      <c r="U298" s="80" t="s">
        <v>737</v>
      </c>
      <c r="V298" s="85" t="str">
        <f>VLOOKUP( U298, $R$2:$T$61, 3, FALSE )</f>
        <v>RheemPlugInShared50</v>
      </c>
      <c r="W298" s="118">
        <v>1</v>
      </c>
      <c r="X298" s="46" t="s">
        <v>8</v>
      </c>
      <c r="Y298" s="47">
        <v>44760</v>
      </c>
      <c r="Z298" s="44"/>
      <c r="AA298" s="127" t="str">
        <f t="shared" si="163"/>
        <v>2,     202678,   "10E50-HP120M  (50 gal, JA13)"</v>
      </c>
      <c r="AB298" s="129" t="str">
        <f t="shared" si="167"/>
        <v>Richmond</v>
      </c>
      <c r="AC298" s="144" t="s">
        <v>797</v>
      </c>
      <c r="AD298" s="154">
        <f>COUNTIF(AC$64:AC$428, AC298)</f>
        <v>1</v>
      </c>
      <c r="AE298" s="127" t="str">
        <f t="shared" si="164"/>
        <v xml:space="preserve">          case  10E50-HP120M  (50 gal, JA13)   :   "Richmond10E50HP120M"</v>
      </c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3:48" s="6" customFormat="1" ht="15" customHeight="1" x14ac:dyDescent="0.25">
      <c r="C299" s="147" t="str">
        <f t="shared" si="171"/>
        <v>Richmond</v>
      </c>
      <c r="D299" s="147" t="str">
        <f t="shared" si="172"/>
        <v>10E50-HP120MS  (50 gal, JA13)</v>
      </c>
      <c r="E299" s="147">
        <f t="shared" si="168"/>
        <v>202778</v>
      </c>
      <c r="F299" s="55">
        <f t="shared" si="173"/>
        <v>50</v>
      </c>
      <c r="G299" s="6" t="str">
        <f t="shared" si="174"/>
        <v>RheemPlugInShared50</v>
      </c>
      <c r="H299" s="117">
        <f t="shared" si="165"/>
        <v>1</v>
      </c>
      <c r="I299" s="157" t="str">
        <f t="shared" si="169"/>
        <v>Richmond10E50HP120MS</v>
      </c>
      <c r="J299" s="91" t="s">
        <v>192</v>
      </c>
      <c r="K299" s="32">
        <v>3</v>
      </c>
      <c r="L299" s="75">
        <f t="shared" si="175"/>
        <v>20</v>
      </c>
      <c r="M299" s="12" t="s">
        <v>95</v>
      </c>
      <c r="N299" s="62">
        <f t="shared" si="177"/>
        <v>27</v>
      </c>
      <c r="O299" s="62">
        <f xml:space="preserve"> (L299*10000) + (N299*100) + VLOOKUP( U299, $R$2:$T$61, 2, FALSE )</f>
        <v>202778</v>
      </c>
      <c r="P299" s="59" t="str">
        <f t="shared" si="176"/>
        <v>10E50-HP120MS  (50 gal, JA13)</v>
      </c>
      <c r="Q299" s="156">
        <f>COUNTIF(P$64:P$428, P299)</f>
        <v>1</v>
      </c>
      <c r="R299" s="144" t="s">
        <v>788</v>
      </c>
      <c r="S299" s="14">
        <v>50</v>
      </c>
      <c r="T299" s="99"/>
      <c r="U299" s="80" t="s">
        <v>737</v>
      </c>
      <c r="V299" s="85" t="str">
        <f>VLOOKUP( U299, $R$2:$T$61, 3, FALSE )</f>
        <v>RheemPlugInShared50</v>
      </c>
      <c r="W299" s="118">
        <v>1</v>
      </c>
      <c r="X299" s="46" t="s">
        <v>8</v>
      </c>
      <c r="Y299" s="47">
        <v>44760</v>
      </c>
      <c r="Z299" s="44"/>
      <c r="AA299" s="127" t="str">
        <f t="shared" si="163"/>
        <v>2,     202778,   "10E50-HP120MS  (50 gal, JA13)"</v>
      </c>
      <c r="AB299" s="129" t="str">
        <f t="shared" si="167"/>
        <v>Richmond</v>
      </c>
      <c r="AC299" s="144" t="s">
        <v>798</v>
      </c>
      <c r="AD299" s="154">
        <f>COUNTIF(AC$64:AC$428, AC299)</f>
        <v>1</v>
      </c>
      <c r="AE299" s="127" t="str">
        <f t="shared" si="164"/>
        <v xml:space="preserve">          case  10E50-HP120MS  (50 gal, JA13)   :   "Richmond10E50HP120MS"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3:48" s="6" customFormat="1" ht="15" customHeight="1" x14ac:dyDescent="0.25">
      <c r="C300" s="147" t="str">
        <f t="shared" si="171"/>
        <v>Richmond</v>
      </c>
      <c r="D300" s="147" t="str">
        <f t="shared" si="172"/>
        <v>10E65-HP120M  (65 gal, JA13)</v>
      </c>
      <c r="E300" s="147">
        <f t="shared" si="168"/>
        <v>202879</v>
      </c>
      <c r="F300" s="55">
        <f t="shared" si="173"/>
        <v>65</v>
      </c>
      <c r="G300" s="6" t="str">
        <f t="shared" si="174"/>
        <v>RheemPlugInShared65</v>
      </c>
      <c r="H300" s="117">
        <f t="shared" si="165"/>
        <v>1</v>
      </c>
      <c r="I300" s="157" t="str">
        <f t="shared" si="169"/>
        <v>Richmond10E65HP120M</v>
      </c>
      <c r="J300" s="91" t="s">
        <v>192</v>
      </c>
      <c r="K300" s="32">
        <v>3</v>
      </c>
      <c r="L300" s="75">
        <f t="shared" si="175"/>
        <v>20</v>
      </c>
      <c r="M300" s="12" t="s">
        <v>95</v>
      </c>
      <c r="N300" s="62">
        <f t="shared" si="177"/>
        <v>28</v>
      </c>
      <c r="O300" s="62">
        <f xml:space="preserve"> (L300*10000) + (N300*100) + VLOOKUP( U300, $R$2:$T$61, 2, FALSE )</f>
        <v>202879</v>
      </c>
      <c r="P300" s="59" t="str">
        <f t="shared" si="176"/>
        <v>10E65-HP120M  (65 gal, JA13)</v>
      </c>
      <c r="Q300" s="156">
        <f>COUNTIF(P$64:P$428, P300)</f>
        <v>1</v>
      </c>
      <c r="R300" s="144" t="s">
        <v>789</v>
      </c>
      <c r="S300" s="14">
        <v>65</v>
      </c>
      <c r="T300" s="99"/>
      <c r="U300" s="80" t="s">
        <v>738</v>
      </c>
      <c r="V300" s="85" t="str">
        <f>VLOOKUP( U300, $R$2:$T$61, 3, FALSE )</f>
        <v>RheemPlugInShared65</v>
      </c>
      <c r="W300" s="118">
        <v>1</v>
      </c>
      <c r="X300" s="46">
        <v>3</v>
      </c>
      <c r="Y300" s="47">
        <v>44760</v>
      </c>
      <c r="Z300" s="44"/>
      <c r="AA300" s="127" t="str">
        <f t="shared" si="163"/>
        <v>2,     202879,   "10E65-HP120M  (65 gal, JA13)"</v>
      </c>
      <c r="AB300" s="129" t="str">
        <f t="shared" si="167"/>
        <v>Richmond</v>
      </c>
      <c r="AC300" s="144" t="s">
        <v>799</v>
      </c>
      <c r="AD300" s="154">
        <f>COUNTIF(AC$64:AC$428, AC300)</f>
        <v>1</v>
      </c>
      <c r="AE300" s="127" t="str">
        <f t="shared" si="164"/>
        <v xml:space="preserve">          case  10E65-HP120M  (65 gal, JA13)   :   "Richmond10E65HP120M"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3:48" s="6" customFormat="1" ht="15" customHeight="1" x14ac:dyDescent="0.25">
      <c r="C301" s="147" t="str">
        <f t="shared" si="171"/>
        <v>Richmond</v>
      </c>
      <c r="D301" s="147" t="str">
        <f t="shared" si="172"/>
        <v>10E65-HP120MS  (65 gal, JA13)</v>
      </c>
      <c r="E301" s="147">
        <f t="shared" si="168"/>
        <v>202979</v>
      </c>
      <c r="F301" s="55">
        <f t="shared" si="173"/>
        <v>65</v>
      </c>
      <c r="G301" s="6" t="str">
        <f t="shared" si="174"/>
        <v>RheemPlugInShared65</v>
      </c>
      <c r="H301" s="117">
        <f t="shared" si="165"/>
        <v>1</v>
      </c>
      <c r="I301" s="157" t="str">
        <f t="shared" si="169"/>
        <v>Richmond10E65HP120MS</v>
      </c>
      <c r="J301" s="91" t="s">
        <v>192</v>
      </c>
      <c r="K301" s="32">
        <v>3</v>
      </c>
      <c r="L301" s="75">
        <f t="shared" si="175"/>
        <v>20</v>
      </c>
      <c r="M301" s="12" t="s">
        <v>95</v>
      </c>
      <c r="N301" s="62">
        <f t="shared" si="177"/>
        <v>29</v>
      </c>
      <c r="O301" s="62">
        <f xml:space="preserve"> (L301*10000) + (N301*100) + VLOOKUP( U301, $R$2:$T$61, 2, FALSE )</f>
        <v>202979</v>
      </c>
      <c r="P301" s="59" t="str">
        <f t="shared" si="176"/>
        <v>10E65-HP120MS  (65 gal, JA13)</v>
      </c>
      <c r="Q301" s="156">
        <f>COUNTIF(P$64:P$428, P301)</f>
        <v>1</v>
      </c>
      <c r="R301" s="144" t="s">
        <v>790</v>
      </c>
      <c r="S301" s="14">
        <v>65</v>
      </c>
      <c r="T301" s="99"/>
      <c r="U301" s="80" t="s">
        <v>738</v>
      </c>
      <c r="V301" s="85" t="str">
        <f>VLOOKUP( U301, $R$2:$T$61, 3, FALSE )</f>
        <v>RheemPlugInShared65</v>
      </c>
      <c r="W301" s="118">
        <v>1</v>
      </c>
      <c r="X301" s="46">
        <v>3</v>
      </c>
      <c r="Y301" s="47">
        <v>44760</v>
      </c>
      <c r="Z301" s="44"/>
      <c r="AA301" s="127" t="str">
        <f t="shared" si="163"/>
        <v>2,     202979,   "10E65-HP120MS  (65 gal, JA13)"</v>
      </c>
      <c r="AB301" s="129" t="str">
        <f t="shared" si="167"/>
        <v>Richmond</v>
      </c>
      <c r="AC301" s="144" t="s">
        <v>800</v>
      </c>
      <c r="AD301" s="154">
        <f>COUNTIF(AC$64:AC$428, AC301)</f>
        <v>1</v>
      </c>
      <c r="AE301" s="127" t="str">
        <f t="shared" si="164"/>
        <v xml:space="preserve">          case  10E65-HP120MS  (65 gal, JA13)   :   "Richmond10E65HP120MS"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</row>
    <row r="302" spans="3:48" s="6" customFormat="1" ht="15" customHeight="1" x14ac:dyDescent="0.25">
      <c r="C302" s="147" t="str">
        <f t="shared" si="171"/>
        <v>Richmond</v>
      </c>
      <c r="D302" s="147" t="str">
        <f t="shared" si="172"/>
        <v>10E80-HP120M  (80 gal, JA13)</v>
      </c>
      <c r="E302" s="147">
        <f t="shared" si="168"/>
        <v>203080</v>
      </c>
      <c r="F302" s="55">
        <f t="shared" si="173"/>
        <v>80</v>
      </c>
      <c r="G302" s="6" t="str">
        <f t="shared" si="174"/>
        <v>RheemPlugInShared80</v>
      </c>
      <c r="H302" s="117">
        <f t="shared" si="165"/>
        <v>1</v>
      </c>
      <c r="I302" s="157" t="str">
        <f t="shared" si="169"/>
        <v>Richmond10E80HP120M</v>
      </c>
      <c r="J302" s="91" t="s">
        <v>192</v>
      </c>
      <c r="K302" s="32">
        <v>3</v>
      </c>
      <c r="L302" s="75">
        <f t="shared" si="175"/>
        <v>20</v>
      </c>
      <c r="M302" s="12" t="s">
        <v>95</v>
      </c>
      <c r="N302" s="62">
        <f t="shared" si="177"/>
        <v>30</v>
      </c>
      <c r="O302" s="62">
        <f xml:space="preserve"> (L302*10000) + (N302*100) + VLOOKUP( U302, $R$2:$T$61, 2, FALSE )</f>
        <v>203080</v>
      </c>
      <c r="P302" s="59" t="str">
        <f t="shared" si="176"/>
        <v>10E80-HP120M  (80 gal, JA13)</v>
      </c>
      <c r="Q302" s="156">
        <f>COUNTIF(P$64:P$428, P302)</f>
        <v>1</v>
      </c>
      <c r="R302" s="144" t="s">
        <v>791</v>
      </c>
      <c r="S302" s="14">
        <v>80</v>
      </c>
      <c r="T302" s="99"/>
      <c r="U302" s="80" t="s">
        <v>739</v>
      </c>
      <c r="V302" s="85" t="str">
        <f>VLOOKUP( U302, $R$2:$T$61, 3, FALSE )</f>
        <v>RheemPlugInShared80</v>
      </c>
      <c r="W302" s="118">
        <v>1</v>
      </c>
      <c r="X302" s="46" t="s">
        <v>13</v>
      </c>
      <c r="Y302" s="47">
        <v>44760</v>
      </c>
      <c r="Z302" s="44"/>
      <c r="AA302" s="127" t="str">
        <f t="shared" si="163"/>
        <v>2,     203080,   "10E80-HP120M  (80 gal, JA13)"</v>
      </c>
      <c r="AB302" s="129" t="str">
        <f t="shared" si="167"/>
        <v>Richmond</v>
      </c>
      <c r="AC302" s="144" t="s">
        <v>801</v>
      </c>
      <c r="AD302" s="154">
        <f>COUNTIF(AC$64:AC$428, AC302)</f>
        <v>1</v>
      </c>
      <c r="AE302" s="127" t="str">
        <f t="shared" si="164"/>
        <v xml:space="preserve">          case  10E80-HP120M  (80 gal, JA13)   :   "Richmond10E80HP120M"</v>
      </c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3:48" s="6" customFormat="1" ht="15" customHeight="1" x14ac:dyDescent="0.25">
      <c r="C303" s="147" t="str">
        <f t="shared" si="171"/>
        <v>Richmond</v>
      </c>
      <c r="D303" s="147" t="str">
        <f t="shared" si="172"/>
        <v>10E80-HP120MS  (80 gal, JA13)</v>
      </c>
      <c r="E303" s="147">
        <f t="shared" si="168"/>
        <v>203180</v>
      </c>
      <c r="F303" s="55">
        <f t="shared" si="173"/>
        <v>80</v>
      </c>
      <c r="G303" s="6" t="str">
        <f t="shared" si="174"/>
        <v>RheemPlugInShared80</v>
      </c>
      <c r="H303" s="117">
        <f t="shared" si="165"/>
        <v>1</v>
      </c>
      <c r="I303" s="157" t="str">
        <f t="shared" si="169"/>
        <v>Richmond10E80HP120MS</v>
      </c>
      <c r="J303" s="91" t="s">
        <v>192</v>
      </c>
      <c r="K303" s="32">
        <v>3</v>
      </c>
      <c r="L303" s="75">
        <f t="shared" si="175"/>
        <v>20</v>
      </c>
      <c r="M303" s="12" t="s">
        <v>95</v>
      </c>
      <c r="N303" s="62">
        <f t="shared" si="177"/>
        <v>31</v>
      </c>
      <c r="O303" s="62">
        <f xml:space="preserve"> (L303*10000) + (N303*100) + VLOOKUP( U303, $R$2:$T$61, 2, FALSE )</f>
        <v>203180</v>
      </c>
      <c r="P303" s="59" t="str">
        <f t="shared" si="176"/>
        <v>10E80-HP120MS  (80 gal, JA13)</v>
      </c>
      <c r="Q303" s="156">
        <f>COUNTIF(P$64:P$428, P303)</f>
        <v>1</v>
      </c>
      <c r="R303" s="144" t="s">
        <v>792</v>
      </c>
      <c r="S303" s="14">
        <v>80</v>
      </c>
      <c r="T303" s="99"/>
      <c r="U303" s="80" t="s">
        <v>739</v>
      </c>
      <c r="V303" s="85" t="str">
        <f>VLOOKUP( U303, $R$2:$T$61, 3, FALSE )</f>
        <v>RheemPlugInShared80</v>
      </c>
      <c r="W303" s="118">
        <v>1</v>
      </c>
      <c r="X303" s="46" t="s">
        <v>13</v>
      </c>
      <c r="Y303" s="47">
        <v>44760</v>
      </c>
      <c r="Z303" s="44"/>
      <c r="AA303" s="127" t="str">
        <f t="shared" si="163"/>
        <v>2,     203180,   "10E80-HP120MS  (80 gal, JA13)"</v>
      </c>
      <c r="AB303" s="129" t="str">
        <f t="shared" si="167"/>
        <v>Richmond</v>
      </c>
      <c r="AC303" s="144" t="s">
        <v>802</v>
      </c>
      <c r="AD303" s="154">
        <f>COUNTIF(AC$64:AC$428, AC303)</f>
        <v>1</v>
      </c>
      <c r="AE303" s="127" t="str">
        <f t="shared" si="164"/>
        <v xml:space="preserve">          case  10E80-HP120MS  (80 gal, JA13)   :   "Richmond10E80HP120MS"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3:48" s="6" customFormat="1" ht="15" customHeight="1" x14ac:dyDescent="0.25">
      <c r="C304" s="106" t="str">
        <f t="shared" si="146"/>
        <v>Richmond</v>
      </c>
      <c r="D304" s="106" t="str">
        <f t="shared" si="147"/>
        <v>10E40-HP515  (40 gal, JA13)</v>
      </c>
      <c r="E304" s="106">
        <f t="shared" si="168"/>
        <v>201059</v>
      </c>
      <c r="F304" s="55">
        <f t="shared" si="152"/>
        <v>40</v>
      </c>
      <c r="G304" s="6" t="str">
        <f t="shared" si="149"/>
        <v>Rheem2020Prem40</v>
      </c>
      <c r="H304" s="117">
        <f t="shared" si="133"/>
        <v>1</v>
      </c>
      <c r="I304" s="157" t="str">
        <f t="shared" si="169"/>
        <v>Richmond10E40HP515</v>
      </c>
      <c r="J304" s="91" t="s">
        <v>192</v>
      </c>
      <c r="K304" s="32">
        <v>4</v>
      </c>
      <c r="L304" s="75">
        <f t="shared" si="134"/>
        <v>20</v>
      </c>
      <c r="M304" s="12" t="s">
        <v>95</v>
      </c>
      <c r="N304" s="61">
        <v>10</v>
      </c>
      <c r="O304" s="62">
        <f xml:space="preserve"> (L304*10000) + (N304*100) + VLOOKUP( U304, $R$2:$T$61, 2, FALSE )</f>
        <v>201059</v>
      </c>
      <c r="P304" s="59" t="str">
        <f t="shared" si="153"/>
        <v>10E40-HP515  (40 gal, JA13)</v>
      </c>
      <c r="Q304" s="156">
        <f>COUNTIF(P$64:P$428, P304)</f>
        <v>1</v>
      </c>
      <c r="R304" t="s">
        <v>295</v>
      </c>
      <c r="S304" s="14">
        <v>40</v>
      </c>
      <c r="T304" s="99"/>
      <c r="U304" s="80" t="s">
        <v>277</v>
      </c>
      <c r="V304" s="85" t="str">
        <f>VLOOKUP( U304, $R$2:$T$61, 3, FALSE )</f>
        <v>Rheem2020Prem40</v>
      </c>
      <c r="W304" s="118">
        <v>1</v>
      </c>
      <c r="X304" s="46">
        <v>2</v>
      </c>
      <c r="Y304" s="47">
        <v>43944</v>
      </c>
      <c r="Z304" s="44"/>
      <c r="AA304" s="127" t="str">
        <f t="shared" si="163"/>
        <v>2,     201059,   "10E40-HP515  (40 gal, JA13)"</v>
      </c>
      <c r="AB304" s="128" t="str">
        <f>M304</f>
        <v>Richmond</v>
      </c>
      <c r="AC304" s="130" t="s">
        <v>607</v>
      </c>
      <c r="AD304" s="154">
        <f>COUNTIF(AC$64:AC$428, AC304)</f>
        <v>1</v>
      </c>
      <c r="AE304" s="127" t="str">
        <f t="shared" si="164"/>
        <v xml:space="preserve">          case  10E40-HP515  (40 gal, JA13)   :   "Richmond10E40HP515"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3:1039" s="6" customFormat="1" ht="15" customHeight="1" x14ac:dyDescent="0.25">
      <c r="C305" s="106" t="str">
        <f t="shared" si="146"/>
        <v>Richmond</v>
      </c>
      <c r="D305" s="106" t="str">
        <f t="shared" si="147"/>
        <v>10E50-HP515  (50 gal, JA13)</v>
      </c>
      <c r="E305" s="106">
        <f t="shared" si="168"/>
        <v>201160</v>
      </c>
      <c r="F305" s="55">
        <f t="shared" si="152"/>
        <v>50</v>
      </c>
      <c r="G305" s="6" t="str">
        <f t="shared" si="149"/>
        <v>Rheem2020Prem50</v>
      </c>
      <c r="H305" s="117">
        <f t="shared" si="133"/>
        <v>1</v>
      </c>
      <c r="I305" s="157" t="str">
        <f t="shared" si="169"/>
        <v>Richmond10E50HP515</v>
      </c>
      <c r="J305" s="91" t="s">
        <v>192</v>
      </c>
      <c r="K305" s="32">
        <v>4</v>
      </c>
      <c r="L305" s="75">
        <f t="shared" si="134"/>
        <v>20</v>
      </c>
      <c r="M305" s="12" t="s">
        <v>95</v>
      </c>
      <c r="N305" s="62">
        <f t="shared" ref="N305:N315" si="178">N304+1</f>
        <v>11</v>
      </c>
      <c r="O305" s="62">
        <f xml:space="preserve"> (L305*10000) + (N305*100) + VLOOKUP( U305, $R$2:$T$61, 2, FALSE )</f>
        <v>201160</v>
      </c>
      <c r="P305" s="59" t="str">
        <f t="shared" si="153"/>
        <v>10E50-HP515  (50 gal, JA13)</v>
      </c>
      <c r="Q305" s="156">
        <f>COUNTIF(P$64:P$428, P305)</f>
        <v>1</v>
      </c>
      <c r="R305" t="s">
        <v>296</v>
      </c>
      <c r="S305" s="14">
        <v>50</v>
      </c>
      <c r="T305" s="99"/>
      <c r="U305" s="80" t="s">
        <v>278</v>
      </c>
      <c r="V305" s="85" t="str">
        <f>VLOOKUP( U305, $R$2:$T$61, 3, FALSE )</f>
        <v>Rheem2020Prem50</v>
      </c>
      <c r="W305" s="118">
        <v>1</v>
      </c>
      <c r="X305" s="46" t="s">
        <v>8</v>
      </c>
      <c r="Y305" s="47">
        <v>43944</v>
      </c>
      <c r="Z305" s="44"/>
      <c r="AA305" s="127" t="str">
        <f t="shared" si="163"/>
        <v>2,     201160,   "10E50-HP515  (50 gal, JA13)"</v>
      </c>
      <c r="AB305" s="129" t="str">
        <f t="shared" si="167"/>
        <v>Richmond</v>
      </c>
      <c r="AC305" s="130" t="s">
        <v>612</v>
      </c>
      <c r="AD305" s="154">
        <f>COUNTIF(AC$64:AC$428, AC305)</f>
        <v>1</v>
      </c>
      <c r="AE305" s="127" t="str">
        <f t="shared" si="164"/>
        <v xml:space="preserve">          case  10E50-HP515  (50 gal, JA13)   :   "Richmond10E50HP515"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3:1039" s="6" customFormat="1" ht="15" customHeight="1" x14ac:dyDescent="0.25">
      <c r="C306" s="106" t="str">
        <f t="shared" si="146"/>
        <v>Richmond</v>
      </c>
      <c r="D306" s="106" t="str">
        <f t="shared" si="147"/>
        <v>10E65-HP515  (65 gal, JA13)</v>
      </c>
      <c r="E306" s="106">
        <f t="shared" si="168"/>
        <v>201261</v>
      </c>
      <c r="F306" s="55">
        <f t="shared" ref="F306:F315" si="179">S306</f>
        <v>65</v>
      </c>
      <c r="G306" s="6" t="str">
        <f t="shared" si="149"/>
        <v>Rheem2020Prem65</v>
      </c>
      <c r="H306" s="117">
        <f t="shared" si="133"/>
        <v>1</v>
      </c>
      <c r="I306" s="157" t="str">
        <f t="shared" si="169"/>
        <v>Richmond10E65HP515</v>
      </c>
      <c r="J306" s="91" t="s">
        <v>192</v>
      </c>
      <c r="K306" s="32">
        <v>4</v>
      </c>
      <c r="L306" s="75">
        <f t="shared" si="134"/>
        <v>20</v>
      </c>
      <c r="M306" s="12" t="s">
        <v>95</v>
      </c>
      <c r="N306" s="62">
        <f t="shared" si="178"/>
        <v>12</v>
      </c>
      <c r="O306" s="62">
        <f xml:space="preserve"> (L306*10000) + (N306*100) + VLOOKUP( U306, $R$2:$T$61, 2, FALSE )</f>
        <v>201261</v>
      </c>
      <c r="P306" s="59" t="str">
        <f t="shared" si="153"/>
        <v>10E65-HP515  (65 gal, JA13)</v>
      </c>
      <c r="Q306" s="156">
        <f>COUNTIF(P$64:P$428, P306)</f>
        <v>1</v>
      </c>
      <c r="R306" t="s">
        <v>297</v>
      </c>
      <c r="S306" s="14">
        <v>65</v>
      </c>
      <c r="T306" s="99"/>
      <c r="U306" s="80" t="s">
        <v>279</v>
      </c>
      <c r="V306" s="85" t="str">
        <f>VLOOKUP( U306, $R$2:$T$61, 3, FALSE )</f>
        <v>Rheem2020Prem65</v>
      </c>
      <c r="W306" s="118">
        <v>1</v>
      </c>
      <c r="X306" s="46" t="s">
        <v>8</v>
      </c>
      <c r="Y306" s="47">
        <v>43944</v>
      </c>
      <c r="Z306" s="44"/>
      <c r="AA306" s="127" t="str">
        <f t="shared" si="163"/>
        <v>2,     201261,   "10E65-HP515  (65 gal, JA13)"</v>
      </c>
      <c r="AB306" s="129" t="str">
        <f t="shared" si="167"/>
        <v>Richmond</v>
      </c>
      <c r="AC306" s="130" t="s">
        <v>617</v>
      </c>
      <c r="AD306" s="154">
        <f>COUNTIF(AC$64:AC$428, AC306)</f>
        <v>1</v>
      </c>
      <c r="AE306" s="127" t="str">
        <f t="shared" si="164"/>
        <v xml:space="preserve">          case  10E65-HP515  (65 gal, JA13)   :   "Richmond10E65HP515"</v>
      </c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3:1039" s="6" customFormat="1" ht="15" customHeight="1" x14ac:dyDescent="0.25">
      <c r="C307" s="106" t="str">
        <f t="shared" si="146"/>
        <v>Richmond</v>
      </c>
      <c r="D307" s="106" t="str">
        <f t="shared" si="147"/>
        <v>10E80-HP515  (80 gal, JA13)</v>
      </c>
      <c r="E307" s="106">
        <f t="shared" si="168"/>
        <v>201362</v>
      </c>
      <c r="F307" s="55">
        <f t="shared" si="179"/>
        <v>80</v>
      </c>
      <c r="G307" s="6" t="str">
        <f t="shared" si="149"/>
        <v>Rheem2020Prem80</v>
      </c>
      <c r="H307" s="117">
        <f t="shared" si="133"/>
        <v>1</v>
      </c>
      <c r="I307" s="157" t="str">
        <f t="shared" si="169"/>
        <v>Richmond10E80HP515</v>
      </c>
      <c r="J307" s="91" t="s">
        <v>192</v>
      </c>
      <c r="K307" s="32">
        <v>4</v>
      </c>
      <c r="L307" s="75">
        <f t="shared" si="134"/>
        <v>20</v>
      </c>
      <c r="M307" s="12" t="s">
        <v>95</v>
      </c>
      <c r="N307" s="62">
        <f t="shared" si="178"/>
        <v>13</v>
      </c>
      <c r="O307" s="62">
        <f xml:space="preserve"> (L307*10000) + (N307*100) + VLOOKUP( U307, $R$2:$T$61, 2, FALSE )</f>
        <v>201362</v>
      </c>
      <c r="P307" s="59" t="str">
        <f t="shared" si="153"/>
        <v>10E80-HP515  (80 gal, JA13)</v>
      </c>
      <c r="Q307" s="156">
        <f>COUNTIF(P$64:P$428, P307)</f>
        <v>1</v>
      </c>
      <c r="R307" t="s">
        <v>298</v>
      </c>
      <c r="S307" s="14">
        <v>80</v>
      </c>
      <c r="T307" s="99"/>
      <c r="U307" s="80" t="s">
        <v>280</v>
      </c>
      <c r="V307" s="85" t="str">
        <f>VLOOKUP( U307, $R$2:$T$61, 3, FALSE )</f>
        <v>Rheem2020Prem80</v>
      </c>
      <c r="W307" s="118">
        <v>1</v>
      </c>
      <c r="X307" s="46">
        <v>4</v>
      </c>
      <c r="Y307" s="47">
        <v>43944</v>
      </c>
      <c r="Z307" s="44"/>
      <c r="AA307" s="127" t="str">
        <f t="shared" si="163"/>
        <v>2,     201362,   "10E80-HP515  (80 gal, JA13)"</v>
      </c>
      <c r="AB307" s="129" t="str">
        <f t="shared" si="167"/>
        <v>Richmond</v>
      </c>
      <c r="AC307" s="130" t="s">
        <v>622</v>
      </c>
      <c r="AD307" s="154">
        <f>COUNTIF(AC$64:AC$428, AC307)</f>
        <v>1</v>
      </c>
      <c r="AE307" s="127" t="str">
        <f t="shared" si="164"/>
        <v xml:space="preserve">          case  10E80-HP515  (80 gal, JA13)   :   "Richmond10E80HP515"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3:1039" s="6" customFormat="1" ht="15" customHeight="1" x14ac:dyDescent="0.25">
      <c r="C308" s="106" t="str">
        <f t="shared" si="146"/>
        <v>Richmond</v>
      </c>
      <c r="D308" s="106" t="str">
        <f t="shared" si="147"/>
        <v>10E40-HP530  (40 gal, JA13)</v>
      </c>
      <c r="E308" s="106">
        <f t="shared" si="168"/>
        <v>201459</v>
      </c>
      <c r="F308" s="55">
        <f t="shared" si="179"/>
        <v>40</v>
      </c>
      <c r="G308" s="6" t="str">
        <f t="shared" si="149"/>
        <v>Rheem2020Prem40</v>
      </c>
      <c r="H308" s="117">
        <f t="shared" ref="H308:H395" si="180">W308</f>
        <v>1</v>
      </c>
      <c r="I308" s="157" t="str">
        <f t="shared" si="169"/>
        <v>Richmond10E40HP530</v>
      </c>
      <c r="J308" s="91" t="s">
        <v>192</v>
      </c>
      <c r="K308" s="32">
        <v>4</v>
      </c>
      <c r="L308" s="75">
        <f t="shared" ref="L308:L395" si="181">VLOOKUP( M308, $M$2:$N$21, 2, FALSE )</f>
        <v>20</v>
      </c>
      <c r="M308" s="12" t="s">
        <v>95</v>
      </c>
      <c r="N308" s="62">
        <f t="shared" si="178"/>
        <v>14</v>
      </c>
      <c r="O308" s="62">
        <f xml:space="preserve"> (L308*10000) + (N308*100) + VLOOKUP( U308, $R$2:$T$61, 2, FALSE )</f>
        <v>201459</v>
      </c>
      <c r="P308" s="59" t="str">
        <f t="shared" si="153"/>
        <v>10E40-HP530  (40 gal, JA13)</v>
      </c>
      <c r="Q308" s="156">
        <f>COUNTIF(P$64:P$428, P308)</f>
        <v>1</v>
      </c>
      <c r="R308" t="s">
        <v>299</v>
      </c>
      <c r="S308" s="14">
        <v>40</v>
      </c>
      <c r="T308" s="99"/>
      <c r="U308" s="80" t="s">
        <v>277</v>
      </c>
      <c r="V308" s="85" t="str">
        <f>VLOOKUP( U308, $R$2:$T$61, 3, FALSE )</f>
        <v>Rheem2020Prem40</v>
      </c>
      <c r="W308" s="118">
        <v>1</v>
      </c>
      <c r="X308" s="46">
        <v>2</v>
      </c>
      <c r="Y308" s="47">
        <v>43944</v>
      </c>
      <c r="Z308" s="44"/>
      <c r="AA308" s="127" t="str">
        <f t="shared" si="163"/>
        <v>2,     201459,   "10E40-HP530  (40 gal, JA13)"</v>
      </c>
      <c r="AB308" s="129" t="str">
        <f t="shared" si="167"/>
        <v>Richmond</v>
      </c>
      <c r="AC308" s="130" t="s">
        <v>608</v>
      </c>
      <c r="AD308" s="154">
        <f>COUNTIF(AC$64:AC$428, AC308)</f>
        <v>1</v>
      </c>
      <c r="AE308" s="127" t="str">
        <f t="shared" si="164"/>
        <v xml:space="preserve">          case  10E40-HP530  (40 gal, JA13)   :   "Richmond10E40HP530"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3:1039" s="6" customFormat="1" ht="15" customHeight="1" x14ac:dyDescent="0.25">
      <c r="C309" s="106" t="str">
        <f t="shared" ref="C309:C385" si="182">M309</f>
        <v>Richmond</v>
      </c>
      <c r="D309" s="106" t="str">
        <f t="shared" ref="D309:D385" si="183">P309</f>
        <v>10E50-HP530  (50 gal, JA13)</v>
      </c>
      <c r="E309" s="106">
        <f t="shared" si="168"/>
        <v>201560</v>
      </c>
      <c r="F309" s="55">
        <f t="shared" si="179"/>
        <v>50</v>
      </c>
      <c r="G309" s="6" t="str">
        <f t="shared" ref="G309:G385" si="184">V309</f>
        <v>Rheem2020Prem50</v>
      </c>
      <c r="H309" s="117">
        <f t="shared" si="180"/>
        <v>1</v>
      </c>
      <c r="I309" s="157" t="str">
        <f t="shared" si="169"/>
        <v>Richmond10E50HP530</v>
      </c>
      <c r="J309" s="91" t="s">
        <v>192</v>
      </c>
      <c r="K309" s="32">
        <v>4</v>
      </c>
      <c r="L309" s="75">
        <f t="shared" si="181"/>
        <v>20</v>
      </c>
      <c r="M309" s="12" t="s">
        <v>95</v>
      </c>
      <c r="N309" s="62">
        <f t="shared" si="178"/>
        <v>15</v>
      </c>
      <c r="O309" s="62">
        <f xml:space="preserve"> (L309*10000) + (N309*100) + VLOOKUP( U309, $R$2:$T$61, 2, FALSE )</f>
        <v>201560</v>
      </c>
      <c r="P309" s="59" t="str">
        <f t="shared" si="153"/>
        <v>10E50-HP530  (50 gal, JA13)</v>
      </c>
      <c r="Q309" s="156">
        <f>COUNTIF(P$64:P$428, P309)</f>
        <v>1</v>
      </c>
      <c r="R309" t="s">
        <v>300</v>
      </c>
      <c r="S309" s="14">
        <v>50</v>
      </c>
      <c r="T309" s="99"/>
      <c r="U309" s="80" t="s">
        <v>278</v>
      </c>
      <c r="V309" s="85" t="str">
        <f>VLOOKUP( U309, $R$2:$T$61, 3, FALSE )</f>
        <v>Rheem2020Prem50</v>
      </c>
      <c r="W309" s="118">
        <v>1</v>
      </c>
      <c r="X309" s="46" t="s">
        <v>8</v>
      </c>
      <c r="Y309" s="47">
        <v>43944</v>
      </c>
      <c r="Z309" s="44"/>
      <c r="AA309" s="127" t="str">
        <f t="shared" si="163"/>
        <v>2,     201560,   "10E50-HP530  (50 gal, JA13)"</v>
      </c>
      <c r="AB309" s="129" t="str">
        <f t="shared" si="167"/>
        <v>Richmond</v>
      </c>
      <c r="AC309" s="130" t="s">
        <v>613</v>
      </c>
      <c r="AD309" s="154">
        <f>COUNTIF(AC$64:AC$428, AC309)</f>
        <v>1</v>
      </c>
      <c r="AE309" s="127" t="str">
        <f t="shared" si="164"/>
        <v xml:space="preserve">          case  10E50-HP530  (50 gal, JA13)   :   "Richmond10E50HP530"</v>
      </c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3:1039" s="6" customFormat="1" ht="15" customHeight="1" x14ac:dyDescent="0.25">
      <c r="C310" s="106" t="str">
        <f t="shared" si="182"/>
        <v>Richmond</v>
      </c>
      <c r="D310" s="106" t="str">
        <f t="shared" si="183"/>
        <v>10E65-HP530  (65 gal, JA13)</v>
      </c>
      <c r="E310" s="106">
        <f t="shared" si="168"/>
        <v>201661</v>
      </c>
      <c r="F310" s="55">
        <f t="shared" si="179"/>
        <v>65</v>
      </c>
      <c r="G310" s="6" t="str">
        <f t="shared" si="184"/>
        <v>Rheem2020Prem65</v>
      </c>
      <c r="H310" s="117">
        <f t="shared" si="180"/>
        <v>1</v>
      </c>
      <c r="I310" s="157" t="str">
        <f t="shared" si="169"/>
        <v>Richmond10E65HP530</v>
      </c>
      <c r="J310" s="91" t="s">
        <v>192</v>
      </c>
      <c r="K310" s="32">
        <v>4</v>
      </c>
      <c r="L310" s="75">
        <f t="shared" si="181"/>
        <v>20</v>
      </c>
      <c r="M310" s="12" t="s">
        <v>95</v>
      </c>
      <c r="N310" s="62">
        <f t="shared" si="178"/>
        <v>16</v>
      </c>
      <c r="O310" s="62">
        <f xml:space="preserve"> (L310*10000) + (N310*100) + VLOOKUP( U310, $R$2:$T$61, 2, FALSE )</f>
        <v>201661</v>
      </c>
      <c r="P310" s="59" t="str">
        <f t="shared" si="153"/>
        <v>10E65-HP530  (65 gal, JA13)</v>
      </c>
      <c r="Q310" s="156">
        <f>COUNTIF(P$64:P$428, P310)</f>
        <v>1</v>
      </c>
      <c r="R310" t="s">
        <v>301</v>
      </c>
      <c r="S310" s="14">
        <v>65</v>
      </c>
      <c r="T310" s="99"/>
      <c r="U310" s="80" t="s">
        <v>279</v>
      </c>
      <c r="V310" s="85" t="str">
        <f>VLOOKUP( U310, $R$2:$T$61, 3, FALSE )</f>
        <v>Rheem2020Prem65</v>
      </c>
      <c r="W310" s="118">
        <v>1</v>
      </c>
      <c r="X310" s="46" t="s">
        <v>8</v>
      </c>
      <c r="Y310" s="47">
        <v>43944</v>
      </c>
      <c r="Z310" s="44"/>
      <c r="AA310" s="127" t="str">
        <f t="shared" si="163"/>
        <v>2,     201661,   "10E65-HP530  (65 gal, JA13)"</v>
      </c>
      <c r="AB310" s="129" t="str">
        <f t="shared" si="167"/>
        <v>Richmond</v>
      </c>
      <c r="AC310" s="130" t="s">
        <v>618</v>
      </c>
      <c r="AD310" s="154">
        <f>COUNTIF(AC$64:AC$428, AC310)</f>
        <v>1</v>
      </c>
      <c r="AE310" s="127" t="str">
        <f t="shared" si="164"/>
        <v xml:space="preserve">          case  10E65-HP530  (65 gal, JA13)   :   "Richmond10E65HP530"</v>
      </c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3:1039" s="6" customFormat="1" ht="15" customHeight="1" x14ac:dyDescent="0.25">
      <c r="C311" s="106" t="str">
        <f t="shared" si="182"/>
        <v>Richmond</v>
      </c>
      <c r="D311" s="106" t="str">
        <f t="shared" si="183"/>
        <v>10E80-HP530  (80 gal, JA13)</v>
      </c>
      <c r="E311" s="106">
        <f t="shared" si="168"/>
        <v>201762</v>
      </c>
      <c r="F311" s="55">
        <f t="shared" si="179"/>
        <v>80</v>
      </c>
      <c r="G311" s="6" t="str">
        <f t="shared" si="184"/>
        <v>Rheem2020Prem80</v>
      </c>
      <c r="H311" s="117">
        <f t="shared" si="180"/>
        <v>1</v>
      </c>
      <c r="I311" s="157" t="str">
        <f t="shared" si="169"/>
        <v>Richmond10E80HP530</v>
      </c>
      <c r="J311" s="91" t="s">
        <v>192</v>
      </c>
      <c r="K311" s="32">
        <v>4</v>
      </c>
      <c r="L311" s="75">
        <f t="shared" si="181"/>
        <v>20</v>
      </c>
      <c r="M311" s="12" t="s">
        <v>95</v>
      </c>
      <c r="N311" s="62">
        <f t="shared" si="178"/>
        <v>17</v>
      </c>
      <c r="O311" s="62">
        <f xml:space="preserve"> (L311*10000) + (N311*100) + VLOOKUP( U311, $R$2:$T$61, 2, FALSE )</f>
        <v>201762</v>
      </c>
      <c r="P311" s="59" t="str">
        <f t="shared" si="153"/>
        <v>10E80-HP530  (80 gal, JA13)</v>
      </c>
      <c r="Q311" s="156">
        <f>COUNTIF(P$64:P$428, P311)</f>
        <v>1</v>
      </c>
      <c r="R311" t="s">
        <v>302</v>
      </c>
      <c r="S311" s="14">
        <v>80</v>
      </c>
      <c r="T311" s="99"/>
      <c r="U311" s="80" t="s">
        <v>280</v>
      </c>
      <c r="V311" s="85" t="str">
        <f>VLOOKUP( U311, $R$2:$T$61, 3, FALSE )</f>
        <v>Rheem2020Prem80</v>
      </c>
      <c r="W311" s="118">
        <v>1</v>
      </c>
      <c r="X311" s="46">
        <v>4</v>
      </c>
      <c r="Y311" s="47">
        <v>43944</v>
      </c>
      <c r="Z311" s="44"/>
      <c r="AA311" s="127" t="str">
        <f t="shared" si="163"/>
        <v>2,     201762,   "10E80-HP530  (80 gal, JA13)"</v>
      </c>
      <c r="AB311" s="129" t="str">
        <f t="shared" si="167"/>
        <v>Richmond</v>
      </c>
      <c r="AC311" s="130" t="s">
        <v>623</v>
      </c>
      <c r="AD311" s="154">
        <f>COUNTIF(AC$64:AC$428, AC311)</f>
        <v>1</v>
      </c>
      <c r="AE311" s="127" t="str">
        <f t="shared" si="164"/>
        <v xml:space="preserve">          case  10E80-HP530  (80 gal, JA13)   :   "Richmond10E80HP530"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3:1039" s="6" customFormat="1" ht="15" customHeight="1" x14ac:dyDescent="0.25">
      <c r="C312" s="106" t="str">
        <f t="shared" si="182"/>
        <v>Richmond</v>
      </c>
      <c r="D312" s="106" t="str">
        <f t="shared" si="183"/>
        <v>10E40-HP5S30  (40 gal, JA13)</v>
      </c>
      <c r="E312" s="106">
        <f t="shared" si="168"/>
        <v>201859</v>
      </c>
      <c r="F312" s="55">
        <f t="shared" si="179"/>
        <v>40</v>
      </c>
      <c r="G312" s="6" t="str">
        <f t="shared" si="184"/>
        <v>Rheem2020Prem40</v>
      </c>
      <c r="H312" s="117">
        <f t="shared" si="180"/>
        <v>1</v>
      </c>
      <c r="I312" s="157" t="str">
        <f t="shared" si="169"/>
        <v>Richmond10E40HP5S30</v>
      </c>
      <c r="J312" s="91" t="s">
        <v>192</v>
      </c>
      <c r="K312" s="32">
        <v>4</v>
      </c>
      <c r="L312" s="75">
        <f t="shared" si="181"/>
        <v>20</v>
      </c>
      <c r="M312" s="12" t="s">
        <v>95</v>
      </c>
      <c r="N312" s="62">
        <f t="shared" si="178"/>
        <v>18</v>
      </c>
      <c r="O312" s="62">
        <f xml:space="preserve"> (L312*10000) + (N312*100) + VLOOKUP( U312, $R$2:$T$61, 2, FALSE )</f>
        <v>201859</v>
      </c>
      <c r="P312" s="59" t="str">
        <f t="shared" si="153"/>
        <v>10E40-HP5S30  (40 gal, JA13)</v>
      </c>
      <c r="Q312" s="156">
        <f>COUNTIF(P$64:P$428, P312)</f>
        <v>1</v>
      </c>
      <c r="R312" t="s">
        <v>303</v>
      </c>
      <c r="S312" s="14">
        <v>40</v>
      </c>
      <c r="T312" s="99"/>
      <c r="U312" s="80" t="s">
        <v>277</v>
      </c>
      <c r="V312" s="85" t="str">
        <f>VLOOKUP( U312, $R$2:$T$61, 3, FALSE )</f>
        <v>Rheem2020Prem40</v>
      </c>
      <c r="W312" s="118">
        <v>1</v>
      </c>
      <c r="X312" s="46">
        <v>2</v>
      </c>
      <c r="Y312" s="47">
        <v>43944</v>
      </c>
      <c r="Z312" s="44"/>
      <c r="AA312" s="127" t="str">
        <f t="shared" si="163"/>
        <v>2,     201859,   "10E40-HP5S30  (40 gal, JA13)"</v>
      </c>
      <c r="AB312" s="129" t="str">
        <f t="shared" si="167"/>
        <v>Richmond</v>
      </c>
      <c r="AC312" s="130" t="s">
        <v>609</v>
      </c>
      <c r="AD312" s="154">
        <f>COUNTIF(AC$64:AC$428, AC312)</f>
        <v>1</v>
      </c>
      <c r="AE312" s="127" t="str">
        <f t="shared" si="164"/>
        <v xml:space="preserve">          case  10E40-HP5S30  (40 gal, JA13)   :   "Richmond10E40HP5S30"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3:1039" s="6" customFormat="1" ht="15" customHeight="1" x14ac:dyDescent="0.25">
      <c r="C313" s="106" t="str">
        <f t="shared" si="182"/>
        <v>Richmond</v>
      </c>
      <c r="D313" s="106" t="str">
        <f t="shared" si="183"/>
        <v>10E50-HP5S30  (50 gal, JA13)</v>
      </c>
      <c r="E313" s="106">
        <f t="shared" si="168"/>
        <v>201960</v>
      </c>
      <c r="F313" s="55">
        <f t="shared" si="179"/>
        <v>50</v>
      </c>
      <c r="G313" s="6" t="str">
        <f t="shared" si="184"/>
        <v>Rheem2020Prem50</v>
      </c>
      <c r="H313" s="117">
        <f t="shared" si="180"/>
        <v>1</v>
      </c>
      <c r="I313" s="157" t="str">
        <f t="shared" si="169"/>
        <v>Richmond10E50HP5S30</v>
      </c>
      <c r="J313" s="91" t="s">
        <v>192</v>
      </c>
      <c r="K313" s="32">
        <v>4</v>
      </c>
      <c r="L313" s="75">
        <f t="shared" si="181"/>
        <v>20</v>
      </c>
      <c r="M313" s="12" t="s">
        <v>95</v>
      </c>
      <c r="N313" s="62">
        <f t="shared" si="178"/>
        <v>19</v>
      </c>
      <c r="O313" s="62">
        <f xml:space="preserve"> (L313*10000) + (N313*100) + VLOOKUP( U313, $R$2:$T$61, 2, FALSE )</f>
        <v>201960</v>
      </c>
      <c r="P313" s="59" t="str">
        <f t="shared" si="153"/>
        <v>10E50-HP5S30  (50 gal, JA13)</v>
      </c>
      <c r="Q313" s="156">
        <f>COUNTIF(P$64:P$428, P313)</f>
        <v>1</v>
      </c>
      <c r="R313" t="s">
        <v>304</v>
      </c>
      <c r="S313" s="14">
        <v>50</v>
      </c>
      <c r="T313" s="99"/>
      <c r="U313" s="80" t="s">
        <v>278</v>
      </c>
      <c r="V313" s="85" t="str">
        <f>VLOOKUP( U313, $R$2:$T$61, 3, FALSE )</f>
        <v>Rheem2020Prem50</v>
      </c>
      <c r="W313" s="118">
        <v>1</v>
      </c>
      <c r="X313" s="46" t="s">
        <v>8</v>
      </c>
      <c r="Y313" s="47">
        <v>43944</v>
      </c>
      <c r="Z313" s="44"/>
      <c r="AA313" s="127" t="str">
        <f t="shared" si="163"/>
        <v>2,     201960,   "10E50-HP5S30  (50 gal, JA13)"</v>
      </c>
      <c r="AB313" s="129" t="str">
        <f t="shared" si="167"/>
        <v>Richmond</v>
      </c>
      <c r="AC313" s="130" t="s">
        <v>614</v>
      </c>
      <c r="AD313" s="154">
        <f>COUNTIF(AC$64:AC$428, AC313)</f>
        <v>1</v>
      </c>
      <c r="AE313" s="127" t="str">
        <f t="shared" si="164"/>
        <v xml:space="preserve">          case  10E50-HP5S30  (50 gal, JA13)   :   "Richmond10E50HP5S30"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3:1039" s="6" customFormat="1" ht="15" customHeight="1" x14ac:dyDescent="0.25">
      <c r="C314" s="106" t="str">
        <f t="shared" si="182"/>
        <v>Richmond</v>
      </c>
      <c r="D314" s="106" t="str">
        <f t="shared" si="183"/>
        <v>10E65-HP5S30  (65 gal, JA13)</v>
      </c>
      <c r="E314" s="106">
        <f t="shared" si="168"/>
        <v>202061</v>
      </c>
      <c r="F314" s="55">
        <f t="shared" si="179"/>
        <v>65</v>
      </c>
      <c r="G314" s="6" t="str">
        <f t="shared" si="184"/>
        <v>Rheem2020Prem65</v>
      </c>
      <c r="H314" s="117">
        <f t="shared" si="180"/>
        <v>1</v>
      </c>
      <c r="I314" s="157" t="str">
        <f t="shared" si="169"/>
        <v>Richmond10E65HP5S30</v>
      </c>
      <c r="J314" s="91" t="s">
        <v>192</v>
      </c>
      <c r="K314" s="32">
        <v>4</v>
      </c>
      <c r="L314" s="75">
        <f t="shared" si="181"/>
        <v>20</v>
      </c>
      <c r="M314" s="12" t="s">
        <v>95</v>
      </c>
      <c r="N314" s="62">
        <f t="shared" si="178"/>
        <v>20</v>
      </c>
      <c r="O314" s="62">
        <f xml:space="preserve"> (L314*10000) + (N314*100) + VLOOKUP( U314, $R$2:$T$61, 2, FALSE )</f>
        <v>202061</v>
      </c>
      <c r="P314" s="59" t="str">
        <f t="shared" si="153"/>
        <v>10E65-HP5S30  (65 gal, JA13)</v>
      </c>
      <c r="Q314" s="156">
        <f>COUNTIF(P$64:P$428, P314)</f>
        <v>1</v>
      </c>
      <c r="R314" t="s">
        <v>305</v>
      </c>
      <c r="S314" s="14">
        <v>65</v>
      </c>
      <c r="T314" s="99"/>
      <c r="U314" s="80" t="s">
        <v>279</v>
      </c>
      <c r="V314" s="85" t="str">
        <f>VLOOKUP( U314, $R$2:$T$61, 3, FALSE )</f>
        <v>Rheem2020Prem65</v>
      </c>
      <c r="W314" s="118">
        <v>1</v>
      </c>
      <c r="X314" s="46" t="s">
        <v>8</v>
      </c>
      <c r="Y314" s="47">
        <v>43944</v>
      </c>
      <c r="Z314" s="44"/>
      <c r="AA314" s="127" t="str">
        <f t="shared" si="163"/>
        <v>2,     202061,   "10E65-HP5S30  (65 gal, JA13)"</v>
      </c>
      <c r="AB314" s="129" t="str">
        <f t="shared" si="167"/>
        <v>Richmond</v>
      </c>
      <c r="AC314" s="130" t="s">
        <v>619</v>
      </c>
      <c r="AD314" s="154">
        <f>COUNTIF(AC$64:AC$428, AC314)</f>
        <v>1</v>
      </c>
      <c r="AE314" s="127" t="str">
        <f t="shared" si="164"/>
        <v xml:space="preserve">          case  10E65-HP5S30  (65 gal, JA13)   :   "Richmond10E65HP5S30"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3:1039" s="6" customFormat="1" ht="15" customHeight="1" x14ac:dyDescent="0.25">
      <c r="C315" s="106" t="str">
        <f t="shared" si="182"/>
        <v>Richmond</v>
      </c>
      <c r="D315" s="106" t="str">
        <f t="shared" si="183"/>
        <v>10E80-HP5S30  (80 gal, JA13)</v>
      </c>
      <c r="E315" s="106">
        <f t="shared" si="168"/>
        <v>202162</v>
      </c>
      <c r="F315" s="55">
        <f t="shared" si="179"/>
        <v>80</v>
      </c>
      <c r="G315" s="6" t="str">
        <f t="shared" si="184"/>
        <v>Rheem2020Prem80</v>
      </c>
      <c r="H315" s="117">
        <f t="shared" si="180"/>
        <v>1</v>
      </c>
      <c r="I315" s="157" t="str">
        <f t="shared" si="169"/>
        <v>Richmond10E80HP5S30</v>
      </c>
      <c r="J315" s="91" t="s">
        <v>192</v>
      </c>
      <c r="K315" s="32">
        <v>4</v>
      </c>
      <c r="L315" s="75">
        <f t="shared" si="181"/>
        <v>20</v>
      </c>
      <c r="M315" s="12" t="s">
        <v>95</v>
      </c>
      <c r="N315" s="62">
        <f t="shared" si="178"/>
        <v>21</v>
      </c>
      <c r="O315" s="62">
        <f xml:space="preserve"> (L315*10000) + (N315*100) + VLOOKUP( U315, $R$2:$T$61, 2, FALSE )</f>
        <v>202162</v>
      </c>
      <c r="P315" s="59" t="str">
        <f t="shared" ref="P315:P391" si="185">R315 &amp; "  (" &amp; S315 &amp; " gal" &amp; IF(W315&gt;0, ", JA13)", ")")</f>
        <v>10E80-HP5S30  (80 gal, JA13)</v>
      </c>
      <c r="Q315" s="156">
        <f>COUNTIF(P$64:P$428, P315)</f>
        <v>1</v>
      </c>
      <c r="R315" t="s">
        <v>306</v>
      </c>
      <c r="S315" s="14">
        <v>80</v>
      </c>
      <c r="T315" s="99"/>
      <c r="U315" s="80" t="s">
        <v>280</v>
      </c>
      <c r="V315" s="85" t="str">
        <f>VLOOKUP( U315, $R$2:$T$61, 3, FALSE )</f>
        <v>Rheem2020Prem80</v>
      </c>
      <c r="W315" s="118">
        <v>1</v>
      </c>
      <c r="X315" s="46">
        <v>4</v>
      </c>
      <c r="Y315" s="47">
        <v>43944</v>
      </c>
      <c r="Z315" s="44"/>
      <c r="AA315" s="127" t="str">
        <f t="shared" si="163"/>
        <v>2,     202162,   "10E80-HP5S30  (80 gal, JA13)"</v>
      </c>
      <c r="AB315" s="129" t="str">
        <f t="shared" si="167"/>
        <v>Richmond</v>
      </c>
      <c r="AC315" s="130" t="s">
        <v>624</v>
      </c>
      <c r="AD315" s="154">
        <f>COUNTIF(AC$64:AC$428, AC315)</f>
        <v>1</v>
      </c>
      <c r="AE315" s="127" t="str">
        <f t="shared" si="164"/>
        <v xml:space="preserve">          case  10E80-HP5S30  (80 gal, JA13)   :   "Richmond10E80HP5S30"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3:1039" s="6" customFormat="1" ht="15" customHeight="1" x14ac:dyDescent="0.25">
      <c r="C316" s="6" t="str">
        <f t="shared" si="182"/>
        <v>Richmond</v>
      </c>
      <c r="D316" s="6" t="str">
        <f t="shared" si="183"/>
        <v>10E50-HP4D  (50 gal)</v>
      </c>
      <c r="E316" s="6">
        <f t="shared" si="168"/>
        <v>200139</v>
      </c>
      <c r="F316" s="55">
        <f t="shared" si="152"/>
        <v>50</v>
      </c>
      <c r="G316" s="6" t="str">
        <f t="shared" si="184"/>
        <v>RheemHBDR4550</v>
      </c>
      <c r="H316" s="117">
        <f t="shared" si="180"/>
        <v>0</v>
      </c>
      <c r="I316" s="157" t="str">
        <f t="shared" si="169"/>
        <v>Richmond10E50HP4D</v>
      </c>
      <c r="J316" s="91" t="s">
        <v>192</v>
      </c>
      <c r="K316" s="32">
        <v>3</v>
      </c>
      <c r="L316" s="75">
        <f t="shared" si="181"/>
        <v>20</v>
      </c>
      <c r="M316" s="12" t="s">
        <v>95</v>
      </c>
      <c r="N316" s="61">
        <v>1</v>
      </c>
      <c r="O316" s="62">
        <f xml:space="preserve"> (L316*10000) + (N316*100) + VLOOKUP( U316, $R$2:$T$61, 2, FALSE )</f>
        <v>200139</v>
      </c>
      <c r="P316" s="59" t="str">
        <f t="shared" si="185"/>
        <v>10E50-HP4D  (50 gal)</v>
      </c>
      <c r="Q316" s="156">
        <f>COUNTIF(P$64:P$428, P316)</f>
        <v>1</v>
      </c>
      <c r="R316" s="13" t="s">
        <v>131</v>
      </c>
      <c r="S316" s="14">
        <v>50</v>
      </c>
      <c r="T316" s="99" t="s">
        <v>263</v>
      </c>
      <c r="U316" s="80" t="s">
        <v>263</v>
      </c>
      <c r="V316" s="85" t="str">
        <f>VLOOKUP( U316, $R$2:$T$61, 3, FALSE )</f>
        <v>RheemHBDR4550</v>
      </c>
      <c r="W316" s="116">
        <v>0</v>
      </c>
      <c r="X316" s="46" t="str">
        <f>[1]ESTAR_to_AWHS!I61</f>
        <v>2-3</v>
      </c>
      <c r="Y316" s="47">
        <f>[1]ESTAR_to_AWHS!J61</f>
        <v>42667</v>
      </c>
      <c r="Z316" s="44" t="s">
        <v>88</v>
      </c>
      <c r="AA316" s="127" t="str">
        <f t="shared" si="163"/>
        <v>2,     200139,   "10E50-HP4D  (50 gal)"</v>
      </c>
      <c r="AB316" s="129" t="str">
        <f t="shared" si="167"/>
        <v>Richmond</v>
      </c>
      <c r="AC316" s="130" t="s">
        <v>610</v>
      </c>
      <c r="AD316" s="154">
        <f>COUNTIF(AC$64:AC$428, AC316)</f>
        <v>1</v>
      </c>
      <c r="AE316" s="127" t="str">
        <f t="shared" si="164"/>
        <v xml:space="preserve">          case  10E50-HP4D  (50 gal)   :   "Richmond10E50HP4D"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  <c r="AMK316"/>
      <c r="AML316"/>
      <c r="AMM316"/>
      <c r="AMN316"/>
      <c r="AMO316"/>
      <c r="AMP316"/>
      <c r="AMQ316"/>
      <c r="AMR316"/>
      <c r="AMS316"/>
      <c r="AMT316"/>
      <c r="AMU316"/>
      <c r="AMV316"/>
      <c r="AMW316"/>
      <c r="AMX316"/>
      <c r="AMY316"/>
    </row>
    <row r="317" spans="3:1039" s="6" customFormat="1" ht="15" customHeight="1" x14ac:dyDescent="0.25">
      <c r="C317" s="6" t="str">
        <f t="shared" si="182"/>
        <v>Richmond</v>
      </c>
      <c r="D317" s="6" t="str">
        <f t="shared" si="183"/>
        <v>10E65-HP4D  (65 gal)</v>
      </c>
      <c r="E317" s="6">
        <f t="shared" si="168"/>
        <v>200240</v>
      </c>
      <c r="F317" s="55">
        <f t="shared" si="152"/>
        <v>65</v>
      </c>
      <c r="G317" s="6" t="str">
        <f t="shared" si="184"/>
        <v>RheemHBDR4565</v>
      </c>
      <c r="H317" s="117">
        <f t="shared" si="180"/>
        <v>0</v>
      </c>
      <c r="I317" s="157" t="str">
        <f t="shared" si="169"/>
        <v>Richmond10E65HP4D</v>
      </c>
      <c r="J317" s="91" t="s">
        <v>192</v>
      </c>
      <c r="K317" s="32">
        <v>3</v>
      </c>
      <c r="L317" s="75">
        <f t="shared" si="181"/>
        <v>20</v>
      </c>
      <c r="M317" s="12" t="s">
        <v>95</v>
      </c>
      <c r="N317" s="62">
        <f t="shared" ref="N317:N324" si="186">N316+1</f>
        <v>2</v>
      </c>
      <c r="O317" s="62">
        <f xml:space="preserve"> (L317*10000) + (N317*100) + VLOOKUP( U317, $R$2:$T$61, 2, FALSE )</f>
        <v>200240</v>
      </c>
      <c r="P317" s="59" t="str">
        <f t="shared" si="185"/>
        <v>10E65-HP4D  (65 gal)</v>
      </c>
      <c r="Q317" s="156">
        <f>COUNTIF(P$64:P$428, P317)</f>
        <v>1</v>
      </c>
      <c r="R317" s="13" t="s">
        <v>132</v>
      </c>
      <c r="S317" s="14">
        <v>65</v>
      </c>
      <c r="T317" s="99" t="s">
        <v>264</v>
      </c>
      <c r="U317" s="80" t="s">
        <v>264</v>
      </c>
      <c r="V317" s="85" t="str">
        <f>VLOOKUP( U317, $R$2:$T$61, 3, FALSE )</f>
        <v>RheemHBDR4565</v>
      </c>
      <c r="W317" s="116">
        <v>0</v>
      </c>
      <c r="X317" s="46" t="str">
        <f>[1]ESTAR_to_AWHS!I62</f>
        <v>2-3</v>
      </c>
      <c r="Y317" s="47">
        <f>[1]ESTAR_to_AWHS!J62</f>
        <v>42667</v>
      </c>
      <c r="Z317" s="44" t="s">
        <v>88</v>
      </c>
      <c r="AA317" s="127" t="str">
        <f t="shared" si="163"/>
        <v>2,     200240,   "10E65-HP4D  (65 gal)"</v>
      </c>
      <c r="AB317" s="129" t="str">
        <f t="shared" si="167"/>
        <v>Richmond</v>
      </c>
      <c r="AC317" s="130" t="s">
        <v>615</v>
      </c>
      <c r="AD317" s="154">
        <f>COUNTIF(AC$64:AC$428, AC317)</f>
        <v>1</v>
      </c>
      <c r="AE317" s="127" t="str">
        <f t="shared" si="164"/>
        <v xml:space="preserve">          case  10E65-HP4D  (65 gal)   :   "Richmond10E65HP4D"</v>
      </c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  <c r="AMK317"/>
      <c r="AML317"/>
      <c r="AMM317"/>
      <c r="AMN317"/>
      <c r="AMO317"/>
      <c r="AMP317"/>
      <c r="AMQ317"/>
      <c r="AMR317"/>
      <c r="AMS317"/>
      <c r="AMT317"/>
      <c r="AMU317"/>
      <c r="AMV317"/>
      <c r="AMW317"/>
      <c r="AMX317"/>
      <c r="AMY317"/>
    </row>
    <row r="318" spans="3:1039" s="6" customFormat="1" ht="15" customHeight="1" x14ac:dyDescent="0.25">
      <c r="C318" s="6" t="str">
        <f t="shared" si="182"/>
        <v>Richmond</v>
      </c>
      <c r="D318" s="6" t="str">
        <f t="shared" si="183"/>
        <v>10E80-HP4D  (80 gal)</v>
      </c>
      <c r="E318" s="6">
        <f t="shared" si="168"/>
        <v>200341</v>
      </c>
      <c r="F318" s="55">
        <f t="shared" si="152"/>
        <v>80</v>
      </c>
      <c r="G318" s="6" t="str">
        <f t="shared" si="184"/>
        <v>RheemHBDR4580</v>
      </c>
      <c r="H318" s="117">
        <f t="shared" si="180"/>
        <v>0</v>
      </c>
      <c r="I318" s="157" t="str">
        <f t="shared" si="169"/>
        <v>Richmond10E80HP4D</v>
      </c>
      <c r="J318" s="91" t="s">
        <v>192</v>
      </c>
      <c r="K318" s="32">
        <v>3</v>
      </c>
      <c r="L318" s="75">
        <f t="shared" si="181"/>
        <v>20</v>
      </c>
      <c r="M318" s="12" t="s">
        <v>95</v>
      </c>
      <c r="N318" s="62">
        <f t="shared" si="186"/>
        <v>3</v>
      </c>
      <c r="O318" s="62">
        <f xml:space="preserve"> (L318*10000) + (N318*100) + VLOOKUP( U318, $R$2:$T$61, 2, FALSE )</f>
        <v>200341</v>
      </c>
      <c r="P318" s="59" t="str">
        <f t="shared" si="185"/>
        <v>10E80-HP4D  (80 gal)</v>
      </c>
      <c r="Q318" s="156">
        <f>COUNTIF(P$64:P$428, P318)</f>
        <v>1</v>
      </c>
      <c r="R318" s="13" t="s">
        <v>133</v>
      </c>
      <c r="S318" s="14">
        <v>80</v>
      </c>
      <c r="T318" s="99" t="s">
        <v>265</v>
      </c>
      <c r="U318" s="80" t="s">
        <v>265</v>
      </c>
      <c r="V318" s="85" t="str">
        <f>VLOOKUP( U318, $R$2:$T$61, 3, FALSE )</f>
        <v>RheemHBDR4580</v>
      </c>
      <c r="W318" s="116">
        <v>0</v>
      </c>
      <c r="X318" s="46">
        <f>[1]ESTAR_to_AWHS!I63</f>
        <v>4</v>
      </c>
      <c r="Y318" s="47">
        <f>[1]ESTAR_to_AWHS!J63</f>
        <v>42667</v>
      </c>
      <c r="Z318" s="44" t="s">
        <v>88</v>
      </c>
      <c r="AA318" s="127" t="str">
        <f t="shared" si="163"/>
        <v>2,     200341,   "10E80-HP4D  (80 gal)"</v>
      </c>
      <c r="AB318" s="129" t="str">
        <f t="shared" si="167"/>
        <v>Richmond</v>
      </c>
      <c r="AC318" s="130" t="s">
        <v>620</v>
      </c>
      <c r="AD318" s="154">
        <f>COUNTIF(AC$64:AC$428, AC318)</f>
        <v>1</v>
      </c>
      <c r="AE318" s="127" t="str">
        <f t="shared" si="164"/>
        <v xml:space="preserve">          case  10E80-HP4D  (80 gal)   :   "Richmond10E80HP4D"</v>
      </c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  <c r="AMK318"/>
      <c r="AML318"/>
      <c r="AMM318"/>
      <c r="AMN318"/>
      <c r="AMO318"/>
      <c r="AMP318"/>
      <c r="AMQ318"/>
      <c r="AMR318"/>
      <c r="AMS318"/>
      <c r="AMT318"/>
      <c r="AMU318"/>
      <c r="AMV318"/>
      <c r="AMW318"/>
      <c r="AMX318"/>
      <c r="AMY318"/>
    </row>
    <row r="319" spans="3:1039" s="6" customFormat="1" ht="15" customHeight="1" x14ac:dyDescent="0.25">
      <c r="C319" s="6" t="str">
        <f t="shared" si="182"/>
        <v>Richmond</v>
      </c>
      <c r="D319" s="6" t="str">
        <f t="shared" si="183"/>
        <v>12E50-HP  (50 gal)</v>
      </c>
      <c r="E319" s="6">
        <f t="shared" si="168"/>
        <v>200421</v>
      </c>
      <c r="F319" s="55">
        <f t="shared" si="152"/>
        <v>50</v>
      </c>
      <c r="G319" s="6" t="str">
        <f t="shared" si="184"/>
        <v>RheemHB50</v>
      </c>
      <c r="H319" s="117">
        <f t="shared" si="180"/>
        <v>0</v>
      </c>
      <c r="I319" s="157" t="str">
        <f t="shared" si="169"/>
        <v>Richmond12E50HP</v>
      </c>
      <c r="J319" s="91" t="s">
        <v>192</v>
      </c>
      <c r="K319" s="32">
        <v>1</v>
      </c>
      <c r="L319" s="75">
        <f t="shared" si="181"/>
        <v>20</v>
      </c>
      <c r="M319" s="12" t="s">
        <v>95</v>
      </c>
      <c r="N319" s="62">
        <f t="shared" si="186"/>
        <v>4</v>
      </c>
      <c r="O319" s="62">
        <f xml:space="preserve"> (L319*10000) + (N319*100) + VLOOKUP( U319, $R$2:$T$61, 2, FALSE )</f>
        <v>200421</v>
      </c>
      <c r="P319" s="59" t="str">
        <f t="shared" si="185"/>
        <v>12E50-HP  (50 gal)</v>
      </c>
      <c r="Q319" s="156">
        <f>COUNTIF(P$64:P$428, P319)</f>
        <v>1</v>
      </c>
      <c r="R319" s="13" t="s">
        <v>145</v>
      </c>
      <c r="S319" s="14">
        <v>50</v>
      </c>
      <c r="T319" s="30" t="s">
        <v>91</v>
      </c>
      <c r="U319" s="80" t="s">
        <v>91</v>
      </c>
      <c r="V319" s="85" t="str">
        <f>VLOOKUP( U319, $R$2:$T$61, 3, FALSE )</f>
        <v>RheemHB50</v>
      </c>
      <c r="W319" s="116">
        <v>0</v>
      </c>
      <c r="X319" s="46" t="str">
        <f>[1]ESTAR_to_AWHS!I148</f>
        <v>1-2</v>
      </c>
      <c r="Y319" s="47">
        <f>[1]ESTAR_to_AWHS!J148</f>
        <v>42505</v>
      </c>
      <c r="Z319" s="44" t="s">
        <v>88</v>
      </c>
      <c r="AA319" s="127" t="str">
        <f t="shared" si="163"/>
        <v>2,     200421,   "12E50-HP  (50 gal)"</v>
      </c>
      <c r="AB319" s="129" t="str">
        <f t="shared" si="167"/>
        <v>Richmond</v>
      </c>
      <c r="AC319" s="130" t="s">
        <v>625</v>
      </c>
      <c r="AD319" s="154">
        <f>COUNTIF(AC$64:AC$428, AC319)</f>
        <v>1</v>
      </c>
      <c r="AE319" s="127" t="str">
        <f t="shared" si="164"/>
        <v xml:space="preserve">          case  12E50-HP  (50 gal)   :   "Richmond12E50HP"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</row>
    <row r="320" spans="3:1039" s="6" customFormat="1" ht="15" customHeight="1" x14ac:dyDescent="0.25">
      <c r="C320" s="6" t="str">
        <f t="shared" si="182"/>
        <v>Richmond</v>
      </c>
      <c r="D320" s="6" t="str">
        <f t="shared" si="183"/>
        <v>12E80-HP  (80 gal)</v>
      </c>
      <c r="E320" s="6">
        <f t="shared" si="168"/>
        <v>200534</v>
      </c>
      <c r="F320" s="55">
        <f t="shared" si="152"/>
        <v>80</v>
      </c>
      <c r="G320" s="6" t="str">
        <f t="shared" si="184"/>
        <v>AOSmithSHPT80</v>
      </c>
      <c r="H320" s="117">
        <f t="shared" si="180"/>
        <v>0</v>
      </c>
      <c r="I320" s="157" t="str">
        <f t="shared" si="169"/>
        <v>Richmond12E80HP</v>
      </c>
      <c r="J320" s="91" t="s">
        <v>192</v>
      </c>
      <c r="K320" s="32">
        <v>1</v>
      </c>
      <c r="L320" s="75">
        <f t="shared" si="181"/>
        <v>20</v>
      </c>
      <c r="M320" s="12" t="s">
        <v>95</v>
      </c>
      <c r="N320" s="62">
        <f t="shared" si="186"/>
        <v>5</v>
      </c>
      <c r="O320" s="62">
        <f xml:space="preserve"> (L320*10000) + (N320*100) + VLOOKUP( U320, $R$2:$T$61, 2, FALSE )</f>
        <v>200534</v>
      </c>
      <c r="P320" s="59" t="str">
        <f t="shared" si="185"/>
        <v>12E80-HP  (80 gal)</v>
      </c>
      <c r="Q320" s="156">
        <f>COUNTIF(P$64:P$428, P320)</f>
        <v>1</v>
      </c>
      <c r="R320" s="13" t="s">
        <v>146</v>
      </c>
      <c r="S320" s="14">
        <v>80</v>
      </c>
      <c r="T320" s="100" t="s">
        <v>161</v>
      </c>
      <c r="U320" s="80" t="s">
        <v>161</v>
      </c>
      <c r="V320" s="85" t="str">
        <f>VLOOKUP( U320, $R$2:$T$61, 3, FALSE )</f>
        <v>AOSmithSHPT80</v>
      </c>
      <c r="W320" s="116">
        <v>0</v>
      </c>
      <c r="X320" s="46">
        <f>[1]ESTAR_to_AWHS!I149</f>
        <v>3</v>
      </c>
      <c r="Y320" s="47">
        <f>[1]ESTAR_to_AWHS!J149</f>
        <v>42505</v>
      </c>
      <c r="Z320" s="44" t="s">
        <v>88</v>
      </c>
      <c r="AA320" s="127" t="str">
        <f t="shared" si="163"/>
        <v>2,     200534,   "12E80-HP  (80 gal)"</v>
      </c>
      <c r="AB320" s="129" t="str">
        <f t="shared" si="167"/>
        <v>Richmond</v>
      </c>
      <c r="AC320" s="130" t="s">
        <v>626</v>
      </c>
      <c r="AD320" s="154">
        <f>COUNTIF(AC$64:AC$428, AC320)</f>
        <v>1</v>
      </c>
      <c r="AE320" s="127" t="str">
        <f t="shared" si="164"/>
        <v xml:space="preserve">          case  12E80-HP  (80 gal)   :   "Richmond12E80HP"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</row>
    <row r="321" spans="3:48" s="6" customFormat="1" ht="15" customHeight="1" x14ac:dyDescent="0.25">
      <c r="C321" s="6" t="str">
        <f t="shared" si="182"/>
        <v>Richmond</v>
      </c>
      <c r="D321" s="6" t="str">
        <f t="shared" si="183"/>
        <v>HB50RM  (50 gal)</v>
      </c>
      <c r="E321" s="6">
        <f t="shared" si="168"/>
        <v>200621</v>
      </c>
      <c r="F321" s="55">
        <f t="shared" si="152"/>
        <v>50</v>
      </c>
      <c r="G321" s="6" t="str">
        <f t="shared" si="184"/>
        <v>RheemHB50</v>
      </c>
      <c r="H321" s="117">
        <f t="shared" si="180"/>
        <v>0</v>
      </c>
      <c r="I321" s="157" t="str">
        <f t="shared" si="169"/>
        <v>RichmondHB50RM</v>
      </c>
      <c r="J321" s="91" t="s">
        <v>192</v>
      </c>
      <c r="K321" s="32">
        <v>1</v>
      </c>
      <c r="L321" s="75">
        <f t="shared" si="181"/>
        <v>20</v>
      </c>
      <c r="M321" s="12" t="s">
        <v>95</v>
      </c>
      <c r="N321" s="62">
        <f t="shared" si="186"/>
        <v>6</v>
      </c>
      <c r="O321" s="62">
        <f xml:space="preserve"> (L321*10000) + (N321*100) + VLOOKUP( U321, $R$2:$T$61, 2, FALSE )</f>
        <v>200621</v>
      </c>
      <c r="P321" s="59" t="str">
        <f t="shared" si="185"/>
        <v>HB50RM  (50 gal)</v>
      </c>
      <c r="Q321" s="156">
        <f>COUNTIF(P$64:P$428, P321)</f>
        <v>1</v>
      </c>
      <c r="R321" s="13" t="s">
        <v>147</v>
      </c>
      <c r="S321" s="14">
        <v>50</v>
      </c>
      <c r="T321" s="30" t="s">
        <v>91</v>
      </c>
      <c r="U321" s="80" t="s">
        <v>91</v>
      </c>
      <c r="V321" s="85" t="str">
        <f>VLOOKUP( U321, $R$2:$T$61, 3, FALSE )</f>
        <v>RheemHB50</v>
      </c>
      <c r="W321" s="116">
        <v>0</v>
      </c>
      <c r="X321" s="46">
        <f>[1]ESTAR_to_AWHS!I150</f>
        <v>3</v>
      </c>
      <c r="Y321" s="47">
        <f>[1]ESTAR_to_AWHS!J150</f>
        <v>42402</v>
      </c>
      <c r="Z321" s="44" t="s">
        <v>88</v>
      </c>
      <c r="AA321" s="127" t="str">
        <f t="shared" si="163"/>
        <v>2,     200621,   "HB50RM  (50 gal)"</v>
      </c>
      <c r="AB321" s="129" t="str">
        <f t="shared" si="167"/>
        <v>Richmond</v>
      </c>
      <c r="AC321" s="130" t="s">
        <v>627</v>
      </c>
      <c r="AD321" s="154">
        <f>COUNTIF(AC$64:AC$428, AC321)</f>
        <v>1</v>
      </c>
      <c r="AE321" s="127" t="str">
        <f t="shared" si="164"/>
        <v xml:space="preserve">          case  HB50RM  (50 gal)   :   "RichmondHB50RM"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</row>
    <row r="322" spans="3:48" s="6" customFormat="1" ht="15" customHeight="1" x14ac:dyDescent="0.25">
      <c r="C322" s="6" t="str">
        <f t="shared" si="182"/>
        <v>Richmond</v>
      </c>
      <c r="D322" s="6" t="str">
        <f t="shared" si="183"/>
        <v>10E50-HP4D15  (50 gal)</v>
      </c>
      <c r="E322" s="6">
        <f t="shared" si="168"/>
        <v>200742</v>
      </c>
      <c r="F322" s="55">
        <f t="shared" si="152"/>
        <v>50</v>
      </c>
      <c r="G322" s="6" t="str">
        <f t="shared" si="184"/>
        <v>RheemHBDR2250</v>
      </c>
      <c r="H322" s="117">
        <f t="shared" si="180"/>
        <v>0</v>
      </c>
      <c r="I322" s="157" t="str">
        <f t="shared" si="169"/>
        <v>Richmond10E50HP4D15</v>
      </c>
      <c r="J322" s="91" t="s">
        <v>192</v>
      </c>
      <c r="K322" s="32">
        <v>3</v>
      </c>
      <c r="L322" s="75">
        <f t="shared" si="181"/>
        <v>20</v>
      </c>
      <c r="M322" s="12" t="s">
        <v>95</v>
      </c>
      <c r="N322" s="62">
        <f t="shared" si="186"/>
        <v>7</v>
      </c>
      <c r="O322" s="62">
        <f xml:space="preserve"> (L322*10000) + (N322*100) + VLOOKUP( U322, $R$2:$T$61, 2, FALSE )</f>
        <v>200742</v>
      </c>
      <c r="P322" s="59" t="str">
        <f t="shared" si="185"/>
        <v>10E50-HP4D15  (50 gal)</v>
      </c>
      <c r="Q322" s="156">
        <f>COUNTIF(P$64:P$428, P322)</f>
        <v>1</v>
      </c>
      <c r="R322" s="13" t="s">
        <v>257</v>
      </c>
      <c r="S322" s="14">
        <v>50</v>
      </c>
      <c r="T322" s="99" t="s">
        <v>220</v>
      </c>
      <c r="U322" s="80" t="s">
        <v>220</v>
      </c>
      <c r="V322" s="85" t="str">
        <f>VLOOKUP( U322, $R$2:$T$61, 3, FALSE )</f>
        <v>RheemHBDR2250</v>
      </c>
      <c r="W322" s="116">
        <v>0</v>
      </c>
      <c r="X322" s="46" t="s">
        <v>8</v>
      </c>
      <c r="Y322" s="47"/>
      <c r="Z322" s="44"/>
      <c r="AA322" s="127" t="str">
        <f t="shared" si="163"/>
        <v>2,     200742,   "10E50-HP4D15  (50 gal)"</v>
      </c>
      <c r="AB322" s="129" t="str">
        <f t="shared" si="167"/>
        <v>Richmond</v>
      </c>
      <c r="AC322" s="130" t="s">
        <v>611</v>
      </c>
      <c r="AD322" s="154">
        <f>COUNTIF(AC$64:AC$428, AC322)</f>
        <v>1</v>
      </c>
      <c r="AE322" s="127" t="str">
        <f t="shared" si="164"/>
        <v xml:space="preserve">          case  10E50-HP4D15  (50 gal)   :   "Richmond10E50HP4D15"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</row>
    <row r="323" spans="3:48" s="6" customFormat="1" ht="15" customHeight="1" x14ac:dyDescent="0.25">
      <c r="C323" s="6" t="str">
        <f t="shared" si="182"/>
        <v>Richmond</v>
      </c>
      <c r="D323" s="6" t="str">
        <f t="shared" si="183"/>
        <v>10E65-HP4D15  (65 gal)</v>
      </c>
      <c r="E323" s="6">
        <f t="shared" si="168"/>
        <v>200843</v>
      </c>
      <c r="F323" s="55">
        <f t="shared" si="152"/>
        <v>65</v>
      </c>
      <c r="G323" s="6" t="str">
        <f t="shared" si="184"/>
        <v>RheemHBDR2265</v>
      </c>
      <c r="H323" s="117">
        <f t="shared" si="180"/>
        <v>0</v>
      </c>
      <c r="I323" s="157" t="str">
        <f t="shared" si="169"/>
        <v>Richmond10E65HP4D15</v>
      </c>
      <c r="J323" s="91" t="s">
        <v>192</v>
      </c>
      <c r="K323" s="32">
        <v>3</v>
      </c>
      <c r="L323" s="75">
        <f t="shared" si="181"/>
        <v>20</v>
      </c>
      <c r="M323" s="12" t="s">
        <v>95</v>
      </c>
      <c r="N323" s="62">
        <f t="shared" si="186"/>
        <v>8</v>
      </c>
      <c r="O323" s="62">
        <f xml:space="preserve"> (L323*10000) + (N323*100) + VLOOKUP( U323, $R$2:$T$61, 2, FALSE )</f>
        <v>200843</v>
      </c>
      <c r="P323" s="59" t="str">
        <f t="shared" si="185"/>
        <v>10E65-HP4D15  (65 gal)</v>
      </c>
      <c r="Q323" s="156">
        <f>COUNTIF(P$64:P$428, P323)</f>
        <v>1</v>
      </c>
      <c r="R323" s="13" t="s">
        <v>248</v>
      </c>
      <c r="S323" s="14">
        <v>65</v>
      </c>
      <c r="T323" s="99" t="s">
        <v>221</v>
      </c>
      <c r="U323" s="80" t="s">
        <v>221</v>
      </c>
      <c r="V323" s="85" t="str">
        <f>VLOOKUP( U323, $R$2:$T$61, 3, FALSE )</f>
        <v>RheemHBDR2265</v>
      </c>
      <c r="W323" s="116">
        <v>0</v>
      </c>
      <c r="X323" s="46" t="s">
        <v>8</v>
      </c>
      <c r="Y323" s="47"/>
      <c r="Z323" s="44"/>
      <c r="AA323" s="127" t="str">
        <f t="shared" si="163"/>
        <v>2,     200843,   "10E65-HP4D15  (65 gal)"</v>
      </c>
      <c r="AB323" s="129" t="str">
        <f t="shared" si="167"/>
        <v>Richmond</v>
      </c>
      <c r="AC323" s="130" t="s">
        <v>616</v>
      </c>
      <c r="AD323" s="154">
        <f>COUNTIF(AC$64:AC$428, AC323)</f>
        <v>1</v>
      </c>
      <c r="AE323" s="127" t="str">
        <f t="shared" si="164"/>
        <v xml:space="preserve">          case  10E65-HP4D15  (65 gal)   :   "Richmond10E65HP4D15"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</row>
    <row r="324" spans="3:48" s="6" customFormat="1" ht="15" customHeight="1" x14ac:dyDescent="0.25">
      <c r="C324" s="6" t="str">
        <f t="shared" si="182"/>
        <v>Richmond</v>
      </c>
      <c r="D324" s="6" t="str">
        <f t="shared" si="183"/>
        <v>10E80-HP4D15  (80 gal)</v>
      </c>
      <c r="E324" s="6">
        <f t="shared" si="168"/>
        <v>200944</v>
      </c>
      <c r="F324" s="55">
        <f t="shared" si="152"/>
        <v>80</v>
      </c>
      <c r="G324" s="6" t="str">
        <f t="shared" si="184"/>
        <v>RheemHBDR2280</v>
      </c>
      <c r="H324" s="117">
        <f t="shared" si="180"/>
        <v>0</v>
      </c>
      <c r="I324" s="157" t="str">
        <f t="shared" si="169"/>
        <v>Richmond10E80HP4D15</v>
      </c>
      <c r="J324" s="91" t="s">
        <v>192</v>
      </c>
      <c r="K324" s="32">
        <v>3</v>
      </c>
      <c r="L324" s="75">
        <f t="shared" si="181"/>
        <v>20</v>
      </c>
      <c r="M324" s="12" t="s">
        <v>95</v>
      </c>
      <c r="N324" s="62">
        <f t="shared" si="186"/>
        <v>9</v>
      </c>
      <c r="O324" s="62">
        <f xml:space="preserve"> (L324*10000) + (N324*100) + VLOOKUP( U324, $R$2:$T$61, 2, FALSE )</f>
        <v>200944</v>
      </c>
      <c r="P324" s="59" t="str">
        <f t="shared" si="185"/>
        <v>10E80-HP4D15  (80 gal)</v>
      </c>
      <c r="Q324" s="156">
        <f>COUNTIF(P$64:P$428, P324)</f>
        <v>1</v>
      </c>
      <c r="R324" s="13" t="s">
        <v>249</v>
      </c>
      <c r="S324" s="14">
        <v>80</v>
      </c>
      <c r="T324" s="99" t="s">
        <v>222</v>
      </c>
      <c r="U324" s="80" t="s">
        <v>222</v>
      </c>
      <c r="V324" s="85" t="str">
        <f>VLOOKUP( U324, $R$2:$T$61, 3, FALSE )</f>
        <v>RheemHBDR2280</v>
      </c>
      <c r="W324" s="116">
        <v>0</v>
      </c>
      <c r="X324" s="46" t="s">
        <v>255</v>
      </c>
      <c r="Y324" s="47"/>
      <c r="Z324" s="44"/>
      <c r="AA324" s="127" t="str">
        <f t="shared" si="163"/>
        <v>2,     200944,   "10E80-HP4D15  (80 gal)"</v>
      </c>
      <c r="AB324" s="129" t="str">
        <f t="shared" si="167"/>
        <v>Richmond</v>
      </c>
      <c r="AC324" s="130" t="s">
        <v>621</v>
      </c>
      <c r="AD324" s="154">
        <f>COUNTIF(AC$64:AC$428, AC324)</f>
        <v>1</v>
      </c>
      <c r="AE324" s="127" t="str">
        <f t="shared" si="164"/>
        <v xml:space="preserve">          case  10E80-HP4D15  (80 gal)   :   "Richmond10E80HP4D15"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</row>
    <row r="325" spans="3:48" s="6" customFormat="1" ht="15" customHeight="1" x14ac:dyDescent="0.25">
      <c r="C325" s="121" t="str">
        <f t="shared" si="182"/>
        <v>Ruud</v>
      </c>
      <c r="D325" s="121" t="str">
        <f t="shared" si="183"/>
        <v>HPLD40-1RU  (40 gal)</v>
      </c>
      <c r="E325" s="121">
        <f t="shared" si="168"/>
        <v>213359</v>
      </c>
      <c r="F325" s="55">
        <f t="shared" si="152"/>
        <v>40</v>
      </c>
      <c r="G325" s="6" t="str">
        <f t="shared" si="184"/>
        <v>Rheem2020Prem40</v>
      </c>
      <c r="H325" s="117">
        <f t="shared" ref="H325:H328" si="187">W325</f>
        <v>0</v>
      </c>
      <c r="I325" s="157" t="str">
        <f t="shared" si="169"/>
        <v>RuudHPLD401RU</v>
      </c>
      <c r="J325" s="91" t="s">
        <v>192</v>
      </c>
      <c r="K325" s="32">
        <v>4</v>
      </c>
      <c r="L325" s="75">
        <f t="shared" si="181"/>
        <v>21</v>
      </c>
      <c r="M325" s="12" t="s">
        <v>96</v>
      </c>
      <c r="N325" s="61">
        <v>33</v>
      </c>
      <c r="O325" s="62">
        <f xml:space="preserve"> (L325*10000) + (N325*100) + VLOOKUP( U325, $R$2:$T$61, 2, FALSE )</f>
        <v>213359</v>
      </c>
      <c r="P325" s="59" t="str">
        <f t="shared" si="185"/>
        <v>HPLD40-1RU  (40 gal)</v>
      </c>
      <c r="Q325" s="156">
        <f>COUNTIF(P$64:P$428, P325)</f>
        <v>1</v>
      </c>
      <c r="R325" s="13" t="s">
        <v>417</v>
      </c>
      <c r="S325" s="14">
        <v>40</v>
      </c>
      <c r="T325" s="99"/>
      <c r="U325" s="80" t="s">
        <v>277</v>
      </c>
      <c r="V325" s="85" t="str">
        <f>VLOOKUP( U325, $R$2:$T$61, 3, FALSE )</f>
        <v>Rheem2020Prem40</v>
      </c>
      <c r="W325" s="116">
        <v>0</v>
      </c>
      <c r="X325" s="107">
        <v>2</v>
      </c>
      <c r="Y325" s="108">
        <v>44127</v>
      </c>
      <c r="Z325" s="109"/>
      <c r="AA325" s="127" t="str">
        <f t="shared" si="163"/>
        <v>2,     213359,   "HPLD40-1RU  (40 gal)"</v>
      </c>
      <c r="AB325" s="128" t="str">
        <f>M325</f>
        <v>Ruud</v>
      </c>
      <c r="AC325" s="131" t="s">
        <v>628</v>
      </c>
      <c r="AD325" s="154">
        <f>COUNTIF(AC$64:AC$428, AC325)</f>
        <v>1</v>
      </c>
      <c r="AE325" s="127" t="str">
        <f t="shared" si="164"/>
        <v xml:space="preserve">          case  HPLD40-1RU  (40 gal)   :   "RuudHPLD401RU"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</row>
    <row r="326" spans="3:48" s="6" customFormat="1" ht="15" customHeight="1" x14ac:dyDescent="0.25">
      <c r="C326" s="121" t="str">
        <f t="shared" si="182"/>
        <v>Ruud</v>
      </c>
      <c r="D326" s="121" t="str">
        <f t="shared" si="183"/>
        <v>HPLD50-1RU  (50 gal)</v>
      </c>
      <c r="E326" s="121">
        <f t="shared" si="168"/>
        <v>213460</v>
      </c>
      <c r="F326" s="55">
        <f t="shared" si="152"/>
        <v>50</v>
      </c>
      <c r="G326" s="6" t="str">
        <f t="shared" si="184"/>
        <v>Rheem2020Prem50</v>
      </c>
      <c r="H326" s="117">
        <f t="shared" si="187"/>
        <v>0</v>
      </c>
      <c r="I326" s="157" t="str">
        <f t="shared" si="169"/>
        <v>RuudHPLD501RU</v>
      </c>
      <c r="J326" s="91" t="s">
        <v>192</v>
      </c>
      <c r="K326" s="32">
        <v>4</v>
      </c>
      <c r="L326" s="75">
        <f t="shared" si="181"/>
        <v>21</v>
      </c>
      <c r="M326" s="12" t="s">
        <v>96</v>
      </c>
      <c r="N326" s="62">
        <f t="shared" ref="N326:N328" si="188">N325+1</f>
        <v>34</v>
      </c>
      <c r="O326" s="62">
        <f xml:space="preserve"> (L326*10000) + (N326*100) + VLOOKUP( U326, $R$2:$T$61, 2, FALSE )</f>
        <v>213460</v>
      </c>
      <c r="P326" s="59" t="str">
        <f t="shared" si="185"/>
        <v>HPLD50-1RU  (50 gal)</v>
      </c>
      <c r="Q326" s="156">
        <f>COUNTIF(P$64:P$428, P326)</f>
        <v>1</v>
      </c>
      <c r="R326" s="13" t="s">
        <v>418</v>
      </c>
      <c r="S326" s="14">
        <v>50</v>
      </c>
      <c r="T326" s="99"/>
      <c r="U326" s="80" t="s">
        <v>278</v>
      </c>
      <c r="V326" s="85" t="str">
        <f>VLOOKUP( U326, $R$2:$T$61, 3, FALSE )</f>
        <v>Rheem2020Prem50</v>
      </c>
      <c r="W326" s="116">
        <v>0</v>
      </c>
      <c r="X326" s="46" t="s">
        <v>8</v>
      </c>
      <c r="Y326" s="47">
        <v>44127</v>
      </c>
      <c r="Z326" s="44"/>
      <c r="AA326" s="127" t="str">
        <f t="shared" si="163"/>
        <v>2,     213460,   "HPLD50-1RU  (50 gal)"</v>
      </c>
      <c r="AB326" s="129" t="str">
        <f t="shared" si="167"/>
        <v>Ruud</v>
      </c>
      <c r="AC326" s="131" t="s">
        <v>629</v>
      </c>
      <c r="AD326" s="154">
        <f>COUNTIF(AC$64:AC$428, AC326)</f>
        <v>1</v>
      </c>
      <c r="AE326" s="127" t="str">
        <f t="shared" si="164"/>
        <v xml:space="preserve">          case  HPLD50-1RU  (50 gal)   :   "RuudHPLD501RU"</v>
      </c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</row>
    <row r="327" spans="3:48" s="6" customFormat="1" ht="15" customHeight="1" x14ac:dyDescent="0.25">
      <c r="C327" s="121" t="str">
        <f t="shared" si="182"/>
        <v>Ruud</v>
      </c>
      <c r="D327" s="121" t="str">
        <f t="shared" si="183"/>
        <v>HPLD65-1RU  (65 gal)</v>
      </c>
      <c r="E327" s="121">
        <f t="shared" si="168"/>
        <v>213561</v>
      </c>
      <c r="F327" s="55">
        <f t="shared" si="152"/>
        <v>65</v>
      </c>
      <c r="G327" s="6" t="str">
        <f t="shared" si="184"/>
        <v>Rheem2020Prem65</v>
      </c>
      <c r="H327" s="117">
        <f t="shared" si="187"/>
        <v>0</v>
      </c>
      <c r="I327" s="157" t="str">
        <f t="shared" si="169"/>
        <v>RuudHPLD651RU</v>
      </c>
      <c r="J327" s="91" t="s">
        <v>192</v>
      </c>
      <c r="K327" s="32">
        <v>4</v>
      </c>
      <c r="L327" s="75">
        <f t="shared" si="181"/>
        <v>21</v>
      </c>
      <c r="M327" s="12" t="s">
        <v>96</v>
      </c>
      <c r="N327" s="62">
        <f t="shared" si="188"/>
        <v>35</v>
      </c>
      <c r="O327" s="62">
        <f xml:space="preserve"> (L327*10000) + (N327*100) + VLOOKUP( U327, $R$2:$T$61, 2, FALSE )</f>
        <v>213561</v>
      </c>
      <c r="P327" s="59" t="str">
        <f t="shared" si="185"/>
        <v>HPLD65-1RU  (65 gal)</v>
      </c>
      <c r="Q327" s="156">
        <f>COUNTIF(P$64:P$428, P327)</f>
        <v>1</v>
      </c>
      <c r="R327" s="13" t="s">
        <v>419</v>
      </c>
      <c r="S327" s="14">
        <v>65</v>
      </c>
      <c r="T327" s="99"/>
      <c r="U327" s="80" t="s">
        <v>279</v>
      </c>
      <c r="V327" s="85" t="str">
        <f>VLOOKUP( U327, $R$2:$T$61, 3, FALSE )</f>
        <v>Rheem2020Prem65</v>
      </c>
      <c r="W327" s="116">
        <v>0</v>
      </c>
      <c r="X327" s="46" t="s">
        <v>8</v>
      </c>
      <c r="Y327" s="47">
        <v>44127</v>
      </c>
      <c r="Z327" s="44"/>
      <c r="AA327" s="127" t="str">
        <f t="shared" ref="AA327:AA390" si="189">"2,     "&amp;E327&amp;",   """&amp;P327&amp;""""</f>
        <v>2,     213561,   "HPLD65-1RU  (65 gal)"</v>
      </c>
      <c r="AB327" s="129" t="str">
        <f t="shared" si="167"/>
        <v>Ruud</v>
      </c>
      <c r="AC327" s="131" t="s">
        <v>630</v>
      </c>
      <c r="AD327" s="154">
        <f>COUNTIF(AC$64:AC$428, AC327)</f>
        <v>1</v>
      </c>
      <c r="AE327" s="127" t="str">
        <f t="shared" ref="AE327:AE390" si="190">"          case  "&amp;D327&amp;"   :   """&amp;AC327&amp;""""</f>
        <v xml:space="preserve">          case  HPLD65-1RU  (65 gal)   :   "RuudHPLD651RU"</v>
      </c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</row>
    <row r="328" spans="3:48" s="6" customFormat="1" ht="15" customHeight="1" x14ac:dyDescent="0.25">
      <c r="C328" s="121" t="str">
        <f t="shared" si="182"/>
        <v>Ruud</v>
      </c>
      <c r="D328" s="121" t="str">
        <f t="shared" si="183"/>
        <v>HPLD80-1RU  (80 gal)</v>
      </c>
      <c r="E328" s="121">
        <f t="shared" si="168"/>
        <v>213662</v>
      </c>
      <c r="F328" s="55">
        <f t="shared" si="152"/>
        <v>80</v>
      </c>
      <c r="G328" s="6" t="str">
        <f t="shared" si="184"/>
        <v>Rheem2020Prem80</v>
      </c>
      <c r="H328" s="117">
        <f t="shared" si="187"/>
        <v>0</v>
      </c>
      <c r="I328" s="157" t="str">
        <f t="shared" si="169"/>
        <v>RuudHPLD801RU</v>
      </c>
      <c r="J328" s="91" t="s">
        <v>192</v>
      </c>
      <c r="K328" s="32">
        <v>4</v>
      </c>
      <c r="L328" s="75">
        <f t="shared" si="181"/>
        <v>21</v>
      </c>
      <c r="M328" s="12" t="s">
        <v>96</v>
      </c>
      <c r="N328" s="62">
        <f t="shared" si="188"/>
        <v>36</v>
      </c>
      <c r="O328" s="62">
        <f xml:space="preserve"> (L328*10000) + (N328*100) + VLOOKUP( U328, $R$2:$T$61, 2, FALSE )</f>
        <v>213662</v>
      </c>
      <c r="P328" s="59" t="str">
        <f t="shared" si="185"/>
        <v>HPLD80-1RU  (80 gal)</v>
      </c>
      <c r="Q328" s="156">
        <f>COUNTIF(P$64:P$428, P328)</f>
        <v>1</v>
      </c>
      <c r="R328" s="13" t="s">
        <v>420</v>
      </c>
      <c r="S328" s="14">
        <v>80</v>
      </c>
      <c r="T328" s="99"/>
      <c r="U328" s="80" t="s">
        <v>280</v>
      </c>
      <c r="V328" s="85" t="str">
        <f>VLOOKUP( U328, $R$2:$T$61, 3, FALSE )</f>
        <v>Rheem2020Prem80</v>
      </c>
      <c r="W328" s="116">
        <v>0</v>
      </c>
      <c r="X328" s="46">
        <v>4</v>
      </c>
      <c r="Y328" s="47">
        <v>44127</v>
      </c>
      <c r="Z328" s="44"/>
      <c r="AA328" s="127" t="str">
        <f t="shared" si="189"/>
        <v>2,     213662,   "HPLD80-1RU  (80 gal)"</v>
      </c>
      <c r="AB328" s="129" t="str">
        <f t="shared" si="167"/>
        <v>Ruud</v>
      </c>
      <c r="AC328" s="131" t="s">
        <v>631</v>
      </c>
      <c r="AD328" s="154">
        <f>COUNTIF(AC$64:AC$428, AC328)</f>
        <v>1</v>
      </c>
      <c r="AE328" s="127" t="str">
        <f t="shared" si="190"/>
        <v xml:space="preserve">          case  HPLD80-1RU  (80 gal)   :   "RuudHPLD801RU"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</row>
    <row r="329" spans="3:48" s="6" customFormat="1" ht="15" customHeight="1" x14ac:dyDescent="0.25">
      <c r="C329" s="106" t="str">
        <f t="shared" si="182"/>
        <v>Ruud</v>
      </c>
      <c r="D329" s="106" t="str">
        <f t="shared" si="183"/>
        <v>PROUH40 T2 RU375-15  (40 gal, JA13)</v>
      </c>
      <c r="E329" s="106">
        <f t="shared" si="168"/>
        <v>211359</v>
      </c>
      <c r="F329" s="55">
        <f t="shared" ref="F329:F330" si="191">S329</f>
        <v>40</v>
      </c>
      <c r="G329" s="6" t="str">
        <f t="shared" si="184"/>
        <v>Rheem2020Prem40</v>
      </c>
      <c r="H329" s="117">
        <f t="shared" si="180"/>
        <v>1</v>
      </c>
      <c r="I329" s="157" t="str">
        <f t="shared" si="169"/>
        <v>RuudPROUH40T2RU37515</v>
      </c>
      <c r="J329" s="91" t="s">
        <v>192</v>
      </c>
      <c r="K329" s="32">
        <v>4</v>
      </c>
      <c r="L329" s="75">
        <f t="shared" si="181"/>
        <v>21</v>
      </c>
      <c r="M329" s="12" t="s">
        <v>96</v>
      </c>
      <c r="N329" s="61">
        <v>13</v>
      </c>
      <c r="O329" s="62">
        <f xml:space="preserve"> (L329*10000) + (N329*100) + VLOOKUP( U329, $R$2:$T$61, 2, FALSE )</f>
        <v>211359</v>
      </c>
      <c r="P329" s="59" t="str">
        <f t="shared" si="185"/>
        <v>PROUH40 T2 RU375-15  (40 gal, JA13)</v>
      </c>
      <c r="Q329" s="156">
        <f>COUNTIF(P$64:P$428, P329)</f>
        <v>1</v>
      </c>
      <c r="R329" s="13" t="s">
        <v>307</v>
      </c>
      <c r="S329" s="14">
        <v>40</v>
      </c>
      <c r="T329" s="99"/>
      <c r="U329" s="80" t="s">
        <v>277</v>
      </c>
      <c r="V329" s="85" t="str">
        <f>VLOOKUP( U329, $R$2:$T$61, 3, FALSE )</f>
        <v>Rheem2020Prem40</v>
      </c>
      <c r="W329" s="118">
        <v>1</v>
      </c>
      <c r="X329" s="107">
        <v>2</v>
      </c>
      <c r="Y329" s="108">
        <v>43944</v>
      </c>
      <c r="Z329" s="109"/>
      <c r="AA329" s="127" t="str">
        <f t="shared" si="189"/>
        <v>2,     211359,   "PROUH40 T2 RU375-15  (40 gal, JA13)"</v>
      </c>
      <c r="AB329" s="129" t="str">
        <f t="shared" si="167"/>
        <v>Ruud</v>
      </c>
      <c r="AC329" t="s">
        <v>641</v>
      </c>
      <c r="AD329" s="154">
        <f>COUNTIF(AC$64:AC$428, AC329)</f>
        <v>1</v>
      </c>
      <c r="AE329" s="127" t="str">
        <f t="shared" si="190"/>
        <v xml:space="preserve">          case  PROUH40 T2 RU375-15  (40 gal, JA13)   :   "RuudPROUH40T2RU37515"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</row>
    <row r="330" spans="3:48" s="6" customFormat="1" ht="15" customHeight="1" x14ac:dyDescent="0.25">
      <c r="C330" s="106" t="str">
        <f t="shared" si="182"/>
        <v>Ruud</v>
      </c>
      <c r="D330" s="106" t="str">
        <f t="shared" si="183"/>
        <v>PROUH50 T2 RU375-15  (50 gal, JA13)</v>
      </c>
      <c r="E330" s="106">
        <f t="shared" si="168"/>
        <v>211460</v>
      </c>
      <c r="F330" s="55">
        <f t="shared" si="191"/>
        <v>50</v>
      </c>
      <c r="G330" s="6" t="str">
        <f t="shared" si="184"/>
        <v>Rheem2020Prem50</v>
      </c>
      <c r="H330" s="117">
        <f t="shared" si="180"/>
        <v>1</v>
      </c>
      <c r="I330" s="157" t="str">
        <f t="shared" si="169"/>
        <v>RuudPROUH50T2RU37515</v>
      </c>
      <c r="J330" s="91" t="s">
        <v>192</v>
      </c>
      <c r="K330" s="32">
        <v>4</v>
      </c>
      <c r="L330" s="75">
        <f t="shared" si="181"/>
        <v>21</v>
      </c>
      <c r="M330" s="12" t="s">
        <v>96</v>
      </c>
      <c r="N330" s="62">
        <f t="shared" ref="N330:N358" si="192">N329+1</f>
        <v>14</v>
      </c>
      <c r="O330" s="62">
        <f xml:space="preserve"> (L330*10000) + (N330*100) + VLOOKUP( U330, $R$2:$T$61, 2, FALSE )</f>
        <v>211460</v>
      </c>
      <c r="P330" s="59" t="str">
        <f t="shared" si="185"/>
        <v>PROUH50 T2 RU375-15  (50 gal, JA13)</v>
      </c>
      <c r="Q330" s="156">
        <f>COUNTIF(P$64:P$428, P330)</f>
        <v>1</v>
      </c>
      <c r="R330" s="13" t="s">
        <v>308</v>
      </c>
      <c r="S330" s="14">
        <v>50</v>
      </c>
      <c r="T330" s="99"/>
      <c r="U330" s="80" t="s">
        <v>278</v>
      </c>
      <c r="V330" s="85" t="str">
        <f>VLOOKUP( U330, $R$2:$T$61, 3, FALSE )</f>
        <v>Rheem2020Prem50</v>
      </c>
      <c r="W330" s="118">
        <v>1</v>
      </c>
      <c r="X330" s="46" t="s">
        <v>8</v>
      </c>
      <c r="Y330" s="47">
        <v>43944</v>
      </c>
      <c r="Z330" s="44"/>
      <c r="AA330" s="127" t="str">
        <f t="shared" si="189"/>
        <v>2,     211460,   "PROUH50 T2 RU375-15  (50 gal, JA13)"</v>
      </c>
      <c r="AB330" s="129" t="str">
        <f t="shared" si="167"/>
        <v>Ruud</v>
      </c>
      <c r="AC330" t="s">
        <v>648</v>
      </c>
      <c r="AD330" s="154">
        <f>COUNTIF(AC$64:AC$428, AC330)</f>
        <v>1</v>
      </c>
      <c r="AE330" s="127" t="str">
        <f t="shared" si="190"/>
        <v xml:space="preserve">          case  PROUH50 T2 RU375-15  (50 gal, JA13)   :   "RuudPROUH50T2RU37515"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</row>
    <row r="331" spans="3:48" s="6" customFormat="1" ht="15" customHeight="1" x14ac:dyDescent="0.25">
      <c r="C331" s="106" t="str">
        <f t="shared" si="182"/>
        <v>Ruud</v>
      </c>
      <c r="D331" s="106" t="str">
        <f t="shared" si="183"/>
        <v>PROUH65 T2 RU375-15  (65 gal, JA13)</v>
      </c>
      <c r="E331" s="106">
        <f t="shared" si="168"/>
        <v>211561</v>
      </c>
      <c r="F331" s="55">
        <f t="shared" ref="F331:F344" si="193">S331</f>
        <v>65</v>
      </c>
      <c r="G331" s="6" t="str">
        <f t="shared" si="184"/>
        <v>Rheem2020Prem65</v>
      </c>
      <c r="H331" s="117">
        <f t="shared" si="180"/>
        <v>1</v>
      </c>
      <c r="I331" s="157" t="str">
        <f t="shared" si="169"/>
        <v>RuudPROUH65T2RU37515</v>
      </c>
      <c r="J331" s="91" t="s">
        <v>192</v>
      </c>
      <c r="K331" s="32">
        <v>4</v>
      </c>
      <c r="L331" s="75">
        <f t="shared" si="181"/>
        <v>21</v>
      </c>
      <c r="M331" s="12" t="s">
        <v>96</v>
      </c>
      <c r="N331" s="62">
        <f t="shared" si="192"/>
        <v>15</v>
      </c>
      <c r="O331" s="62">
        <f xml:space="preserve"> (L331*10000) + (N331*100) + VLOOKUP( U331, $R$2:$T$61, 2, FALSE )</f>
        <v>211561</v>
      </c>
      <c r="P331" s="59" t="str">
        <f t="shared" si="185"/>
        <v>PROUH65 T2 RU375-15  (65 gal, JA13)</v>
      </c>
      <c r="Q331" s="156">
        <f>COUNTIF(P$64:P$428, P331)</f>
        <v>1</v>
      </c>
      <c r="R331" s="13" t="s">
        <v>309</v>
      </c>
      <c r="S331" s="14">
        <v>65</v>
      </c>
      <c r="T331" s="99"/>
      <c r="U331" s="80" t="s">
        <v>279</v>
      </c>
      <c r="V331" s="85" t="str">
        <f>VLOOKUP( U331, $R$2:$T$61, 3, FALSE )</f>
        <v>Rheem2020Prem65</v>
      </c>
      <c r="W331" s="118">
        <v>1</v>
      </c>
      <c r="X331" s="46" t="s">
        <v>8</v>
      </c>
      <c r="Y331" s="47">
        <v>43944</v>
      </c>
      <c r="Z331" s="44"/>
      <c r="AA331" s="127" t="str">
        <f t="shared" si="189"/>
        <v>2,     211561,   "PROUH65 T2 RU375-15  (65 gal, JA13)"</v>
      </c>
      <c r="AB331" s="129" t="str">
        <f t="shared" si="167"/>
        <v>Ruud</v>
      </c>
      <c r="AC331" s="6" t="s">
        <v>654</v>
      </c>
      <c r="AD331" s="154">
        <f>COUNTIF(AC$64:AC$428, AC331)</f>
        <v>1</v>
      </c>
      <c r="AE331" s="127" t="str">
        <f t="shared" si="190"/>
        <v xml:space="preserve">          case  PROUH65 T2 RU375-15  (65 gal, JA13)   :   "RuudPROUH65T2RU37515"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</row>
    <row r="332" spans="3:48" s="6" customFormat="1" ht="15" customHeight="1" x14ac:dyDescent="0.25">
      <c r="C332" s="106" t="str">
        <f t="shared" si="182"/>
        <v>Ruud</v>
      </c>
      <c r="D332" s="106" t="str">
        <f t="shared" si="183"/>
        <v>PROUH80 T2 RU375-15  (80 gal, JA13)</v>
      </c>
      <c r="E332" s="106">
        <f t="shared" si="168"/>
        <v>211662</v>
      </c>
      <c r="F332" s="55">
        <f t="shared" si="193"/>
        <v>80</v>
      </c>
      <c r="G332" s="6" t="str">
        <f t="shared" si="184"/>
        <v>Rheem2020Prem80</v>
      </c>
      <c r="H332" s="117">
        <f t="shared" si="180"/>
        <v>1</v>
      </c>
      <c r="I332" s="157" t="str">
        <f t="shared" si="169"/>
        <v>RuudPROUH80T2RU37515</v>
      </c>
      <c r="J332" s="91" t="s">
        <v>192</v>
      </c>
      <c r="K332" s="32">
        <v>4</v>
      </c>
      <c r="L332" s="75">
        <f t="shared" si="181"/>
        <v>21</v>
      </c>
      <c r="M332" s="12" t="s">
        <v>96</v>
      </c>
      <c r="N332" s="62">
        <f t="shared" si="192"/>
        <v>16</v>
      </c>
      <c r="O332" s="62">
        <f xml:space="preserve"> (L332*10000) + (N332*100) + VLOOKUP( U332, $R$2:$T$61, 2, FALSE )</f>
        <v>211662</v>
      </c>
      <c r="P332" s="59" t="str">
        <f t="shared" si="185"/>
        <v>PROUH80 T2 RU375-15  (80 gal, JA13)</v>
      </c>
      <c r="Q332" s="156">
        <f>COUNTIF(P$64:P$428, P332)</f>
        <v>1</v>
      </c>
      <c r="R332" s="13" t="s">
        <v>310</v>
      </c>
      <c r="S332" s="14">
        <v>80</v>
      </c>
      <c r="T332" s="99"/>
      <c r="U332" s="80" t="s">
        <v>280</v>
      </c>
      <c r="V332" s="85" t="str">
        <f>VLOOKUP( U332, $R$2:$T$61, 3, FALSE )</f>
        <v>Rheem2020Prem80</v>
      </c>
      <c r="W332" s="118">
        <v>1</v>
      </c>
      <c r="X332" s="46">
        <v>4</v>
      </c>
      <c r="Y332" s="47">
        <v>43944</v>
      </c>
      <c r="Z332" s="44"/>
      <c r="AA332" s="127" t="str">
        <f t="shared" si="189"/>
        <v>2,     211662,   "PROUH80 T2 RU375-15  (80 gal, JA13)"</v>
      </c>
      <c r="AB332" s="129" t="str">
        <f t="shared" si="167"/>
        <v>Ruud</v>
      </c>
      <c r="AC332" t="s">
        <v>661</v>
      </c>
      <c r="AD332" s="154">
        <f>COUNTIF(AC$64:AC$428, AC332)</f>
        <v>1</v>
      </c>
      <c r="AE332" s="127" t="str">
        <f t="shared" si="190"/>
        <v xml:space="preserve">          case  PROUH80 T2 RU375-15  (80 gal, JA13)   :   "RuudPROUH80T2RU37515"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</row>
    <row r="333" spans="3:48" s="6" customFormat="1" ht="15" customHeight="1" x14ac:dyDescent="0.25">
      <c r="C333" s="106" t="str">
        <f t="shared" si="182"/>
        <v>Ruud</v>
      </c>
      <c r="D333" s="106" t="str">
        <f t="shared" si="183"/>
        <v>PROUH40 T2 RU375-30  (40 gal, JA13)</v>
      </c>
      <c r="E333" s="106">
        <f t="shared" si="168"/>
        <v>211759</v>
      </c>
      <c r="F333" s="55">
        <f t="shared" si="193"/>
        <v>40</v>
      </c>
      <c r="G333" s="6" t="str">
        <f t="shared" si="184"/>
        <v>Rheem2020Prem40</v>
      </c>
      <c r="H333" s="117">
        <f t="shared" si="180"/>
        <v>1</v>
      </c>
      <c r="I333" s="157" t="str">
        <f t="shared" si="169"/>
        <v>RuudPROUH40T2RU37530</v>
      </c>
      <c r="J333" s="91" t="s">
        <v>192</v>
      </c>
      <c r="K333" s="32">
        <v>4</v>
      </c>
      <c r="L333" s="75">
        <f t="shared" si="181"/>
        <v>21</v>
      </c>
      <c r="M333" s="12" t="s">
        <v>96</v>
      </c>
      <c r="N333" s="62">
        <f t="shared" si="192"/>
        <v>17</v>
      </c>
      <c r="O333" s="62">
        <f xml:space="preserve"> (L333*10000) + (N333*100) + VLOOKUP( U333, $R$2:$T$61, 2, FALSE )</f>
        <v>211759</v>
      </c>
      <c r="P333" s="59" t="str">
        <f t="shared" si="185"/>
        <v>PROUH40 T2 RU375-30  (40 gal, JA13)</v>
      </c>
      <c r="Q333" s="156">
        <f>COUNTIF(P$64:P$428, P333)</f>
        <v>1</v>
      </c>
      <c r="R333" s="13" t="s">
        <v>311</v>
      </c>
      <c r="S333" s="14">
        <v>40</v>
      </c>
      <c r="T333" s="99"/>
      <c r="U333" s="80" t="s">
        <v>277</v>
      </c>
      <c r="V333" s="85" t="str">
        <f>VLOOKUP( U333, $R$2:$T$61, 3, FALSE )</f>
        <v>Rheem2020Prem40</v>
      </c>
      <c r="W333" s="118">
        <v>1</v>
      </c>
      <c r="X333" s="46">
        <v>2</v>
      </c>
      <c r="Y333" s="47">
        <v>43944</v>
      </c>
      <c r="Z333" s="44"/>
      <c r="AA333" s="127" t="str">
        <f t="shared" si="189"/>
        <v>2,     211759,   "PROUH40 T2 RU375-30  (40 gal, JA13)"</v>
      </c>
      <c r="AB333" s="129" t="str">
        <f t="shared" si="167"/>
        <v>Ruud</v>
      </c>
      <c r="AC333" t="s">
        <v>642</v>
      </c>
      <c r="AD333" s="154">
        <f>COUNTIF(AC$64:AC$428, AC333)</f>
        <v>1</v>
      </c>
      <c r="AE333" s="127" t="str">
        <f t="shared" si="190"/>
        <v xml:space="preserve">          case  PROUH40 T2 RU375-30  (40 gal, JA13)   :   "RuudPROUH40T2RU37530"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</row>
    <row r="334" spans="3:48" s="6" customFormat="1" ht="15" customHeight="1" x14ac:dyDescent="0.25">
      <c r="C334" s="106" t="str">
        <f t="shared" si="182"/>
        <v>Ruud</v>
      </c>
      <c r="D334" s="106" t="str">
        <f t="shared" si="183"/>
        <v>PROUH50 T2 RU375-30  (50 gal, JA13)</v>
      </c>
      <c r="E334" s="106">
        <f t="shared" si="168"/>
        <v>211860</v>
      </c>
      <c r="F334" s="55">
        <f t="shared" si="193"/>
        <v>50</v>
      </c>
      <c r="G334" s="6" t="str">
        <f t="shared" si="184"/>
        <v>Rheem2020Prem50</v>
      </c>
      <c r="H334" s="117">
        <f t="shared" si="180"/>
        <v>1</v>
      </c>
      <c r="I334" s="157" t="str">
        <f t="shared" si="169"/>
        <v>RuudPROUH50T2RU37530</v>
      </c>
      <c r="J334" s="91" t="s">
        <v>192</v>
      </c>
      <c r="K334" s="32">
        <v>4</v>
      </c>
      <c r="L334" s="75">
        <f t="shared" si="181"/>
        <v>21</v>
      </c>
      <c r="M334" s="12" t="s">
        <v>96</v>
      </c>
      <c r="N334" s="62">
        <f t="shared" si="192"/>
        <v>18</v>
      </c>
      <c r="O334" s="62">
        <f xml:space="preserve"> (L334*10000) + (N334*100) + VLOOKUP( U334, $R$2:$T$61, 2, FALSE )</f>
        <v>211860</v>
      </c>
      <c r="P334" s="59" t="str">
        <f t="shared" si="185"/>
        <v>PROUH50 T2 RU375-30  (50 gal, JA13)</v>
      </c>
      <c r="Q334" s="156">
        <f>COUNTIF(P$64:P$428, P334)</f>
        <v>1</v>
      </c>
      <c r="R334" s="13" t="s">
        <v>312</v>
      </c>
      <c r="S334" s="14">
        <v>50</v>
      </c>
      <c r="T334" s="99"/>
      <c r="U334" s="80" t="s">
        <v>278</v>
      </c>
      <c r="V334" s="85" t="str">
        <f>VLOOKUP( U334, $R$2:$T$61, 3, FALSE )</f>
        <v>Rheem2020Prem50</v>
      </c>
      <c r="W334" s="118">
        <v>1</v>
      </c>
      <c r="X334" s="46" t="s">
        <v>8</v>
      </c>
      <c r="Y334" s="47">
        <v>43944</v>
      </c>
      <c r="Z334" s="44"/>
      <c r="AA334" s="127" t="str">
        <f t="shared" si="189"/>
        <v>2,     211860,   "PROUH50 T2 RU375-30  (50 gal, JA13)"</v>
      </c>
      <c r="AB334" s="129" t="str">
        <f t="shared" si="167"/>
        <v>Ruud</v>
      </c>
      <c r="AC334" t="s">
        <v>649</v>
      </c>
      <c r="AD334" s="154">
        <f>COUNTIF(AC$64:AC$428, AC334)</f>
        <v>1</v>
      </c>
      <c r="AE334" s="127" t="str">
        <f t="shared" si="190"/>
        <v xml:space="preserve">          case  PROUH50 T2 RU375-30  (50 gal, JA13)   :   "RuudPROUH50T2RU37530"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</row>
    <row r="335" spans="3:48" s="6" customFormat="1" ht="15" customHeight="1" x14ac:dyDescent="0.25">
      <c r="C335" s="106" t="str">
        <f t="shared" si="182"/>
        <v>Ruud</v>
      </c>
      <c r="D335" s="106" t="str">
        <f t="shared" si="183"/>
        <v>PROUH65 T2 RU375-30  (65 gal, JA13)</v>
      </c>
      <c r="E335" s="106">
        <f t="shared" si="168"/>
        <v>211961</v>
      </c>
      <c r="F335" s="55">
        <f t="shared" si="193"/>
        <v>65</v>
      </c>
      <c r="G335" s="6" t="str">
        <f t="shared" si="184"/>
        <v>Rheem2020Prem65</v>
      </c>
      <c r="H335" s="117">
        <f t="shared" si="180"/>
        <v>1</v>
      </c>
      <c r="I335" s="157" t="str">
        <f t="shared" si="169"/>
        <v>RuudPROUH65T2RU37530</v>
      </c>
      <c r="J335" s="91" t="s">
        <v>192</v>
      </c>
      <c r="K335" s="32">
        <v>4</v>
      </c>
      <c r="L335" s="75">
        <f t="shared" si="181"/>
        <v>21</v>
      </c>
      <c r="M335" s="12" t="s">
        <v>96</v>
      </c>
      <c r="N335" s="62">
        <f t="shared" si="192"/>
        <v>19</v>
      </c>
      <c r="O335" s="62">
        <f xml:space="preserve"> (L335*10000) + (N335*100) + VLOOKUP( U335, $R$2:$T$61, 2, FALSE )</f>
        <v>211961</v>
      </c>
      <c r="P335" s="59" t="str">
        <f t="shared" si="185"/>
        <v>PROUH65 T2 RU375-30  (65 gal, JA13)</v>
      </c>
      <c r="Q335" s="156">
        <f>COUNTIF(P$64:P$428, P335)</f>
        <v>1</v>
      </c>
      <c r="R335" s="13" t="s">
        <v>313</v>
      </c>
      <c r="S335" s="14">
        <v>65</v>
      </c>
      <c r="T335" s="99"/>
      <c r="U335" s="80" t="s">
        <v>279</v>
      </c>
      <c r="V335" s="85" t="str">
        <f>VLOOKUP( U335, $R$2:$T$61, 3, FALSE )</f>
        <v>Rheem2020Prem65</v>
      </c>
      <c r="W335" s="118">
        <v>1</v>
      </c>
      <c r="X335" s="46" t="s">
        <v>8</v>
      </c>
      <c r="Y335" s="47">
        <v>43944</v>
      </c>
      <c r="Z335" s="44"/>
      <c r="AA335" s="127" t="str">
        <f t="shared" si="189"/>
        <v>2,     211961,   "PROUH65 T2 RU375-30  (65 gal, JA13)"</v>
      </c>
      <c r="AB335" s="129" t="str">
        <f t="shared" si="167"/>
        <v>Ruud</v>
      </c>
      <c r="AC335" s="6" t="s">
        <v>655</v>
      </c>
      <c r="AD335" s="154">
        <f>COUNTIF(AC$64:AC$428, AC335)</f>
        <v>1</v>
      </c>
      <c r="AE335" s="127" t="str">
        <f t="shared" si="190"/>
        <v xml:space="preserve">          case  PROUH65 T2 RU375-30  (65 gal, JA13)   :   "RuudPROUH65T2RU37530"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</row>
    <row r="336" spans="3:48" s="6" customFormat="1" ht="15" customHeight="1" x14ac:dyDescent="0.25">
      <c r="C336" s="106" t="str">
        <f t="shared" si="182"/>
        <v>Ruud</v>
      </c>
      <c r="D336" s="106" t="str">
        <f t="shared" si="183"/>
        <v>PROUH80 T2 RU375-30  (80 gal, JA13)</v>
      </c>
      <c r="E336" s="106">
        <f t="shared" si="168"/>
        <v>212062</v>
      </c>
      <c r="F336" s="55">
        <f t="shared" si="193"/>
        <v>80</v>
      </c>
      <c r="G336" s="6" t="str">
        <f t="shared" si="184"/>
        <v>Rheem2020Prem80</v>
      </c>
      <c r="H336" s="117">
        <f t="shared" si="180"/>
        <v>1</v>
      </c>
      <c r="I336" s="157" t="str">
        <f t="shared" si="169"/>
        <v>RuudPROUH80T2RU37530</v>
      </c>
      <c r="J336" s="91" t="s">
        <v>192</v>
      </c>
      <c r="K336" s="32">
        <v>4</v>
      </c>
      <c r="L336" s="75">
        <f t="shared" si="181"/>
        <v>21</v>
      </c>
      <c r="M336" s="12" t="s">
        <v>96</v>
      </c>
      <c r="N336" s="62">
        <f t="shared" si="192"/>
        <v>20</v>
      </c>
      <c r="O336" s="62">
        <f xml:space="preserve"> (L336*10000) + (N336*100) + VLOOKUP( U336, $R$2:$T$61, 2, FALSE )</f>
        <v>212062</v>
      </c>
      <c r="P336" s="59" t="str">
        <f t="shared" si="185"/>
        <v>PROUH80 T2 RU375-30  (80 gal, JA13)</v>
      </c>
      <c r="Q336" s="156">
        <f>COUNTIF(P$64:P$428, P336)</f>
        <v>1</v>
      </c>
      <c r="R336" s="13" t="s">
        <v>314</v>
      </c>
      <c r="S336" s="14">
        <v>80</v>
      </c>
      <c r="T336" s="99"/>
      <c r="U336" s="80" t="s">
        <v>280</v>
      </c>
      <c r="V336" s="85" t="str">
        <f>VLOOKUP( U336, $R$2:$T$61, 3, FALSE )</f>
        <v>Rheem2020Prem80</v>
      </c>
      <c r="W336" s="118">
        <v>1</v>
      </c>
      <c r="X336" s="46">
        <v>4</v>
      </c>
      <c r="Y336" s="47">
        <v>43944</v>
      </c>
      <c r="Z336" s="44"/>
      <c r="AA336" s="127" t="str">
        <f t="shared" si="189"/>
        <v>2,     212062,   "PROUH80 T2 RU375-30  (80 gal, JA13)"</v>
      </c>
      <c r="AB336" s="129" t="str">
        <f t="shared" si="167"/>
        <v>Ruud</v>
      </c>
      <c r="AC336" t="s">
        <v>662</v>
      </c>
      <c r="AD336" s="154">
        <f>COUNTIF(AC$64:AC$428, AC336)</f>
        <v>1</v>
      </c>
      <c r="AE336" s="127" t="str">
        <f t="shared" si="190"/>
        <v xml:space="preserve">          case  PROUH80 T2 RU375-30  (80 gal, JA13)   :   "RuudPROUH80T2RU37530"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</row>
    <row r="337" spans="3:48" s="6" customFormat="1" ht="15" customHeight="1" x14ac:dyDescent="0.25">
      <c r="C337" s="106" t="str">
        <f t="shared" si="182"/>
        <v>Ruud</v>
      </c>
      <c r="D337" s="106" t="str">
        <f t="shared" si="183"/>
        <v>PROUH40 T2 RU375-SO  (40 gal, JA13)</v>
      </c>
      <c r="E337" s="106">
        <f t="shared" si="168"/>
        <v>212159</v>
      </c>
      <c r="F337" s="55">
        <f t="shared" si="193"/>
        <v>40</v>
      </c>
      <c r="G337" s="6" t="str">
        <f t="shared" si="184"/>
        <v>Rheem2020Prem40</v>
      </c>
      <c r="H337" s="117">
        <f t="shared" si="180"/>
        <v>1</v>
      </c>
      <c r="I337" s="157" t="str">
        <f t="shared" si="169"/>
        <v>RuudPROUH40T2RU375SO</v>
      </c>
      <c r="J337" s="91" t="s">
        <v>192</v>
      </c>
      <c r="K337" s="32">
        <v>4</v>
      </c>
      <c r="L337" s="75">
        <f t="shared" si="181"/>
        <v>21</v>
      </c>
      <c r="M337" s="12" t="s">
        <v>96</v>
      </c>
      <c r="N337" s="62">
        <f t="shared" si="192"/>
        <v>21</v>
      </c>
      <c r="O337" s="62">
        <f xml:space="preserve"> (L337*10000) + (N337*100) + VLOOKUP( U337, $R$2:$T$61, 2, FALSE )</f>
        <v>212159</v>
      </c>
      <c r="P337" s="59" t="str">
        <f t="shared" si="185"/>
        <v>PROUH40 T2 RU375-SO  (40 gal, JA13)</v>
      </c>
      <c r="Q337" s="156">
        <f>COUNTIF(P$64:P$428, P337)</f>
        <v>1</v>
      </c>
      <c r="R337" s="13" t="s">
        <v>315</v>
      </c>
      <c r="S337" s="14">
        <v>40</v>
      </c>
      <c r="T337" s="99"/>
      <c r="U337" s="80" t="s">
        <v>277</v>
      </c>
      <c r="V337" s="85" t="str">
        <f>VLOOKUP( U337, $R$2:$T$61, 3, FALSE )</f>
        <v>Rheem2020Prem40</v>
      </c>
      <c r="W337" s="118">
        <v>1</v>
      </c>
      <c r="X337" s="46">
        <v>2</v>
      </c>
      <c r="Y337" s="47">
        <v>43944</v>
      </c>
      <c r="Z337" s="44"/>
      <c r="AA337" s="127" t="str">
        <f t="shared" si="189"/>
        <v>2,     212159,   "PROUH40 T2 RU375-SO  (40 gal, JA13)"</v>
      </c>
      <c r="AB337" s="129" t="str">
        <f t="shared" si="167"/>
        <v>Ruud</v>
      </c>
      <c r="AC337" t="s">
        <v>643</v>
      </c>
      <c r="AD337" s="154">
        <f>COUNTIF(AC$64:AC$428, AC337)</f>
        <v>1</v>
      </c>
      <c r="AE337" s="127" t="str">
        <f t="shared" si="190"/>
        <v xml:space="preserve">          case  PROUH40 T2 RU375-SO  (40 gal, JA13)   :   "RuudPROUH40T2RU375SO"</v>
      </c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3:48" s="6" customFormat="1" ht="15" customHeight="1" x14ac:dyDescent="0.25">
      <c r="C338" s="106" t="str">
        <f t="shared" si="182"/>
        <v>Ruud</v>
      </c>
      <c r="D338" s="106" t="str">
        <f t="shared" si="183"/>
        <v>PROUH50 T2 RU375-SO  (50 gal, JA13)</v>
      </c>
      <c r="E338" s="106">
        <f t="shared" si="168"/>
        <v>212260</v>
      </c>
      <c r="F338" s="55">
        <f t="shared" si="193"/>
        <v>50</v>
      </c>
      <c r="G338" s="6" t="str">
        <f t="shared" si="184"/>
        <v>Rheem2020Prem50</v>
      </c>
      <c r="H338" s="117">
        <f t="shared" si="180"/>
        <v>1</v>
      </c>
      <c r="I338" s="157" t="str">
        <f t="shared" si="169"/>
        <v>RuudPROUH50T2RU375SO</v>
      </c>
      <c r="J338" s="91" t="s">
        <v>192</v>
      </c>
      <c r="K338" s="32">
        <v>4</v>
      </c>
      <c r="L338" s="75">
        <f t="shared" si="181"/>
        <v>21</v>
      </c>
      <c r="M338" s="12" t="s">
        <v>96</v>
      </c>
      <c r="N338" s="62">
        <f t="shared" si="192"/>
        <v>22</v>
      </c>
      <c r="O338" s="62">
        <f xml:space="preserve"> (L338*10000) + (N338*100) + VLOOKUP( U338, $R$2:$T$61, 2, FALSE )</f>
        <v>212260</v>
      </c>
      <c r="P338" s="59" t="str">
        <f t="shared" si="185"/>
        <v>PROUH50 T2 RU375-SO  (50 gal, JA13)</v>
      </c>
      <c r="Q338" s="156">
        <f>COUNTIF(P$64:P$428, P338)</f>
        <v>1</v>
      </c>
      <c r="R338" s="13" t="s">
        <v>316</v>
      </c>
      <c r="S338" s="14">
        <v>50</v>
      </c>
      <c r="T338" s="99"/>
      <c r="U338" s="80" t="s">
        <v>278</v>
      </c>
      <c r="V338" s="85" t="str">
        <f>VLOOKUP( U338, $R$2:$T$61, 3, FALSE )</f>
        <v>Rheem2020Prem50</v>
      </c>
      <c r="W338" s="118">
        <v>1</v>
      </c>
      <c r="X338" s="46" t="s">
        <v>8</v>
      </c>
      <c r="Y338" s="47">
        <v>43944</v>
      </c>
      <c r="Z338" s="44"/>
      <c r="AA338" s="127" t="str">
        <f t="shared" si="189"/>
        <v>2,     212260,   "PROUH50 T2 RU375-SO  (50 gal, JA13)"</v>
      </c>
      <c r="AB338" s="129" t="str">
        <f t="shared" si="167"/>
        <v>Ruud</v>
      </c>
      <c r="AC338" t="s">
        <v>650</v>
      </c>
      <c r="AD338" s="154">
        <f>COUNTIF(AC$64:AC$428, AC338)</f>
        <v>1</v>
      </c>
      <c r="AE338" s="127" t="str">
        <f t="shared" si="190"/>
        <v xml:space="preserve">          case  PROUH50 T2 RU375-SO  (50 gal, JA13)   :   "RuudPROUH50T2RU375SO"</v>
      </c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3:48" s="6" customFormat="1" ht="15" customHeight="1" x14ac:dyDescent="0.25">
      <c r="C339" s="106" t="str">
        <f t="shared" si="182"/>
        <v>Ruud</v>
      </c>
      <c r="D339" s="106" t="str">
        <f t="shared" si="183"/>
        <v>PROUH65 T2 RU375-SO  (65 gal, JA13)</v>
      </c>
      <c r="E339" s="106">
        <f t="shared" si="168"/>
        <v>212361</v>
      </c>
      <c r="F339" s="55">
        <f t="shared" si="193"/>
        <v>65</v>
      </c>
      <c r="G339" s="6" t="str">
        <f t="shared" si="184"/>
        <v>Rheem2020Prem65</v>
      </c>
      <c r="H339" s="117">
        <f t="shared" si="180"/>
        <v>1</v>
      </c>
      <c r="I339" s="157" t="str">
        <f t="shared" si="169"/>
        <v>RuudPROUH65T2RU375SO</v>
      </c>
      <c r="J339" s="91" t="s">
        <v>192</v>
      </c>
      <c r="K339" s="32">
        <v>4</v>
      </c>
      <c r="L339" s="75">
        <f t="shared" si="181"/>
        <v>21</v>
      </c>
      <c r="M339" s="12" t="s">
        <v>96</v>
      </c>
      <c r="N339" s="62">
        <f t="shared" si="192"/>
        <v>23</v>
      </c>
      <c r="O339" s="62">
        <f xml:space="preserve"> (L339*10000) + (N339*100) + VLOOKUP( U339, $R$2:$T$61, 2, FALSE )</f>
        <v>212361</v>
      </c>
      <c r="P339" s="59" t="str">
        <f t="shared" si="185"/>
        <v>PROUH65 T2 RU375-SO  (65 gal, JA13)</v>
      </c>
      <c r="Q339" s="156">
        <f>COUNTIF(P$64:P$428, P339)</f>
        <v>1</v>
      </c>
      <c r="R339" s="13" t="s">
        <v>317</v>
      </c>
      <c r="S339" s="14">
        <v>65</v>
      </c>
      <c r="T339" s="99"/>
      <c r="U339" s="80" t="s">
        <v>279</v>
      </c>
      <c r="V339" s="85" t="str">
        <f>VLOOKUP( U339, $R$2:$T$61, 3, FALSE )</f>
        <v>Rheem2020Prem65</v>
      </c>
      <c r="W339" s="118">
        <v>1</v>
      </c>
      <c r="X339" s="46" t="s">
        <v>8</v>
      </c>
      <c r="Y339" s="47">
        <v>43944</v>
      </c>
      <c r="Z339" s="44"/>
      <c r="AA339" s="127" t="str">
        <f t="shared" si="189"/>
        <v>2,     212361,   "PROUH65 T2 RU375-SO  (65 gal, JA13)"</v>
      </c>
      <c r="AB339" s="129" t="str">
        <f t="shared" si="167"/>
        <v>Ruud</v>
      </c>
      <c r="AC339" s="6" t="s">
        <v>656</v>
      </c>
      <c r="AD339" s="154">
        <f>COUNTIF(AC$64:AC$428, AC339)</f>
        <v>1</v>
      </c>
      <c r="AE339" s="127" t="str">
        <f t="shared" si="190"/>
        <v xml:space="preserve">          case  PROUH65 T2 RU375-SO  (65 gal, JA13)   :   "RuudPROUH65T2RU375SO"</v>
      </c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3:48" s="6" customFormat="1" ht="15" customHeight="1" x14ac:dyDescent="0.25">
      <c r="C340" s="106" t="str">
        <f t="shared" si="182"/>
        <v>Ruud</v>
      </c>
      <c r="D340" s="106" t="str">
        <f t="shared" si="183"/>
        <v>PROUH80 T2 RU375-SO  (80 gal, JA13)</v>
      </c>
      <c r="E340" s="106">
        <f t="shared" si="168"/>
        <v>212462</v>
      </c>
      <c r="F340" s="55">
        <f t="shared" si="193"/>
        <v>80</v>
      </c>
      <c r="G340" s="6" t="str">
        <f t="shared" si="184"/>
        <v>Rheem2020Prem80</v>
      </c>
      <c r="H340" s="117">
        <f t="shared" si="180"/>
        <v>1</v>
      </c>
      <c r="I340" s="157" t="str">
        <f t="shared" si="169"/>
        <v>RuudPROUH80T2RU375SO</v>
      </c>
      <c r="J340" s="91" t="s">
        <v>192</v>
      </c>
      <c r="K340" s="32">
        <v>4</v>
      </c>
      <c r="L340" s="75">
        <f t="shared" si="181"/>
        <v>21</v>
      </c>
      <c r="M340" s="12" t="s">
        <v>96</v>
      </c>
      <c r="N340" s="62">
        <f t="shared" si="192"/>
        <v>24</v>
      </c>
      <c r="O340" s="62">
        <f xml:space="preserve"> (L340*10000) + (N340*100) + VLOOKUP( U340, $R$2:$T$61, 2, FALSE )</f>
        <v>212462</v>
      </c>
      <c r="P340" s="59" t="str">
        <f t="shared" si="185"/>
        <v>PROUH80 T2 RU375-SO  (80 gal, JA13)</v>
      </c>
      <c r="Q340" s="156">
        <f>COUNTIF(P$64:P$428, P340)</f>
        <v>1</v>
      </c>
      <c r="R340" s="13" t="s">
        <v>318</v>
      </c>
      <c r="S340" s="14">
        <v>80</v>
      </c>
      <c r="T340" s="99"/>
      <c r="U340" s="80" t="s">
        <v>280</v>
      </c>
      <c r="V340" s="85" t="str">
        <f>VLOOKUP( U340, $R$2:$T$61, 3, FALSE )</f>
        <v>Rheem2020Prem80</v>
      </c>
      <c r="W340" s="118">
        <v>1</v>
      </c>
      <c r="X340" s="46">
        <v>4</v>
      </c>
      <c r="Y340" s="47">
        <v>43944</v>
      </c>
      <c r="Z340" s="44"/>
      <c r="AA340" s="127" t="str">
        <f t="shared" si="189"/>
        <v>2,     212462,   "PROUH80 T2 RU375-SO  (80 gal, JA13)"</v>
      </c>
      <c r="AB340" s="129" t="str">
        <f t="shared" si="167"/>
        <v>Ruud</v>
      </c>
      <c r="AC340" t="s">
        <v>663</v>
      </c>
      <c r="AD340" s="154">
        <f>COUNTIF(AC$64:AC$428, AC340)</f>
        <v>1</v>
      </c>
      <c r="AE340" s="127" t="str">
        <f t="shared" si="190"/>
        <v xml:space="preserve">          case  PROUH80 T2 RU375-SO  (80 gal, JA13)   :   "RuudPROUH80T2RU375SO"</v>
      </c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3:48" s="6" customFormat="1" ht="15" customHeight="1" x14ac:dyDescent="0.25">
      <c r="C341" s="106" t="str">
        <f t="shared" si="182"/>
        <v>Ruud</v>
      </c>
      <c r="D341" s="106" t="str">
        <f t="shared" si="183"/>
        <v>PRO H40 T2 RU310BM  (40 gal, JA13)</v>
      </c>
      <c r="E341" s="106">
        <f t="shared" si="168"/>
        <v>212563</v>
      </c>
      <c r="F341" s="55">
        <f t="shared" si="193"/>
        <v>40</v>
      </c>
      <c r="G341" s="6" t="str">
        <f t="shared" si="184"/>
        <v>Rheem2020Build40</v>
      </c>
      <c r="H341" s="117">
        <f t="shared" si="180"/>
        <v>1</v>
      </c>
      <c r="I341" s="157" t="str">
        <f t="shared" si="169"/>
        <v>RuudPROH40T2RU310BM</v>
      </c>
      <c r="J341" s="91" t="s">
        <v>192</v>
      </c>
      <c r="K341" s="32">
        <v>3</v>
      </c>
      <c r="L341" s="75">
        <f t="shared" si="181"/>
        <v>21</v>
      </c>
      <c r="M341" s="12" t="s">
        <v>96</v>
      </c>
      <c r="N341" s="62">
        <f t="shared" si="192"/>
        <v>25</v>
      </c>
      <c r="O341" s="62">
        <f xml:space="preserve"> (L341*10000) + (N341*100) + VLOOKUP( U341, $R$2:$T$61, 2, FALSE )</f>
        <v>212563</v>
      </c>
      <c r="P341" s="59" t="str">
        <f t="shared" si="185"/>
        <v>PRO H40 T2 RU310BM  (40 gal, JA13)</v>
      </c>
      <c r="Q341" s="156">
        <f>COUNTIF(P$64:P$428, P341)</f>
        <v>1</v>
      </c>
      <c r="R341" s="13" t="s">
        <v>343</v>
      </c>
      <c r="S341" s="14">
        <v>40</v>
      </c>
      <c r="T341" s="99"/>
      <c r="U341" s="80" t="s">
        <v>281</v>
      </c>
      <c r="V341" s="85" t="str">
        <f>VLOOKUP( U341, $R$2:$T$61, 3, FALSE )</f>
        <v>Rheem2020Build40</v>
      </c>
      <c r="W341" s="118">
        <v>1</v>
      </c>
      <c r="X341" s="46">
        <v>2</v>
      </c>
      <c r="Y341" s="47">
        <v>43944</v>
      </c>
      <c r="Z341" s="44"/>
      <c r="AA341" s="127" t="str">
        <f t="shared" si="189"/>
        <v>2,     212563,   "PRO H40 T2 RU310BM  (40 gal, JA13)"</v>
      </c>
      <c r="AB341" s="129" t="str">
        <f t="shared" si="167"/>
        <v>Ruud</v>
      </c>
      <c r="AC341" t="s">
        <v>637</v>
      </c>
      <c r="AD341" s="154">
        <f>COUNTIF(AC$64:AC$428, AC341)</f>
        <v>1</v>
      </c>
      <c r="AE341" s="127" t="str">
        <f t="shared" si="190"/>
        <v xml:space="preserve">          case  PRO H40 T2 RU310BM  (40 gal, JA13)   :   "RuudPROH40T2RU310BM"</v>
      </c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3:48" s="6" customFormat="1" ht="15" customHeight="1" x14ac:dyDescent="0.25">
      <c r="C342" s="106" t="str">
        <f t="shared" si="182"/>
        <v>Ruud</v>
      </c>
      <c r="D342" s="106" t="str">
        <f t="shared" si="183"/>
        <v>PRO H50 T2 RU310BM  (50 gal, JA13)</v>
      </c>
      <c r="E342" s="106">
        <f t="shared" si="168"/>
        <v>212664</v>
      </c>
      <c r="F342" s="55">
        <f t="shared" si="193"/>
        <v>50</v>
      </c>
      <c r="G342" s="6" t="str">
        <f t="shared" si="184"/>
        <v>Rheem2020Build50</v>
      </c>
      <c r="H342" s="117">
        <f t="shared" si="180"/>
        <v>1</v>
      </c>
      <c r="I342" s="157" t="str">
        <f t="shared" si="169"/>
        <v>RuudPROH50T2RU310BM</v>
      </c>
      <c r="J342" s="91" t="s">
        <v>192</v>
      </c>
      <c r="K342" s="32">
        <v>3</v>
      </c>
      <c r="L342" s="75">
        <f t="shared" si="181"/>
        <v>21</v>
      </c>
      <c r="M342" s="12" t="s">
        <v>96</v>
      </c>
      <c r="N342" s="62">
        <f t="shared" si="192"/>
        <v>26</v>
      </c>
      <c r="O342" s="62">
        <f xml:space="preserve"> (L342*10000) + (N342*100) + VLOOKUP( U342, $R$2:$T$61, 2, FALSE )</f>
        <v>212664</v>
      </c>
      <c r="P342" s="59" t="str">
        <f t="shared" si="185"/>
        <v>PRO H50 T2 RU310BM  (50 gal, JA13)</v>
      </c>
      <c r="Q342" s="156">
        <f>COUNTIF(P$64:P$428, P342)</f>
        <v>1</v>
      </c>
      <c r="R342" s="13" t="s">
        <v>344</v>
      </c>
      <c r="S342" s="14">
        <v>50</v>
      </c>
      <c r="T342" s="99"/>
      <c r="U342" s="80" t="s">
        <v>282</v>
      </c>
      <c r="V342" s="85" t="str">
        <f>VLOOKUP( U342, $R$2:$T$61, 3, FALSE )</f>
        <v>Rheem2020Build50</v>
      </c>
      <c r="W342" s="118">
        <v>1</v>
      </c>
      <c r="X342" s="46" t="s">
        <v>8</v>
      </c>
      <c r="Y342" s="47">
        <v>43944</v>
      </c>
      <c r="Z342" s="44"/>
      <c r="AA342" s="127" t="str">
        <f t="shared" si="189"/>
        <v>2,     212664,   "PRO H50 T2 RU310BM  (50 gal, JA13)"</v>
      </c>
      <c r="AB342" s="129" t="str">
        <f t="shared" si="167"/>
        <v>Ruud</v>
      </c>
      <c r="AC342" t="s">
        <v>638</v>
      </c>
      <c r="AD342" s="154">
        <f>COUNTIF(AC$64:AC$428, AC342)</f>
        <v>1</v>
      </c>
      <c r="AE342" s="127" t="str">
        <f t="shared" si="190"/>
        <v xml:space="preserve">          case  PRO H50 T2 RU310BM  (50 gal, JA13)   :   "RuudPROH50T2RU310BM"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3:48" s="6" customFormat="1" ht="15" customHeight="1" x14ac:dyDescent="0.25">
      <c r="C343" s="106" t="str">
        <f t="shared" si="182"/>
        <v>Ruud</v>
      </c>
      <c r="D343" s="106" t="str">
        <f t="shared" si="183"/>
        <v>PRO H65 T2 RU310BM  (65 gal, JA13)</v>
      </c>
      <c r="E343" s="106">
        <f t="shared" ref="E343:E409" si="194">O343</f>
        <v>212765</v>
      </c>
      <c r="F343" s="55">
        <f t="shared" si="193"/>
        <v>65</v>
      </c>
      <c r="G343" s="6" t="str">
        <f t="shared" si="184"/>
        <v>Rheem2020Build65</v>
      </c>
      <c r="H343" s="117">
        <f t="shared" si="180"/>
        <v>1</v>
      </c>
      <c r="I343" s="157" t="str">
        <f t="shared" ref="I343:I409" si="195">AC343</f>
        <v>RuudPROH65T2RU310BM</v>
      </c>
      <c r="J343" s="91" t="s">
        <v>192</v>
      </c>
      <c r="K343" s="32">
        <v>3</v>
      </c>
      <c r="L343" s="75">
        <f t="shared" si="181"/>
        <v>21</v>
      </c>
      <c r="M343" s="12" t="s">
        <v>96</v>
      </c>
      <c r="N343" s="62">
        <f t="shared" si="192"/>
        <v>27</v>
      </c>
      <c r="O343" s="62">
        <f xml:space="preserve"> (L343*10000) + (N343*100) + VLOOKUP( U343, $R$2:$T$61, 2, FALSE )</f>
        <v>212765</v>
      </c>
      <c r="P343" s="59" t="str">
        <f t="shared" si="185"/>
        <v>PRO H65 T2 RU310BM  (65 gal, JA13)</v>
      </c>
      <c r="Q343" s="156">
        <f>COUNTIF(P$64:P$428, P343)</f>
        <v>1</v>
      </c>
      <c r="R343" s="13" t="s">
        <v>345</v>
      </c>
      <c r="S343" s="14">
        <v>65</v>
      </c>
      <c r="T343" s="99"/>
      <c r="U343" s="80" t="s">
        <v>283</v>
      </c>
      <c r="V343" s="85" t="str">
        <f>VLOOKUP( U343, $R$2:$T$61, 3, FALSE )</f>
        <v>Rheem2020Build65</v>
      </c>
      <c r="W343" s="118">
        <v>1</v>
      </c>
      <c r="X343" s="46" t="s">
        <v>8</v>
      </c>
      <c r="Y343" s="47">
        <v>43944</v>
      </c>
      <c r="Z343" s="44"/>
      <c r="AA343" s="127" t="str">
        <f t="shared" si="189"/>
        <v>2,     212765,   "PRO H65 T2 RU310BM  (65 gal, JA13)"</v>
      </c>
      <c r="AB343" s="129" t="str">
        <f t="shared" si="167"/>
        <v>Ruud</v>
      </c>
      <c r="AC343" t="s">
        <v>639</v>
      </c>
      <c r="AD343" s="154">
        <f>COUNTIF(AC$64:AC$428, AC343)</f>
        <v>1</v>
      </c>
      <c r="AE343" s="127" t="str">
        <f t="shared" si="190"/>
        <v xml:space="preserve">          case  PRO H65 T2 RU310BM  (65 gal, JA13)   :   "RuudPROH65T2RU310BM"</v>
      </c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3:48" s="6" customFormat="1" ht="15" customHeight="1" x14ac:dyDescent="0.25">
      <c r="C344" s="106" t="str">
        <f t="shared" si="182"/>
        <v>Ruud</v>
      </c>
      <c r="D344" s="106" t="str">
        <f t="shared" si="183"/>
        <v>PRO H80 T2 RU310BM  (80 gal, JA13)</v>
      </c>
      <c r="E344" s="106">
        <f t="shared" si="194"/>
        <v>212866</v>
      </c>
      <c r="F344" s="55">
        <f t="shared" si="193"/>
        <v>80</v>
      </c>
      <c r="G344" s="6" t="str">
        <f t="shared" si="184"/>
        <v>Rheem2020Build80</v>
      </c>
      <c r="H344" s="117">
        <f t="shared" si="180"/>
        <v>1</v>
      </c>
      <c r="I344" s="157" t="str">
        <f t="shared" si="195"/>
        <v>RuudPROH80T2RU310BM</v>
      </c>
      <c r="J344" s="91" t="s">
        <v>192</v>
      </c>
      <c r="K344" s="32">
        <v>3</v>
      </c>
      <c r="L344" s="75">
        <f t="shared" si="181"/>
        <v>21</v>
      </c>
      <c r="M344" s="12" t="s">
        <v>96</v>
      </c>
      <c r="N344" s="62">
        <f t="shared" si="192"/>
        <v>28</v>
      </c>
      <c r="O344" s="62">
        <f xml:space="preserve"> (L344*10000) + (N344*100) + VLOOKUP( U344, $R$2:$T$61, 2, FALSE )</f>
        <v>212866</v>
      </c>
      <c r="P344" s="59" t="str">
        <f t="shared" si="185"/>
        <v>PRO H80 T2 RU310BM  (80 gal, JA13)</v>
      </c>
      <c r="Q344" s="156">
        <f>COUNTIF(P$64:P$428, P344)</f>
        <v>1</v>
      </c>
      <c r="R344" s="13" t="s">
        <v>346</v>
      </c>
      <c r="S344" s="14">
        <v>80</v>
      </c>
      <c r="T344" s="99"/>
      <c r="U344" s="80" t="s">
        <v>284</v>
      </c>
      <c r="V344" s="85" t="str">
        <f>VLOOKUP( U344, $R$2:$T$61, 3, FALSE )</f>
        <v>Rheem2020Build80</v>
      </c>
      <c r="W344" s="118">
        <v>1</v>
      </c>
      <c r="X344" s="46" t="s">
        <v>13</v>
      </c>
      <c r="Y344" s="47">
        <v>43944</v>
      </c>
      <c r="Z344" s="44"/>
      <c r="AA344" s="127" t="str">
        <f t="shared" si="189"/>
        <v>2,     212866,   "PRO H80 T2 RU310BM  (80 gal, JA13)"</v>
      </c>
      <c r="AB344" s="129" t="str">
        <f t="shared" si="167"/>
        <v>Ruud</v>
      </c>
      <c r="AC344" t="s">
        <v>640</v>
      </c>
      <c r="AD344" s="154">
        <f>COUNTIF(AC$64:AC$428, AC344)</f>
        <v>1</v>
      </c>
      <c r="AE344" s="127" t="str">
        <f t="shared" si="190"/>
        <v xml:space="preserve">          case  PRO H80 T2 RU310BM  (80 gal, JA13)   :   "RuudPROH80T2RU310BM"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3:48" s="6" customFormat="1" ht="15" customHeight="1" x14ac:dyDescent="0.25">
      <c r="C345" s="121" t="str">
        <f t="shared" si="182"/>
        <v>Ruud</v>
      </c>
      <c r="D345" s="121" t="str">
        <f t="shared" si="183"/>
        <v>PRO H40 T2 RU310UM  (40 gal)</v>
      </c>
      <c r="E345" s="121">
        <f t="shared" si="194"/>
        <v>212963</v>
      </c>
      <c r="F345" s="55">
        <f t="shared" ref="F345:F358" si="196">S345</f>
        <v>40</v>
      </c>
      <c r="G345" s="6" t="str">
        <f t="shared" si="184"/>
        <v>Rheem2020Build40</v>
      </c>
      <c r="H345" s="117">
        <f t="shared" ref="H345:H358" si="197">W345</f>
        <v>0</v>
      </c>
      <c r="I345" s="157" t="str">
        <f t="shared" si="195"/>
        <v>RuudPROH40T2RU310UM</v>
      </c>
      <c r="J345" s="91" t="s">
        <v>192</v>
      </c>
      <c r="K345" s="32">
        <v>3</v>
      </c>
      <c r="L345" s="75">
        <f t="shared" ref="L345:L358" si="198">VLOOKUP( M345, $M$2:$N$21, 2, FALSE )</f>
        <v>21</v>
      </c>
      <c r="M345" s="12" t="s">
        <v>96</v>
      </c>
      <c r="N345" s="62">
        <f t="shared" si="192"/>
        <v>29</v>
      </c>
      <c r="O345" s="62">
        <f xml:space="preserve"> (L345*10000) + (N345*100) + VLOOKUP( U345, $R$2:$T$61, 2, FALSE )</f>
        <v>212963</v>
      </c>
      <c r="P345" s="59" t="str">
        <f t="shared" si="185"/>
        <v>PRO H40 T2 RU310UM  (40 gal)</v>
      </c>
      <c r="Q345" s="156">
        <f>COUNTIF(P$64:P$428, P345)</f>
        <v>1</v>
      </c>
      <c r="R345" s="13" t="s">
        <v>421</v>
      </c>
      <c r="S345" s="14">
        <v>40</v>
      </c>
      <c r="T345" s="99"/>
      <c r="U345" s="80" t="s">
        <v>281</v>
      </c>
      <c r="V345" s="85" t="str">
        <f>VLOOKUP( U345, $R$2:$T$61, 3, FALSE )</f>
        <v>Rheem2020Build40</v>
      </c>
      <c r="W345" s="116">
        <v>0</v>
      </c>
      <c r="X345" s="46">
        <v>2</v>
      </c>
      <c r="Y345" s="47">
        <v>44158</v>
      </c>
      <c r="Z345" s="44"/>
      <c r="AA345" s="127" t="str">
        <f t="shared" si="189"/>
        <v>2,     212963,   "PRO H40 T2 RU310UM  (40 gal)"</v>
      </c>
      <c r="AB345" s="129" t="str">
        <f t="shared" ref="AB345:AB426" si="199">AB344</f>
        <v>Ruud</v>
      </c>
      <c r="AC345" s="131" t="s">
        <v>632</v>
      </c>
      <c r="AD345" s="154">
        <f>COUNTIF(AC$64:AC$428, AC345)</f>
        <v>1</v>
      </c>
      <c r="AE345" s="127" t="str">
        <f t="shared" si="190"/>
        <v xml:space="preserve">          case  PRO H40 T2 RU310UM  (40 gal)   :   "RuudPROH40T2RU310UM"</v>
      </c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3:48" s="6" customFormat="1" ht="15" customHeight="1" x14ac:dyDescent="0.25">
      <c r="C346" s="121" t="str">
        <f t="shared" si="182"/>
        <v>Ruud</v>
      </c>
      <c r="D346" s="121" t="str">
        <f t="shared" si="183"/>
        <v>PRO H50 T2 RU310UM  (50 gal)</v>
      </c>
      <c r="E346" s="121">
        <f t="shared" si="194"/>
        <v>213064</v>
      </c>
      <c r="F346" s="55">
        <f t="shared" si="196"/>
        <v>50</v>
      </c>
      <c r="G346" s="6" t="str">
        <f t="shared" si="184"/>
        <v>Rheem2020Build50</v>
      </c>
      <c r="H346" s="117">
        <f t="shared" si="197"/>
        <v>0</v>
      </c>
      <c r="I346" s="157" t="str">
        <f t="shared" si="195"/>
        <v>RuudPROH50T2RU310UM</v>
      </c>
      <c r="J346" s="91" t="s">
        <v>192</v>
      </c>
      <c r="K346" s="32">
        <v>3</v>
      </c>
      <c r="L346" s="75">
        <f t="shared" si="198"/>
        <v>21</v>
      </c>
      <c r="M346" s="12" t="s">
        <v>96</v>
      </c>
      <c r="N346" s="62">
        <f t="shared" si="192"/>
        <v>30</v>
      </c>
      <c r="O346" s="62">
        <f xml:space="preserve"> (L346*10000) + (N346*100) + VLOOKUP( U346, $R$2:$T$61, 2, FALSE )</f>
        <v>213064</v>
      </c>
      <c r="P346" s="59" t="str">
        <f t="shared" si="185"/>
        <v>PRO H50 T2 RU310UM  (50 gal)</v>
      </c>
      <c r="Q346" s="156">
        <f>COUNTIF(P$64:P$428, P346)</f>
        <v>1</v>
      </c>
      <c r="R346" s="13" t="s">
        <v>422</v>
      </c>
      <c r="S346" s="14">
        <v>50</v>
      </c>
      <c r="T346" s="99"/>
      <c r="U346" s="80" t="s">
        <v>282</v>
      </c>
      <c r="V346" s="85" t="str">
        <f>VLOOKUP( U346, $R$2:$T$61, 3, FALSE )</f>
        <v>Rheem2020Build50</v>
      </c>
      <c r="W346" s="116">
        <v>0</v>
      </c>
      <c r="X346" s="46" t="s">
        <v>8</v>
      </c>
      <c r="Y346" s="47">
        <v>44158</v>
      </c>
      <c r="Z346" s="44"/>
      <c r="AA346" s="127" t="str">
        <f t="shared" si="189"/>
        <v>2,     213064,   "PRO H50 T2 RU310UM  (50 gal)"</v>
      </c>
      <c r="AB346" s="129" t="str">
        <f t="shared" si="199"/>
        <v>Ruud</v>
      </c>
      <c r="AC346" s="131" t="s">
        <v>633</v>
      </c>
      <c r="AD346" s="154">
        <f>COUNTIF(AC$64:AC$428, AC346)</f>
        <v>1</v>
      </c>
      <c r="AE346" s="127" t="str">
        <f t="shared" si="190"/>
        <v xml:space="preserve">          case  PRO H50 T2 RU310UM  (50 gal)   :   "RuudPROH50T2RU310UM"</v>
      </c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3:48" s="6" customFormat="1" ht="15" customHeight="1" x14ac:dyDescent="0.25">
      <c r="C347" s="121" t="str">
        <f t="shared" si="182"/>
        <v>Ruud</v>
      </c>
      <c r="D347" s="121" t="str">
        <f t="shared" si="183"/>
        <v>PRO H65 T2 RU310UM  (65 gal)</v>
      </c>
      <c r="E347" s="121">
        <f t="shared" si="194"/>
        <v>213165</v>
      </c>
      <c r="F347" s="55">
        <f t="shared" si="196"/>
        <v>65</v>
      </c>
      <c r="G347" s="6" t="str">
        <f t="shared" si="184"/>
        <v>Rheem2020Build65</v>
      </c>
      <c r="H347" s="117">
        <f t="shared" si="197"/>
        <v>0</v>
      </c>
      <c r="I347" s="157" t="str">
        <f t="shared" si="195"/>
        <v>RuudPROH65T2RU310UM</v>
      </c>
      <c r="J347" s="91" t="s">
        <v>192</v>
      </c>
      <c r="K347" s="32">
        <v>3</v>
      </c>
      <c r="L347" s="75">
        <f t="shared" si="198"/>
        <v>21</v>
      </c>
      <c r="M347" s="12" t="s">
        <v>96</v>
      </c>
      <c r="N347" s="62">
        <f t="shared" si="192"/>
        <v>31</v>
      </c>
      <c r="O347" s="62">
        <f xml:space="preserve"> (L347*10000) + (N347*100) + VLOOKUP( U347, $R$2:$T$61, 2, FALSE )</f>
        <v>213165</v>
      </c>
      <c r="P347" s="59" t="str">
        <f t="shared" si="185"/>
        <v>PRO H65 T2 RU310UM  (65 gal)</v>
      </c>
      <c r="Q347" s="156">
        <f>COUNTIF(P$64:P$428, P347)</f>
        <v>1</v>
      </c>
      <c r="R347" s="13" t="s">
        <v>423</v>
      </c>
      <c r="S347" s="14">
        <v>65</v>
      </c>
      <c r="T347" s="99"/>
      <c r="U347" s="80" t="s">
        <v>283</v>
      </c>
      <c r="V347" s="85" t="str">
        <f>VLOOKUP( U347, $R$2:$T$61, 3, FALSE )</f>
        <v>Rheem2020Build65</v>
      </c>
      <c r="W347" s="116">
        <v>0</v>
      </c>
      <c r="X347" s="46" t="s">
        <v>8</v>
      </c>
      <c r="Y347" s="47">
        <v>44158</v>
      </c>
      <c r="Z347" s="44"/>
      <c r="AA347" s="127" t="str">
        <f t="shared" si="189"/>
        <v>2,     213165,   "PRO H65 T2 RU310UM  (65 gal)"</v>
      </c>
      <c r="AB347" s="129" t="str">
        <f t="shared" si="199"/>
        <v>Ruud</v>
      </c>
      <c r="AC347" s="131" t="s">
        <v>634</v>
      </c>
      <c r="AD347" s="154">
        <f>COUNTIF(AC$64:AC$428, AC347)</f>
        <v>1</v>
      </c>
      <c r="AE347" s="127" t="str">
        <f t="shared" si="190"/>
        <v xml:space="preserve">          case  PRO H65 T2 RU310UM  (65 gal)   :   "RuudPROH65T2RU310UM"</v>
      </c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3:48" s="6" customFormat="1" ht="15" customHeight="1" x14ac:dyDescent="0.25">
      <c r="C348" s="121" t="str">
        <f t="shared" si="182"/>
        <v>Ruud</v>
      </c>
      <c r="D348" s="121" t="str">
        <f t="shared" si="183"/>
        <v>PRO H80 T2 RU310UM  (80 gal)</v>
      </c>
      <c r="E348" s="121">
        <f t="shared" si="194"/>
        <v>213266</v>
      </c>
      <c r="F348" s="55">
        <f t="shared" si="196"/>
        <v>80</v>
      </c>
      <c r="G348" s="6" t="str">
        <f t="shared" si="184"/>
        <v>Rheem2020Build80</v>
      </c>
      <c r="H348" s="117">
        <f t="shared" si="197"/>
        <v>0</v>
      </c>
      <c r="I348" s="157" t="str">
        <f t="shared" si="195"/>
        <v>RuudPROH80T2RU310UM</v>
      </c>
      <c r="J348" s="91" t="s">
        <v>192</v>
      </c>
      <c r="K348" s="32">
        <v>3</v>
      </c>
      <c r="L348" s="75">
        <f t="shared" si="198"/>
        <v>21</v>
      </c>
      <c r="M348" s="12" t="s">
        <v>96</v>
      </c>
      <c r="N348" s="62">
        <f t="shared" si="192"/>
        <v>32</v>
      </c>
      <c r="O348" s="62">
        <f xml:space="preserve"> (L348*10000) + (N348*100) + VLOOKUP( U348, $R$2:$T$61, 2, FALSE )</f>
        <v>213266</v>
      </c>
      <c r="P348" s="59" t="str">
        <f t="shared" si="185"/>
        <v>PRO H80 T2 RU310UM  (80 gal)</v>
      </c>
      <c r="Q348" s="156">
        <f>COUNTIF(P$64:P$428, P348)</f>
        <v>1</v>
      </c>
      <c r="R348" s="13" t="s">
        <v>424</v>
      </c>
      <c r="S348" s="14">
        <v>80</v>
      </c>
      <c r="T348" s="99"/>
      <c r="U348" s="80" t="s">
        <v>284</v>
      </c>
      <c r="V348" s="85" t="str">
        <f>VLOOKUP( U348, $R$2:$T$61, 3, FALSE )</f>
        <v>Rheem2020Build80</v>
      </c>
      <c r="W348" s="116">
        <v>0</v>
      </c>
      <c r="X348" s="46" t="s">
        <v>13</v>
      </c>
      <c r="Y348" s="47">
        <v>44158</v>
      </c>
      <c r="Z348" s="44"/>
      <c r="AA348" s="127" t="str">
        <f t="shared" si="189"/>
        <v>2,     213266,   "PRO H80 T2 RU310UM  (80 gal)"</v>
      </c>
      <c r="AB348" s="129" t="str">
        <f t="shared" si="199"/>
        <v>Ruud</v>
      </c>
      <c r="AC348" s="131" t="s">
        <v>635</v>
      </c>
      <c r="AD348" s="154">
        <f>COUNTIF(AC$64:AC$428, AC348)</f>
        <v>1</v>
      </c>
      <c r="AE348" s="127" t="str">
        <f t="shared" si="190"/>
        <v xml:space="preserve">          case  PRO H80 T2 RU310UM  (80 gal)   :   "RuudPROH80T2RU310UM"</v>
      </c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3:48" s="6" customFormat="1" ht="15" customHeight="1" x14ac:dyDescent="0.25">
      <c r="C349" s="147" t="str">
        <f t="shared" ref="C349:C358" si="200">M349</f>
        <v>Ruud</v>
      </c>
      <c r="D349" s="147" t="str">
        <f t="shared" ref="D349:D358" si="201">P349</f>
        <v>PROUH40 T0 RU120  (40 gal)</v>
      </c>
      <c r="E349" s="147">
        <f t="shared" si="194"/>
        <v>213781</v>
      </c>
      <c r="F349" s="55">
        <f t="shared" si="196"/>
        <v>40</v>
      </c>
      <c r="G349" s="6" t="str">
        <f t="shared" ref="G349:G358" si="202">V349</f>
        <v>RheemPlugInDedicated40</v>
      </c>
      <c r="H349" s="117">
        <f t="shared" si="197"/>
        <v>0</v>
      </c>
      <c r="I349" s="157" t="str">
        <f t="shared" si="195"/>
        <v>RuudPROUH40T0RU120</v>
      </c>
      <c r="J349" s="91" t="s">
        <v>192</v>
      </c>
      <c r="K349" s="32">
        <v>2</v>
      </c>
      <c r="L349" s="75">
        <f t="shared" si="198"/>
        <v>21</v>
      </c>
      <c r="M349" s="12" t="s">
        <v>96</v>
      </c>
      <c r="N349" s="61">
        <v>37</v>
      </c>
      <c r="O349" s="62">
        <f xml:space="preserve"> (L349*10000) + (N349*100) + VLOOKUP( U349, $R$2:$T$61, 2, FALSE )</f>
        <v>213781</v>
      </c>
      <c r="P349" s="59" t="str">
        <f t="shared" ref="P349:P358" si="203">R349 &amp; "  (" &amp; S349 &amp; " gal" &amp; IF(W349&gt;0, ", JA13)", ")")</f>
        <v>PROUH40 T0 RU120  (40 gal)</v>
      </c>
      <c r="Q349" s="156">
        <f>COUNTIF(P$64:P$428, P349)</f>
        <v>1</v>
      </c>
      <c r="R349" s="148" t="s">
        <v>803</v>
      </c>
      <c r="S349" s="14">
        <v>40</v>
      </c>
      <c r="T349" s="99"/>
      <c r="U349" s="80" t="s">
        <v>740</v>
      </c>
      <c r="V349" s="85" t="str">
        <f>VLOOKUP( U349, $R$2:$T$61, 3, FALSE )</f>
        <v>RheemPlugInDedicated40</v>
      </c>
      <c r="W349" s="116">
        <v>0</v>
      </c>
      <c r="X349" s="107" t="s">
        <v>8</v>
      </c>
      <c r="Y349" s="108">
        <v>44760</v>
      </c>
      <c r="Z349" s="109"/>
      <c r="AA349" s="127" t="str">
        <f t="shared" si="189"/>
        <v>2,     213781,   "PROUH40 T0 RU120  (40 gal)"</v>
      </c>
      <c r="AB349" s="129" t="str">
        <f t="shared" si="199"/>
        <v>Ruud</v>
      </c>
      <c r="AC349" s="148" t="s">
        <v>813</v>
      </c>
      <c r="AD349" s="154">
        <f>COUNTIF(AC$64:AC$428, AC349)</f>
        <v>1</v>
      </c>
      <c r="AE349" s="127" t="str">
        <f t="shared" si="190"/>
        <v xml:space="preserve">          case  PROUH40 T0 RU120  (40 gal)   :   "RuudPROUH40T0RU120"</v>
      </c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3:48" s="6" customFormat="1" ht="15" customHeight="1" x14ac:dyDescent="0.25">
      <c r="C350" s="147" t="str">
        <f t="shared" si="200"/>
        <v>Ruud</v>
      </c>
      <c r="D350" s="147" t="str">
        <f t="shared" si="201"/>
        <v>PROUH50 T0 RU120  (50 gal)</v>
      </c>
      <c r="E350" s="147">
        <f t="shared" si="194"/>
        <v>213882</v>
      </c>
      <c r="F350" s="55">
        <f t="shared" si="196"/>
        <v>50</v>
      </c>
      <c r="G350" s="6" t="str">
        <f t="shared" si="202"/>
        <v>RheemPlugInDedicated50</v>
      </c>
      <c r="H350" s="117">
        <f t="shared" si="197"/>
        <v>0</v>
      </c>
      <c r="I350" s="157" t="str">
        <f t="shared" si="195"/>
        <v>RuudPROUH50T0RU120</v>
      </c>
      <c r="J350" s="91" t="s">
        <v>192</v>
      </c>
      <c r="K350" s="32">
        <v>2</v>
      </c>
      <c r="L350" s="75">
        <f t="shared" si="198"/>
        <v>21</v>
      </c>
      <c r="M350" s="12" t="s">
        <v>96</v>
      </c>
      <c r="N350" s="62">
        <f t="shared" si="192"/>
        <v>38</v>
      </c>
      <c r="O350" s="62">
        <f xml:space="preserve"> (L350*10000) + (N350*100) + VLOOKUP( U350, $R$2:$T$61, 2, FALSE )</f>
        <v>213882</v>
      </c>
      <c r="P350" s="59" t="str">
        <f t="shared" si="203"/>
        <v>PROUH50 T0 RU120  (50 gal)</v>
      </c>
      <c r="Q350" s="156">
        <f>COUNTIF(P$64:P$428, P350)</f>
        <v>1</v>
      </c>
      <c r="R350" s="148" t="s">
        <v>804</v>
      </c>
      <c r="S350" s="14">
        <v>50</v>
      </c>
      <c r="T350" s="99"/>
      <c r="U350" s="80" t="s">
        <v>741</v>
      </c>
      <c r="V350" s="85" t="str">
        <f>VLOOKUP( U350, $R$2:$T$61, 3, FALSE )</f>
        <v>RheemPlugInDedicated50</v>
      </c>
      <c r="W350" s="116">
        <v>0</v>
      </c>
      <c r="X350" s="46" t="s">
        <v>8</v>
      </c>
      <c r="Y350" s="47">
        <v>44760</v>
      </c>
      <c r="Z350" s="44"/>
      <c r="AA350" s="127" t="str">
        <f t="shared" si="189"/>
        <v>2,     213882,   "PROUH50 T0 RU120  (50 gal)"</v>
      </c>
      <c r="AB350" s="129" t="str">
        <f t="shared" si="199"/>
        <v>Ruud</v>
      </c>
      <c r="AC350" s="148" t="s">
        <v>814</v>
      </c>
      <c r="AD350" s="154">
        <f>COUNTIF(AC$64:AC$428, AC350)</f>
        <v>1</v>
      </c>
      <c r="AE350" s="127" t="str">
        <f t="shared" si="190"/>
        <v xml:space="preserve">          case  PROUH50 T0 RU120  (50 gal)   :   "RuudPROUH50T0RU120"</v>
      </c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3:48" s="6" customFormat="1" ht="15" customHeight="1" x14ac:dyDescent="0.25">
      <c r="C351" s="147" t="str">
        <f t="shared" si="200"/>
        <v>Ruud</v>
      </c>
      <c r="D351" s="147" t="str">
        <f t="shared" si="201"/>
        <v>PROUH40 T0 RU120-M  (40 gal, JA13)</v>
      </c>
      <c r="E351" s="147">
        <f t="shared" si="194"/>
        <v>213977</v>
      </c>
      <c r="F351" s="55">
        <f t="shared" si="196"/>
        <v>40</v>
      </c>
      <c r="G351" s="6" t="str">
        <f t="shared" si="202"/>
        <v>RheemPlugInShared40</v>
      </c>
      <c r="H351" s="117">
        <f t="shared" si="197"/>
        <v>1</v>
      </c>
      <c r="I351" s="157" t="str">
        <f t="shared" si="195"/>
        <v>RuudPROUH40T0RU120M</v>
      </c>
      <c r="J351" s="91" t="s">
        <v>192</v>
      </c>
      <c r="K351" s="32">
        <v>3</v>
      </c>
      <c r="L351" s="75">
        <f t="shared" si="198"/>
        <v>21</v>
      </c>
      <c r="M351" s="12" t="s">
        <v>96</v>
      </c>
      <c r="N351" s="62">
        <f t="shared" si="192"/>
        <v>39</v>
      </c>
      <c r="O351" s="62">
        <f xml:space="preserve"> (L351*10000) + (N351*100) + VLOOKUP( U351, $R$2:$T$61, 2, FALSE )</f>
        <v>213977</v>
      </c>
      <c r="P351" s="59" t="str">
        <f t="shared" si="203"/>
        <v>PROUH40 T0 RU120-M  (40 gal, JA13)</v>
      </c>
      <c r="Q351" s="156">
        <f>COUNTIF(P$64:P$428, P351)</f>
        <v>1</v>
      </c>
      <c r="R351" s="148" t="s">
        <v>805</v>
      </c>
      <c r="S351" s="14">
        <v>40</v>
      </c>
      <c r="T351" s="99"/>
      <c r="U351" s="80" t="s">
        <v>736</v>
      </c>
      <c r="V351" s="85" t="str">
        <f>VLOOKUP( U351, $R$2:$T$61, 3, FALSE )</f>
        <v>RheemPlugInShared40</v>
      </c>
      <c r="W351" s="118">
        <v>1</v>
      </c>
      <c r="X351" s="107" t="s">
        <v>8</v>
      </c>
      <c r="Y351" s="108">
        <v>44760</v>
      </c>
      <c r="Z351" s="44"/>
      <c r="AA351" s="127" t="str">
        <f t="shared" si="189"/>
        <v>2,     213977,   "PROUH40 T0 RU120-M  (40 gal, JA13)"</v>
      </c>
      <c r="AB351" s="129" t="str">
        <f t="shared" si="199"/>
        <v>Ruud</v>
      </c>
      <c r="AC351" s="144" t="s">
        <v>815</v>
      </c>
      <c r="AD351" s="154">
        <f>COUNTIF(AC$64:AC$428, AC351)</f>
        <v>1</v>
      </c>
      <c r="AE351" s="127" t="str">
        <f t="shared" si="190"/>
        <v xml:space="preserve">          case  PROUH40 T0 RU120-M  (40 gal, JA13)   :   "RuudPROUH40T0RU120M"</v>
      </c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3:48" s="6" customFormat="1" ht="15" customHeight="1" x14ac:dyDescent="0.25">
      <c r="C352" s="147" t="str">
        <f t="shared" si="200"/>
        <v>Ruud</v>
      </c>
      <c r="D352" s="147" t="str">
        <f t="shared" si="201"/>
        <v>PROUH40 T0 RU120-MSO  (40 gal, JA13)</v>
      </c>
      <c r="E352" s="147">
        <f t="shared" si="194"/>
        <v>214077</v>
      </c>
      <c r="F352" s="55">
        <f t="shared" si="196"/>
        <v>40</v>
      </c>
      <c r="G352" s="6" t="str">
        <f t="shared" si="202"/>
        <v>RheemPlugInShared40</v>
      </c>
      <c r="H352" s="117">
        <f t="shared" si="197"/>
        <v>1</v>
      </c>
      <c r="I352" s="157" t="str">
        <f t="shared" si="195"/>
        <v>RuudPROUH40T0RU120MSO</v>
      </c>
      <c r="J352" s="91" t="s">
        <v>192</v>
      </c>
      <c r="K352" s="32">
        <v>3</v>
      </c>
      <c r="L352" s="75">
        <f t="shared" si="198"/>
        <v>21</v>
      </c>
      <c r="M352" s="12" t="s">
        <v>96</v>
      </c>
      <c r="N352" s="62">
        <f t="shared" si="192"/>
        <v>40</v>
      </c>
      <c r="O352" s="62">
        <f xml:space="preserve"> (L352*10000) + (N352*100) + VLOOKUP( U352, $R$2:$T$61, 2, FALSE )</f>
        <v>214077</v>
      </c>
      <c r="P352" s="59" t="str">
        <f t="shared" si="203"/>
        <v>PROUH40 T0 RU120-MSO  (40 gal, JA13)</v>
      </c>
      <c r="Q352" s="156">
        <f>COUNTIF(P$64:P$428, P352)</f>
        <v>1</v>
      </c>
      <c r="R352" s="148" t="s">
        <v>806</v>
      </c>
      <c r="S352" s="14">
        <v>40</v>
      </c>
      <c r="T352" s="99"/>
      <c r="U352" s="80" t="s">
        <v>736</v>
      </c>
      <c r="V352" s="85" t="str">
        <f>VLOOKUP( U352, $R$2:$T$61, 3, FALSE )</f>
        <v>RheemPlugInShared40</v>
      </c>
      <c r="W352" s="118">
        <v>1</v>
      </c>
      <c r="X352" s="46" t="s">
        <v>8</v>
      </c>
      <c r="Y352" s="47">
        <v>44760</v>
      </c>
      <c r="Z352" s="44"/>
      <c r="AA352" s="127" t="str">
        <f t="shared" si="189"/>
        <v>2,     214077,   "PROUH40 T0 RU120-MSO  (40 gal, JA13)"</v>
      </c>
      <c r="AB352" s="129" t="str">
        <f t="shared" si="199"/>
        <v>Ruud</v>
      </c>
      <c r="AC352" s="144" t="s">
        <v>816</v>
      </c>
      <c r="AD352" s="154">
        <f>COUNTIF(AC$64:AC$428, AC352)</f>
        <v>1</v>
      </c>
      <c r="AE352" s="127" t="str">
        <f t="shared" si="190"/>
        <v xml:space="preserve">          case  PROUH40 T0 RU120-MSO  (40 gal, JA13)   :   "RuudPROUH40T0RU120MSO"</v>
      </c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</row>
    <row r="353" spans="3:1039" s="6" customFormat="1" ht="15" customHeight="1" x14ac:dyDescent="0.25">
      <c r="C353" s="147" t="str">
        <f t="shared" si="200"/>
        <v>Ruud</v>
      </c>
      <c r="D353" s="147" t="str">
        <f t="shared" si="201"/>
        <v>PROUH50 T0 RU120-M  (50 gal, JA13)</v>
      </c>
      <c r="E353" s="147">
        <f t="shared" si="194"/>
        <v>214178</v>
      </c>
      <c r="F353" s="55">
        <f t="shared" si="196"/>
        <v>50</v>
      </c>
      <c r="G353" s="6" t="str">
        <f t="shared" si="202"/>
        <v>RheemPlugInShared50</v>
      </c>
      <c r="H353" s="117">
        <f t="shared" si="197"/>
        <v>1</v>
      </c>
      <c r="I353" s="157" t="str">
        <f t="shared" si="195"/>
        <v>RuudPROUH50T0RU120M</v>
      </c>
      <c r="J353" s="91" t="s">
        <v>192</v>
      </c>
      <c r="K353" s="32">
        <v>3</v>
      </c>
      <c r="L353" s="75">
        <f t="shared" si="198"/>
        <v>21</v>
      </c>
      <c r="M353" s="12" t="s">
        <v>96</v>
      </c>
      <c r="N353" s="62">
        <f t="shared" si="192"/>
        <v>41</v>
      </c>
      <c r="O353" s="62">
        <f xml:space="preserve"> (L353*10000) + (N353*100) + VLOOKUP( U353, $R$2:$T$61, 2, FALSE )</f>
        <v>214178</v>
      </c>
      <c r="P353" s="59" t="str">
        <f t="shared" si="203"/>
        <v>PROUH50 T0 RU120-M  (50 gal, JA13)</v>
      </c>
      <c r="Q353" s="156">
        <f>COUNTIF(P$64:P$428, P353)</f>
        <v>1</v>
      </c>
      <c r="R353" s="148" t="s">
        <v>807</v>
      </c>
      <c r="S353" s="14">
        <v>50</v>
      </c>
      <c r="T353" s="99"/>
      <c r="U353" s="80" t="s">
        <v>737</v>
      </c>
      <c r="V353" s="85" t="str">
        <f>VLOOKUP( U353, $R$2:$T$61, 3, FALSE )</f>
        <v>RheemPlugInShared50</v>
      </c>
      <c r="W353" s="118">
        <v>1</v>
      </c>
      <c r="X353" s="46" t="s">
        <v>8</v>
      </c>
      <c r="Y353" s="47">
        <v>44760</v>
      </c>
      <c r="Z353" s="44"/>
      <c r="AA353" s="127" t="str">
        <f t="shared" si="189"/>
        <v>2,     214178,   "PROUH50 T0 RU120-M  (50 gal, JA13)"</v>
      </c>
      <c r="AB353" s="129" t="str">
        <f t="shared" si="199"/>
        <v>Ruud</v>
      </c>
      <c r="AC353" s="147" t="s">
        <v>817</v>
      </c>
      <c r="AD353" s="154">
        <f>COUNTIF(AC$64:AC$428, AC353)</f>
        <v>1</v>
      </c>
      <c r="AE353" s="127" t="str">
        <f t="shared" si="190"/>
        <v xml:space="preserve">          case  PROUH50 T0 RU120-M  (50 gal, JA13)   :   "RuudPROUH50T0RU120M"</v>
      </c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</row>
    <row r="354" spans="3:1039" s="6" customFormat="1" ht="15" customHeight="1" x14ac:dyDescent="0.25">
      <c r="C354" s="147" t="str">
        <f t="shared" si="200"/>
        <v>Ruud</v>
      </c>
      <c r="D354" s="147" t="str">
        <f t="shared" si="201"/>
        <v>PROUH50 T0 RU120-MSO  (50 gal, JA13)</v>
      </c>
      <c r="E354" s="147">
        <f t="shared" si="194"/>
        <v>214278</v>
      </c>
      <c r="F354" s="55">
        <f t="shared" si="196"/>
        <v>50</v>
      </c>
      <c r="G354" s="6" t="str">
        <f t="shared" si="202"/>
        <v>RheemPlugInShared50</v>
      </c>
      <c r="H354" s="117">
        <f t="shared" si="197"/>
        <v>1</v>
      </c>
      <c r="I354" s="157" t="str">
        <f t="shared" si="195"/>
        <v>RuudPROUH50T0RU120MSO</v>
      </c>
      <c r="J354" s="91" t="s">
        <v>192</v>
      </c>
      <c r="K354" s="32">
        <v>3</v>
      </c>
      <c r="L354" s="75">
        <f t="shared" si="198"/>
        <v>21</v>
      </c>
      <c r="M354" s="12" t="s">
        <v>96</v>
      </c>
      <c r="N354" s="62">
        <f t="shared" si="192"/>
        <v>42</v>
      </c>
      <c r="O354" s="62">
        <f xml:space="preserve"> (L354*10000) + (N354*100) + VLOOKUP( U354, $R$2:$T$61, 2, FALSE )</f>
        <v>214278</v>
      </c>
      <c r="P354" s="59" t="str">
        <f t="shared" si="203"/>
        <v>PROUH50 T0 RU120-MSO  (50 gal, JA13)</v>
      </c>
      <c r="Q354" s="156">
        <f>COUNTIF(P$64:P$428, P354)</f>
        <v>1</v>
      </c>
      <c r="R354" s="148" t="s">
        <v>808</v>
      </c>
      <c r="S354" s="14">
        <v>50</v>
      </c>
      <c r="T354" s="99"/>
      <c r="U354" s="80" t="s">
        <v>737</v>
      </c>
      <c r="V354" s="85" t="str">
        <f>VLOOKUP( U354, $R$2:$T$61, 3, FALSE )</f>
        <v>RheemPlugInShared50</v>
      </c>
      <c r="W354" s="118">
        <v>1</v>
      </c>
      <c r="X354" s="46" t="s">
        <v>8</v>
      </c>
      <c r="Y354" s="47">
        <v>44760</v>
      </c>
      <c r="Z354" s="44"/>
      <c r="AA354" s="127" t="str">
        <f t="shared" si="189"/>
        <v>2,     214278,   "PROUH50 T0 RU120-MSO  (50 gal, JA13)"</v>
      </c>
      <c r="AB354" s="129" t="str">
        <f t="shared" si="199"/>
        <v>Ruud</v>
      </c>
      <c r="AC354" s="144" t="s">
        <v>818</v>
      </c>
      <c r="AD354" s="154">
        <f>COUNTIF(AC$64:AC$428, AC354)</f>
        <v>1</v>
      </c>
      <c r="AE354" s="127" t="str">
        <f t="shared" si="190"/>
        <v xml:space="preserve">          case  PROUH50 T0 RU120-MSO  (50 gal, JA13)   :   "RuudPROUH50T0RU120MSO"</v>
      </c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3:1039" s="6" customFormat="1" ht="15" customHeight="1" x14ac:dyDescent="0.25">
      <c r="C355" s="147" t="str">
        <f t="shared" si="200"/>
        <v>Ruud</v>
      </c>
      <c r="D355" s="147" t="str">
        <f t="shared" si="201"/>
        <v>PROUH65 T0 RU120-M  (65 gal, JA13)</v>
      </c>
      <c r="E355" s="147">
        <f t="shared" si="194"/>
        <v>214379</v>
      </c>
      <c r="F355" s="55">
        <f t="shared" si="196"/>
        <v>65</v>
      </c>
      <c r="G355" s="6" t="str">
        <f t="shared" si="202"/>
        <v>RheemPlugInShared65</v>
      </c>
      <c r="H355" s="117">
        <f t="shared" si="197"/>
        <v>1</v>
      </c>
      <c r="I355" s="157" t="str">
        <f t="shared" si="195"/>
        <v>RuudPROUH65T0RU120M</v>
      </c>
      <c r="J355" s="91" t="s">
        <v>192</v>
      </c>
      <c r="K355" s="32">
        <v>3</v>
      </c>
      <c r="L355" s="75">
        <f t="shared" si="198"/>
        <v>21</v>
      </c>
      <c r="M355" s="12" t="s">
        <v>96</v>
      </c>
      <c r="N355" s="62">
        <f t="shared" si="192"/>
        <v>43</v>
      </c>
      <c r="O355" s="62">
        <f xml:space="preserve"> (L355*10000) + (N355*100) + VLOOKUP( U355, $R$2:$T$61, 2, FALSE )</f>
        <v>214379</v>
      </c>
      <c r="P355" s="59" t="str">
        <f t="shared" si="203"/>
        <v>PROUH65 T0 RU120-M  (65 gal, JA13)</v>
      </c>
      <c r="Q355" s="156">
        <f>COUNTIF(P$64:P$428, P355)</f>
        <v>1</v>
      </c>
      <c r="R355" s="148" t="s">
        <v>809</v>
      </c>
      <c r="S355" s="14">
        <v>65</v>
      </c>
      <c r="T355" s="99"/>
      <c r="U355" s="80" t="s">
        <v>738</v>
      </c>
      <c r="V355" s="85" t="str">
        <f>VLOOKUP( U355, $R$2:$T$61, 3, FALSE )</f>
        <v>RheemPlugInShared65</v>
      </c>
      <c r="W355" s="118">
        <v>1</v>
      </c>
      <c r="X355" s="46">
        <v>3</v>
      </c>
      <c r="Y355" s="47">
        <v>44760</v>
      </c>
      <c r="Z355" s="44"/>
      <c r="AA355" s="127" t="str">
        <f t="shared" si="189"/>
        <v>2,     214379,   "PROUH65 T0 RU120-M  (65 gal, JA13)"</v>
      </c>
      <c r="AB355" s="129" t="str">
        <f t="shared" si="199"/>
        <v>Ruud</v>
      </c>
      <c r="AC355" s="144" t="s">
        <v>819</v>
      </c>
      <c r="AD355" s="154">
        <f>COUNTIF(AC$64:AC$428, AC355)</f>
        <v>1</v>
      </c>
      <c r="AE355" s="127" t="str">
        <f t="shared" si="190"/>
        <v xml:space="preserve">          case  PROUH65 T0 RU120-M  (65 gal, JA13)   :   "RuudPROUH65T0RU120M"</v>
      </c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3:1039" s="6" customFormat="1" ht="15" customHeight="1" x14ac:dyDescent="0.25">
      <c r="C356" s="147" t="str">
        <f t="shared" si="200"/>
        <v>Ruud</v>
      </c>
      <c r="D356" s="147" t="str">
        <f t="shared" si="201"/>
        <v>PROUH65 T0 RU120-MSO  (65 gal, JA13)</v>
      </c>
      <c r="E356" s="147">
        <f t="shared" si="194"/>
        <v>214479</v>
      </c>
      <c r="F356" s="55">
        <f t="shared" si="196"/>
        <v>65</v>
      </c>
      <c r="G356" s="6" t="str">
        <f t="shared" si="202"/>
        <v>RheemPlugInShared65</v>
      </c>
      <c r="H356" s="117">
        <f t="shared" si="197"/>
        <v>1</v>
      </c>
      <c r="I356" s="157" t="str">
        <f t="shared" si="195"/>
        <v>RuudPROUH65T0RU120MSO</v>
      </c>
      <c r="J356" s="91" t="s">
        <v>192</v>
      </c>
      <c r="K356" s="32">
        <v>3</v>
      </c>
      <c r="L356" s="75">
        <f t="shared" si="198"/>
        <v>21</v>
      </c>
      <c r="M356" s="12" t="s">
        <v>96</v>
      </c>
      <c r="N356" s="62">
        <f t="shared" si="192"/>
        <v>44</v>
      </c>
      <c r="O356" s="62">
        <f xml:space="preserve"> (L356*10000) + (N356*100) + VLOOKUP( U356, $R$2:$T$61, 2, FALSE )</f>
        <v>214479</v>
      </c>
      <c r="P356" s="59" t="str">
        <f t="shared" si="203"/>
        <v>PROUH65 T0 RU120-MSO  (65 gal, JA13)</v>
      </c>
      <c r="Q356" s="156">
        <f>COUNTIF(P$64:P$428, P356)</f>
        <v>1</v>
      </c>
      <c r="R356" s="148" t="s">
        <v>810</v>
      </c>
      <c r="S356" s="14">
        <v>65</v>
      </c>
      <c r="T356" s="99"/>
      <c r="U356" s="80" t="s">
        <v>738</v>
      </c>
      <c r="V356" s="85" t="str">
        <f>VLOOKUP( U356, $R$2:$T$61, 3, FALSE )</f>
        <v>RheemPlugInShared65</v>
      </c>
      <c r="W356" s="118">
        <v>1</v>
      </c>
      <c r="X356" s="46">
        <v>3</v>
      </c>
      <c r="Y356" s="47">
        <v>44760</v>
      </c>
      <c r="Z356" s="44"/>
      <c r="AA356" s="127" t="str">
        <f t="shared" si="189"/>
        <v>2,     214479,   "PROUH65 T0 RU120-MSO  (65 gal, JA13)"</v>
      </c>
      <c r="AB356" s="129" t="str">
        <f t="shared" si="199"/>
        <v>Ruud</v>
      </c>
      <c r="AC356" s="144" t="s">
        <v>820</v>
      </c>
      <c r="AD356" s="154">
        <f>COUNTIF(AC$64:AC$428, AC356)</f>
        <v>1</v>
      </c>
      <c r="AE356" s="127" t="str">
        <f t="shared" si="190"/>
        <v xml:space="preserve">          case  PROUH65 T0 RU120-MSO  (65 gal, JA13)   :   "RuudPROUH65T0RU120MSO"</v>
      </c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</row>
    <row r="357" spans="3:1039" s="6" customFormat="1" ht="15" customHeight="1" x14ac:dyDescent="0.25">
      <c r="C357" s="147" t="str">
        <f t="shared" si="200"/>
        <v>Ruud</v>
      </c>
      <c r="D357" s="147" t="str">
        <f t="shared" si="201"/>
        <v>PROUH80 T0 RU120-M  (80 gal, JA13)</v>
      </c>
      <c r="E357" s="147">
        <f t="shared" si="194"/>
        <v>214580</v>
      </c>
      <c r="F357" s="55">
        <f t="shared" si="196"/>
        <v>80</v>
      </c>
      <c r="G357" s="6" t="str">
        <f t="shared" si="202"/>
        <v>RheemPlugInShared80</v>
      </c>
      <c r="H357" s="117">
        <f t="shared" si="197"/>
        <v>1</v>
      </c>
      <c r="I357" s="157" t="str">
        <f t="shared" si="195"/>
        <v>RuudPROUH80T0RU120M</v>
      </c>
      <c r="J357" s="91" t="s">
        <v>192</v>
      </c>
      <c r="K357" s="32">
        <v>3</v>
      </c>
      <c r="L357" s="75">
        <f t="shared" si="198"/>
        <v>21</v>
      </c>
      <c r="M357" s="12" t="s">
        <v>96</v>
      </c>
      <c r="N357" s="62">
        <f t="shared" si="192"/>
        <v>45</v>
      </c>
      <c r="O357" s="62">
        <f xml:space="preserve"> (L357*10000) + (N357*100) + VLOOKUP( U357, $R$2:$T$61, 2, FALSE )</f>
        <v>214580</v>
      </c>
      <c r="P357" s="59" t="str">
        <f t="shared" si="203"/>
        <v>PROUH80 T0 RU120-M  (80 gal, JA13)</v>
      </c>
      <c r="Q357" s="156">
        <f>COUNTIF(P$64:P$428, P357)</f>
        <v>1</v>
      </c>
      <c r="R357" s="148" t="s">
        <v>811</v>
      </c>
      <c r="S357" s="14">
        <v>80</v>
      </c>
      <c r="T357" s="99"/>
      <c r="U357" s="80" t="s">
        <v>739</v>
      </c>
      <c r="V357" s="85" t="str">
        <f>VLOOKUP( U357, $R$2:$T$61, 3, FALSE )</f>
        <v>RheemPlugInShared80</v>
      </c>
      <c r="W357" s="118">
        <v>1</v>
      </c>
      <c r="X357" s="46" t="s">
        <v>13</v>
      </c>
      <c r="Y357" s="47">
        <v>44760</v>
      </c>
      <c r="Z357" s="44"/>
      <c r="AA357" s="127" t="str">
        <f t="shared" si="189"/>
        <v>2,     214580,   "PROUH80 T0 RU120-M  (80 gal, JA13)"</v>
      </c>
      <c r="AB357" s="129" t="str">
        <f t="shared" si="199"/>
        <v>Ruud</v>
      </c>
      <c r="AC357" s="147" t="s">
        <v>821</v>
      </c>
      <c r="AD357" s="154">
        <f>COUNTIF(AC$64:AC$428, AC357)</f>
        <v>1</v>
      </c>
      <c r="AE357" s="127" t="str">
        <f t="shared" si="190"/>
        <v xml:space="preserve">          case  PROUH80 T0 RU120-M  (80 gal, JA13)   :   "RuudPROUH80T0RU120M"</v>
      </c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3:1039" s="6" customFormat="1" ht="15" customHeight="1" x14ac:dyDescent="0.25">
      <c r="C358" s="147" t="str">
        <f t="shared" si="200"/>
        <v>Ruud</v>
      </c>
      <c r="D358" s="147" t="str">
        <f t="shared" si="201"/>
        <v>PROUH80 T0 RU120-MSO  (80 gal, JA13)</v>
      </c>
      <c r="E358" s="147">
        <f t="shared" si="194"/>
        <v>214680</v>
      </c>
      <c r="F358" s="55">
        <f t="shared" si="196"/>
        <v>80</v>
      </c>
      <c r="G358" s="6" t="str">
        <f t="shared" si="202"/>
        <v>RheemPlugInShared80</v>
      </c>
      <c r="H358" s="117">
        <f t="shared" si="197"/>
        <v>1</v>
      </c>
      <c r="I358" s="157" t="str">
        <f t="shared" si="195"/>
        <v>RuudPROUH80T0RU120MSO</v>
      </c>
      <c r="J358" s="91" t="s">
        <v>192</v>
      </c>
      <c r="K358" s="32">
        <v>3</v>
      </c>
      <c r="L358" s="75">
        <f t="shared" si="198"/>
        <v>21</v>
      </c>
      <c r="M358" s="12" t="s">
        <v>96</v>
      </c>
      <c r="N358" s="62">
        <f t="shared" si="192"/>
        <v>46</v>
      </c>
      <c r="O358" s="62">
        <f xml:space="preserve"> (L358*10000) + (N358*100) + VLOOKUP( U358, $R$2:$T$61, 2, FALSE )</f>
        <v>214680</v>
      </c>
      <c r="P358" s="59" t="str">
        <f t="shared" si="203"/>
        <v>PROUH80 T0 RU120-MSO  (80 gal, JA13)</v>
      </c>
      <c r="Q358" s="156">
        <f>COUNTIF(P$64:P$428, P358)</f>
        <v>1</v>
      </c>
      <c r="R358" s="148" t="s">
        <v>812</v>
      </c>
      <c r="S358" s="14">
        <v>80</v>
      </c>
      <c r="T358" s="99"/>
      <c r="U358" s="80" t="s">
        <v>739</v>
      </c>
      <c r="V358" s="85" t="str">
        <f>VLOOKUP( U358, $R$2:$T$61, 3, FALSE )</f>
        <v>RheemPlugInShared80</v>
      </c>
      <c r="W358" s="118">
        <v>1</v>
      </c>
      <c r="X358" s="46" t="s">
        <v>13</v>
      </c>
      <c r="Y358" s="47">
        <v>44760</v>
      </c>
      <c r="Z358" s="44"/>
      <c r="AA358" s="127" t="str">
        <f t="shared" si="189"/>
        <v>2,     214680,   "PROUH80 T0 RU120-MSO  (80 gal, JA13)"</v>
      </c>
      <c r="AB358" s="129" t="str">
        <f t="shared" si="199"/>
        <v>Ruud</v>
      </c>
      <c r="AC358" s="144" t="s">
        <v>822</v>
      </c>
      <c r="AD358" s="154">
        <f>COUNTIF(AC$64:AC$428, AC358)</f>
        <v>1</v>
      </c>
      <c r="AE358" s="127" t="str">
        <f t="shared" si="190"/>
        <v xml:space="preserve">          case  PROUH80 T0 RU120-MSO  (80 gal, JA13)   :   "RuudPROUH80T0RU120MSO"</v>
      </c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3:1039" s="6" customFormat="1" ht="15" customHeight="1" x14ac:dyDescent="0.25">
      <c r="C359" s="6" t="str">
        <f t="shared" si="182"/>
        <v>Ruud</v>
      </c>
      <c r="D359" s="6" t="str">
        <f t="shared" si="183"/>
        <v>HB50RU  (50 gal)</v>
      </c>
      <c r="E359" s="6">
        <f t="shared" si="194"/>
        <v>210121</v>
      </c>
      <c r="F359" s="55">
        <f t="shared" si="152"/>
        <v>50</v>
      </c>
      <c r="G359" s="6" t="str">
        <f t="shared" si="184"/>
        <v>RheemHB50</v>
      </c>
      <c r="H359" s="117">
        <f t="shared" si="180"/>
        <v>0</v>
      </c>
      <c r="I359" s="157" t="str">
        <f t="shared" si="195"/>
        <v>RuudHB50RU</v>
      </c>
      <c r="J359" s="91" t="s">
        <v>192</v>
      </c>
      <c r="K359" s="32">
        <v>1</v>
      </c>
      <c r="L359" s="75">
        <f t="shared" si="181"/>
        <v>21</v>
      </c>
      <c r="M359" s="12" t="s">
        <v>96</v>
      </c>
      <c r="N359" s="61">
        <v>1</v>
      </c>
      <c r="O359" s="62">
        <f xml:space="preserve"> (L359*10000) + (N359*100) + VLOOKUP( U359, $R$2:$T$61, 2, FALSE )</f>
        <v>210121</v>
      </c>
      <c r="P359" s="59" t="str">
        <f t="shared" si="185"/>
        <v>HB50RU  (50 gal)</v>
      </c>
      <c r="Q359" s="156">
        <f>COUNTIF(P$64:P$428, P359)</f>
        <v>1</v>
      </c>
      <c r="R359" s="13" t="s">
        <v>148</v>
      </c>
      <c r="S359" s="14">
        <v>50</v>
      </c>
      <c r="T359" s="30" t="s">
        <v>91</v>
      </c>
      <c r="U359" s="80" t="s">
        <v>91</v>
      </c>
      <c r="V359" s="85" t="str">
        <f>VLOOKUP( U359, $R$2:$T$61, 3, FALSE )</f>
        <v>RheemHB50</v>
      </c>
      <c r="W359" s="116">
        <v>0</v>
      </c>
      <c r="X359" s="46">
        <f>[1]ESTAR_to_AWHS!I151</f>
        <v>3</v>
      </c>
      <c r="Y359" s="47">
        <f>[1]ESTAR_to_AWHS!J151</f>
        <v>42505</v>
      </c>
      <c r="Z359" s="44" t="s">
        <v>88</v>
      </c>
      <c r="AA359" s="127" t="str">
        <f t="shared" si="189"/>
        <v>2,     210121,   "HB50RU  (50 gal)"</v>
      </c>
      <c r="AB359" s="129" t="str">
        <f>AB348</f>
        <v>Ruud</v>
      </c>
      <c r="AC359" t="s">
        <v>636</v>
      </c>
      <c r="AD359" s="154">
        <f>COUNTIF(AC$64:AC$428, AC359)</f>
        <v>1</v>
      </c>
      <c r="AE359" s="127" t="str">
        <f t="shared" si="190"/>
        <v xml:space="preserve">          case  HB50RU  (50 gal)   :   "RuudHB50RU"</v>
      </c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3:1039" s="6" customFormat="1" ht="15" customHeight="1" x14ac:dyDescent="0.25">
      <c r="C360" s="6" t="str">
        <f t="shared" si="182"/>
        <v>Ruud</v>
      </c>
      <c r="D360" s="6" t="str">
        <f t="shared" si="183"/>
        <v>PROUH50 T2 RU245  (50 gal)</v>
      </c>
      <c r="E360" s="6">
        <f t="shared" si="194"/>
        <v>210221</v>
      </c>
      <c r="F360" s="55">
        <f t="shared" si="152"/>
        <v>50</v>
      </c>
      <c r="G360" s="6" t="str">
        <f t="shared" si="184"/>
        <v>RheemHB50</v>
      </c>
      <c r="H360" s="117">
        <f t="shared" si="180"/>
        <v>0</v>
      </c>
      <c r="I360" s="157" t="str">
        <f t="shared" si="195"/>
        <v>RuudPROUH50RU245</v>
      </c>
      <c r="J360" s="91" t="s">
        <v>192</v>
      </c>
      <c r="K360" s="32">
        <v>1</v>
      </c>
      <c r="L360" s="75">
        <f t="shared" si="181"/>
        <v>21</v>
      </c>
      <c r="M360" s="12" t="s">
        <v>96</v>
      </c>
      <c r="N360" s="62">
        <f t="shared" ref="N360:N370" si="204">N359+1</f>
        <v>2</v>
      </c>
      <c r="O360" s="62">
        <f xml:space="preserve"> (L360*10000) + (N360*100) + VLOOKUP( U360, $R$2:$T$61, 2, FALSE )</f>
        <v>210221</v>
      </c>
      <c r="P360" s="59" t="str">
        <f t="shared" si="185"/>
        <v>PROUH50 T2 RU245  (50 gal)</v>
      </c>
      <c r="Q360" s="156">
        <f>COUNTIF(P$64:P$428, P360)</f>
        <v>1</v>
      </c>
      <c r="R360" s="13" t="s">
        <v>149</v>
      </c>
      <c r="S360" s="14">
        <v>50</v>
      </c>
      <c r="T360" s="30" t="s">
        <v>91</v>
      </c>
      <c r="U360" s="80" t="s">
        <v>91</v>
      </c>
      <c r="V360" s="85" t="str">
        <f>VLOOKUP( U360, $R$2:$T$61, 3, FALSE )</f>
        <v>RheemHB50</v>
      </c>
      <c r="W360" s="116">
        <v>0</v>
      </c>
      <c r="X360" s="46" t="str">
        <f>[1]ESTAR_to_AWHS!I152</f>
        <v>1-2</v>
      </c>
      <c r="Y360" s="47">
        <f>[1]ESTAR_to_AWHS!J152</f>
        <v>42505</v>
      </c>
      <c r="Z360" s="44" t="s">
        <v>88</v>
      </c>
      <c r="AA360" s="127" t="str">
        <f t="shared" si="189"/>
        <v>2,     210221,   "PROUH50 T2 RU245  (50 gal)"</v>
      </c>
      <c r="AB360" s="129" t="str">
        <f t="shared" si="199"/>
        <v>Ruud</v>
      </c>
      <c r="AC360" s="6" t="s">
        <v>644</v>
      </c>
      <c r="AD360" s="154">
        <f>COUNTIF(AC$64:AC$428, AC360)</f>
        <v>1</v>
      </c>
      <c r="AE360" s="127" t="str">
        <f t="shared" si="190"/>
        <v xml:space="preserve">          case  PROUH50 T2 RU245  (50 gal)   :   "RuudPROUH50RU245"</v>
      </c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3:1039" s="6" customFormat="1" ht="15" customHeight="1" x14ac:dyDescent="0.25">
      <c r="C361" s="6" t="str">
        <f t="shared" si="182"/>
        <v>Ruud</v>
      </c>
      <c r="D361" s="6" t="str">
        <f t="shared" si="183"/>
        <v>PROUH50 T2 RU350 D  (50 gal)</v>
      </c>
      <c r="E361" s="6">
        <f t="shared" si="194"/>
        <v>210339</v>
      </c>
      <c r="F361" s="55">
        <f t="shared" si="152"/>
        <v>50</v>
      </c>
      <c r="G361" s="6" t="str">
        <f t="shared" si="184"/>
        <v>RheemHBDR4550</v>
      </c>
      <c r="H361" s="117">
        <f t="shared" si="180"/>
        <v>0</v>
      </c>
      <c r="I361" s="157" t="str">
        <f t="shared" si="195"/>
        <v>RuudPROUH50RU350D</v>
      </c>
      <c r="J361" s="91" t="s">
        <v>192</v>
      </c>
      <c r="K361" s="32">
        <v>3</v>
      </c>
      <c r="L361" s="75">
        <f t="shared" si="181"/>
        <v>21</v>
      </c>
      <c r="M361" s="12" t="s">
        <v>96</v>
      </c>
      <c r="N361" s="62">
        <f t="shared" si="204"/>
        <v>3</v>
      </c>
      <c r="O361" s="62">
        <f xml:space="preserve"> (L361*10000) + (N361*100) + VLOOKUP( U361, $R$2:$T$61, 2, FALSE )</f>
        <v>210339</v>
      </c>
      <c r="P361" s="59" t="str">
        <f t="shared" si="185"/>
        <v>PROUH50 T2 RU350 D  (50 gal)</v>
      </c>
      <c r="Q361" s="156">
        <f>COUNTIF(P$64:P$428, P361)</f>
        <v>1</v>
      </c>
      <c r="R361" s="13" t="s">
        <v>134</v>
      </c>
      <c r="S361" s="14">
        <v>50</v>
      </c>
      <c r="T361" s="99" t="s">
        <v>263</v>
      </c>
      <c r="U361" s="80" t="s">
        <v>263</v>
      </c>
      <c r="V361" s="85" t="str">
        <f>VLOOKUP( U361, $R$2:$T$61, 3, FALSE )</f>
        <v>RheemHBDR4550</v>
      </c>
      <c r="W361" s="116">
        <v>0</v>
      </c>
      <c r="X361" s="46" t="str">
        <f>[1]ESTAR_to_AWHS!I64</f>
        <v>2-3</v>
      </c>
      <c r="Y361" s="47">
        <f>[1]ESTAR_to_AWHS!J64</f>
        <v>42667</v>
      </c>
      <c r="Z361" s="44" t="s">
        <v>88</v>
      </c>
      <c r="AA361" s="127" t="str">
        <f t="shared" si="189"/>
        <v>2,     210339,   "PROUH50 T2 RU350 D  (50 gal)"</v>
      </c>
      <c r="AB361" s="129" t="str">
        <f t="shared" si="199"/>
        <v>Ruud</v>
      </c>
      <c r="AC361" s="6" t="s">
        <v>645</v>
      </c>
      <c r="AD361" s="154">
        <f>COUNTIF(AC$64:AC$428, AC361)</f>
        <v>1</v>
      </c>
      <c r="AE361" s="127" t="str">
        <f t="shared" si="190"/>
        <v xml:space="preserve">          case  PROUH50 T2 RU350 D  (50 gal)   :   "RuudPROUH50RU350D"</v>
      </c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  <c r="AMK361"/>
      <c r="AML361"/>
      <c r="AMM361"/>
      <c r="AMN361"/>
      <c r="AMO361"/>
      <c r="AMP361"/>
      <c r="AMQ361"/>
      <c r="AMR361"/>
      <c r="AMS361"/>
      <c r="AMT361"/>
      <c r="AMU361"/>
      <c r="AMV361"/>
      <c r="AMW361"/>
      <c r="AMX361"/>
      <c r="AMY361"/>
    </row>
    <row r="362" spans="3:1039" s="6" customFormat="1" ht="15" customHeight="1" x14ac:dyDescent="0.25">
      <c r="C362" s="6" t="str">
        <f t="shared" si="182"/>
        <v>Ruud</v>
      </c>
      <c r="D362" s="6" t="str">
        <f t="shared" si="183"/>
        <v>PROUH65 T2 RU350 D  (65 gal)</v>
      </c>
      <c r="E362" s="6">
        <f t="shared" si="194"/>
        <v>210440</v>
      </c>
      <c r="F362" s="55">
        <f t="shared" si="152"/>
        <v>65</v>
      </c>
      <c r="G362" s="6" t="str">
        <f t="shared" si="184"/>
        <v>RheemHBDR4565</v>
      </c>
      <c r="H362" s="117">
        <f t="shared" si="180"/>
        <v>0</v>
      </c>
      <c r="I362" s="157" t="str">
        <f t="shared" si="195"/>
        <v>RuudPROUH65RU350D</v>
      </c>
      <c r="J362" s="91" t="s">
        <v>192</v>
      </c>
      <c r="K362" s="32">
        <v>3</v>
      </c>
      <c r="L362" s="75">
        <f t="shared" si="181"/>
        <v>21</v>
      </c>
      <c r="M362" s="12" t="s">
        <v>96</v>
      </c>
      <c r="N362" s="62">
        <f t="shared" si="204"/>
        <v>4</v>
      </c>
      <c r="O362" s="62">
        <f xml:space="preserve"> (L362*10000) + (N362*100) + VLOOKUP( U362, $R$2:$T$61, 2, FALSE )</f>
        <v>210440</v>
      </c>
      <c r="P362" s="59" t="str">
        <f t="shared" si="185"/>
        <v>PROUH65 T2 RU350 D  (65 gal)</v>
      </c>
      <c r="Q362" s="156">
        <f>COUNTIF(P$64:P$428, P362)</f>
        <v>1</v>
      </c>
      <c r="R362" s="13" t="s">
        <v>135</v>
      </c>
      <c r="S362" s="14">
        <v>65</v>
      </c>
      <c r="T362" s="99" t="s">
        <v>264</v>
      </c>
      <c r="U362" s="80" t="s">
        <v>264</v>
      </c>
      <c r="V362" s="85" t="str">
        <f>VLOOKUP( U362, $R$2:$T$61, 3, FALSE )</f>
        <v>RheemHBDR4565</v>
      </c>
      <c r="W362" s="116">
        <v>0</v>
      </c>
      <c r="X362" s="46" t="str">
        <f>[1]ESTAR_to_AWHS!I65</f>
        <v>2-3</v>
      </c>
      <c r="Y362" s="47">
        <f>[1]ESTAR_to_AWHS!J65</f>
        <v>42667</v>
      </c>
      <c r="Z362" s="44" t="s">
        <v>88</v>
      </c>
      <c r="AA362" s="127" t="str">
        <f t="shared" si="189"/>
        <v>2,     210440,   "PROUH65 T2 RU350 D  (65 gal)"</v>
      </c>
      <c r="AB362" s="129" t="str">
        <f t="shared" si="199"/>
        <v>Ruud</v>
      </c>
      <c r="AC362" s="6" t="s">
        <v>651</v>
      </c>
      <c r="AD362" s="154">
        <f>COUNTIF(AC$64:AC$428, AC362)</f>
        <v>1</v>
      </c>
      <c r="AE362" s="127" t="str">
        <f t="shared" si="190"/>
        <v xml:space="preserve">          case  PROUH65 T2 RU350 D  (65 gal)   :   "RuudPROUH65RU350D"</v>
      </c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  <c r="AMK362"/>
      <c r="AML362"/>
      <c r="AMM362"/>
      <c r="AMN362"/>
      <c r="AMO362"/>
      <c r="AMP362"/>
      <c r="AMQ362"/>
      <c r="AMR362"/>
      <c r="AMS362"/>
      <c r="AMT362"/>
      <c r="AMU362"/>
      <c r="AMV362"/>
      <c r="AMW362"/>
      <c r="AMX362"/>
      <c r="AMY362"/>
    </row>
    <row r="363" spans="3:1039" s="6" customFormat="1" ht="15" customHeight="1" x14ac:dyDescent="0.25">
      <c r="C363" s="6" t="str">
        <f t="shared" si="182"/>
        <v>Ruud</v>
      </c>
      <c r="D363" s="6" t="str">
        <f t="shared" si="183"/>
        <v>PROUH80 T2 RU245  (80 gal)</v>
      </c>
      <c r="E363" s="6">
        <f t="shared" si="194"/>
        <v>210534</v>
      </c>
      <c r="F363" s="55">
        <f t="shared" si="152"/>
        <v>80</v>
      </c>
      <c r="G363" s="6" t="str">
        <f t="shared" si="184"/>
        <v>AOSmithSHPT80</v>
      </c>
      <c r="H363" s="117">
        <f t="shared" si="180"/>
        <v>0</v>
      </c>
      <c r="I363" s="157" t="str">
        <f t="shared" si="195"/>
        <v>RuudPROUH80RU245</v>
      </c>
      <c r="J363" s="91" t="s">
        <v>192</v>
      </c>
      <c r="K363" s="32">
        <v>1</v>
      </c>
      <c r="L363" s="75">
        <f t="shared" si="181"/>
        <v>21</v>
      </c>
      <c r="M363" s="12" t="s">
        <v>96</v>
      </c>
      <c r="N363" s="62">
        <f t="shared" si="204"/>
        <v>5</v>
      </c>
      <c r="O363" s="62">
        <f xml:space="preserve"> (L363*10000) + (N363*100) + VLOOKUP( U363, $R$2:$T$61, 2, FALSE )</f>
        <v>210534</v>
      </c>
      <c r="P363" s="59" t="str">
        <f t="shared" si="185"/>
        <v>PROUH80 T2 RU245  (80 gal)</v>
      </c>
      <c r="Q363" s="156">
        <f>COUNTIF(P$64:P$428, P363)</f>
        <v>1</v>
      </c>
      <c r="R363" s="13" t="s">
        <v>150</v>
      </c>
      <c r="S363" s="14">
        <v>80</v>
      </c>
      <c r="T363" s="100" t="s">
        <v>161</v>
      </c>
      <c r="U363" s="80" t="s">
        <v>161</v>
      </c>
      <c r="V363" s="85" t="str">
        <f>VLOOKUP( U363, $R$2:$T$61, 3, FALSE )</f>
        <v>AOSmithSHPT80</v>
      </c>
      <c r="W363" s="116">
        <v>0</v>
      </c>
      <c r="X363" s="46">
        <f>[1]ESTAR_to_AWHS!I153</f>
        <v>3</v>
      </c>
      <c r="Y363" s="47">
        <f>[1]ESTAR_to_AWHS!J153</f>
        <v>42505</v>
      </c>
      <c r="Z363" s="44" t="s">
        <v>88</v>
      </c>
      <c r="AA363" s="127" t="str">
        <f t="shared" si="189"/>
        <v>2,     210534,   "PROUH80 T2 RU245  (80 gal)"</v>
      </c>
      <c r="AB363" s="129" t="str">
        <f t="shared" si="199"/>
        <v>Ruud</v>
      </c>
      <c r="AC363" t="s">
        <v>657</v>
      </c>
      <c r="AD363" s="154">
        <f>COUNTIF(AC$64:AC$428, AC363)</f>
        <v>1</v>
      </c>
      <c r="AE363" s="127" t="str">
        <f t="shared" si="190"/>
        <v xml:space="preserve">          case  PROUH80 T2 RU245  (80 gal)   :   "RuudPROUH80RU245"</v>
      </c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3:1039" s="6" customFormat="1" ht="15" customHeight="1" x14ac:dyDescent="0.25">
      <c r="C364" s="6" t="str">
        <f t="shared" si="182"/>
        <v>Ruud</v>
      </c>
      <c r="D364" s="6" t="str">
        <f t="shared" si="183"/>
        <v>PROUH80 T2 RU350 D  (80 gal)</v>
      </c>
      <c r="E364" s="6">
        <f t="shared" si="194"/>
        <v>210641</v>
      </c>
      <c r="F364" s="55">
        <f t="shared" si="152"/>
        <v>80</v>
      </c>
      <c r="G364" s="6" t="str">
        <f t="shared" si="184"/>
        <v>RheemHBDR4580</v>
      </c>
      <c r="H364" s="117">
        <f t="shared" si="180"/>
        <v>0</v>
      </c>
      <c r="I364" s="157" t="str">
        <f t="shared" si="195"/>
        <v>RuudPROUH80RU350D</v>
      </c>
      <c r="J364" s="91" t="s">
        <v>192</v>
      </c>
      <c r="K364" s="32">
        <v>3</v>
      </c>
      <c r="L364" s="75">
        <f t="shared" si="181"/>
        <v>21</v>
      </c>
      <c r="M364" s="12" t="s">
        <v>96</v>
      </c>
      <c r="N364" s="62">
        <f t="shared" si="204"/>
        <v>6</v>
      </c>
      <c r="O364" s="62">
        <f xml:space="preserve"> (L364*10000) + (N364*100) + VLOOKUP( U364, $R$2:$T$61, 2, FALSE )</f>
        <v>210641</v>
      </c>
      <c r="P364" s="59" t="str">
        <f t="shared" si="185"/>
        <v>PROUH80 T2 RU350 D  (80 gal)</v>
      </c>
      <c r="Q364" s="156">
        <f>COUNTIF(P$64:P$428, P364)</f>
        <v>1</v>
      </c>
      <c r="R364" s="13" t="s">
        <v>136</v>
      </c>
      <c r="S364" s="14">
        <v>80</v>
      </c>
      <c r="T364" s="99" t="s">
        <v>265</v>
      </c>
      <c r="U364" s="80" t="s">
        <v>265</v>
      </c>
      <c r="V364" s="85" t="str">
        <f>VLOOKUP( U364, $R$2:$T$61, 3, FALSE )</f>
        <v>RheemHBDR4580</v>
      </c>
      <c r="W364" s="116">
        <v>0</v>
      </c>
      <c r="X364" s="46">
        <f>[1]ESTAR_to_AWHS!I66</f>
        <v>4</v>
      </c>
      <c r="Y364" s="47">
        <f>[1]ESTAR_to_AWHS!J66</f>
        <v>42667</v>
      </c>
      <c r="Z364" s="44" t="s">
        <v>88</v>
      </c>
      <c r="AA364" s="127" t="str">
        <f t="shared" si="189"/>
        <v>2,     210641,   "PROUH80 T2 RU350 D  (80 gal)"</v>
      </c>
      <c r="AB364" s="129" t="str">
        <f t="shared" si="199"/>
        <v>Ruud</v>
      </c>
      <c r="AC364" t="s">
        <v>658</v>
      </c>
      <c r="AD364" s="154">
        <f>COUNTIF(AC$64:AC$428, AC364)</f>
        <v>1</v>
      </c>
      <c r="AE364" s="127" t="str">
        <f t="shared" si="190"/>
        <v xml:space="preserve">          case  PROUH80 T2 RU350 D  (80 gal)   :   "RuudPROUH80RU350D"</v>
      </c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  <c r="AMK364"/>
      <c r="AML364"/>
      <c r="AMM364"/>
      <c r="AMN364"/>
      <c r="AMO364"/>
      <c r="AMP364"/>
      <c r="AMQ364"/>
      <c r="AMR364"/>
      <c r="AMS364"/>
      <c r="AMT364"/>
      <c r="AMU364"/>
      <c r="AMV364"/>
      <c r="AMW364"/>
      <c r="AMX364"/>
      <c r="AMY364"/>
    </row>
    <row r="365" spans="3:1039" s="6" customFormat="1" ht="15" customHeight="1" x14ac:dyDescent="0.25">
      <c r="C365" s="6" t="str">
        <f t="shared" si="182"/>
        <v>Ruud</v>
      </c>
      <c r="D365" s="6" t="str">
        <f t="shared" si="183"/>
        <v>PROUH50 T2 RU350 D15  (50 gal)</v>
      </c>
      <c r="E365" s="6">
        <f t="shared" si="194"/>
        <v>210742</v>
      </c>
      <c r="F365" s="55">
        <f t="shared" si="152"/>
        <v>50</v>
      </c>
      <c r="G365" s="6" t="str">
        <f t="shared" si="184"/>
        <v>RheemHBDR2250</v>
      </c>
      <c r="H365" s="117">
        <f t="shared" si="180"/>
        <v>0</v>
      </c>
      <c r="I365" s="157" t="str">
        <f t="shared" si="195"/>
        <v>RuudPROUH50RU350D15</v>
      </c>
      <c r="J365" s="91" t="s">
        <v>192</v>
      </c>
      <c r="K365" s="32">
        <v>3</v>
      </c>
      <c r="L365" s="75">
        <f t="shared" si="181"/>
        <v>21</v>
      </c>
      <c r="M365" s="12" t="s">
        <v>96</v>
      </c>
      <c r="N365" s="62">
        <f t="shared" si="204"/>
        <v>7</v>
      </c>
      <c r="O365" s="62">
        <f xml:space="preserve"> (L365*10000) + (N365*100) + VLOOKUP( U365, $R$2:$T$61, 2, FALSE )</f>
        <v>210742</v>
      </c>
      <c r="P365" s="59" t="str">
        <f t="shared" si="185"/>
        <v>PROUH50 T2 RU350 D15  (50 gal)</v>
      </c>
      <c r="Q365" s="156">
        <f>COUNTIF(P$64:P$428, P365)</f>
        <v>1</v>
      </c>
      <c r="R365" s="13" t="s">
        <v>258</v>
      </c>
      <c r="S365" s="14">
        <v>50</v>
      </c>
      <c r="T365" s="99" t="s">
        <v>220</v>
      </c>
      <c r="U365" s="80" t="s">
        <v>220</v>
      </c>
      <c r="V365" s="85" t="str">
        <f>VLOOKUP( U365, $R$2:$T$61, 3, FALSE )</f>
        <v>RheemHBDR2250</v>
      </c>
      <c r="W365" s="116">
        <v>0</v>
      </c>
      <c r="X365" s="46" t="s">
        <v>8</v>
      </c>
      <c r="Y365" s="47"/>
      <c r="Z365" s="44"/>
      <c r="AA365" s="127" t="str">
        <f t="shared" si="189"/>
        <v>2,     210742,   "PROUH50 T2 RU350 D15  (50 gal)"</v>
      </c>
      <c r="AB365" s="129" t="str">
        <f t="shared" si="199"/>
        <v>Ruud</v>
      </c>
      <c r="AC365" s="6" t="s">
        <v>646</v>
      </c>
      <c r="AD365" s="154">
        <f>COUNTIF(AC$64:AC$428, AC365)</f>
        <v>1</v>
      </c>
      <c r="AE365" s="127" t="str">
        <f t="shared" si="190"/>
        <v xml:space="preserve">          case  PROUH50 T2 RU350 D15  (50 gal)   :   "RuudPROUH50RU350D15"</v>
      </c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  <c r="AMK365"/>
      <c r="AML365"/>
      <c r="AMM365"/>
      <c r="AMN365"/>
      <c r="AMO365"/>
      <c r="AMP365"/>
      <c r="AMQ365"/>
      <c r="AMR365"/>
      <c r="AMS365"/>
      <c r="AMT365"/>
      <c r="AMU365"/>
      <c r="AMV365"/>
      <c r="AMW365"/>
      <c r="AMX365"/>
      <c r="AMY365"/>
    </row>
    <row r="366" spans="3:1039" s="6" customFormat="1" ht="15" customHeight="1" x14ac:dyDescent="0.25">
      <c r="C366" s="6" t="str">
        <f t="shared" si="182"/>
        <v>Ruud</v>
      </c>
      <c r="D366" s="6" t="str">
        <f t="shared" si="183"/>
        <v>PROUH50 T2 RU350 DCB  (50 gal)</v>
      </c>
      <c r="E366" s="6">
        <f t="shared" si="194"/>
        <v>210839</v>
      </c>
      <c r="F366" s="55">
        <f t="shared" si="152"/>
        <v>50</v>
      </c>
      <c r="G366" s="6" t="str">
        <f t="shared" si="184"/>
        <v>RheemHBDR4550</v>
      </c>
      <c r="H366" s="117">
        <f t="shared" si="180"/>
        <v>0</v>
      </c>
      <c r="I366" s="157" t="str">
        <f t="shared" si="195"/>
        <v>RuudPROUH50RU350DCB</v>
      </c>
      <c r="J366" s="91" t="s">
        <v>192</v>
      </c>
      <c r="K366" s="32">
        <v>3</v>
      </c>
      <c r="L366" s="75">
        <f t="shared" si="181"/>
        <v>21</v>
      </c>
      <c r="M366" s="12" t="s">
        <v>96</v>
      </c>
      <c r="N366" s="62">
        <f t="shared" si="204"/>
        <v>8</v>
      </c>
      <c r="O366" s="62">
        <f xml:space="preserve"> (L366*10000) + (N366*100) + VLOOKUP( U366, $R$2:$T$61, 2, FALSE )</f>
        <v>210839</v>
      </c>
      <c r="P366" s="59" t="str">
        <f t="shared" si="185"/>
        <v>PROUH50 T2 RU350 DCB  (50 gal)</v>
      </c>
      <c r="Q366" s="156">
        <f>COUNTIF(P$64:P$428, P366)</f>
        <v>1</v>
      </c>
      <c r="R366" s="13" t="s">
        <v>250</v>
      </c>
      <c r="S366" s="14">
        <v>50</v>
      </c>
      <c r="T366" s="99" t="s">
        <v>263</v>
      </c>
      <c r="U366" s="80" t="s">
        <v>263</v>
      </c>
      <c r="V366" s="85" t="str">
        <f>VLOOKUP( U366, $R$2:$T$61, 3, FALSE )</f>
        <v>RheemHBDR4550</v>
      </c>
      <c r="W366" s="116">
        <v>0</v>
      </c>
      <c r="X366" s="46" t="s">
        <v>8</v>
      </c>
      <c r="Y366" s="47"/>
      <c r="Z366" s="44"/>
      <c r="AA366" s="127" t="str">
        <f t="shared" si="189"/>
        <v>2,     210839,   "PROUH50 T2 RU350 DCB  (50 gal)"</v>
      </c>
      <c r="AB366" s="129" t="str">
        <f t="shared" si="199"/>
        <v>Ruud</v>
      </c>
      <c r="AC366" s="6" t="s">
        <v>647</v>
      </c>
      <c r="AD366" s="154">
        <f>COUNTIF(AC$64:AC$428, AC366)</f>
        <v>1</v>
      </c>
      <c r="AE366" s="127" t="str">
        <f t="shared" si="190"/>
        <v xml:space="preserve">          case  PROUH50 T2 RU350 DCB  (50 gal)   :   "RuudPROUH50RU350DCB"</v>
      </c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  <c r="AMK366"/>
      <c r="AML366"/>
      <c r="AMM366"/>
      <c r="AMN366"/>
      <c r="AMO366"/>
      <c r="AMP366"/>
      <c r="AMQ366"/>
      <c r="AMR366"/>
      <c r="AMS366"/>
      <c r="AMT366"/>
      <c r="AMU366"/>
      <c r="AMV366"/>
      <c r="AMW366"/>
      <c r="AMX366"/>
      <c r="AMY366"/>
    </row>
    <row r="367" spans="3:1039" s="6" customFormat="1" ht="15" customHeight="1" x14ac:dyDescent="0.25">
      <c r="C367" s="6" t="str">
        <f t="shared" si="182"/>
        <v>Ruud</v>
      </c>
      <c r="D367" s="6" t="str">
        <f t="shared" si="183"/>
        <v>PROUH65 T2 RU350 D15  (65 gal)</v>
      </c>
      <c r="E367" s="6">
        <f t="shared" si="194"/>
        <v>210943</v>
      </c>
      <c r="F367" s="55">
        <f t="shared" si="152"/>
        <v>65</v>
      </c>
      <c r="G367" s="6" t="str">
        <f t="shared" si="184"/>
        <v>RheemHBDR2265</v>
      </c>
      <c r="H367" s="117">
        <f t="shared" si="180"/>
        <v>0</v>
      </c>
      <c r="I367" s="157" t="str">
        <f t="shared" si="195"/>
        <v>RuudPROUH65RU350D15</v>
      </c>
      <c r="J367" s="91" t="s">
        <v>192</v>
      </c>
      <c r="K367" s="32">
        <v>3</v>
      </c>
      <c r="L367" s="75">
        <f t="shared" si="181"/>
        <v>21</v>
      </c>
      <c r="M367" s="12" t="s">
        <v>96</v>
      </c>
      <c r="N367" s="62">
        <f t="shared" si="204"/>
        <v>9</v>
      </c>
      <c r="O367" s="62">
        <f xml:space="preserve"> (L367*10000) + (N367*100) + VLOOKUP( U367, $R$2:$T$61, 2, FALSE )</f>
        <v>210943</v>
      </c>
      <c r="P367" s="59" t="str">
        <f t="shared" si="185"/>
        <v>PROUH65 T2 RU350 D15  (65 gal)</v>
      </c>
      <c r="Q367" s="156">
        <f>COUNTIF(P$64:P$428, P367)</f>
        <v>1</v>
      </c>
      <c r="R367" s="13" t="s">
        <v>251</v>
      </c>
      <c r="S367" s="14">
        <v>65</v>
      </c>
      <c r="T367" s="99" t="s">
        <v>221</v>
      </c>
      <c r="U367" s="80" t="s">
        <v>221</v>
      </c>
      <c r="V367" s="85" t="str">
        <f>VLOOKUP( U367, $R$2:$T$61, 3, FALSE )</f>
        <v>RheemHBDR2265</v>
      </c>
      <c r="W367" s="116">
        <v>0</v>
      </c>
      <c r="X367" s="46" t="s">
        <v>8</v>
      </c>
      <c r="Y367" s="47"/>
      <c r="Z367" s="44"/>
      <c r="AA367" s="127" t="str">
        <f t="shared" si="189"/>
        <v>2,     210943,   "PROUH65 T2 RU350 D15  (65 gal)"</v>
      </c>
      <c r="AB367" s="129" t="str">
        <f t="shared" si="199"/>
        <v>Ruud</v>
      </c>
      <c r="AC367" s="6" t="s">
        <v>652</v>
      </c>
      <c r="AD367" s="154">
        <f>COUNTIF(AC$64:AC$428, AC367)</f>
        <v>1</v>
      </c>
      <c r="AE367" s="127" t="str">
        <f t="shared" si="190"/>
        <v xml:space="preserve">          case  PROUH65 T2 RU350 D15  (65 gal)   :   "RuudPROUH65RU350D15"</v>
      </c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  <c r="AMK367"/>
      <c r="AML367"/>
      <c r="AMM367"/>
      <c r="AMN367"/>
      <c r="AMO367"/>
      <c r="AMP367"/>
      <c r="AMQ367"/>
      <c r="AMR367"/>
      <c r="AMS367"/>
      <c r="AMT367"/>
      <c r="AMU367"/>
      <c r="AMV367"/>
      <c r="AMW367"/>
      <c r="AMX367"/>
      <c r="AMY367"/>
    </row>
    <row r="368" spans="3:1039" s="6" customFormat="1" ht="15" customHeight="1" x14ac:dyDescent="0.25">
      <c r="C368" s="6" t="str">
        <f t="shared" si="182"/>
        <v>Ruud</v>
      </c>
      <c r="D368" s="6" t="str">
        <f t="shared" si="183"/>
        <v>PROUH65 T2 RU350 DCB  (65 gal)</v>
      </c>
      <c r="E368" s="6">
        <f t="shared" si="194"/>
        <v>211040</v>
      </c>
      <c r="F368" s="55">
        <f t="shared" si="152"/>
        <v>65</v>
      </c>
      <c r="G368" s="6" t="str">
        <f t="shared" si="184"/>
        <v>RheemHBDR4565</v>
      </c>
      <c r="H368" s="117">
        <f t="shared" si="180"/>
        <v>0</v>
      </c>
      <c r="I368" s="157" t="str">
        <f t="shared" si="195"/>
        <v>RuudPROUH65RU350DCB</v>
      </c>
      <c r="J368" s="91" t="s">
        <v>192</v>
      </c>
      <c r="K368" s="32">
        <v>3</v>
      </c>
      <c r="L368" s="75">
        <f t="shared" si="181"/>
        <v>21</v>
      </c>
      <c r="M368" s="12" t="s">
        <v>96</v>
      </c>
      <c r="N368" s="62">
        <f t="shared" si="204"/>
        <v>10</v>
      </c>
      <c r="O368" s="62">
        <f xml:space="preserve"> (L368*10000) + (N368*100) + VLOOKUP( U368, $R$2:$T$61, 2, FALSE )</f>
        <v>211040</v>
      </c>
      <c r="P368" s="59" t="str">
        <f t="shared" si="185"/>
        <v>PROUH65 T2 RU350 DCB  (65 gal)</v>
      </c>
      <c r="Q368" s="156">
        <f>COUNTIF(P$64:P$428, P368)</f>
        <v>1</v>
      </c>
      <c r="R368" s="13" t="s">
        <v>252</v>
      </c>
      <c r="S368" s="14">
        <v>65</v>
      </c>
      <c r="T368" s="99" t="s">
        <v>264</v>
      </c>
      <c r="U368" s="80" t="s">
        <v>264</v>
      </c>
      <c r="V368" s="85" t="str">
        <f>VLOOKUP( U368, $R$2:$T$61, 3, FALSE )</f>
        <v>RheemHBDR4565</v>
      </c>
      <c r="W368" s="116">
        <v>0</v>
      </c>
      <c r="X368" s="46" t="s">
        <v>8</v>
      </c>
      <c r="Y368" s="47"/>
      <c r="Z368" s="44"/>
      <c r="AA368" s="127" t="str">
        <f t="shared" si="189"/>
        <v>2,     211040,   "PROUH65 T2 RU350 DCB  (65 gal)"</v>
      </c>
      <c r="AB368" s="129" t="str">
        <f t="shared" si="199"/>
        <v>Ruud</v>
      </c>
      <c r="AC368" s="6" t="s">
        <v>653</v>
      </c>
      <c r="AD368" s="154">
        <f>COUNTIF(AC$64:AC$428, AC368)</f>
        <v>1</v>
      </c>
      <c r="AE368" s="127" t="str">
        <f t="shared" si="190"/>
        <v xml:space="preserve">          case  PROUH65 T2 RU350 DCB  (65 gal)   :   "RuudPROUH65RU350DCB"</v>
      </c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  <c r="AMK368"/>
      <c r="AML368"/>
      <c r="AMM368"/>
      <c r="AMN368"/>
      <c r="AMO368"/>
      <c r="AMP368"/>
      <c r="AMQ368"/>
      <c r="AMR368"/>
      <c r="AMS368"/>
      <c r="AMT368"/>
      <c r="AMU368"/>
      <c r="AMV368"/>
      <c r="AMW368"/>
      <c r="AMX368"/>
      <c r="AMY368"/>
    </row>
    <row r="369" spans="3:1042" s="6" customFormat="1" ht="15" customHeight="1" x14ac:dyDescent="0.25">
      <c r="C369" s="6" t="str">
        <f t="shared" si="182"/>
        <v>Ruud</v>
      </c>
      <c r="D369" s="6" t="str">
        <f t="shared" si="183"/>
        <v>PROUH80 T2 RU350 D15  (80 gal)</v>
      </c>
      <c r="E369" s="6">
        <f t="shared" si="194"/>
        <v>211144</v>
      </c>
      <c r="F369" s="55">
        <f t="shared" si="152"/>
        <v>80</v>
      </c>
      <c r="G369" s="6" t="str">
        <f t="shared" si="184"/>
        <v>RheemHBDR2280</v>
      </c>
      <c r="H369" s="117">
        <f t="shared" si="180"/>
        <v>0</v>
      </c>
      <c r="I369" s="157" t="str">
        <f t="shared" si="195"/>
        <v>RuudPROUH80RU350D15</v>
      </c>
      <c r="J369" s="91" t="s">
        <v>192</v>
      </c>
      <c r="K369" s="32">
        <v>3</v>
      </c>
      <c r="L369" s="75">
        <f t="shared" si="181"/>
        <v>21</v>
      </c>
      <c r="M369" s="12" t="s">
        <v>96</v>
      </c>
      <c r="N369" s="62">
        <f t="shared" si="204"/>
        <v>11</v>
      </c>
      <c r="O369" s="62">
        <f xml:space="preserve"> (L369*10000) + (N369*100) + VLOOKUP( U369, $R$2:$T$61, 2, FALSE )</f>
        <v>211144</v>
      </c>
      <c r="P369" s="59" t="str">
        <f t="shared" si="185"/>
        <v>PROUH80 T2 RU350 D15  (80 gal)</v>
      </c>
      <c r="Q369" s="156">
        <f>COUNTIF(P$64:P$428, P369)</f>
        <v>1</v>
      </c>
      <c r="R369" s="13" t="s">
        <v>253</v>
      </c>
      <c r="S369" s="14">
        <v>80</v>
      </c>
      <c r="T369" s="99" t="s">
        <v>222</v>
      </c>
      <c r="U369" s="80" t="s">
        <v>222</v>
      </c>
      <c r="V369" s="85" t="str">
        <f>VLOOKUP( U369, $R$2:$T$61, 3, FALSE )</f>
        <v>RheemHBDR2280</v>
      </c>
      <c r="W369" s="116">
        <v>0</v>
      </c>
      <c r="X369" s="46" t="s">
        <v>255</v>
      </c>
      <c r="Y369" s="47"/>
      <c r="Z369" s="44"/>
      <c r="AA369" s="127" t="str">
        <f t="shared" si="189"/>
        <v>2,     211144,   "PROUH80 T2 RU350 D15  (80 gal)"</v>
      </c>
      <c r="AB369" s="129" t="str">
        <f t="shared" si="199"/>
        <v>Ruud</v>
      </c>
      <c r="AC369" t="s">
        <v>659</v>
      </c>
      <c r="AD369" s="154">
        <f>COUNTIF(AC$64:AC$428, AC369)</f>
        <v>1</v>
      </c>
      <c r="AE369" s="127" t="str">
        <f t="shared" si="190"/>
        <v xml:space="preserve">          case  PROUH80 T2 RU350 D15  (80 gal)   :   "RuudPROUH80RU350D15"</v>
      </c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  <c r="AMK369"/>
      <c r="AML369"/>
      <c r="AMM369"/>
      <c r="AMN369"/>
      <c r="AMO369"/>
      <c r="AMP369"/>
      <c r="AMQ369"/>
      <c r="AMR369"/>
      <c r="AMS369"/>
      <c r="AMT369"/>
      <c r="AMU369"/>
      <c r="AMV369"/>
      <c r="AMW369"/>
      <c r="AMX369"/>
      <c r="AMY369"/>
    </row>
    <row r="370" spans="3:1042" s="6" customFormat="1" ht="15" customHeight="1" x14ac:dyDescent="0.25">
      <c r="C370" s="6" t="str">
        <f t="shared" si="182"/>
        <v>Ruud</v>
      </c>
      <c r="D370" s="6" t="str">
        <f t="shared" si="183"/>
        <v>PROUH80 T2 RU350 DCB  (80 gal)</v>
      </c>
      <c r="E370" s="6">
        <f t="shared" si="194"/>
        <v>211241</v>
      </c>
      <c r="F370" s="55">
        <f t="shared" si="152"/>
        <v>80</v>
      </c>
      <c r="G370" s="6" t="str">
        <f t="shared" si="184"/>
        <v>RheemHBDR4580</v>
      </c>
      <c r="H370" s="117">
        <f t="shared" si="180"/>
        <v>0</v>
      </c>
      <c r="I370" s="157" t="str">
        <f t="shared" si="195"/>
        <v>RuudPROUH80RU350DCB</v>
      </c>
      <c r="J370" s="91" t="s">
        <v>192</v>
      </c>
      <c r="K370" s="32">
        <v>3</v>
      </c>
      <c r="L370" s="75">
        <f t="shared" si="181"/>
        <v>21</v>
      </c>
      <c r="M370" s="12" t="s">
        <v>96</v>
      </c>
      <c r="N370" s="62">
        <f t="shared" si="204"/>
        <v>12</v>
      </c>
      <c r="O370" s="62">
        <f xml:space="preserve"> (L370*10000) + (N370*100) + VLOOKUP( U370, $R$2:$T$61, 2, FALSE )</f>
        <v>211241</v>
      </c>
      <c r="P370" s="59" t="str">
        <f t="shared" si="185"/>
        <v>PROUH80 T2 RU350 DCB  (80 gal)</v>
      </c>
      <c r="Q370" s="156">
        <f>COUNTIF(P$64:P$428, P370)</f>
        <v>1</v>
      </c>
      <c r="R370" s="13" t="s">
        <v>254</v>
      </c>
      <c r="S370" s="14">
        <v>80</v>
      </c>
      <c r="T370" s="99" t="s">
        <v>265</v>
      </c>
      <c r="U370" s="80" t="s">
        <v>265</v>
      </c>
      <c r="V370" s="85" t="str">
        <f>VLOOKUP( U370, $R$2:$T$61, 3, FALSE )</f>
        <v>RheemHBDR4580</v>
      </c>
      <c r="W370" s="116">
        <v>0</v>
      </c>
      <c r="X370" s="46" t="s">
        <v>255</v>
      </c>
      <c r="Y370" s="47"/>
      <c r="Z370" s="44"/>
      <c r="AA370" s="127" t="str">
        <f t="shared" si="189"/>
        <v>2,     211241,   "PROUH80 T2 RU350 DCB  (80 gal)"</v>
      </c>
      <c r="AB370" s="129" t="str">
        <f t="shared" si="199"/>
        <v>Ruud</v>
      </c>
      <c r="AC370" t="s">
        <v>660</v>
      </c>
      <c r="AD370" s="154">
        <f>COUNTIF(AC$64:AC$428, AC370)</f>
        <v>1</v>
      </c>
      <c r="AE370" s="127" t="str">
        <f t="shared" si="190"/>
        <v xml:space="preserve">          case  PROUH80 T2 RU350 DCB  (80 gal)   :   "RuudPROUH80RU350DCB"</v>
      </c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  <c r="AMK370"/>
      <c r="AML370"/>
      <c r="AMM370"/>
      <c r="AMN370"/>
      <c r="AMO370"/>
      <c r="AMP370"/>
      <c r="AMQ370"/>
      <c r="AMR370"/>
      <c r="AMS370"/>
      <c r="AMT370"/>
      <c r="AMU370"/>
      <c r="AMV370"/>
      <c r="AMW370"/>
      <c r="AMX370"/>
      <c r="AMY370"/>
    </row>
    <row r="371" spans="3:1042" s="6" customFormat="1" ht="15" customHeight="1" x14ac:dyDescent="0.25">
      <c r="C371" s="6" t="str">
        <f t="shared" si="182"/>
        <v>Sanden</v>
      </c>
      <c r="D371" s="6" t="str">
        <f t="shared" si="183"/>
        <v>GS3-45HPA-US &amp; SAN-43SSAQA  (43 gal)</v>
      </c>
      <c r="E371" s="6">
        <f t="shared" si="194"/>
        <v>220116</v>
      </c>
      <c r="F371" s="55">
        <f t="shared" si="152"/>
        <v>43</v>
      </c>
      <c r="G371" s="6" t="str">
        <f t="shared" si="184"/>
        <v>Sanden40</v>
      </c>
      <c r="H371" s="117">
        <f t="shared" si="180"/>
        <v>0</v>
      </c>
      <c r="I371" s="157" t="str">
        <f t="shared" si="195"/>
        <v>SandenGS3_SAN43SSAQA</v>
      </c>
      <c r="J371" s="91" t="s">
        <v>192</v>
      </c>
      <c r="K371" s="32">
        <v>3</v>
      </c>
      <c r="L371" s="75">
        <f t="shared" si="181"/>
        <v>22</v>
      </c>
      <c r="M371" s="12" t="s">
        <v>97</v>
      </c>
      <c r="N371" s="61">
        <v>1</v>
      </c>
      <c r="O371" s="62">
        <f xml:space="preserve"> (L371*10000) + (N371*100) + VLOOKUP( U371, $R$2:$T$61, 2, FALSE )</f>
        <v>220116</v>
      </c>
      <c r="P371" s="59" t="str">
        <f t="shared" si="185"/>
        <v>GS3-45HPA-US &amp; SAN-43SSAQA  (43 gal)</v>
      </c>
      <c r="Q371" s="156">
        <f>COUNTIF(P$64:P$428, P371)</f>
        <v>1</v>
      </c>
      <c r="R371" s="93" t="s">
        <v>207</v>
      </c>
      <c r="S371" s="14">
        <v>43</v>
      </c>
      <c r="T371" s="30" t="s">
        <v>162</v>
      </c>
      <c r="U371" s="80" t="s">
        <v>162</v>
      </c>
      <c r="V371" s="85" t="str">
        <f>VLOOKUP( U371, $R$2:$T$61, 3, FALSE )</f>
        <v>Sanden40</v>
      </c>
      <c r="W371" s="116">
        <v>0</v>
      </c>
      <c r="X371" s="46">
        <v>4</v>
      </c>
      <c r="Y371" s="47">
        <v>42804</v>
      </c>
      <c r="Z371" s="44"/>
      <c r="AA371" s="127" t="str">
        <f t="shared" si="189"/>
        <v>2,     220116,   "GS3-45HPA-US &amp; SAN-43SSAQA  (43 gal)"</v>
      </c>
      <c r="AB371" s="128" t="str">
        <f>M371</f>
        <v>Sanden</v>
      </c>
      <c r="AC371" t="s">
        <v>666</v>
      </c>
      <c r="AD371" s="154">
        <f>COUNTIF(AC$64:AC$428, AC371)</f>
        <v>1</v>
      </c>
      <c r="AE371" s="127" t="str">
        <f t="shared" si="190"/>
        <v xml:space="preserve">          case  GS3-45HPA-US &amp; SAN-43SSAQA  (43 gal)   :   "SandenGS3_SAN43SSAQA"</v>
      </c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  <c r="AMK371"/>
      <c r="AML371"/>
      <c r="AMM371"/>
      <c r="AMN371"/>
      <c r="AMO371"/>
      <c r="AMP371"/>
      <c r="AMQ371"/>
      <c r="AMR371"/>
      <c r="AMS371"/>
      <c r="AMT371"/>
      <c r="AMU371"/>
      <c r="AMV371"/>
      <c r="AMW371"/>
      <c r="AMX371"/>
      <c r="AMY371"/>
    </row>
    <row r="372" spans="3:1042" s="6" customFormat="1" ht="15" customHeight="1" x14ac:dyDescent="0.25">
      <c r="C372" s="6" t="str">
        <f t="shared" si="182"/>
        <v>Sanden</v>
      </c>
      <c r="D372" s="6" t="str">
        <f t="shared" si="183"/>
        <v>GS3-45HPA-US &amp; GAUS-160QTA  (43 gal)</v>
      </c>
      <c r="E372" s="6">
        <f t="shared" si="194"/>
        <v>220216</v>
      </c>
      <c r="F372" s="55">
        <f t="shared" si="152"/>
        <v>43</v>
      </c>
      <c r="G372" s="6" t="str">
        <f t="shared" si="184"/>
        <v>Sanden40</v>
      </c>
      <c r="H372" s="117">
        <f t="shared" si="180"/>
        <v>0</v>
      </c>
      <c r="I372" s="157" t="str">
        <f t="shared" si="195"/>
        <v>SandenGS3_GAUS160QTA</v>
      </c>
      <c r="J372" s="91" t="s">
        <v>192</v>
      </c>
      <c r="K372" s="32">
        <v>3</v>
      </c>
      <c r="L372" s="75">
        <f t="shared" si="181"/>
        <v>22</v>
      </c>
      <c r="M372" s="12" t="s">
        <v>97</v>
      </c>
      <c r="N372" s="62">
        <f>N371+1</f>
        <v>2</v>
      </c>
      <c r="O372" s="62">
        <f xml:space="preserve"> (L372*10000) + (N372*100) + VLOOKUP( U372, $R$2:$T$61, 2, FALSE )</f>
        <v>220216</v>
      </c>
      <c r="P372" s="59" t="str">
        <f t="shared" si="185"/>
        <v>GS3-45HPA-US &amp; GAUS-160QTA  (43 gal)</v>
      </c>
      <c r="Q372" s="156">
        <f>COUNTIF(P$64:P$428, P372)</f>
        <v>1</v>
      </c>
      <c r="R372" s="93" t="s">
        <v>208</v>
      </c>
      <c r="S372" s="14">
        <v>43</v>
      </c>
      <c r="T372" s="30" t="s">
        <v>162</v>
      </c>
      <c r="U372" s="80" t="s">
        <v>162</v>
      </c>
      <c r="V372" s="85" t="str">
        <f>VLOOKUP( U372, $R$2:$T$61, 3, FALSE )</f>
        <v>Sanden40</v>
      </c>
      <c r="W372" s="116">
        <v>0</v>
      </c>
      <c r="X372" s="46">
        <f>[1]ESTAR_to_AWHS!I68</f>
        <v>3</v>
      </c>
      <c r="Y372" s="47">
        <v>42804</v>
      </c>
      <c r="Z372" s="44"/>
      <c r="AA372" s="127" t="str">
        <f t="shared" si="189"/>
        <v>2,     220216,   "GS3-45HPA-US &amp; GAUS-160QTA  (43 gal)"</v>
      </c>
      <c r="AB372" s="129" t="str">
        <f t="shared" si="199"/>
        <v>Sanden</v>
      </c>
      <c r="AC372" t="s">
        <v>664</v>
      </c>
      <c r="AD372" s="154">
        <f>COUNTIF(AC$64:AC$428, AC372)</f>
        <v>1</v>
      </c>
      <c r="AE372" s="127" t="str">
        <f t="shared" si="190"/>
        <v xml:space="preserve">          case  GS3-45HPA-US &amp; GAUS-160QTA  (43 gal)   :   "SandenGS3_GAUS160QTA"</v>
      </c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  <c r="AMK372"/>
      <c r="AML372"/>
      <c r="AMM372"/>
      <c r="AMN372"/>
      <c r="AMO372"/>
      <c r="AMP372"/>
      <c r="AMQ372"/>
      <c r="AMR372"/>
      <c r="AMS372"/>
      <c r="AMT372"/>
      <c r="AMU372"/>
      <c r="AMV372"/>
      <c r="AMW372"/>
      <c r="AMX372"/>
      <c r="AMY372"/>
    </row>
    <row r="373" spans="3:1042" s="6" customFormat="1" ht="15" customHeight="1" x14ac:dyDescent="0.25">
      <c r="C373" s="6" t="str">
        <f t="shared" si="182"/>
        <v>Sanden</v>
      </c>
      <c r="D373" s="6" t="str">
        <f t="shared" si="183"/>
        <v>GS3-45HPA-US &amp; SAN-83SSAQA  (83 gal)</v>
      </c>
      <c r="E373" s="6">
        <f t="shared" si="194"/>
        <v>220317</v>
      </c>
      <c r="F373" s="55">
        <f t="shared" ref="F373:F379" si="205">S373</f>
        <v>83</v>
      </c>
      <c r="G373" s="6" t="str">
        <f t="shared" si="184"/>
        <v>Sanden80</v>
      </c>
      <c r="H373" s="117">
        <f t="shared" si="180"/>
        <v>0</v>
      </c>
      <c r="I373" s="157" t="str">
        <f t="shared" si="195"/>
        <v>SandenGS3_SAN83SSAQA</v>
      </c>
      <c r="J373" s="91" t="s">
        <v>192</v>
      </c>
      <c r="K373" s="32">
        <v>3</v>
      </c>
      <c r="L373" s="75">
        <f t="shared" si="181"/>
        <v>22</v>
      </c>
      <c r="M373" s="12" t="s">
        <v>97</v>
      </c>
      <c r="N373" s="62">
        <f t="shared" ref="N373:N376" si="206">N372+1</f>
        <v>3</v>
      </c>
      <c r="O373" s="62">
        <f xml:space="preserve"> (L373*10000) + (N373*100) + VLOOKUP( U373, $R$2:$T$61, 2, FALSE )</f>
        <v>220317</v>
      </c>
      <c r="P373" s="59" t="str">
        <f t="shared" si="185"/>
        <v>GS3-45HPA-US &amp; SAN-83SSAQA  (83 gal)</v>
      </c>
      <c r="Q373" s="156">
        <f>COUNTIF(P$64:P$428, P373)</f>
        <v>1</v>
      </c>
      <c r="R373" s="93" t="s">
        <v>209</v>
      </c>
      <c r="S373" s="14">
        <v>83</v>
      </c>
      <c r="T373" s="30" t="s">
        <v>163</v>
      </c>
      <c r="U373" s="80" t="s">
        <v>163</v>
      </c>
      <c r="V373" s="85" t="str">
        <f>VLOOKUP( U373, $R$2:$T$61, 3, FALSE )</f>
        <v>Sanden80</v>
      </c>
      <c r="W373" s="116">
        <v>0</v>
      </c>
      <c r="X373" s="46"/>
      <c r="Y373" s="47"/>
      <c r="Z373" s="44"/>
      <c r="AA373" s="127" t="str">
        <f t="shared" si="189"/>
        <v>2,     220317,   "GS3-45HPA-US &amp; SAN-83SSAQA  (83 gal)"</v>
      </c>
      <c r="AB373" s="129" t="str">
        <f t="shared" si="199"/>
        <v>Sanden</v>
      </c>
      <c r="AC373" t="s">
        <v>667</v>
      </c>
      <c r="AD373" s="154">
        <f>COUNTIF(AC$64:AC$428, AC373)</f>
        <v>1</v>
      </c>
      <c r="AE373" s="127" t="str">
        <f t="shared" si="190"/>
        <v xml:space="preserve">          case  GS3-45HPA-US &amp; SAN-83SSAQA  (83 gal)   :   "SandenGS3_SAN83SSAQA"</v>
      </c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  <c r="AMK373"/>
      <c r="AML373"/>
      <c r="AMM373"/>
      <c r="AMN373"/>
      <c r="AMO373"/>
      <c r="AMP373"/>
      <c r="AMQ373"/>
      <c r="AMR373"/>
      <c r="AMS373"/>
      <c r="AMT373"/>
      <c r="AMU373"/>
      <c r="AMV373"/>
      <c r="AMW373"/>
      <c r="AMX373"/>
      <c r="AMY373"/>
    </row>
    <row r="374" spans="3:1042" s="6" customFormat="1" ht="15" customHeight="1" x14ac:dyDescent="0.25">
      <c r="C374" s="6" t="str">
        <f t="shared" si="182"/>
        <v>Sanden</v>
      </c>
      <c r="D374" s="6" t="str">
        <f t="shared" si="183"/>
        <v>GS3-45HPA-US &amp; GAUS-315EQTD  (83 gal)</v>
      </c>
      <c r="E374" s="6">
        <f t="shared" si="194"/>
        <v>220417</v>
      </c>
      <c r="F374" s="55">
        <f t="shared" si="205"/>
        <v>83</v>
      </c>
      <c r="G374" s="6" t="str">
        <f t="shared" si="184"/>
        <v>Sanden80</v>
      </c>
      <c r="H374" s="117">
        <f t="shared" si="180"/>
        <v>0</v>
      </c>
      <c r="I374" s="157" t="str">
        <f t="shared" si="195"/>
        <v>SandenGS3_GAUS315EQTD</v>
      </c>
      <c r="J374" s="91" t="s">
        <v>192</v>
      </c>
      <c r="K374" s="32">
        <v>3</v>
      </c>
      <c r="L374" s="75">
        <f t="shared" si="181"/>
        <v>22</v>
      </c>
      <c r="M374" s="12" t="s">
        <v>97</v>
      </c>
      <c r="N374" s="62">
        <f t="shared" si="206"/>
        <v>4</v>
      </c>
      <c r="O374" s="62">
        <f xml:space="preserve"> (L374*10000) + (N374*100) + VLOOKUP( U374, $R$2:$T$61, 2, FALSE )</f>
        <v>220417</v>
      </c>
      <c r="P374" s="59" t="str">
        <f t="shared" si="185"/>
        <v>GS3-45HPA-US &amp; GAUS-315EQTD  (83 gal)</v>
      </c>
      <c r="Q374" s="156">
        <f>COUNTIF(P$64:P$428, P374)</f>
        <v>1</v>
      </c>
      <c r="R374" s="93" t="s">
        <v>210</v>
      </c>
      <c r="S374" s="14">
        <v>83</v>
      </c>
      <c r="T374" s="30" t="s">
        <v>163</v>
      </c>
      <c r="U374" s="80" t="s">
        <v>163</v>
      </c>
      <c r="V374" s="85" t="str">
        <f>VLOOKUP( U374, $R$2:$T$61, 3, FALSE )</f>
        <v>Sanden80</v>
      </c>
      <c r="W374" s="116">
        <v>0</v>
      </c>
      <c r="X374" s="46"/>
      <c r="Y374" s="47"/>
      <c r="Z374" s="44"/>
      <c r="AA374" s="127" t="str">
        <f t="shared" si="189"/>
        <v>2,     220417,   "GS3-45HPA-US &amp; GAUS-315EQTD  (83 gal)"</v>
      </c>
      <c r="AB374" s="129" t="str">
        <f t="shared" si="199"/>
        <v>Sanden</v>
      </c>
      <c r="AC374" t="s">
        <v>665</v>
      </c>
      <c r="AD374" s="154">
        <f>COUNTIF(AC$64:AC$428, AC374)</f>
        <v>1</v>
      </c>
      <c r="AE374" s="127" t="str">
        <f t="shared" si="190"/>
        <v xml:space="preserve">          case  GS3-45HPA-US &amp; GAUS-315EQTD  (83 gal)   :   "SandenGS3_GAUS315EQTD"</v>
      </c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  <c r="AMK374"/>
      <c r="AML374"/>
      <c r="AMM374"/>
      <c r="AMN374"/>
      <c r="AMO374"/>
      <c r="AMP374"/>
      <c r="AMQ374"/>
      <c r="AMR374"/>
      <c r="AMS374"/>
      <c r="AMT374"/>
      <c r="AMU374"/>
      <c r="AMV374"/>
      <c r="AMW374"/>
      <c r="AMX374"/>
      <c r="AMY374"/>
    </row>
    <row r="375" spans="3:1042" s="6" customFormat="1" ht="15" customHeight="1" x14ac:dyDescent="0.25">
      <c r="C375" s="6" t="str">
        <f t="shared" si="182"/>
        <v>Sanden</v>
      </c>
      <c r="D375" s="6" t="str">
        <f t="shared" si="183"/>
        <v>GUS-45HPA-US &amp; SAN-83SSAQA  (83 gal)</v>
      </c>
      <c r="E375" s="6">
        <f t="shared" si="194"/>
        <v>220517</v>
      </c>
      <c r="F375" s="55">
        <f t="shared" si="205"/>
        <v>83</v>
      </c>
      <c r="G375" s="6" t="str">
        <f t="shared" si="184"/>
        <v>Sanden80</v>
      </c>
      <c r="H375" s="117">
        <f t="shared" si="180"/>
        <v>0</v>
      </c>
      <c r="I375" s="157" t="str">
        <f t="shared" si="195"/>
        <v>SandenGUS_SAN83SSAQA</v>
      </c>
      <c r="J375" s="91" t="s">
        <v>192</v>
      </c>
      <c r="K375" s="32">
        <v>3</v>
      </c>
      <c r="L375" s="75">
        <f t="shared" si="181"/>
        <v>22</v>
      </c>
      <c r="M375" s="12" t="s">
        <v>97</v>
      </c>
      <c r="N375" s="62">
        <f t="shared" si="206"/>
        <v>5</v>
      </c>
      <c r="O375" s="62">
        <f xml:space="preserve"> (L375*10000) + (N375*100) + VLOOKUP( U375, $R$2:$T$61, 2, FALSE )</f>
        <v>220517</v>
      </c>
      <c r="P375" s="59" t="str">
        <f t="shared" si="185"/>
        <v>GUS-45HPA-US &amp; SAN-83SSAQA  (83 gal)</v>
      </c>
      <c r="Q375" s="156">
        <f>COUNTIF(P$64:P$428, P375)</f>
        <v>1</v>
      </c>
      <c r="R375" s="93" t="s">
        <v>211</v>
      </c>
      <c r="S375" s="14">
        <v>83</v>
      </c>
      <c r="T375" s="30" t="s">
        <v>163</v>
      </c>
      <c r="U375" s="80" t="s">
        <v>163</v>
      </c>
      <c r="V375" s="85" t="str">
        <f>VLOOKUP( U375, $R$2:$T$61, 3, FALSE )</f>
        <v>Sanden80</v>
      </c>
      <c r="W375" s="116">
        <v>0</v>
      </c>
      <c r="X375" s="46"/>
      <c r="Y375" s="47"/>
      <c r="Z375" s="44"/>
      <c r="AA375" s="127" t="str">
        <f t="shared" si="189"/>
        <v>2,     220517,   "GUS-45HPA-US &amp; SAN-83SSAQA  (83 gal)"</v>
      </c>
      <c r="AB375" s="129" t="str">
        <f t="shared" si="199"/>
        <v>Sanden</v>
      </c>
      <c r="AC375" t="s">
        <v>669</v>
      </c>
      <c r="AD375" s="154">
        <f>COUNTIF(AC$64:AC$428, AC375)</f>
        <v>1</v>
      </c>
      <c r="AE375" s="127" t="str">
        <f t="shared" si="190"/>
        <v xml:space="preserve">          case  GUS-45HPA-US &amp; SAN-83SSAQA  (83 gal)   :   "SandenGUS_SAN83SSAQA"</v>
      </c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  <c r="AMK375"/>
      <c r="AML375"/>
      <c r="AMM375"/>
      <c r="AMN375"/>
      <c r="AMO375"/>
      <c r="AMP375"/>
      <c r="AMQ375"/>
      <c r="AMR375"/>
      <c r="AMS375"/>
      <c r="AMT375"/>
      <c r="AMU375"/>
      <c r="AMV375"/>
      <c r="AMW375"/>
      <c r="AMX375"/>
      <c r="AMY375"/>
    </row>
    <row r="376" spans="3:1042" s="6" customFormat="1" ht="15" customHeight="1" x14ac:dyDescent="0.25">
      <c r="C376" s="6" t="str">
        <f t="shared" si="182"/>
        <v>Sanden</v>
      </c>
      <c r="D376" s="6" t="str">
        <f t="shared" si="183"/>
        <v>GUS-45HPA-US &amp; GAUS-315EQTD  (83 gal)</v>
      </c>
      <c r="E376" s="6">
        <f t="shared" si="194"/>
        <v>220617</v>
      </c>
      <c r="F376" s="55">
        <f t="shared" si="205"/>
        <v>83</v>
      </c>
      <c r="G376" s="6" t="str">
        <f t="shared" si="184"/>
        <v>Sanden80</v>
      </c>
      <c r="H376" s="117">
        <f t="shared" si="180"/>
        <v>0</v>
      </c>
      <c r="I376" s="157" t="str">
        <f t="shared" si="195"/>
        <v>SandenGUS_GAUS315EQTD</v>
      </c>
      <c r="J376" s="91" t="s">
        <v>192</v>
      </c>
      <c r="K376" s="32">
        <v>3</v>
      </c>
      <c r="L376" s="75">
        <f t="shared" si="181"/>
        <v>22</v>
      </c>
      <c r="M376" s="12" t="s">
        <v>97</v>
      </c>
      <c r="N376" s="62">
        <f t="shared" si="206"/>
        <v>6</v>
      </c>
      <c r="O376" s="62">
        <f xml:space="preserve"> (L376*10000) + (N376*100) + VLOOKUP( U376, $R$2:$T$61, 2, FALSE )</f>
        <v>220617</v>
      </c>
      <c r="P376" s="59" t="str">
        <f t="shared" si="185"/>
        <v>GUS-45HPA-US &amp; GAUS-315EQTD  (83 gal)</v>
      </c>
      <c r="Q376" s="156">
        <f>COUNTIF(P$64:P$428, P376)</f>
        <v>1</v>
      </c>
      <c r="R376" s="93" t="s">
        <v>212</v>
      </c>
      <c r="S376" s="14">
        <v>83</v>
      </c>
      <c r="T376" s="30" t="s">
        <v>163</v>
      </c>
      <c r="U376" s="80" t="s">
        <v>163</v>
      </c>
      <c r="V376" s="85" t="str">
        <f>VLOOKUP( U376, $R$2:$T$61, 3, FALSE )</f>
        <v>Sanden80</v>
      </c>
      <c r="W376" s="116">
        <v>0</v>
      </c>
      <c r="X376" s="46"/>
      <c r="Y376" s="47"/>
      <c r="Z376" s="44"/>
      <c r="AA376" s="127" t="str">
        <f t="shared" si="189"/>
        <v>2,     220617,   "GUS-45HPA-US &amp; GAUS-315EQTD  (83 gal)"</v>
      </c>
      <c r="AB376" s="129" t="str">
        <f t="shared" si="199"/>
        <v>Sanden</v>
      </c>
      <c r="AC376" t="s">
        <v>668</v>
      </c>
      <c r="AD376" s="154">
        <f>COUNTIF(AC$64:AC$428, AC376)</f>
        <v>1</v>
      </c>
      <c r="AE376" s="127" t="str">
        <f t="shared" si="190"/>
        <v xml:space="preserve">          case  GUS-45HPA-US &amp; GAUS-315EQTD  (83 gal)   :   "SandenGUS_GAUS315EQTD"</v>
      </c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  <c r="AMK376"/>
      <c r="AML376"/>
      <c r="AMM376"/>
      <c r="AMN376"/>
      <c r="AMO376"/>
      <c r="AMP376"/>
      <c r="AMQ376"/>
      <c r="AMR376"/>
      <c r="AMS376"/>
      <c r="AMT376"/>
      <c r="AMU376"/>
      <c r="AMV376"/>
      <c r="AMW376"/>
      <c r="AMX376"/>
      <c r="AMY376"/>
    </row>
    <row r="377" spans="3:1042" s="6" customFormat="1" ht="15" customHeight="1" x14ac:dyDescent="0.25">
      <c r="C377" s="150" t="str">
        <f t="shared" ref="C377:C379" si="207">M377</f>
        <v>State</v>
      </c>
      <c r="D377" s="150" t="str">
        <f t="shared" ref="D377:D379" si="208">P377</f>
        <v>HPSX-50 DHPT 2**  (50 gal, JA13)</v>
      </c>
      <c r="E377" s="150">
        <f t="shared" ref="E377:E379" si="209">O377</f>
        <v>231683</v>
      </c>
      <c r="F377" s="55">
        <f t="shared" si="205"/>
        <v>50</v>
      </c>
      <c r="G377" s="6" t="str">
        <f t="shared" ref="G377:G379" si="210">V377</f>
        <v>AOSmithHPTS50</v>
      </c>
      <c r="H377" s="117">
        <f t="shared" ref="H377:H379" si="211">W377</f>
        <v>1</v>
      </c>
      <c r="I377" s="157" t="str">
        <f t="shared" ref="I377:I379" si="212">AC377</f>
        <v>StateHPSX50DHPT2xx</v>
      </c>
      <c r="J377" s="91" t="s">
        <v>192</v>
      </c>
      <c r="K377" s="32">
        <v>4</v>
      </c>
      <c r="L377" s="75">
        <f t="shared" ref="L377:L379" si="213">VLOOKUP( M377, $M$2:$N$21, 2, FALSE )</f>
        <v>23</v>
      </c>
      <c r="M377" s="160" t="s">
        <v>39</v>
      </c>
      <c r="N377" s="61">
        <v>16</v>
      </c>
      <c r="O377" s="62">
        <f xml:space="preserve"> (L377*10000) + (N377*100) + VLOOKUP( U377, $R$2:$T$61, 2, FALSE )</f>
        <v>231683</v>
      </c>
      <c r="P377" s="59" t="str">
        <f t="shared" ref="P377:P379" si="214">R377 &amp; "  (" &amp; S377 &amp; " gal" &amp; IF(W377&gt;0, ", JA13)", ")")</f>
        <v>HPSX-50 DHPT 2**  (50 gal, JA13)</v>
      </c>
      <c r="Q377" s="156">
        <f>COUNTIF(P$64:P$428, P377)</f>
        <v>1</v>
      </c>
      <c r="R377" s="26" t="s">
        <v>863</v>
      </c>
      <c r="S377" s="27">
        <v>50</v>
      </c>
      <c r="T377" s="161" t="s">
        <v>827</v>
      </c>
      <c r="U377" s="80" t="s">
        <v>827</v>
      </c>
      <c r="V377" s="85" t="str">
        <f>VLOOKUP( U377, $R$2:$T$61, 3, FALSE )</f>
        <v>AOSmithHPTS50</v>
      </c>
      <c r="W377" s="118">
        <v>1</v>
      </c>
      <c r="X377" s="42" t="s">
        <v>8</v>
      </c>
      <c r="Y377" s="153">
        <v>44728</v>
      </c>
      <c r="Z377" s="44" t="s">
        <v>80</v>
      </c>
      <c r="AA377" s="127" t="str">
        <f t="shared" si="189"/>
        <v>2,     231683,   "HPSX-50 DHPT 2**  (50 gal, JA13)"</v>
      </c>
      <c r="AB377" s="128" t="str">
        <f>M377</f>
        <v>State</v>
      </c>
      <c r="AC377" s="162" t="s">
        <v>866</v>
      </c>
      <c r="AD377" s="154">
        <f>COUNTIF(AC$64:AC$428, AC377)</f>
        <v>1</v>
      </c>
      <c r="AE377" s="127" t="str">
        <f t="shared" si="190"/>
        <v xml:space="preserve">          case  HPSX-50 DHPT 2**  (50 gal, JA13)   :   "StateHPSX50DHPT2xx"</v>
      </c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</row>
    <row r="378" spans="3:1042" s="6" customFormat="1" ht="15" customHeight="1" x14ac:dyDescent="0.25">
      <c r="C378" s="150" t="str">
        <f t="shared" si="207"/>
        <v>State</v>
      </c>
      <c r="D378" s="150" t="str">
        <f t="shared" si="208"/>
        <v>HPSX-66-DHPT 2**  (66 gal, JA13)</v>
      </c>
      <c r="E378" s="150">
        <f t="shared" si="209"/>
        <v>231784</v>
      </c>
      <c r="F378" s="55">
        <f t="shared" si="205"/>
        <v>66</v>
      </c>
      <c r="G378" s="6" t="str">
        <f t="shared" si="210"/>
        <v>AOSmithHPTS66</v>
      </c>
      <c r="H378" s="117">
        <f t="shared" si="211"/>
        <v>1</v>
      </c>
      <c r="I378" s="157" t="str">
        <f t="shared" si="212"/>
        <v>StateHPSX66DHPT2xx</v>
      </c>
      <c r="J378" s="91" t="s">
        <v>192</v>
      </c>
      <c r="K378" s="33">
        <v>4</v>
      </c>
      <c r="L378" s="75">
        <f t="shared" si="213"/>
        <v>23</v>
      </c>
      <c r="M378" s="18" t="s">
        <v>39</v>
      </c>
      <c r="N378" s="62">
        <f t="shared" ref="N378:N379" si="215">N377+1</f>
        <v>17</v>
      </c>
      <c r="O378" s="62">
        <f xml:space="preserve"> (L378*10000) + (N378*100) + VLOOKUP( U378, $R$2:$T$61, 2, FALSE )</f>
        <v>231784</v>
      </c>
      <c r="P378" s="59" t="str">
        <f t="shared" si="214"/>
        <v>HPSX-66-DHPT 2**  (66 gal, JA13)</v>
      </c>
      <c r="Q378" s="156">
        <f>COUNTIF(P$64:P$428, P378)</f>
        <v>1</v>
      </c>
      <c r="R378" s="151" t="s">
        <v>864</v>
      </c>
      <c r="S378" s="152">
        <v>66</v>
      </c>
      <c r="T378" s="161" t="s">
        <v>828</v>
      </c>
      <c r="U378" s="80" t="s">
        <v>828</v>
      </c>
      <c r="V378" s="85" t="str">
        <f>VLOOKUP( U378, $R$2:$T$61, 3, FALSE )</f>
        <v>AOSmithHPTS66</v>
      </c>
      <c r="W378" s="118">
        <v>1</v>
      </c>
      <c r="X378" s="42">
        <v>3</v>
      </c>
      <c r="Y378" s="153">
        <v>44728</v>
      </c>
      <c r="Z378" s="44" t="s">
        <v>80</v>
      </c>
      <c r="AA378" s="127" t="str">
        <f t="shared" si="189"/>
        <v>2,     231784,   "HPSX-66-DHPT 2**  (66 gal, JA13)"</v>
      </c>
      <c r="AB378" s="129" t="str">
        <f t="shared" si="199"/>
        <v>State</v>
      </c>
      <c r="AC378" s="162" t="s">
        <v>867</v>
      </c>
      <c r="AD378" s="154">
        <f>COUNTIF(AC$64:AC$428, AC378)</f>
        <v>1</v>
      </c>
      <c r="AE378" s="127" t="str">
        <f t="shared" si="190"/>
        <v xml:space="preserve">          case  HPSX-66-DHPT 2**  (66 gal, JA13)   :   "StateHPSX66DHPT2xx"</v>
      </c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8"/>
      <c r="EG378" s="28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X378" s="28"/>
      <c r="EY378" s="28"/>
      <c r="EZ378" s="28"/>
      <c r="FA378" s="28"/>
      <c r="FB378" s="28"/>
      <c r="FC378" s="28"/>
      <c r="FD378" s="28"/>
      <c r="FE378" s="28"/>
      <c r="FF378" s="28"/>
      <c r="FG378" s="28"/>
      <c r="FH378" s="28"/>
      <c r="FI378" s="28"/>
      <c r="FJ378" s="28"/>
      <c r="FK378" s="28"/>
      <c r="FL378" s="28"/>
      <c r="FM378" s="28"/>
      <c r="FN378" s="28"/>
      <c r="FO378" s="28"/>
      <c r="FP378" s="28"/>
      <c r="FQ378" s="28"/>
      <c r="FR378" s="28"/>
      <c r="FS378" s="28"/>
      <c r="FT378" s="28"/>
      <c r="FU378" s="28"/>
      <c r="FV378" s="28"/>
      <c r="FW378" s="28"/>
      <c r="FX378" s="28"/>
      <c r="FY378" s="28"/>
      <c r="FZ378" s="28"/>
      <c r="GA378" s="28"/>
      <c r="GB378" s="28"/>
      <c r="GC378" s="28"/>
      <c r="GD378" s="28"/>
      <c r="GE378" s="28"/>
      <c r="GF378" s="28"/>
      <c r="GG378" s="28"/>
      <c r="GH378" s="28"/>
      <c r="GI378" s="28"/>
      <c r="GJ378" s="28"/>
      <c r="GK378" s="28"/>
      <c r="GL378" s="28"/>
      <c r="GM378" s="28"/>
      <c r="GN378" s="28"/>
      <c r="GO378" s="28"/>
      <c r="GP378" s="28"/>
      <c r="GQ378" s="28"/>
      <c r="GR378" s="28"/>
      <c r="GS378" s="28"/>
      <c r="GT378" s="28"/>
      <c r="GU378" s="28"/>
      <c r="GV378" s="28"/>
      <c r="GW378" s="28"/>
      <c r="GX378" s="28"/>
      <c r="GY378" s="28"/>
      <c r="GZ378" s="28"/>
      <c r="HA378" s="28"/>
      <c r="HB378" s="28"/>
      <c r="HC378" s="28"/>
      <c r="HD378" s="28"/>
      <c r="HE378" s="28"/>
      <c r="HF378" s="28"/>
      <c r="HG378" s="28"/>
      <c r="HH378" s="28"/>
      <c r="HI378" s="28"/>
      <c r="HJ378" s="28"/>
      <c r="HK378" s="28"/>
      <c r="HL378" s="28"/>
      <c r="HM378" s="28"/>
      <c r="HN378" s="28"/>
      <c r="HO378" s="28"/>
      <c r="HP378" s="28"/>
      <c r="HQ378" s="28"/>
      <c r="HR378" s="28"/>
      <c r="HS378" s="28"/>
      <c r="HT378" s="28"/>
      <c r="HU378" s="28"/>
      <c r="HV378" s="28"/>
      <c r="HW378" s="28"/>
      <c r="HX378" s="28"/>
      <c r="HY378" s="28"/>
      <c r="HZ378" s="28"/>
      <c r="IA378" s="28"/>
      <c r="IB378" s="28"/>
      <c r="IC378" s="28"/>
      <c r="ID378" s="28"/>
      <c r="IE378" s="28"/>
      <c r="IF378" s="28"/>
      <c r="IG378" s="28"/>
      <c r="IH378" s="28"/>
      <c r="II378" s="28"/>
      <c r="IJ378" s="28"/>
      <c r="IK378" s="28"/>
      <c r="IL378" s="28"/>
      <c r="IM378" s="28"/>
      <c r="IN378" s="28"/>
      <c r="IO378" s="28"/>
      <c r="IP378" s="28"/>
      <c r="IQ378" s="28"/>
      <c r="IR378" s="28"/>
      <c r="IS378" s="28"/>
      <c r="IT378" s="28"/>
      <c r="IU378" s="28"/>
      <c r="IV378" s="28"/>
      <c r="IW378" s="28"/>
      <c r="IX378" s="28"/>
      <c r="IY378" s="28"/>
      <c r="IZ378" s="28"/>
      <c r="JA378" s="28"/>
      <c r="JB378" s="28"/>
      <c r="JC378" s="28"/>
      <c r="JD378" s="28"/>
      <c r="JE378" s="28"/>
      <c r="JF378" s="28"/>
      <c r="JG378" s="28"/>
      <c r="JH378" s="28"/>
      <c r="JI378" s="28"/>
      <c r="JJ378" s="28"/>
      <c r="JK378" s="28"/>
      <c r="JL378" s="28"/>
      <c r="JM378" s="28"/>
      <c r="JN378" s="28"/>
      <c r="JO378" s="28"/>
      <c r="JP378" s="28"/>
      <c r="JQ378" s="28"/>
      <c r="JR378" s="28"/>
      <c r="JS378" s="28"/>
      <c r="JT378" s="28"/>
      <c r="JU378" s="28"/>
      <c r="JV378" s="28"/>
      <c r="JW378" s="28"/>
      <c r="JX378" s="28"/>
      <c r="JY378" s="28"/>
      <c r="JZ378" s="28"/>
      <c r="KA378" s="28"/>
      <c r="KB378" s="28"/>
      <c r="KC378" s="28"/>
      <c r="KD378" s="28"/>
      <c r="KE378" s="28"/>
      <c r="KF378" s="28"/>
      <c r="KG378" s="28"/>
      <c r="KH378" s="28"/>
      <c r="KI378" s="28"/>
      <c r="KJ378" s="28"/>
      <c r="KK378" s="28"/>
      <c r="KL378" s="28"/>
      <c r="KM378" s="28"/>
      <c r="KN378" s="28"/>
      <c r="KO378" s="28"/>
      <c r="KP378" s="28"/>
      <c r="KQ378" s="28"/>
      <c r="KR378" s="28"/>
      <c r="KS378" s="28"/>
      <c r="KT378" s="28"/>
      <c r="KU378" s="28"/>
      <c r="KV378" s="28"/>
      <c r="KW378" s="28"/>
      <c r="KX378" s="28"/>
      <c r="KY378" s="28"/>
      <c r="KZ378" s="28"/>
      <c r="LA378" s="28"/>
      <c r="LB378" s="28"/>
      <c r="LC378" s="28"/>
      <c r="LD378" s="28"/>
      <c r="LE378" s="28"/>
      <c r="LF378" s="28"/>
      <c r="LG378" s="28"/>
      <c r="LH378" s="28"/>
      <c r="LI378" s="28"/>
      <c r="LJ378" s="28"/>
      <c r="LK378" s="28"/>
      <c r="LL378" s="28"/>
      <c r="LM378" s="28"/>
      <c r="LN378" s="28"/>
      <c r="LO378" s="28"/>
      <c r="LP378" s="28"/>
      <c r="LQ378" s="28"/>
      <c r="LR378" s="28"/>
      <c r="LS378" s="28"/>
      <c r="LT378" s="28"/>
      <c r="LU378" s="28"/>
      <c r="LV378" s="28"/>
      <c r="LW378" s="28"/>
      <c r="LX378" s="28"/>
      <c r="LY378" s="28"/>
      <c r="LZ378" s="28"/>
      <c r="MA378" s="28"/>
      <c r="MB378" s="28"/>
      <c r="MC378" s="28"/>
      <c r="MD378" s="28"/>
      <c r="ME378" s="28"/>
      <c r="MF378" s="28"/>
      <c r="MG378" s="28"/>
      <c r="MH378" s="28"/>
      <c r="MI378" s="28"/>
      <c r="MJ378" s="28"/>
      <c r="MK378" s="28"/>
      <c r="ML378" s="28"/>
      <c r="MM378" s="28"/>
      <c r="MN378" s="28"/>
      <c r="MO378" s="28"/>
      <c r="MP378" s="28"/>
      <c r="MQ378" s="28"/>
      <c r="MR378" s="28"/>
      <c r="MS378" s="28"/>
      <c r="MT378" s="28"/>
      <c r="MU378" s="28"/>
      <c r="MV378" s="28"/>
      <c r="MW378" s="28"/>
      <c r="MX378" s="28"/>
      <c r="MY378" s="28"/>
      <c r="MZ378" s="28"/>
      <c r="NA378" s="28"/>
      <c r="NB378" s="28"/>
      <c r="NC378" s="28"/>
      <c r="ND378" s="28"/>
      <c r="NE378" s="28"/>
      <c r="NF378" s="28"/>
      <c r="NG378" s="28"/>
      <c r="NH378" s="28"/>
      <c r="NI378" s="28"/>
      <c r="NJ378" s="28"/>
      <c r="NK378" s="28"/>
      <c r="NL378" s="28"/>
      <c r="NM378" s="28"/>
      <c r="NN378" s="28"/>
      <c r="NO378" s="28"/>
      <c r="NP378" s="28"/>
      <c r="NQ378" s="28"/>
      <c r="NR378" s="28"/>
      <c r="NS378" s="28"/>
      <c r="NT378" s="28"/>
      <c r="NU378" s="28"/>
      <c r="NV378" s="28"/>
      <c r="NW378" s="28"/>
      <c r="NX378" s="28"/>
      <c r="NY378" s="28"/>
      <c r="NZ378" s="28"/>
      <c r="OA378" s="28"/>
      <c r="OB378" s="28"/>
      <c r="OC378" s="28"/>
      <c r="OD378" s="28"/>
      <c r="OE378" s="28"/>
      <c r="OF378" s="28"/>
      <c r="OG378" s="28"/>
      <c r="OH378" s="28"/>
      <c r="OI378" s="28"/>
      <c r="OJ378" s="28"/>
      <c r="OK378" s="28"/>
      <c r="OL378" s="28"/>
      <c r="OM378" s="28"/>
      <c r="ON378" s="28"/>
      <c r="OO378" s="28"/>
      <c r="OP378" s="28"/>
      <c r="OQ378" s="28"/>
      <c r="OR378" s="28"/>
      <c r="OS378" s="28"/>
      <c r="OT378" s="28"/>
      <c r="OU378" s="28"/>
      <c r="OV378" s="28"/>
      <c r="OW378" s="28"/>
      <c r="OX378" s="28"/>
      <c r="OY378" s="28"/>
      <c r="OZ378" s="28"/>
      <c r="PA378" s="28"/>
      <c r="PB378" s="28"/>
      <c r="PC378" s="28"/>
      <c r="PD378" s="28"/>
      <c r="PE378" s="28"/>
      <c r="PF378" s="28"/>
      <c r="PG378" s="28"/>
      <c r="PH378" s="28"/>
      <c r="PI378" s="28"/>
      <c r="PJ378" s="28"/>
      <c r="PK378" s="28"/>
      <c r="PL378" s="28"/>
      <c r="PM378" s="28"/>
      <c r="PN378" s="28"/>
      <c r="PO378" s="28"/>
      <c r="PP378" s="28"/>
      <c r="PQ378" s="28"/>
      <c r="PR378" s="28"/>
      <c r="PS378" s="28"/>
      <c r="PT378" s="28"/>
      <c r="PU378" s="28"/>
      <c r="PV378" s="28"/>
      <c r="PW378" s="28"/>
      <c r="PX378" s="28"/>
      <c r="PY378" s="28"/>
      <c r="PZ378" s="28"/>
      <c r="QA378" s="28"/>
      <c r="QB378" s="28"/>
      <c r="QC378" s="28"/>
      <c r="QD378" s="28"/>
      <c r="QE378" s="28"/>
      <c r="QF378" s="28"/>
      <c r="QG378" s="28"/>
      <c r="QH378" s="28"/>
      <c r="QI378" s="28"/>
      <c r="QJ378" s="28"/>
      <c r="QK378" s="28"/>
      <c r="QL378" s="28"/>
      <c r="QM378" s="28"/>
      <c r="QN378" s="28"/>
      <c r="QO378" s="28"/>
      <c r="QP378" s="28"/>
      <c r="QQ378" s="28"/>
      <c r="QR378" s="28"/>
      <c r="QS378" s="28"/>
      <c r="QT378" s="28"/>
      <c r="QU378" s="28"/>
      <c r="QV378" s="28"/>
      <c r="QW378" s="28"/>
      <c r="QX378" s="28"/>
      <c r="QY378" s="28"/>
      <c r="QZ378" s="28"/>
      <c r="RA378" s="28"/>
      <c r="RB378" s="28"/>
      <c r="RC378" s="28"/>
      <c r="RD378" s="28"/>
      <c r="RE378" s="28"/>
      <c r="RF378" s="28"/>
      <c r="RG378" s="28"/>
      <c r="RH378" s="28"/>
      <c r="RI378" s="28"/>
      <c r="RJ378" s="28"/>
      <c r="RK378" s="28"/>
      <c r="RL378" s="28"/>
      <c r="RM378" s="28"/>
      <c r="RN378" s="28"/>
      <c r="RO378" s="28"/>
      <c r="RP378" s="28"/>
      <c r="RQ378" s="28"/>
      <c r="RR378" s="28"/>
      <c r="RS378" s="28"/>
      <c r="RT378" s="28"/>
      <c r="RU378" s="28"/>
      <c r="RV378" s="28"/>
      <c r="RW378" s="28"/>
      <c r="RX378" s="28"/>
      <c r="RY378" s="28"/>
      <c r="RZ378" s="28"/>
      <c r="SA378" s="28"/>
      <c r="SB378" s="28"/>
      <c r="SC378" s="28"/>
      <c r="SD378" s="28"/>
      <c r="SE378" s="28"/>
      <c r="SF378" s="28"/>
      <c r="SG378" s="28"/>
      <c r="SH378" s="28"/>
      <c r="SI378" s="28"/>
      <c r="SJ378" s="28"/>
      <c r="SK378" s="28"/>
      <c r="SL378" s="28"/>
      <c r="SM378" s="28"/>
      <c r="SN378" s="28"/>
      <c r="SO378" s="28"/>
      <c r="SP378" s="28"/>
      <c r="SQ378" s="28"/>
      <c r="SR378" s="28"/>
      <c r="SS378" s="28"/>
      <c r="ST378" s="28"/>
      <c r="SU378" s="28"/>
      <c r="SV378" s="28"/>
      <c r="SW378" s="28"/>
      <c r="SX378" s="28"/>
      <c r="SY378" s="28"/>
      <c r="SZ378" s="28"/>
      <c r="TA378" s="28"/>
      <c r="TB378" s="28"/>
      <c r="TC378" s="28"/>
      <c r="TD378" s="28"/>
      <c r="TE378" s="28"/>
      <c r="TF378" s="28"/>
      <c r="TG378" s="28"/>
      <c r="TH378" s="28"/>
      <c r="TI378" s="28"/>
      <c r="TJ378" s="28"/>
      <c r="TK378" s="28"/>
      <c r="TL378" s="28"/>
      <c r="TM378" s="28"/>
      <c r="TN378" s="28"/>
      <c r="TO378" s="28"/>
      <c r="TP378" s="28"/>
      <c r="TQ378" s="28"/>
      <c r="TR378" s="28"/>
      <c r="TS378" s="28"/>
      <c r="TT378" s="28"/>
      <c r="TU378" s="28"/>
      <c r="TV378" s="28"/>
      <c r="TW378" s="28"/>
      <c r="TX378" s="28"/>
      <c r="TY378" s="28"/>
      <c r="TZ378" s="28"/>
      <c r="UA378" s="28"/>
      <c r="UB378" s="28"/>
      <c r="UC378" s="28"/>
      <c r="UD378" s="28"/>
      <c r="UE378" s="28"/>
      <c r="UF378" s="28"/>
      <c r="UG378" s="28"/>
      <c r="UH378" s="28"/>
      <c r="UI378" s="28"/>
      <c r="UJ378" s="28"/>
      <c r="UK378" s="28"/>
      <c r="UL378" s="28"/>
      <c r="UM378" s="28"/>
      <c r="UN378" s="28"/>
      <c r="UO378" s="28"/>
      <c r="UP378" s="28"/>
      <c r="UQ378" s="28"/>
      <c r="UR378" s="28"/>
      <c r="US378" s="28"/>
      <c r="UT378" s="28"/>
      <c r="UU378" s="28"/>
      <c r="UV378" s="28"/>
      <c r="UW378" s="28"/>
      <c r="UX378" s="28"/>
      <c r="UY378" s="28"/>
      <c r="UZ378" s="28"/>
      <c r="VA378" s="28"/>
      <c r="VB378" s="28"/>
      <c r="VC378" s="28"/>
      <c r="VD378" s="28"/>
      <c r="VE378" s="28"/>
      <c r="VF378" s="28"/>
      <c r="VG378" s="28"/>
      <c r="VH378" s="28"/>
      <c r="VI378" s="28"/>
      <c r="VJ378" s="28"/>
      <c r="VK378" s="28"/>
      <c r="VL378" s="28"/>
      <c r="VM378" s="28"/>
      <c r="VN378" s="28"/>
      <c r="VO378" s="28"/>
      <c r="VP378" s="28"/>
      <c r="VQ378" s="28"/>
      <c r="VR378" s="28"/>
      <c r="VS378" s="28"/>
      <c r="VT378" s="28"/>
      <c r="VU378" s="28"/>
      <c r="VV378" s="28"/>
      <c r="VW378" s="28"/>
      <c r="VX378" s="28"/>
      <c r="VY378" s="28"/>
      <c r="VZ378" s="28"/>
      <c r="WA378" s="28"/>
      <c r="WB378" s="28"/>
      <c r="WC378" s="28"/>
      <c r="WD378" s="28"/>
      <c r="WE378" s="28"/>
      <c r="WF378" s="28"/>
      <c r="WG378" s="28"/>
      <c r="WH378" s="28"/>
      <c r="WI378" s="28"/>
      <c r="WJ378" s="28"/>
      <c r="WK378" s="28"/>
      <c r="WL378" s="28"/>
      <c r="WM378" s="28"/>
      <c r="WN378" s="28"/>
      <c r="WO378" s="28"/>
      <c r="WP378" s="28"/>
      <c r="WQ378" s="28"/>
      <c r="WR378" s="28"/>
      <c r="WS378" s="28"/>
      <c r="WT378" s="28"/>
      <c r="WU378" s="28"/>
      <c r="WV378" s="28"/>
      <c r="WW378" s="28"/>
      <c r="WX378" s="28"/>
      <c r="WY378" s="28"/>
      <c r="WZ378" s="28"/>
      <c r="XA378" s="28"/>
      <c r="XB378" s="28"/>
      <c r="XC378" s="28"/>
      <c r="XD378" s="28"/>
      <c r="XE378" s="28"/>
      <c r="XF378" s="28"/>
      <c r="XG378" s="28"/>
      <c r="XH378" s="28"/>
      <c r="XI378" s="28"/>
      <c r="XJ378" s="28"/>
      <c r="XK378" s="28"/>
      <c r="XL378" s="28"/>
      <c r="XM378" s="28"/>
      <c r="XN378" s="28"/>
      <c r="XO378" s="28"/>
      <c r="XP378" s="28"/>
      <c r="XQ378" s="28"/>
      <c r="XR378" s="28"/>
      <c r="XS378" s="28"/>
      <c r="XT378" s="28"/>
      <c r="XU378" s="28"/>
      <c r="XV378" s="28"/>
      <c r="XW378" s="28"/>
      <c r="XX378" s="28"/>
      <c r="XY378" s="28"/>
      <c r="XZ378" s="28"/>
      <c r="YA378" s="28"/>
      <c r="YB378" s="28"/>
      <c r="YC378" s="28"/>
      <c r="YD378" s="28"/>
      <c r="YE378" s="28"/>
      <c r="YF378" s="28"/>
      <c r="YG378" s="28"/>
      <c r="YH378" s="28"/>
      <c r="YI378" s="28"/>
      <c r="YJ378" s="28"/>
      <c r="YK378" s="28"/>
      <c r="YL378" s="28"/>
      <c r="YM378" s="28"/>
      <c r="YN378" s="28"/>
      <c r="YO378" s="28"/>
      <c r="YP378" s="28"/>
      <c r="YQ378" s="28"/>
      <c r="YR378" s="28"/>
      <c r="YS378" s="28"/>
      <c r="YT378" s="28"/>
      <c r="YU378" s="28"/>
      <c r="YV378" s="28"/>
      <c r="YW378" s="28"/>
      <c r="YX378" s="28"/>
      <c r="YY378" s="28"/>
      <c r="YZ378" s="28"/>
      <c r="ZA378" s="28"/>
      <c r="ZB378" s="28"/>
      <c r="ZC378" s="28"/>
      <c r="ZD378" s="28"/>
      <c r="ZE378" s="28"/>
      <c r="ZF378" s="28"/>
      <c r="ZG378" s="28"/>
      <c r="ZH378" s="28"/>
      <c r="ZI378" s="28"/>
      <c r="ZJ378" s="28"/>
      <c r="ZK378" s="28"/>
      <c r="ZL378" s="28"/>
      <c r="ZM378" s="28"/>
      <c r="ZN378" s="28"/>
      <c r="ZO378" s="28"/>
      <c r="ZP378" s="28"/>
      <c r="ZQ378" s="28"/>
      <c r="ZR378" s="28"/>
      <c r="ZS378" s="28"/>
      <c r="ZT378" s="28"/>
      <c r="ZU378" s="28"/>
      <c r="ZV378" s="28"/>
      <c r="ZW378" s="28"/>
      <c r="ZX378" s="28"/>
      <c r="ZY378" s="28"/>
      <c r="ZZ378" s="28"/>
      <c r="AAA378" s="28"/>
      <c r="AAB378" s="28"/>
      <c r="AAC378" s="28"/>
      <c r="AAD378" s="28"/>
      <c r="AAE378" s="28"/>
      <c r="AAF378" s="28"/>
      <c r="AAG378" s="28"/>
      <c r="AAH378" s="28"/>
      <c r="AAI378" s="28"/>
      <c r="AAJ378" s="28"/>
      <c r="AAK378" s="28"/>
      <c r="AAL378" s="28"/>
      <c r="AAM378" s="28"/>
      <c r="AAN378" s="28"/>
      <c r="AAO378" s="28"/>
      <c r="AAP378" s="28"/>
      <c r="AAQ378" s="28"/>
      <c r="AAR378" s="28"/>
      <c r="AAS378" s="28"/>
      <c r="AAT378" s="28"/>
      <c r="AAU378" s="28"/>
      <c r="AAV378" s="28"/>
      <c r="AAW378" s="28"/>
      <c r="AAX378" s="28"/>
      <c r="AAY378" s="28"/>
      <c r="AAZ378" s="28"/>
      <c r="ABA378" s="28"/>
      <c r="ABB378" s="28"/>
      <c r="ABC378" s="28"/>
      <c r="ABD378" s="28"/>
      <c r="ABE378" s="28"/>
      <c r="ABF378" s="28"/>
      <c r="ABG378" s="28"/>
      <c r="ABH378" s="28"/>
      <c r="ABI378" s="28"/>
      <c r="ABJ378" s="28"/>
      <c r="ABK378" s="28"/>
      <c r="ABL378" s="28"/>
      <c r="ABM378" s="28"/>
      <c r="ABN378" s="28"/>
      <c r="ABO378" s="28"/>
      <c r="ABP378" s="28"/>
      <c r="ABQ378" s="28"/>
      <c r="ABR378" s="28"/>
      <c r="ABS378" s="28"/>
      <c r="ABT378" s="28"/>
      <c r="ABU378" s="28"/>
      <c r="ABV378" s="28"/>
      <c r="ABW378" s="28"/>
      <c r="ABX378" s="28"/>
      <c r="ABY378" s="28"/>
      <c r="ABZ378" s="28"/>
      <c r="ACA378" s="28"/>
      <c r="ACB378" s="28"/>
      <c r="ACC378" s="28"/>
      <c r="ACD378" s="28"/>
      <c r="ACE378" s="28"/>
      <c r="ACF378" s="28"/>
      <c r="ACG378" s="28"/>
      <c r="ACH378" s="28"/>
      <c r="ACI378" s="28"/>
      <c r="ACJ378" s="28"/>
      <c r="ACK378" s="28"/>
      <c r="ACL378" s="28"/>
      <c r="ACM378" s="28"/>
      <c r="ACN378" s="28"/>
      <c r="ACO378" s="28"/>
      <c r="ACP378" s="28"/>
      <c r="ACQ378" s="28"/>
      <c r="ACR378" s="28"/>
      <c r="ACS378" s="28"/>
      <c r="ACT378" s="28"/>
      <c r="ACU378" s="28"/>
      <c r="ACV378" s="28"/>
      <c r="ACW378" s="28"/>
      <c r="ACX378" s="28"/>
      <c r="ACY378" s="28"/>
      <c r="ACZ378" s="28"/>
      <c r="ADA378" s="28"/>
      <c r="ADB378" s="28"/>
      <c r="ADC378" s="28"/>
      <c r="ADD378" s="28"/>
      <c r="ADE378" s="28"/>
      <c r="ADF378" s="28"/>
      <c r="ADG378" s="28"/>
      <c r="ADH378" s="28"/>
      <c r="ADI378" s="28"/>
      <c r="ADJ378" s="28"/>
      <c r="ADK378" s="28"/>
      <c r="ADL378" s="28"/>
      <c r="ADM378" s="28"/>
      <c r="ADN378" s="28"/>
      <c r="ADO378" s="28"/>
      <c r="ADP378" s="28"/>
      <c r="ADQ378" s="28"/>
      <c r="ADR378" s="28"/>
      <c r="ADS378" s="28"/>
      <c r="ADT378" s="28"/>
      <c r="ADU378" s="28"/>
      <c r="ADV378" s="28"/>
      <c r="ADW378" s="28"/>
      <c r="ADX378" s="28"/>
      <c r="ADY378" s="28"/>
      <c r="ADZ378" s="28"/>
      <c r="AEA378" s="28"/>
      <c r="AEB378" s="28"/>
      <c r="AEC378" s="28"/>
      <c r="AED378" s="28"/>
      <c r="AEE378" s="28"/>
      <c r="AEF378" s="28"/>
      <c r="AEG378" s="28"/>
      <c r="AEH378" s="28"/>
      <c r="AEI378" s="28"/>
      <c r="AEJ378" s="28"/>
      <c r="AEK378" s="28"/>
      <c r="AEL378" s="28"/>
      <c r="AEM378" s="28"/>
      <c r="AEN378" s="28"/>
      <c r="AEO378" s="28"/>
      <c r="AEP378" s="28"/>
      <c r="AEQ378" s="28"/>
      <c r="AER378" s="28"/>
      <c r="AES378" s="28"/>
      <c r="AET378" s="28"/>
      <c r="AEU378" s="28"/>
      <c r="AEV378" s="28"/>
      <c r="AEW378" s="28"/>
      <c r="AEX378" s="28"/>
      <c r="AEY378" s="28"/>
      <c r="AEZ378" s="28"/>
      <c r="AFA378" s="28"/>
      <c r="AFB378" s="28"/>
      <c r="AFC378" s="28"/>
      <c r="AFD378" s="28"/>
      <c r="AFE378" s="28"/>
      <c r="AFF378" s="28"/>
      <c r="AFG378" s="28"/>
      <c r="AFH378" s="28"/>
      <c r="AFI378" s="28"/>
      <c r="AFJ378" s="28"/>
      <c r="AFK378" s="28"/>
      <c r="AFL378" s="28"/>
      <c r="AFM378" s="28"/>
      <c r="AFN378" s="28"/>
      <c r="AFO378" s="28"/>
      <c r="AFP378" s="28"/>
      <c r="AFQ378" s="28"/>
      <c r="AFR378" s="28"/>
      <c r="AFS378" s="28"/>
      <c r="AFT378" s="28"/>
      <c r="AFU378" s="28"/>
      <c r="AFV378" s="28"/>
      <c r="AFW378" s="28"/>
      <c r="AFX378" s="28"/>
      <c r="AFY378" s="28"/>
      <c r="AFZ378" s="28"/>
      <c r="AGA378" s="28"/>
      <c r="AGB378" s="28"/>
      <c r="AGC378" s="28"/>
      <c r="AGD378" s="28"/>
      <c r="AGE378" s="28"/>
      <c r="AGF378" s="28"/>
      <c r="AGG378" s="28"/>
      <c r="AGH378" s="28"/>
      <c r="AGI378" s="28"/>
      <c r="AGJ378" s="28"/>
      <c r="AGK378" s="28"/>
      <c r="AGL378" s="28"/>
      <c r="AGM378" s="28"/>
      <c r="AGN378" s="28"/>
      <c r="AGO378" s="28"/>
      <c r="AGP378" s="28"/>
      <c r="AGQ378" s="28"/>
      <c r="AGR378" s="28"/>
      <c r="AGS378" s="28"/>
      <c r="AGT378" s="28"/>
      <c r="AGU378" s="28"/>
      <c r="AGV378" s="28"/>
      <c r="AGW378" s="28"/>
      <c r="AGX378" s="28"/>
      <c r="AGY378" s="28"/>
      <c r="AGZ378" s="28"/>
      <c r="AHA378" s="28"/>
      <c r="AHB378" s="28"/>
      <c r="AHC378" s="28"/>
      <c r="AHD378" s="28"/>
      <c r="AHE378" s="28"/>
      <c r="AHF378" s="28"/>
      <c r="AHG378" s="28"/>
      <c r="AHH378" s="28"/>
      <c r="AHI378" s="28"/>
      <c r="AHJ378" s="28"/>
      <c r="AHK378" s="28"/>
      <c r="AHL378" s="28"/>
      <c r="AHM378" s="28"/>
      <c r="AHN378" s="28"/>
      <c r="AHO378" s="28"/>
      <c r="AHP378" s="28"/>
      <c r="AHQ378" s="28"/>
      <c r="AHR378" s="28"/>
      <c r="AHS378" s="28"/>
      <c r="AHT378" s="28"/>
      <c r="AHU378" s="28"/>
      <c r="AHV378" s="28"/>
      <c r="AHW378" s="28"/>
      <c r="AHX378" s="28"/>
      <c r="AHY378" s="28"/>
      <c r="AHZ378" s="28"/>
      <c r="AIA378" s="28"/>
      <c r="AIB378" s="28"/>
      <c r="AIC378" s="28"/>
      <c r="AID378" s="28"/>
      <c r="AIE378" s="28"/>
      <c r="AIF378" s="28"/>
      <c r="AIG378" s="28"/>
      <c r="AIH378" s="28"/>
      <c r="AII378" s="28"/>
      <c r="AIJ378" s="28"/>
      <c r="AIK378" s="28"/>
      <c r="AIL378" s="28"/>
      <c r="AIM378" s="28"/>
      <c r="AIN378" s="28"/>
      <c r="AIO378" s="28"/>
      <c r="AIP378" s="28"/>
      <c r="AIQ378" s="28"/>
      <c r="AIR378" s="28"/>
      <c r="AIS378" s="28"/>
      <c r="AIT378" s="28"/>
      <c r="AIU378" s="28"/>
      <c r="AIV378" s="28"/>
      <c r="AIW378" s="28"/>
      <c r="AIX378" s="28"/>
      <c r="AIY378" s="28"/>
      <c r="AIZ378" s="28"/>
      <c r="AJA378" s="28"/>
      <c r="AJB378" s="28"/>
      <c r="AJC378" s="28"/>
      <c r="AJD378" s="28"/>
      <c r="AJE378" s="28"/>
      <c r="AJF378" s="28"/>
      <c r="AJG378" s="28"/>
      <c r="AJH378" s="28"/>
      <c r="AJI378" s="28"/>
      <c r="AJJ378" s="28"/>
      <c r="AJK378" s="28"/>
      <c r="AJL378" s="28"/>
      <c r="AJM378" s="28"/>
      <c r="AJN378" s="28"/>
      <c r="AJO378" s="28"/>
      <c r="AJP378" s="28"/>
      <c r="AJQ378" s="28"/>
      <c r="AJR378" s="28"/>
      <c r="AJS378" s="28"/>
      <c r="AJT378" s="28"/>
      <c r="AJU378" s="28"/>
      <c r="AJV378" s="28"/>
      <c r="AJW378" s="28"/>
      <c r="AJX378" s="28"/>
      <c r="AJY378" s="28"/>
      <c r="AJZ378" s="28"/>
      <c r="AKA378" s="28"/>
      <c r="AKB378" s="28"/>
      <c r="AKC378" s="28"/>
      <c r="AKD378" s="28"/>
      <c r="AKE378" s="28"/>
      <c r="AKF378" s="28"/>
      <c r="AKG378" s="28"/>
      <c r="AKH378" s="28"/>
      <c r="AKI378" s="28"/>
      <c r="AKJ378" s="28"/>
      <c r="AKK378" s="28"/>
      <c r="AKL378" s="28"/>
      <c r="AKM378" s="28"/>
      <c r="AKN378" s="28"/>
      <c r="AKO378" s="28"/>
      <c r="AKP378" s="28"/>
      <c r="AKQ378" s="28"/>
      <c r="AKR378" s="28"/>
      <c r="AKS378" s="28"/>
      <c r="AKT378" s="28"/>
      <c r="AKU378" s="28"/>
      <c r="AKV378" s="28"/>
      <c r="AKW378" s="28"/>
      <c r="AKX378" s="28"/>
      <c r="AKY378" s="28"/>
      <c r="AKZ378" s="28"/>
      <c r="ALA378" s="28"/>
      <c r="ALB378" s="28"/>
      <c r="ALC378" s="28"/>
      <c r="ALD378" s="28"/>
      <c r="ALE378" s="28"/>
      <c r="ALF378" s="28"/>
      <c r="ALG378" s="28"/>
      <c r="ALH378" s="28"/>
      <c r="ALI378" s="28"/>
      <c r="ALJ378" s="28"/>
      <c r="ALK378" s="28"/>
      <c r="ALL378" s="28"/>
      <c r="ALM378" s="28"/>
      <c r="ALN378" s="28"/>
      <c r="ALO378" s="28"/>
      <c r="ALP378" s="28"/>
      <c r="ALQ378" s="28"/>
      <c r="ALR378" s="28"/>
      <c r="ALS378" s="28"/>
      <c r="ALT378" s="28"/>
      <c r="ALU378" s="28"/>
      <c r="ALV378" s="28"/>
      <c r="ALW378" s="28"/>
      <c r="ALX378" s="28"/>
      <c r="ALY378" s="28"/>
      <c r="ALZ378" s="28"/>
      <c r="AMA378" s="28"/>
      <c r="AMB378" s="28"/>
      <c r="AMC378" s="28"/>
      <c r="AMD378" s="28"/>
      <c r="AME378" s="28"/>
      <c r="AMF378" s="28"/>
      <c r="AMG378" s="28"/>
      <c r="AMH378" s="28"/>
      <c r="AMI378" s="28"/>
      <c r="AMJ378" s="28"/>
      <c r="AMK378" s="28"/>
      <c r="AML378" s="28"/>
      <c r="AMM378" s="28"/>
      <c r="AMN378" s="28"/>
      <c r="AMO378" s="28"/>
      <c r="AMP378" s="28"/>
      <c r="AMQ378" s="28"/>
      <c r="AMR378" s="28"/>
      <c r="AMS378" s="28"/>
      <c r="AMT378" s="28"/>
      <c r="AMU378" s="28"/>
      <c r="AMV378" s="28"/>
      <c r="AMW378" s="28"/>
      <c r="AMX378" s="28"/>
      <c r="AMY378" s="28"/>
      <c r="AMZ378" s="28"/>
      <c r="ANA378" s="28"/>
      <c r="ANB378" s="28"/>
    </row>
    <row r="379" spans="3:1042" s="6" customFormat="1" ht="15" customHeight="1" x14ac:dyDescent="0.25">
      <c r="C379" s="150" t="str">
        <f t="shared" si="207"/>
        <v>State</v>
      </c>
      <c r="D379" s="150" t="str">
        <f t="shared" si="208"/>
        <v>HPSX-80-DHPT 2**  (80 gal, JA13)</v>
      </c>
      <c r="E379" s="150">
        <f t="shared" si="209"/>
        <v>231885</v>
      </c>
      <c r="F379" s="55">
        <f t="shared" si="205"/>
        <v>80</v>
      </c>
      <c r="G379" s="6" t="str">
        <f t="shared" si="210"/>
        <v>AOSmithHPTS80</v>
      </c>
      <c r="H379" s="117">
        <f t="shared" si="211"/>
        <v>1</v>
      </c>
      <c r="I379" s="157" t="str">
        <f t="shared" si="212"/>
        <v>StateHPSX80DHPT2xx</v>
      </c>
      <c r="J379" s="91" t="s">
        <v>192</v>
      </c>
      <c r="K379" s="33">
        <v>4</v>
      </c>
      <c r="L379" s="75">
        <f t="shared" si="213"/>
        <v>23</v>
      </c>
      <c r="M379" s="18" t="s">
        <v>39</v>
      </c>
      <c r="N379" s="62">
        <f t="shared" si="215"/>
        <v>18</v>
      </c>
      <c r="O379" s="62">
        <f xml:space="preserve"> (L379*10000) + (N379*100) + VLOOKUP( U379, $R$2:$T$61, 2, FALSE )</f>
        <v>231885</v>
      </c>
      <c r="P379" s="59" t="str">
        <f t="shared" si="214"/>
        <v>HPSX-80-DHPT 2**  (80 gal, JA13)</v>
      </c>
      <c r="Q379" s="156">
        <f>COUNTIF(P$64:P$428, P379)</f>
        <v>1</v>
      </c>
      <c r="R379" s="151" t="s">
        <v>865</v>
      </c>
      <c r="S379" s="152">
        <v>80</v>
      </c>
      <c r="T379" s="161" t="s">
        <v>829</v>
      </c>
      <c r="U379" s="80" t="s">
        <v>829</v>
      </c>
      <c r="V379" s="85" t="str">
        <f>VLOOKUP( U379, $R$2:$T$61, 3, FALSE )</f>
        <v>AOSmithHPTS80</v>
      </c>
      <c r="W379" s="118">
        <v>1</v>
      </c>
      <c r="X379" s="42">
        <v>4</v>
      </c>
      <c r="Y379" s="153">
        <v>44728</v>
      </c>
      <c r="Z379" s="44" t="s">
        <v>80</v>
      </c>
      <c r="AA379" s="127" t="str">
        <f t="shared" si="189"/>
        <v>2,     231885,   "HPSX-80-DHPT 2**  (80 gal, JA13)"</v>
      </c>
      <c r="AB379" s="129" t="str">
        <f t="shared" si="199"/>
        <v>State</v>
      </c>
      <c r="AC379" s="162" t="s">
        <v>868</v>
      </c>
      <c r="AD379" s="154">
        <f>COUNTIF(AC$64:AC$428, AC379)</f>
        <v>1</v>
      </c>
      <c r="AE379" s="127" t="str">
        <f t="shared" si="190"/>
        <v xml:space="preserve">          case  HPSX-80-DHPT 2**  (80 gal, JA13)   :   "StateHPSX80DHPT2xx"</v>
      </c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8"/>
      <c r="EG379" s="28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X379" s="28"/>
      <c r="EY379" s="28"/>
      <c r="EZ379" s="28"/>
      <c r="FA379" s="28"/>
      <c r="FB379" s="28"/>
      <c r="FC379" s="28"/>
      <c r="FD379" s="28"/>
      <c r="FE379" s="28"/>
      <c r="FF379" s="28"/>
      <c r="FG379" s="28"/>
      <c r="FH379" s="28"/>
      <c r="FI379" s="28"/>
      <c r="FJ379" s="28"/>
      <c r="FK379" s="28"/>
      <c r="FL379" s="28"/>
      <c r="FM379" s="28"/>
      <c r="FN379" s="28"/>
      <c r="FO379" s="28"/>
      <c r="FP379" s="28"/>
      <c r="FQ379" s="28"/>
      <c r="FR379" s="28"/>
      <c r="FS379" s="28"/>
      <c r="FT379" s="28"/>
      <c r="FU379" s="28"/>
      <c r="FV379" s="28"/>
      <c r="FW379" s="28"/>
      <c r="FX379" s="28"/>
      <c r="FY379" s="28"/>
      <c r="FZ379" s="28"/>
      <c r="GA379" s="28"/>
      <c r="GB379" s="28"/>
      <c r="GC379" s="28"/>
      <c r="GD379" s="28"/>
      <c r="GE379" s="28"/>
      <c r="GF379" s="28"/>
      <c r="GG379" s="28"/>
      <c r="GH379" s="28"/>
      <c r="GI379" s="28"/>
      <c r="GJ379" s="28"/>
      <c r="GK379" s="28"/>
      <c r="GL379" s="28"/>
      <c r="GM379" s="28"/>
      <c r="GN379" s="28"/>
      <c r="GO379" s="28"/>
      <c r="GP379" s="28"/>
      <c r="GQ379" s="28"/>
      <c r="GR379" s="28"/>
      <c r="GS379" s="28"/>
      <c r="GT379" s="28"/>
      <c r="GU379" s="28"/>
      <c r="GV379" s="28"/>
      <c r="GW379" s="28"/>
      <c r="GX379" s="28"/>
      <c r="GY379" s="28"/>
      <c r="GZ379" s="28"/>
      <c r="HA379" s="28"/>
      <c r="HB379" s="28"/>
      <c r="HC379" s="28"/>
      <c r="HD379" s="28"/>
      <c r="HE379" s="28"/>
      <c r="HF379" s="28"/>
      <c r="HG379" s="28"/>
      <c r="HH379" s="28"/>
      <c r="HI379" s="28"/>
      <c r="HJ379" s="28"/>
      <c r="HK379" s="28"/>
      <c r="HL379" s="28"/>
      <c r="HM379" s="28"/>
      <c r="HN379" s="28"/>
      <c r="HO379" s="28"/>
      <c r="HP379" s="28"/>
      <c r="HQ379" s="28"/>
      <c r="HR379" s="28"/>
      <c r="HS379" s="28"/>
      <c r="HT379" s="28"/>
      <c r="HU379" s="28"/>
      <c r="HV379" s="28"/>
      <c r="HW379" s="28"/>
      <c r="HX379" s="28"/>
      <c r="HY379" s="28"/>
      <c r="HZ379" s="28"/>
      <c r="IA379" s="28"/>
      <c r="IB379" s="28"/>
      <c r="IC379" s="28"/>
      <c r="ID379" s="28"/>
      <c r="IE379" s="28"/>
      <c r="IF379" s="28"/>
      <c r="IG379" s="28"/>
      <c r="IH379" s="28"/>
      <c r="II379" s="28"/>
      <c r="IJ379" s="28"/>
      <c r="IK379" s="28"/>
      <c r="IL379" s="28"/>
      <c r="IM379" s="28"/>
      <c r="IN379" s="28"/>
      <c r="IO379" s="28"/>
      <c r="IP379" s="28"/>
      <c r="IQ379" s="28"/>
      <c r="IR379" s="28"/>
      <c r="IS379" s="28"/>
      <c r="IT379" s="28"/>
      <c r="IU379" s="28"/>
      <c r="IV379" s="28"/>
      <c r="IW379" s="28"/>
      <c r="IX379" s="28"/>
      <c r="IY379" s="28"/>
      <c r="IZ379" s="28"/>
      <c r="JA379" s="28"/>
      <c r="JB379" s="28"/>
      <c r="JC379" s="28"/>
      <c r="JD379" s="28"/>
      <c r="JE379" s="28"/>
      <c r="JF379" s="28"/>
      <c r="JG379" s="28"/>
      <c r="JH379" s="28"/>
      <c r="JI379" s="28"/>
      <c r="JJ379" s="28"/>
      <c r="JK379" s="28"/>
      <c r="JL379" s="28"/>
      <c r="JM379" s="28"/>
      <c r="JN379" s="28"/>
      <c r="JO379" s="28"/>
      <c r="JP379" s="28"/>
      <c r="JQ379" s="28"/>
      <c r="JR379" s="28"/>
      <c r="JS379" s="28"/>
      <c r="JT379" s="28"/>
      <c r="JU379" s="28"/>
      <c r="JV379" s="28"/>
      <c r="JW379" s="28"/>
      <c r="JX379" s="28"/>
      <c r="JY379" s="28"/>
      <c r="JZ379" s="28"/>
      <c r="KA379" s="28"/>
      <c r="KB379" s="28"/>
      <c r="KC379" s="28"/>
      <c r="KD379" s="28"/>
      <c r="KE379" s="28"/>
      <c r="KF379" s="28"/>
      <c r="KG379" s="28"/>
      <c r="KH379" s="28"/>
      <c r="KI379" s="28"/>
      <c r="KJ379" s="28"/>
      <c r="KK379" s="28"/>
      <c r="KL379" s="28"/>
      <c r="KM379" s="28"/>
      <c r="KN379" s="28"/>
      <c r="KO379" s="28"/>
      <c r="KP379" s="28"/>
      <c r="KQ379" s="28"/>
      <c r="KR379" s="28"/>
      <c r="KS379" s="28"/>
      <c r="KT379" s="28"/>
      <c r="KU379" s="28"/>
      <c r="KV379" s="28"/>
      <c r="KW379" s="28"/>
      <c r="KX379" s="28"/>
      <c r="KY379" s="28"/>
      <c r="KZ379" s="28"/>
      <c r="LA379" s="28"/>
      <c r="LB379" s="28"/>
      <c r="LC379" s="28"/>
      <c r="LD379" s="28"/>
      <c r="LE379" s="28"/>
      <c r="LF379" s="28"/>
      <c r="LG379" s="28"/>
      <c r="LH379" s="28"/>
      <c r="LI379" s="28"/>
      <c r="LJ379" s="28"/>
      <c r="LK379" s="28"/>
      <c r="LL379" s="28"/>
      <c r="LM379" s="28"/>
      <c r="LN379" s="28"/>
      <c r="LO379" s="28"/>
      <c r="LP379" s="28"/>
      <c r="LQ379" s="28"/>
      <c r="LR379" s="28"/>
      <c r="LS379" s="28"/>
      <c r="LT379" s="28"/>
      <c r="LU379" s="28"/>
      <c r="LV379" s="28"/>
      <c r="LW379" s="28"/>
      <c r="LX379" s="28"/>
      <c r="LY379" s="28"/>
      <c r="LZ379" s="28"/>
      <c r="MA379" s="28"/>
      <c r="MB379" s="28"/>
      <c r="MC379" s="28"/>
      <c r="MD379" s="28"/>
      <c r="ME379" s="28"/>
      <c r="MF379" s="28"/>
      <c r="MG379" s="28"/>
      <c r="MH379" s="28"/>
      <c r="MI379" s="28"/>
      <c r="MJ379" s="28"/>
      <c r="MK379" s="28"/>
      <c r="ML379" s="28"/>
      <c r="MM379" s="28"/>
      <c r="MN379" s="28"/>
      <c r="MO379" s="28"/>
      <c r="MP379" s="28"/>
      <c r="MQ379" s="28"/>
      <c r="MR379" s="28"/>
      <c r="MS379" s="28"/>
      <c r="MT379" s="28"/>
      <c r="MU379" s="28"/>
      <c r="MV379" s="28"/>
      <c r="MW379" s="28"/>
      <c r="MX379" s="28"/>
      <c r="MY379" s="28"/>
      <c r="MZ379" s="28"/>
      <c r="NA379" s="28"/>
      <c r="NB379" s="28"/>
      <c r="NC379" s="28"/>
      <c r="ND379" s="28"/>
      <c r="NE379" s="28"/>
      <c r="NF379" s="28"/>
      <c r="NG379" s="28"/>
      <c r="NH379" s="28"/>
      <c r="NI379" s="28"/>
      <c r="NJ379" s="28"/>
      <c r="NK379" s="28"/>
      <c r="NL379" s="28"/>
      <c r="NM379" s="28"/>
      <c r="NN379" s="28"/>
      <c r="NO379" s="28"/>
      <c r="NP379" s="28"/>
      <c r="NQ379" s="28"/>
      <c r="NR379" s="28"/>
      <c r="NS379" s="28"/>
      <c r="NT379" s="28"/>
      <c r="NU379" s="28"/>
      <c r="NV379" s="28"/>
      <c r="NW379" s="28"/>
      <c r="NX379" s="28"/>
      <c r="NY379" s="28"/>
      <c r="NZ379" s="28"/>
      <c r="OA379" s="28"/>
      <c r="OB379" s="28"/>
      <c r="OC379" s="28"/>
      <c r="OD379" s="28"/>
      <c r="OE379" s="28"/>
      <c r="OF379" s="28"/>
      <c r="OG379" s="28"/>
      <c r="OH379" s="28"/>
      <c r="OI379" s="28"/>
      <c r="OJ379" s="28"/>
      <c r="OK379" s="28"/>
      <c r="OL379" s="28"/>
      <c r="OM379" s="28"/>
      <c r="ON379" s="28"/>
      <c r="OO379" s="28"/>
      <c r="OP379" s="28"/>
      <c r="OQ379" s="28"/>
      <c r="OR379" s="28"/>
      <c r="OS379" s="28"/>
      <c r="OT379" s="28"/>
      <c r="OU379" s="28"/>
      <c r="OV379" s="28"/>
      <c r="OW379" s="28"/>
      <c r="OX379" s="28"/>
      <c r="OY379" s="28"/>
      <c r="OZ379" s="28"/>
      <c r="PA379" s="28"/>
      <c r="PB379" s="28"/>
      <c r="PC379" s="28"/>
      <c r="PD379" s="28"/>
      <c r="PE379" s="28"/>
      <c r="PF379" s="28"/>
      <c r="PG379" s="28"/>
      <c r="PH379" s="28"/>
      <c r="PI379" s="28"/>
      <c r="PJ379" s="28"/>
      <c r="PK379" s="28"/>
      <c r="PL379" s="28"/>
      <c r="PM379" s="28"/>
      <c r="PN379" s="28"/>
      <c r="PO379" s="28"/>
      <c r="PP379" s="28"/>
      <c r="PQ379" s="28"/>
      <c r="PR379" s="28"/>
      <c r="PS379" s="28"/>
      <c r="PT379" s="28"/>
      <c r="PU379" s="28"/>
      <c r="PV379" s="28"/>
      <c r="PW379" s="28"/>
      <c r="PX379" s="28"/>
      <c r="PY379" s="28"/>
      <c r="PZ379" s="28"/>
      <c r="QA379" s="28"/>
      <c r="QB379" s="28"/>
      <c r="QC379" s="28"/>
      <c r="QD379" s="28"/>
      <c r="QE379" s="28"/>
      <c r="QF379" s="28"/>
      <c r="QG379" s="28"/>
      <c r="QH379" s="28"/>
      <c r="QI379" s="28"/>
      <c r="QJ379" s="28"/>
      <c r="QK379" s="28"/>
      <c r="QL379" s="28"/>
      <c r="QM379" s="28"/>
      <c r="QN379" s="28"/>
      <c r="QO379" s="28"/>
      <c r="QP379" s="28"/>
      <c r="QQ379" s="28"/>
      <c r="QR379" s="28"/>
      <c r="QS379" s="28"/>
      <c r="QT379" s="28"/>
      <c r="QU379" s="28"/>
      <c r="QV379" s="28"/>
      <c r="QW379" s="28"/>
      <c r="QX379" s="28"/>
      <c r="QY379" s="28"/>
      <c r="QZ379" s="28"/>
      <c r="RA379" s="28"/>
      <c r="RB379" s="28"/>
      <c r="RC379" s="28"/>
      <c r="RD379" s="28"/>
      <c r="RE379" s="28"/>
      <c r="RF379" s="28"/>
      <c r="RG379" s="28"/>
      <c r="RH379" s="28"/>
      <c r="RI379" s="28"/>
      <c r="RJ379" s="28"/>
      <c r="RK379" s="28"/>
      <c r="RL379" s="28"/>
      <c r="RM379" s="28"/>
      <c r="RN379" s="28"/>
      <c r="RO379" s="28"/>
      <c r="RP379" s="28"/>
      <c r="RQ379" s="28"/>
      <c r="RR379" s="28"/>
      <c r="RS379" s="28"/>
      <c r="RT379" s="28"/>
      <c r="RU379" s="28"/>
      <c r="RV379" s="28"/>
      <c r="RW379" s="28"/>
      <c r="RX379" s="28"/>
      <c r="RY379" s="28"/>
      <c r="RZ379" s="28"/>
      <c r="SA379" s="28"/>
      <c r="SB379" s="28"/>
      <c r="SC379" s="28"/>
      <c r="SD379" s="28"/>
      <c r="SE379" s="28"/>
      <c r="SF379" s="28"/>
      <c r="SG379" s="28"/>
      <c r="SH379" s="28"/>
      <c r="SI379" s="28"/>
      <c r="SJ379" s="28"/>
      <c r="SK379" s="28"/>
      <c r="SL379" s="28"/>
      <c r="SM379" s="28"/>
      <c r="SN379" s="28"/>
      <c r="SO379" s="28"/>
      <c r="SP379" s="28"/>
      <c r="SQ379" s="28"/>
      <c r="SR379" s="28"/>
      <c r="SS379" s="28"/>
      <c r="ST379" s="28"/>
      <c r="SU379" s="28"/>
      <c r="SV379" s="28"/>
      <c r="SW379" s="28"/>
      <c r="SX379" s="28"/>
      <c r="SY379" s="28"/>
      <c r="SZ379" s="28"/>
      <c r="TA379" s="28"/>
      <c r="TB379" s="28"/>
      <c r="TC379" s="28"/>
      <c r="TD379" s="28"/>
      <c r="TE379" s="28"/>
      <c r="TF379" s="28"/>
      <c r="TG379" s="28"/>
      <c r="TH379" s="28"/>
      <c r="TI379" s="28"/>
      <c r="TJ379" s="28"/>
      <c r="TK379" s="28"/>
      <c r="TL379" s="28"/>
      <c r="TM379" s="28"/>
      <c r="TN379" s="28"/>
      <c r="TO379" s="28"/>
      <c r="TP379" s="28"/>
      <c r="TQ379" s="28"/>
      <c r="TR379" s="28"/>
      <c r="TS379" s="28"/>
      <c r="TT379" s="28"/>
      <c r="TU379" s="28"/>
      <c r="TV379" s="28"/>
      <c r="TW379" s="28"/>
      <c r="TX379" s="28"/>
      <c r="TY379" s="28"/>
      <c r="TZ379" s="28"/>
      <c r="UA379" s="28"/>
      <c r="UB379" s="28"/>
      <c r="UC379" s="28"/>
      <c r="UD379" s="28"/>
      <c r="UE379" s="28"/>
      <c r="UF379" s="28"/>
      <c r="UG379" s="28"/>
      <c r="UH379" s="28"/>
      <c r="UI379" s="28"/>
      <c r="UJ379" s="28"/>
      <c r="UK379" s="28"/>
      <c r="UL379" s="28"/>
      <c r="UM379" s="28"/>
      <c r="UN379" s="28"/>
      <c r="UO379" s="28"/>
      <c r="UP379" s="28"/>
      <c r="UQ379" s="28"/>
      <c r="UR379" s="28"/>
      <c r="US379" s="28"/>
      <c r="UT379" s="28"/>
      <c r="UU379" s="28"/>
      <c r="UV379" s="28"/>
      <c r="UW379" s="28"/>
      <c r="UX379" s="28"/>
      <c r="UY379" s="28"/>
      <c r="UZ379" s="28"/>
      <c r="VA379" s="28"/>
      <c r="VB379" s="28"/>
      <c r="VC379" s="28"/>
      <c r="VD379" s="28"/>
      <c r="VE379" s="28"/>
      <c r="VF379" s="28"/>
      <c r="VG379" s="28"/>
      <c r="VH379" s="28"/>
      <c r="VI379" s="28"/>
      <c r="VJ379" s="28"/>
      <c r="VK379" s="28"/>
      <c r="VL379" s="28"/>
      <c r="VM379" s="28"/>
      <c r="VN379" s="28"/>
      <c r="VO379" s="28"/>
      <c r="VP379" s="28"/>
      <c r="VQ379" s="28"/>
      <c r="VR379" s="28"/>
      <c r="VS379" s="28"/>
      <c r="VT379" s="28"/>
      <c r="VU379" s="28"/>
      <c r="VV379" s="28"/>
      <c r="VW379" s="28"/>
      <c r="VX379" s="28"/>
      <c r="VY379" s="28"/>
      <c r="VZ379" s="28"/>
      <c r="WA379" s="28"/>
      <c r="WB379" s="28"/>
      <c r="WC379" s="28"/>
      <c r="WD379" s="28"/>
      <c r="WE379" s="28"/>
      <c r="WF379" s="28"/>
      <c r="WG379" s="28"/>
      <c r="WH379" s="28"/>
      <c r="WI379" s="28"/>
      <c r="WJ379" s="28"/>
      <c r="WK379" s="28"/>
      <c r="WL379" s="28"/>
      <c r="WM379" s="28"/>
      <c r="WN379" s="28"/>
      <c r="WO379" s="28"/>
      <c r="WP379" s="28"/>
      <c r="WQ379" s="28"/>
      <c r="WR379" s="28"/>
      <c r="WS379" s="28"/>
      <c r="WT379" s="28"/>
      <c r="WU379" s="28"/>
      <c r="WV379" s="28"/>
      <c r="WW379" s="28"/>
      <c r="WX379" s="28"/>
      <c r="WY379" s="28"/>
      <c r="WZ379" s="28"/>
      <c r="XA379" s="28"/>
      <c r="XB379" s="28"/>
      <c r="XC379" s="28"/>
      <c r="XD379" s="28"/>
      <c r="XE379" s="28"/>
      <c r="XF379" s="28"/>
      <c r="XG379" s="28"/>
      <c r="XH379" s="28"/>
      <c r="XI379" s="28"/>
      <c r="XJ379" s="28"/>
      <c r="XK379" s="28"/>
      <c r="XL379" s="28"/>
      <c r="XM379" s="28"/>
      <c r="XN379" s="28"/>
      <c r="XO379" s="28"/>
      <c r="XP379" s="28"/>
      <c r="XQ379" s="28"/>
      <c r="XR379" s="28"/>
      <c r="XS379" s="28"/>
      <c r="XT379" s="28"/>
      <c r="XU379" s="28"/>
      <c r="XV379" s="28"/>
      <c r="XW379" s="28"/>
      <c r="XX379" s="28"/>
      <c r="XY379" s="28"/>
      <c r="XZ379" s="28"/>
      <c r="YA379" s="28"/>
      <c r="YB379" s="28"/>
      <c r="YC379" s="28"/>
      <c r="YD379" s="28"/>
      <c r="YE379" s="28"/>
      <c r="YF379" s="28"/>
      <c r="YG379" s="28"/>
      <c r="YH379" s="28"/>
      <c r="YI379" s="28"/>
      <c r="YJ379" s="28"/>
      <c r="YK379" s="28"/>
      <c r="YL379" s="28"/>
      <c r="YM379" s="28"/>
      <c r="YN379" s="28"/>
      <c r="YO379" s="28"/>
      <c r="YP379" s="28"/>
      <c r="YQ379" s="28"/>
      <c r="YR379" s="28"/>
      <c r="YS379" s="28"/>
      <c r="YT379" s="28"/>
      <c r="YU379" s="28"/>
      <c r="YV379" s="28"/>
      <c r="YW379" s="28"/>
      <c r="YX379" s="28"/>
      <c r="YY379" s="28"/>
      <c r="YZ379" s="28"/>
      <c r="ZA379" s="28"/>
      <c r="ZB379" s="28"/>
      <c r="ZC379" s="28"/>
      <c r="ZD379" s="28"/>
      <c r="ZE379" s="28"/>
      <c r="ZF379" s="28"/>
      <c r="ZG379" s="28"/>
      <c r="ZH379" s="28"/>
      <c r="ZI379" s="28"/>
      <c r="ZJ379" s="28"/>
      <c r="ZK379" s="28"/>
      <c r="ZL379" s="28"/>
      <c r="ZM379" s="28"/>
      <c r="ZN379" s="28"/>
      <c r="ZO379" s="28"/>
      <c r="ZP379" s="28"/>
      <c r="ZQ379" s="28"/>
      <c r="ZR379" s="28"/>
      <c r="ZS379" s="28"/>
      <c r="ZT379" s="28"/>
      <c r="ZU379" s="28"/>
      <c r="ZV379" s="28"/>
      <c r="ZW379" s="28"/>
      <c r="ZX379" s="28"/>
      <c r="ZY379" s="28"/>
      <c r="ZZ379" s="28"/>
      <c r="AAA379" s="28"/>
      <c r="AAB379" s="28"/>
      <c r="AAC379" s="28"/>
      <c r="AAD379" s="28"/>
      <c r="AAE379" s="28"/>
      <c r="AAF379" s="28"/>
      <c r="AAG379" s="28"/>
      <c r="AAH379" s="28"/>
      <c r="AAI379" s="28"/>
      <c r="AAJ379" s="28"/>
      <c r="AAK379" s="28"/>
      <c r="AAL379" s="28"/>
      <c r="AAM379" s="28"/>
      <c r="AAN379" s="28"/>
      <c r="AAO379" s="28"/>
      <c r="AAP379" s="28"/>
      <c r="AAQ379" s="28"/>
      <c r="AAR379" s="28"/>
      <c r="AAS379" s="28"/>
      <c r="AAT379" s="28"/>
      <c r="AAU379" s="28"/>
      <c r="AAV379" s="28"/>
      <c r="AAW379" s="28"/>
      <c r="AAX379" s="28"/>
      <c r="AAY379" s="28"/>
      <c r="AAZ379" s="28"/>
      <c r="ABA379" s="28"/>
      <c r="ABB379" s="28"/>
      <c r="ABC379" s="28"/>
      <c r="ABD379" s="28"/>
      <c r="ABE379" s="28"/>
      <c r="ABF379" s="28"/>
      <c r="ABG379" s="28"/>
      <c r="ABH379" s="28"/>
      <c r="ABI379" s="28"/>
      <c r="ABJ379" s="28"/>
      <c r="ABK379" s="28"/>
      <c r="ABL379" s="28"/>
      <c r="ABM379" s="28"/>
      <c r="ABN379" s="28"/>
      <c r="ABO379" s="28"/>
      <c r="ABP379" s="28"/>
      <c r="ABQ379" s="28"/>
      <c r="ABR379" s="28"/>
      <c r="ABS379" s="28"/>
      <c r="ABT379" s="28"/>
      <c r="ABU379" s="28"/>
      <c r="ABV379" s="28"/>
      <c r="ABW379" s="28"/>
      <c r="ABX379" s="28"/>
      <c r="ABY379" s="28"/>
      <c r="ABZ379" s="28"/>
      <c r="ACA379" s="28"/>
      <c r="ACB379" s="28"/>
      <c r="ACC379" s="28"/>
      <c r="ACD379" s="28"/>
      <c r="ACE379" s="28"/>
      <c r="ACF379" s="28"/>
      <c r="ACG379" s="28"/>
      <c r="ACH379" s="28"/>
      <c r="ACI379" s="28"/>
      <c r="ACJ379" s="28"/>
      <c r="ACK379" s="28"/>
      <c r="ACL379" s="28"/>
      <c r="ACM379" s="28"/>
      <c r="ACN379" s="28"/>
      <c r="ACO379" s="28"/>
      <c r="ACP379" s="28"/>
      <c r="ACQ379" s="28"/>
      <c r="ACR379" s="28"/>
      <c r="ACS379" s="28"/>
      <c r="ACT379" s="28"/>
      <c r="ACU379" s="28"/>
      <c r="ACV379" s="28"/>
      <c r="ACW379" s="28"/>
      <c r="ACX379" s="28"/>
      <c r="ACY379" s="28"/>
      <c r="ACZ379" s="28"/>
      <c r="ADA379" s="28"/>
      <c r="ADB379" s="28"/>
      <c r="ADC379" s="28"/>
      <c r="ADD379" s="28"/>
      <c r="ADE379" s="28"/>
      <c r="ADF379" s="28"/>
      <c r="ADG379" s="28"/>
      <c r="ADH379" s="28"/>
      <c r="ADI379" s="28"/>
      <c r="ADJ379" s="28"/>
      <c r="ADK379" s="28"/>
      <c r="ADL379" s="28"/>
      <c r="ADM379" s="28"/>
      <c r="ADN379" s="28"/>
      <c r="ADO379" s="28"/>
      <c r="ADP379" s="28"/>
      <c r="ADQ379" s="28"/>
      <c r="ADR379" s="28"/>
      <c r="ADS379" s="28"/>
      <c r="ADT379" s="28"/>
      <c r="ADU379" s="28"/>
      <c r="ADV379" s="28"/>
      <c r="ADW379" s="28"/>
      <c r="ADX379" s="28"/>
      <c r="ADY379" s="28"/>
      <c r="ADZ379" s="28"/>
      <c r="AEA379" s="28"/>
      <c r="AEB379" s="28"/>
      <c r="AEC379" s="28"/>
      <c r="AED379" s="28"/>
      <c r="AEE379" s="28"/>
      <c r="AEF379" s="28"/>
      <c r="AEG379" s="28"/>
      <c r="AEH379" s="28"/>
      <c r="AEI379" s="28"/>
      <c r="AEJ379" s="28"/>
      <c r="AEK379" s="28"/>
      <c r="AEL379" s="28"/>
      <c r="AEM379" s="28"/>
      <c r="AEN379" s="28"/>
      <c r="AEO379" s="28"/>
      <c r="AEP379" s="28"/>
      <c r="AEQ379" s="28"/>
      <c r="AER379" s="28"/>
      <c r="AES379" s="28"/>
      <c r="AET379" s="28"/>
      <c r="AEU379" s="28"/>
      <c r="AEV379" s="28"/>
      <c r="AEW379" s="28"/>
      <c r="AEX379" s="28"/>
      <c r="AEY379" s="28"/>
      <c r="AEZ379" s="28"/>
      <c r="AFA379" s="28"/>
      <c r="AFB379" s="28"/>
      <c r="AFC379" s="28"/>
      <c r="AFD379" s="28"/>
      <c r="AFE379" s="28"/>
      <c r="AFF379" s="28"/>
      <c r="AFG379" s="28"/>
      <c r="AFH379" s="28"/>
      <c r="AFI379" s="28"/>
      <c r="AFJ379" s="28"/>
      <c r="AFK379" s="28"/>
      <c r="AFL379" s="28"/>
      <c r="AFM379" s="28"/>
      <c r="AFN379" s="28"/>
      <c r="AFO379" s="28"/>
      <c r="AFP379" s="28"/>
      <c r="AFQ379" s="28"/>
      <c r="AFR379" s="28"/>
      <c r="AFS379" s="28"/>
      <c r="AFT379" s="28"/>
      <c r="AFU379" s="28"/>
      <c r="AFV379" s="28"/>
      <c r="AFW379" s="28"/>
      <c r="AFX379" s="28"/>
      <c r="AFY379" s="28"/>
      <c r="AFZ379" s="28"/>
      <c r="AGA379" s="28"/>
      <c r="AGB379" s="28"/>
      <c r="AGC379" s="28"/>
      <c r="AGD379" s="28"/>
      <c r="AGE379" s="28"/>
      <c r="AGF379" s="28"/>
      <c r="AGG379" s="28"/>
      <c r="AGH379" s="28"/>
      <c r="AGI379" s="28"/>
      <c r="AGJ379" s="28"/>
      <c r="AGK379" s="28"/>
      <c r="AGL379" s="28"/>
      <c r="AGM379" s="28"/>
      <c r="AGN379" s="28"/>
      <c r="AGO379" s="28"/>
      <c r="AGP379" s="28"/>
      <c r="AGQ379" s="28"/>
      <c r="AGR379" s="28"/>
      <c r="AGS379" s="28"/>
      <c r="AGT379" s="28"/>
      <c r="AGU379" s="28"/>
      <c r="AGV379" s="28"/>
      <c r="AGW379" s="28"/>
      <c r="AGX379" s="28"/>
      <c r="AGY379" s="28"/>
      <c r="AGZ379" s="28"/>
      <c r="AHA379" s="28"/>
      <c r="AHB379" s="28"/>
      <c r="AHC379" s="28"/>
      <c r="AHD379" s="28"/>
      <c r="AHE379" s="28"/>
      <c r="AHF379" s="28"/>
      <c r="AHG379" s="28"/>
      <c r="AHH379" s="28"/>
      <c r="AHI379" s="28"/>
      <c r="AHJ379" s="28"/>
      <c r="AHK379" s="28"/>
      <c r="AHL379" s="28"/>
      <c r="AHM379" s="28"/>
      <c r="AHN379" s="28"/>
      <c r="AHO379" s="28"/>
      <c r="AHP379" s="28"/>
      <c r="AHQ379" s="28"/>
      <c r="AHR379" s="28"/>
      <c r="AHS379" s="28"/>
      <c r="AHT379" s="28"/>
      <c r="AHU379" s="28"/>
      <c r="AHV379" s="28"/>
      <c r="AHW379" s="28"/>
      <c r="AHX379" s="28"/>
      <c r="AHY379" s="28"/>
      <c r="AHZ379" s="28"/>
      <c r="AIA379" s="28"/>
      <c r="AIB379" s="28"/>
      <c r="AIC379" s="28"/>
      <c r="AID379" s="28"/>
      <c r="AIE379" s="28"/>
      <c r="AIF379" s="28"/>
      <c r="AIG379" s="28"/>
      <c r="AIH379" s="28"/>
      <c r="AII379" s="28"/>
      <c r="AIJ379" s="28"/>
      <c r="AIK379" s="28"/>
      <c r="AIL379" s="28"/>
      <c r="AIM379" s="28"/>
      <c r="AIN379" s="28"/>
      <c r="AIO379" s="28"/>
      <c r="AIP379" s="28"/>
      <c r="AIQ379" s="28"/>
      <c r="AIR379" s="28"/>
      <c r="AIS379" s="28"/>
      <c r="AIT379" s="28"/>
      <c r="AIU379" s="28"/>
      <c r="AIV379" s="28"/>
      <c r="AIW379" s="28"/>
      <c r="AIX379" s="28"/>
      <c r="AIY379" s="28"/>
      <c r="AIZ379" s="28"/>
      <c r="AJA379" s="28"/>
      <c r="AJB379" s="28"/>
      <c r="AJC379" s="28"/>
      <c r="AJD379" s="28"/>
      <c r="AJE379" s="28"/>
      <c r="AJF379" s="28"/>
      <c r="AJG379" s="28"/>
      <c r="AJH379" s="28"/>
      <c r="AJI379" s="28"/>
      <c r="AJJ379" s="28"/>
      <c r="AJK379" s="28"/>
      <c r="AJL379" s="28"/>
      <c r="AJM379" s="28"/>
      <c r="AJN379" s="28"/>
      <c r="AJO379" s="28"/>
      <c r="AJP379" s="28"/>
      <c r="AJQ379" s="28"/>
      <c r="AJR379" s="28"/>
      <c r="AJS379" s="28"/>
      <c r="AJT379" s="28"/>
      <c r="AJU379" s="28"/>
      <c r="AJV379" s="28"/>
      <c r="AJW379" s="28"/>
      <c r="AJX379" s="28"/>
      <c r="AJY379" s="28"/>
      <c r="AJZ379" s="28"/>
      <c r="AKA379" s="28"/>
      <c r="AKB379" s="28"/>
      <c r="AKC379" s="28"/>
      <c r="AKD379" s="28"/>
      <c r="AKE379" s="28"/>
      <c r="AKF379" s="28"/>
      <c r="AKG379" s="28"/>
      <c r="AKH379" s="28"/>
      <c r="AKI379" s="28"/>
      <c r="AKJ379" s="28"/>
      <c r="AKK379" s="28"/>
      <c r="AKL379" s="28"/>
      <c r="AKM379" s="28"/>
      <c r="AKN379" s="28"/>
      <c r="AKO379" s="28"/>
      <c r="AKP379" s="28"/>
      <c r="AKQ379" s="28"/>
      <c r="AKR379" s="28"/>
      <c r="AKS379" s="28"/>
      <c r="AKT379" s="28"/>
      <c r="AKU379" s="28"/>
      <c r="AKV379" s="28"/>
      <c r="AKW379" s="28"/>
      <c r="AKX379" s="28"/>
      <c r="AKY379" s="28"/>
      <c r="AKZ379" s="28"/>
      <c r="ALA379" s="28"/>
      <c r="ALB379" s="28"/>
      <c r="ALC379" s="28"/>
      <c r="ALD379" s="28"/>
      <c r="ALE379" s="28"/>
      <c r="ALF379" s="28"/>
      <c r="ALG379" s="28"/>
      <c r="ALH379" s="28"/>
      <c r="ALI379" s="28"/>
      <c r="ALJ379" s="28"/>
      <c r="ALK379" s="28"/>
      <c r="ALL379" s="28"/>
      <c r="ALM379" s="28"/>
      <c r="ALN379" s="28"/>
      <c r="ALO379" s="28"/>
      <c r="ALP379" s="28"/>
      <c r="ALQ379" s="28"/>
      <c r="ALR379" s="28"/>
      <c r="ALS379" s="28"/>
      <c r="ALT379" s="28"/>
      <c r="ALU379" s="28"/>
      <c r="ALV379" s="28"/>
      <c r="ALW379" s="28"/>
      <c r="ALX379" s="28"/>
      <c r="ALY379" s="28"/>
      <c r="ALZ379" s="28"/>
      <c r="AMA379" s="28"/>
      <c r="AMB379" s="28"/>
      <c r="AMC379" s="28"/>
      <c r="AMD379" s="28"/>
      <c r="AME379" s="28"/>
      <c r="AMF379" s="28"/>
      <c r="AMG379" s="28"/>
      <c r="AMH379" s="28"/>
      <c r="AMI379" s="28"/>
      <c r="AMJ379" s="28"/>
      <c r="AMK379" s="28"/>
      <c r="AML379" s="28"/>
      <c r="AMM379" s="28"/>
      <c r="AMN379" s="28"/>
      <c r="AMO379" s="28"/>
      <c r="AMP379" s="28"/>
      <c r="AMQ379" s="28"/>
      <c r="AMR379" s="28"/>
      <c r="AMS379" s="28"/>
      <c r="AMT379" s="28"/>
      <c r="AMU379" s="28"/>
      <c r="AMV379" s="28"/>
      <c r="AMW379" s="28"/>
      <c r="AMX379" s="28"/>
      <c r="AMY379" s="28"/>
      <c r="AMZ379" s="28"/>
      <c r="ANA379" s="28"/>
      <c r="ANB379" s="28"/>
    </row>
    <row r="380" spans="3:1042" s="6" customFormat="1" ht="15" customHeight="1" x14ac:dyDescent="0.25">
      <c r="C380" s="6" t="str">
        <f t="shared" si="182"/>
        <v>State</v>
      </c>
      <c r="D380" s="6" t="str">
        <f t="shared" si="183"/>
        <v>EP6 80 DHPT 102  (80 gal)</v>
      </c>
      <c r="E380" s="6">
        <f t="shared" si="194"/>
        <v>230112</v>
      </c>
      <c r="F380" s="55">
        <f t="shared" si="152"/>
        <v>80</v>
      </c>
      <c r="G380" s="6" t="str">
        <f t="shared" si="184"/>
        <v>AOSmithPHPT80</v>
      </c>
      <c r="H380" s="117">
        <f t="shared" si="180"/>
        <v>0</v>
      </c>
      <c r="I380" s="157" t="str">
        <f t="shared" si="195"/>
        <v>StateEP680DHPT</v>
      </c>
      <c r="J380" s="91" t="s">
        <v>192</v>
      </c>
      <c r="K380" s="32">
        <v>1</v>
      </c>
      <c r="L380" s="75">
        <f t="shared" si="181"/>
        <v>23</v>
      </c>
      <c r="M380" s="9" t="s">
        <v>39</v>
      </c>
      <c r="N380" s="110">
        <v>1</v>
      </c>
      <c r="O380" s="62">
        <f xml:space="preserve"> (L380*10000) + (N380*100) + VLOOKUP( U380, $R$2:$T$61, 2, FALSE )</f>
        <v>230112</v>
      </c>
      <c r="P380" s="59" t="str">
        <f t="shared" si="185"/>
        <v>EP6 80 DHPT 102  (80 gal)</v>
      </c>
      <c r="Q380" s="156">
        <f>COUNTIF(P$64:P$428, P380)</f>
        <v>1</v>
      </c>
      <c r="R380" s="10" t="s">
        <v>70</v>
      </c>
      <c r="S380" s="11">
        <v>80</v>
      </c>
      <c r="T380" s="30" t="s">
        <v>87</v>
      </c>
      <c r="U380" s="80" t="s">
        <v>105</v>
      </c>
      <c r="V380" s="85" t="str">
        <f>VLOOKUP( U380, $R$2:$T$61, 3, FALSE )</f>
        <v>AOSmithPHPT80</v>
      </c>
      <c r="W380" s="116">
        <v>0</v>
      </c>
      <c r="X380" s="42" t="s">
        <v>13</v>
      </c>
      <c r="Y380" s="43">
        <v>40857</v>
      </c>
      <c r="Z380" s="44" t="s">
        <v>80</v>
      </c>
      <c r="AA380" s="127" t="str">
        <f t="shared" si="189"/>
        <v>2,     230112,   "EP6 80 DHPT 102  (80 gal)"</v>
      </c>
      <c r="AB380" s="128" t="str">
        <f>M380</f>
        <v>State</v>
      </c>
      <c r="AC380" s="78" t="s">
        <v>670</v>
      </c>
      <c r="AD380" s="154">
        <f>COUNTIF(AC$64:AC$428, AC380)</f>
        <v>1</v>
      </c>
      <c r="AE380" s="127" t="str">
        <f t="shared" si="190"/>
        <v xml:space="preserve">          case  EP6 80 DHPT 102  (80 gal)   :   "StateEP680DHPT"</v>
      </c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</row>
    <row r="381" spans="3:1042" s="6" customFormat="1" ht="15" customHeight="1" x14ac:dyDescent="0.25">
      <c r="C381" s="6" t="str">
        <f t="shared" si="182"/>
        <v>State</v>
      </c>
      <c r="D381" s="6" t="str">
        <f t="shared" si="183"/>
        <v>EPX 60 DHPT  (60 gal)</v>
      </c>
      <c r="E381" s="6">
        <f t="shared" si="194"/>
        <v>230211</v>
      </c>
      <c r="F381" s="55">
        <f t="shared" si="152"/>
        <v>60</v>
      </c>
      <c r="G381" s="6" t="str">
        <f t="shared" si="184"/>
        <v>AOSmithPHPT60</v>
      </c>
      <c r="H381" s="117">
        <f t="shared" si="180"/>
        <v>0</v>
      </c>
      <c r="I381" s="157" t="str">
        <f t="shared" si="195"/>
        <v>StateEPX60DHPT</v>
      </c>
      <c r="J381" s="91" t="s">
        <v>192</v>
      </c>
      <c r="K381" s="33">
        <v>1</v>
      </c>
      <c r="L381" s="75">
        <f t="shared" si="181"/>
        <v>23</v>
      </c>
      <c r="M381" s="18" t="s">
        <v>39</v>
      </c>
      <c r="N381" s="62">
        <f t="shared" ref="N381:N393" si="216">N380+1</f>
        <v>2</v>
      </c>
      <c r="O381" s="62">
        <f xml:space="preserve"> (L381*10000) + (N381*100) + VLOOKUP( U381, $R$2:$T$61, 2, FALSE )</f>
        <v>230211</v>
      </c>
      <c r="P381" s="59" t="str">
        <f t="shared" si="185"/>
        <v>EPX 60 DHPT  (60 gal)</v>
      </c>
      <c r="Q381" s="156">
        <f>COUNTIF(P$64:P$428, P381)</f>
        <v>1</v>
      </c>
      <c r="R381" s="19" t="s">
        <v>109</v>
      </c>
      <c r="S381" s="20">
        <v>60</v>
      </c>
      <c r="T381" s="31" t="s">
        <v>104</v>
      </c>
      <c r="U381" s="80" t="s">
        <v>104</v>
      </c>
      <c r="V381" s="85" t="str">
        <f>VLOOKUP( U381, $R$2:$T$61, 3, FALSE )</f>
        <v>AOSmithPHPT60</v>
      </c>
      <c r="W381" s="116">
        <v>0</v>
      </c>
      <c r="X381" s="45"/>
      <c r="Y381" s="45"/>
      <c r="Z381" s="44"/>
      <c r="AA381" s="127" t="str">
        <f t="shared" si="189"/>
        <v>2,     230211,   "EPX 60 DHPT  (60 gal)"</v>
      </c>
      <c r="AB381" s="129" t="str">
        <f t="shared" si="199"/>
        <v>State</v>
      </c>
      <c r="AC381" s="78" t="s">
        <v>671</v>
      </c>
      <c r="AD381" s="154">
        <f>COUNTIF(AC$64:AC$428, AC381)</f>
        <v>1</v>
      </c>
      <c r="AE381" s="127" t="str">
        <f t="shared" si="190"/>
        <v xml:space="preserve">          case  EPX 60 DHPT  (60 gal)   :   "StateEPX60DHPT"</v>
      </c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8"/>
      <c r="EG381" s="28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X381" s="28"/>
      <c r="EY381" s="28"/>
      <c r="EZ381" s="28"/>
      <c r="FA381" s="28"/>
      <c r="FB381" s="28"/>
      <c r="FC381" s="28"/>
      <c r="FD381" s="28"/>
      <c r="FE381" s="28"/>
      <c r="FF381" s="28"/>
      <c r="FG381" s="28"/>
      <c r="FH381" s="28"/>
      <c r="FI381" s="28"/>
      <c r="FJ381" s="28"/>
      <c r="FK381" s="28"/>
      <c r="FL381" s="28"/>
      <c r="FM381" s="28"/>
      <c r="FN381" s="28"/>
      <c r="FO381" s="28"/>
      <c r="FP381" s="28"/>
      <c r="FQ381" s="28"/>
      <c r="FR381" s="28"/>
      <c r="FS381" s="28"/>
      <c r="FT381" s="28"/>
      <c r="FU381" s="28"/>
      <c r="FV381" s="28"/>
      <c r="FW381" s="28"/>
      <c r="FX381" s="28"/>
      <c r="FY381" s="28"/>
      <c r="FZ381" s="28"/>
      <c r="GA381" s="28"/>
      <c r="GB381" s="28"/>
      <c r="GC381" s="28"/>
      <c r="GD381" s="28"/>
      <c r="GE381" s="28"/>
      <c r="GF381" s="28"/>
      <c r="GG381" s="28"/>
      <c r="GH381" s="28"/>
      <c r="GI381" s="28"/>
      <c r="GJ381" s="28"/>
      <c r="GK381" s="28"/>
      <c r="GL381" s="28"/>
      <c r="GM381" s="28"/>
      <c r="GN381" s="28"/>
      <c r="GO381" s="28"/>
      <c r="GP381" s="28"/>
      <c r="GQ381" s="28"/>
      <c r="GR381" s="28"/>
      <c r="GS381" s="28"/>
      <c r="GT381" s="28"/>
      <c r="GU381" s="28"/>
      <c r="GV381" s="28"/>
      <c r="GW381" s="28"/>
      <c r="GX381" s="28"/>
      <c r="GY381" s="28"/>
      <c r="GZ381" s="28"/>
      <c r="HA381" s="28"/>
      <c r="HB381" s="28"/>
      <c r="HC381" s="28"/>
      <c r="HD381" s="28"/>
      <c r="HE381" s="28"/>
      <c r="HF381" s="28"/>
      <c r="HG381" s="28"/>
      <c r="HH381" s="28"/>
      <c r="HI381" s="28"/>
      <c r="HJ381" s="28"/>
      <c r="HK381" s="28"/>
      <c r="HL381" s="28"/>
      <c r="HM381" s="28"/>
      <c r="HN381" s="28"/>
      <c r="HO381" s="28"/>
      <c r="HP381" s="28"/>
      <c r="HQ381" s="28"/>
      <c r="HR381" s="28"/>
      <c r="HS381" s="28"/>
      <c r="HT381" s="28"/>
      <c r="HU381" s="28"/>
      <c r="HV381" s="28"/>
      <c r="HW381" s="28"/>
      <c r="HX381" s="28"/>
      <c r="HY381" s="28"/>
      <c r="HZ381" s="28"/>
      <c r="IA381" s="28"/>
      <c r="IB381" s="28"/>
      <c r="IC381" s="28"/>
      <c r="ID381" s="28"/>
      <c r="IE381" s="28"/>
      <c r="IF381" s="28"/>
      <c r="IG381" s="28"/>
      <c r="IH381" s="28"/>
      <c r="II381" s="28"/>
      <c r="IJ381" s="28"/>
      <c r="IK381" s="28"/>
      <c r="IL381" s="28"/>
      <c r="IM381" s="28"/>
      <c r="IN381" s="28"/>
      <c r="IO381" s="28"/>
      <c r="IP381" s="28"/>
      <c r="IQ381" s="28"/>
      <c r="IR381" s="28"/>
      <c r="IS381" s="28"/>
      <c r="IT381" s="28"/>
      <c r="IU381" s="28"/>
      <c r="IV381" s="28"/>
      <c r="IW381" s="28"/>
      <c r="IX381" s="28"/>
      <c r="IY381" s="28"/>
      <c r="IZ381" s="28"/>
      <c r="JA381" s="28"/>
      <c r="JB381" s="28"/>
      <c r="JC381" s="28"/>
      <c r="JD381" s="28"/>
      <c r="JE381" s="28"/>
      <c r="JF381" s="28"/>
      <c r="JG381" s="28"/>
      <c r="JH381" s="28"/>
      <c r="JI381" s="28"/>
      <c r="JJ381" s="28"/>
      <c r="JK381" s="28"/>
      <c r="JL381" s="28"/>
      <c r="JM381" s="28"/>
      <c r="JN381" s="28"/>
      <c r="JO381" s="28"/>
      <c r="JP381" s="28"/>
      <c r="JQ381" s="28"/>
      <c r="JR381" s="28"/>
      <c r="JS381" s="28"/>
      <c r="JT381" s="28"/>
      <c r="JU381" s="28"/>
      <c r="JV381" s="28"/>
      <c r="JW381" s="28"/>
      <c r="JX381" s="28"/>
      <c r="JY381" s="28"/>
      <c r="JZ381" s="28"/>
      <c r="KA381" s="28"/>
      <c r="KB381" s="28"/>
      <c r="KC381" s="28"/>
      <c r="KD381" s="28"/>
      <c r="KE381" s="28"/>
      <c r="KF381" s="28"/>
      <c r="KG381" s="28"/>
      <c r="KH381" s="28"/>
      <c r="KI381" s="28"/>
      <c r="KJ381" s="28"/>
      <c r="KK381" s="28"/>
      <c r="KL381" s="28"/>
      <c r="KM381" s="28"/>
      <c r="KN381" s="28"/>
      <c r="KO381" s="28"/>
      <c r="KP381" s="28"/>
      <c r="KQ381" s="28"/>
      <c r="KR381" s="28"/>
      <c r="KS381" s="28"/>
      <c r="KT381" s="28"/>
      <c r="KU381" s="28"/>
      <c r="KV381" s="28"/>
      <c r="KW381" s="28"/>
      <c r="KX381" s="28"/>
      <c r="KY381" s="28"/>
      <c r="KZ381" s="28"/>
      <c r="LA381" s="28"/>
      <c r="LB381" s="28"/>
      <c r="LC381" s="28"/>
      <c r="LD381" s="28"/>
      <c r="LE381" s="28"/>
      <c r="LF381" s="28"/>
      <c r="LG381" s="28"/>
      <c r="LH381" s="28"/>
      <c r="LI381" s="28"/>
      <c r="LJ381" s="28"/>
      <c r="LK381" s="28"/>
      <c r="LL381" s="28"/>
      <c r="LM381" s="28"/>
      <c r="LN381" s="28"/>
      <c r="LO381" s="28"/>
      <c r="LP381" s="28"/>
      <c r="LQ381" s="28"/>
      <c r="LR381" s="28"/>
      <c r="LS381" s="28"/>
      <c r="LT381" s="28"/>
      <c r="LU381" s="28"/>
      <c r="LV381" s="28"/>
      <c r="LW381" s="28"/>
      <c r="LX381" s="28"/>
      <c r="LY381" s="28"/>
      <c r="LZ381" s="28"/>
      <c r="MA381" s="28"/>
      <c r="MB381" s="28"/>
      <c r="MC381" s="28"/>
      <c r="MD381" s="28"/>
      <c r="ME381" s="28"/>
      <c r="MF381" s="28"/>
      <c r="MG381" s="28"/>
      <c r="MH381" s="28"/>
      <c r="MI381" s="28"/>
      <c r="MJ381" s="28"/>
      <c r="MK381" s="28"/>
      <c r="ML381" s="28"/>
      <c r="MM381" s="28"/>
      <c r="MN381" s="28"/>
      <c r="MO381" s="28"/>
      <c r="MP381" s="28"/>
      <c r="MQ381" s="28"/>
      <c r="MR381" s="28"/>
      <c r="MS381" s="28"/>
      <c r="MT381" s="28"/>
      <c r="MU381" s="28"/>
      <c r="MV381" s="28"/>
      <c r="MW381" s="28"/>
      <c r="MX381" s="28"/>
      <c r="MY381" s="28"/>
      <c r="MZ381" s="28"/>
      <c r="NA381" s="28"/>
      <c r="NB381" s="28"/>
      <c r="NC381" s="28"/>
      <c r="ND381" s="28"/>
      <c r="NE381" s="28"/>
      <c r="NF381" s="28"/>
      <c r="NG381" s="28"/>
      <c r="NH381" s="28"/>
      <c r="NI381" s="28"/>
      <c r="NJ381" s="28"/>
      <c r="NK381" s="28"/>
      <c r="NL381" s="28"/>
      <c r="NM381" s="28"/>
      <c r="NN381" s="28"/>
      <c r="NO381" s="28"/>
      <c r="NP381" s="28"/>
      <c r="NQ381" s="28"/>
      <c r="NR381" s="28"/>
      <c r="NS381" s="28"/>
      <c r="NT381" s="28"/>
      <c r="NU381" s="28"/>
      <c r="NV381" s="28"/>
      <c r="NW381" s="28"/>
      <c r="NX381" s="28"/>
      <c r="NY381" s="28"/>
      <c r="NZ381" s="28"/>
      <c r="OA381" s="28"/>
      <c r="OB381" s="28"/>
      <c r="OC381" s="28"/>
      <c r="OD381" s="28"/>
      <c r="OE381" s="28"/>
      <c r="OF381" s="28"/>
      <c r="OG381" s="28"/>
      <c r="OH381" s="28"/>
      <c r="OI381" s="28"/>
      <c r="OJ381" s="28"/>
      <c r="OK381" s="28"/>
      <c r="OL381" s="28"/>
      <c r="OM381" s="28"/>
      <c r="ON381" s="28"/>
      <c r="OO381" s="28"/>
      <c r="OP381" s="28"/>
      <c r="OQ381" s="28"/>
      <c r="OR381" s="28"/>
      <c r="OS381" s="28"/>
      <c r="OT381" s="28"/>
      <c r="OU381" s="28"/>
      <c r="OV381" s="28"/>
      <c r="OW381" s="28"/>
      <c r="OX381" s="28"/>
      <c r="OY381" s="28"/>
      <c r="OZ381" s="28"/>
      <c r="PA381" s="28"/>
      <c r="PB381" s="28"/>
      <c r="PC381" s="28"/>
      <c r="PD381" s="28"/>
      <c r="PE381" s="28"/>
      <c r="PF381" s="28"/>
      <c r="PG381" s="28"/>
      <c r="PH381" s="28"/>
      <c r="PI381" s="28"/>
      <c r="PJ381" s="28"/>
      <c r="PK381" s="28"/>
      <c r="PL381" s="28"/>
      <c r="PM381" s="28"/>
      <c r="PN381" s="28"/>
      <c r="PO381" s="28"/>
      <c r="PP381" s="28"/>
      <c r="PQ381" s="28"/>
      <c r="PR381" s="28"/>
      <c r="PS381" s="28"/>
      <c r="PT381" s="28"/>
      <c r="PU381" s="28"/>
      <c r="PV381" s="28"/>
      <c r="PW381" s="28"/>
      <c r="PX381" s="28"/>
      <c r="PY381" s="28"/>
      <c r="PZ381" s="28"/>
      <c r="QA381" s="28"/>
      <c r="QB381" s="28"/>
      <c r="QC381" s="28"/>
      <c r="QD381" s="28"/>
      <c r="QE381" s="28"/>
      <c r="QF381" s="28"/>
      <c r="QG381" s="28"/>
      <c r="QH381" s="28"/>
      <c r="QI381" s="28"/>
      <c r="QJ381" s="28"/>
      <c r="QK381" s="28"/>
      <c r="QL381" s="28"/>
      <c r="QM381" s="28"/>
      <c r="QN381" s="28"/>
      <c r="QO381" s="28"/>
      <c r="QP381" s="28"/>
      <c r="QQ381" s="28"/>
      <c r="QR381" s="28"/>
      <c r="QS381" s="28"/>
      <c r="QT381" s="28"/>
      <c r="QU381" s="28"/>
      <c r="QV381" s="28"/>
      <c r="QW381" s="28"/>
      <c r="QX381" s="28"/>
      <c r="QY381" s="28"/>
      <c r="QZ381" s="28"/>
      <c r="RA381" s="28"/>
      <c r="RB381" s="28"/>
      <c r="RC381" s="28"/>
      <c r="RD381" s="28"/>
      <c r="RE381" s="28"/>
      <c r="RF381" s="28"/>
      <c r="RG381" s="28"/>
      <c r="RH381" s="28"/>
      <c r="RI381" s="28"/>
      <c r="RJ381" s="28"/>
      <c r="RK381" s="28"/>
      <c r="RL381" s="28"/>
      <c r="RM381" s="28"/>
      <c r="RN381" s="28"/>
      <c r="RO381" s="28"/>
      <c r="RP381" s="28"/>
      <c r="RQ381" s="28"/>
      <c r="RR381" s="28"/>
      <c r="RS381" s="28"/>
      <c r="RT381" s="28"/>
      <c r="RU381" s="28"/>
      <c r="RV381" s="28"/>
      <c r="RW381" s="28"/>
      <c r="RX381" s="28"/>
      <c r="RY381" s="28"/>
      <c r="RZ381" s="28"/>
      <c r="SA381" s="28"/>
      <c r="SB381" s="28"/>
      <c r="SC381" s="28"/>
      <c r="SD381" s="28"/>
      <c r="SE381" s="28"/>
      <c r="SF381" s="28"/>
      <c r="SG381" s="28"/>
      <c r="SH381" s="28"/>
      <c r="SI381" s="28"/>
      <c r="SJ381" s="28"/>
      <c r="SK381" s="28"/>
      <c r="SL381" s="28"/>
      <c r="SM381" s="28"/>
      <c r="SN381" s="28"/>
      <c r="SO381" s="28"/>
      <c r="SP381" s="28"/>
      <c r="SQ381" s="28"/>
      <c r="SR381" s="28"/>
      <c r="SS381" s="28"/>
      <c r="ST381" s="28"/>
      <c r="SU381" s="28"/>
      <c r="SV381" s="28"/>
      <c r="SW381" s="28"/>
      <c r="SX381" s="28"/>
      <c r="SY381" s="28"/>
      <c r="SZ381" s="28"/>
      <c r="TA381" s="28"/>
      <c r="TB381" s="28"/>
      <c r="TC381" s="28"/>
      <c r="TD381" s="28"/>
      <c r="TE381" s="28"/>
      <c r="TF381" s="28"/>
      <c r="TG381" s="28"/>
      <c r="TH381" s="28"/>
      <c r="TI381" s="28"/>
      <c r="TJ381" s="28"/>
      <c r="TK381" s="28"/>
      <c r="TL381" s="28"/>
      <c r="TM381" s="28"/>
      <c r="TN381" s="28"/>
      <c r="TO381" s="28"/>
      <c r="TP381" s="28"/>
      <c r="TQ381" s="28"/>
      <c r="TR381" s="28"/>
      <c r="TS381" s="28"/>
      <c r="TT381" s="28"/>
      <c r="TU381" s="28"/>
      <c r="TV381" s="28"/>
      <c r="TW381" s="28"/>
      <c r="TX381" s="28"/>
      <c r="TY381" s="28"/>
      <c r="TZ381" s="28"/>
      <c r="UA381" s="28"/>
      <c r="UB381" s="28"/>
      <c r="UC381" s="28"/>
      <c r="UD381" s="28"/>
      <c r="UE381" s="28"/>
      <c r="UF381" s="28"/>
      <c r="UG381" s="28"/>
      <c r="UH381" s="28"/>
      <c r="UI381" s="28"/>
      <c r="UJ381" s="28"/>
      <c r="UK381" s="28"/>
      <c r="UL381" s="28"/>
      <c r="UM381" s="28"/>
      <c r="UN381" s="28"/>
      <c r="UO381" s="28"/>
      <c r="UP381" s="28"/>
      <c r="UQ381" s="28"/>
      <c r="UR381" s="28"/>
      <c r="US381" s="28"/>
      <c r="UT381" s="28"/>
      <c r="UU381" s="28"/>
      <c r="UV381" s="28"/>
      <c r="UW381" s="28"/>
      <c r="UX381" s="28"/>
      <c r="UY381" s="28"/>
      <c r="UZ381" s="28"/>
      <c r="VA381" s="28"/>
      <c r="VB381" s="28"/>
      <c r="VC381" s="28"/>
      <c r="VD381" s="28"/>
      <c r="VE381" s="28"/>
      <c r="VF381" s="28"/>
      <c r="VG381" s="28"/>
      <c r="VH381" s="28"/>
      <c r="VI381" s="28"/>
      <c r="VJ381" s="28"/>
      <c r="VK381" s="28"/>
      <c r="VL381" s="28"/>
      <c r="VM381" s="28"/>
      <c r="VN381" s="28"/>
      <c r="VO381" s="28"/>
      <c r="VP381" s="28"/>
      <c r="VQ381" s="28"/>
      <c r="VR381" s="28"/>
      <c r="VS381" s="28"/>
      <c r="VT381" s="28"/>
      <c r="VU381" s="28"/>
      <c r="VV381" s="28"/>
      <c r="VW381" s="28"/>
      <c r="VX381" s="28"/>
      <c r="VY381" s="28"/>
      <c r="VZ381" s="28"/>
      <c r="WA381" s="28"/>
      <c r="WB381" s="28"/>
      <c r="WC381" s="28"/>
      <c r="WD381" s="28"/>
      <c r="WE381" s="28"/>
      <c r="WF381" s="28"/>
      <c r="WG381" s="28"/>
      <c r="WH381" s="28"/>
      <c r="WI381" s="28"/>
      <c r="WJ381" s="28"/>
      <c r="WK381" s="28"/>
      <c r="WL381" s="28"/>
      <c r="WM381" s="28"/>
      <c r="WN381" s="28"/>
      <c r="WO381" s="28"/>
      <c r="WP381" s="28"/>
      <c r="WQ381" s="28"/>
      <c r="WR381" s="28"/>
      <c r="WS381" s="28"/>
      <c r="WT381" s="28"/>
      <c r="WU381" s="28"/>
      <c r="WV381" s="28"/>
      <c r="WW381" s="28"/>
      <c r="WX381" s="28"/>
      <c r="WY381" s="28"/>
      <c r="WZ381" s="28"/>
      <c r="XA381" s="28"/>
      <c r="XB381" s="28"/>
      <c r="XC381" s="28"/>
      <c r="XD381" s="28"/>
      <c r="XE381" s="28"/>
      <c r="XF381" s="28"/>
      <c r="XG381" s="28"/>
      <c r="XH381" s="28"/>
      <c r="XI381" s="28"/>
      <c r="XJ381" s="28"/>
      <c r="XK381" s="28"/>
      <c r="XL381" s="28"/>
      <c r="XM381" s="28"/>
      <c r="XN381" s="28"/>
      <c r="XO381" s="28"/>
      <c r="XP381" s="28"/>
      <c r="XQ381" s="28"/>
      <c r="XR381" s="28"/>
      <c r="XS381" s="28"/>
      <c r="XT381" s="28"/>
      <c r="XU381" s="28"/>
      <c r="XV381" s="28"/>
      <c r="XW381" s="28"/>
      <c r="XX381" s="28"/>
      <c r="XY381" s="28"/>
      <c r="XZ381" s="28"/>
      <c r="YA381" s="28"/>
      <c r="YB381" s="28"/>
      <c r="YC381" s="28"/>
      <c r="YD381" s="28"/>
      <c r="YE381" s="28"/>
      <c r="YF381" s="28"/>
      <c r="YG381" s="28"/>
      <c r="YH381" s="28"/>
      <c r="YI381" s="28"/>
      <c r="YJ381" s="28"/>
      <c r="YK381" s="28"/>
      <c r="YL381" s="28"/>
      <c r="YM381" s="28"/>
      <c r="YN381" s="28"/>
      <c r="YO381" s="28"/>
      <c r="YP381" s="28"/>
      <c r="YQ381" s="28"/>
      <c r="YR381" s="28"/>
      <c r="YS381" s="28"/>
      <c r="YT381" s="28"/>
      <c r="YU381" s="28"/>
      <c r="YV381" s="28"/>
      <c r="YW381" s="28"/>
      <c r="YX381" s="28"/>
      <c r="YY381" s="28"/>
      <c r="YZ381" s="28"/>
      <c r="ZA381" s="28"/>
      <c r="ZB381" s="28"/>
      <c r="ZC381" s="28"/>
      <c r="ZD381" s="28"/>
      <c r="ZE381" s="28"/>
      <c r="ZF381" s="28"/>
      <c r="ZG381" s="28"/>
      <c r="ZH381" s="28"/>
      <c r="ZI381" s="28"/>
      <c r="ZJ381" s="28"/>
      <c r="ZK381" s="28"/>
      <c r="ZL381" s="28"/>
      <c r="ZM381" s="28"/>
      <c r="ZN381" s="28"/>
      <c r="ZO381" s="28"/>
      <c r="ZP381" s="28"/>
      <c r="ZQ381" s="28"/>
      <c r="ZR381" s="28"/>
      <c r="ZS381" s="28"/>
      <c r="ZT381" s="28"/>
      <c r="ZU381" s="28"/>
      <c r="ZV381" s="28"/>
      <c r="ZW381" s="28"/>
      <c r="ZX381" s="28"/>
      <c r="ZY381" s="28"/>
      <c r="ZZ381" s="28"/>
      <c r="AAA381" s="28"/>
      <c r="AAB381" s="28"/>
      <c r="AAC381" s="28"/>
      <c r="AAD381" s="28"/>
      <c r="AAE381" s="28"/>
      <c r="AAF381" s="28"/>
      <c r="AAG381" s="28"/>
      <c r="AAH381" s="28"/>
      <c r="AAI381" s="28"/>
      <c r="AAJ381" s="28"/>
      <c r="AAK381" s="28"/>
      <c r="AAL381" s="28"/>
      <c r="AAM381" s="28"/>
      <c r="AAN381" s="28"/>
      <c r="AAO381" s="28"/>
      <c r="AAP381" s="28"/>
      <c r="AAQ381" s="28"/>
      <c r="AAR381" s="28"/>
      <c r="AAS381" s="28"/>
      <c r="AAT381" s="28"/>
      <c r="AAU381" s="28"/>
      <c r="AAV381" s="28"/>
      <c r="AAW381" s="28"/>
      <c r="AAX381" s="28"/>
      <c r="AAY381" s="28"/>
      <c r="AAZ381" s="28"/>
      <c r="ABA381" s="28"/>
      <c r="ABB381" s="28"/>
      <c r="ABC381" s="28"/>
      <c r="ABD381" s="28"/>
      <c r="ABE381" s="28"/>
      <c r="ABF381" s="28"/>
      <c r="ABG381" s="28"/>
      <c r="ABH381" s="28"/>
      <c r="ABI381" s="28"/>
      <c r="ABJ381" s="28"/>
      <c r="ABK381" s="28"/>
      <c r="ABL381" s="28"/>
      <c r="ABM381" s="28"/>
      <c r="ABN381" s="28"/>
      <c r="ABO381" s="28"/>
      <c r="ABP381" s="28"/>
      <c r="ABQ381" s="28"/>
      <c r="ABR381" s="28"/>
      <c r="ABS381" s="28"/>
      <c r="ABT381" s="28"/>
      <c r="ABU381" s="28"/>
      <c r="ABV381" s="28"/>
      <c r="ABW381" s="28"/>
      <c r="ABX381" s="28"/>
      <c r="ABY381" s="28"/>
      <c r="ABZ381" s="28"/>
      <c r="ACA381" s="28"/>
      <c r="ACB381" s="28"/>
      <c r="ACC381" s="28"/>
      <c r="ACD381" s="28"/>
      <c r="ACE381" s="28"/>
      <c r="ACF381" s="28"/>
      <c r="ACG381" s="28"/>
      <c r="ACH381" s="28"/>
      <c r="ACI381" s="28"/>
      <c r="ACJ381" s="28"/>
      <c r="ACK381" s="28"/>
      <c r="ACL381" s="28"/>
      <c r="ACM381" s="28"/>
      <c r="ACN381" s="28"/>
      <c r="ACO381" s="28"/>
      <c r="ACP381" s="28"/>
      <c r="ACQ381" s="28"/>
      <c r="ACR381" s="28"/>
      <c r="ACS381" s="28"/>
      <c r="ACT381" s="28"/>
      <c r="ACU381" s="28"/>
      <c r="ACV381" s="28"/>
      <c r="ACW381" s="28"/>
      <c r="ACX381" s="28"/>
      <c r="ACY381" s="28"/>
      <c r="ACZ381" s="28"/>
      <c r="ADA381" s="28"/>
      <c r="ADB381" s="28"/>
      <c r="ADC381" s="28"/>
      <c r="ADD381" s="28"/>
      <c r="ADE381" s="28"/>
      <c r="ADF381" s="28"/>
      <c r="ADG381" s="28"/>
      <c r="ADH381" s="28"/>
      <c r="ADI381" s="28"/>
      <c r="ADJ381" s="28"/>
      <c r="ADK381" s="28"/>
      <c r="ADL381" s="28"/>
      <c r="ADM381" s="28"/>
      <c r="ADN381" s="28"/>
      <c r="ADO381" s="28"/>
      <c r="ADP381" s="28"/>
      <c r="ADQ381" s="28"/>
      <c r="ADR381" s="28"/>
      <c r="ADS381" s="28"/>
      <c r="ADT381" s="28"/>
      <c r="ADU381" s="28"/>
      <c r="ADV381" s="28"/>
      <c r="ADW381" s="28"/>
      <c r="ADX381" s="28"/>
      <c r="ADY381" s="28"/>
      <c r="ADZ381" s="28"/>
      <c r="AEA381" s="28"/>
      <c r="AEB381" s="28"/>
      <c r="AEC381" s="28"/>
      <c r="AED381" s="28"/>
      <c r="AEE381" s="28"/>
      <c r="AEF381" s="28"/>
      <c r="AEG381" s="28"/>
      <c r="AEH381" s="28"/>
      <c r="AEI381" s="28"/>
      <c r="AEJ381" s="28"/>
      <c r="AEK381" s="28"/>
      <c r="AEL381" s="28"/>
      <c r="AEM381" s="28"/>
      <c r="AEN381" s="28"/>
      <c r="AEO381" s="28"/>
      <c r="AEP381" s="28"/>
      <c r="AEQ381" s="28"/>
      <c r="AER381" s="28"/>
      <c r="AES381" s="28"/>
      <c r="AET381" s="28"/>
      <c r="AEU381" s="28"/>
      <c r="AEV381" s="28"/>
      <c r="AEW381" s="28"/>
      <c r="AEX381" s="28"/>
      <c r="AEY381" s="28"/>
      <c r="AEZ381" s="28"/>
      <c r="AFA381" s="28"/>
      <c r="AFB381" s="28"/>
      <c r="AFC381" s="28"/>
      <c r="AFD381" s="28"/>
      <c r="AFE381" s="28"/>
      <c r="AFF381" s="28"/>
      <c r="AFG381" s="28"/>
      <c r="AFH381" s="28"/>
      <c r="AFI381" s="28"/>
      <c r="AFJ381" s="28"/>
      <c r="AFK381" s="28"/>
      <c r="AFL381" s="28"/>
      <c r="AFM381" s="28"/>
      <c r="AFN381" s="28"/>
      <c r="AFO381" s="28"/>
      <c r="AFP381" s="28"/>
      <c r="AFQ381" s="28"/>
      <c r="AFR381" s="28"/>
      <c r="AFS381" s="28"/>
      <c r="AFT381" s="28"/>
      <c r="AFU381" s="28"/>
      <c r="AFV381" s="28"/>
      <c r="AFW381" s="28"/>
      <c r="AFX381" s="28"/>
      <c r="AFY381" s="28"/>
      <c r="AFZ381" s="28"/>
      <c r="AGA381" s="28"/>
      <c r="AGB381" s="28"/>
      <c r="AGC381" s="28"/>
      <c r="AGD381" s="28"/>
      <c r="AGE381" s="28"/>
      <c r="AGF381" s="28"/>
      <c r="AGG381" s="28"/>
      <c r="AGH381" s="28"/>
      <c r="AGI381" s="28"/>
      <c r="AGJ381" s="28"/>
      <c r="AGK381" s="28"/>
      <c r="AGL381" s="28"/>
      <c r="AGM381" s="28"/>
      <c r="AGN381" s="28"/>
      <c r="AGO381" s="28"/>
      <c r="AGP381" s="28"/>
      <c r="AGQ381" s="28"/>
      <c r="AGR381" s="28"/>
      <c r="AGS381" s="28"/>
      <c r="AGT381" s="28"/>
      <c r="AGU381" s="28"/>
      <c r="AGV381" s="28"/>
      <c r="AGW381" s="28"/>
      <c r="AGX381" s="28"/>
      <c r="AGY381" s="28"/>
      <c r="AGZ381" s="28"/>
      <c r="AHA381" s="28"/>
      <c r="AHB381" s="28"/>
      <c r="AHC381" s="28"/>
      <c r="AHD381" s="28"/>
      <c r="AHE381" s="28"/>
      <c r="AHF381" s="28"/>
      <c r="AHG381" s="28"/>
      <c r="AHH381" s="28"/>
      <c r="AHI381" s="28"/>
      <c r="AHJ381" s="28"/>
      <c r="AHK381" s="28"/>
      <c r="AHL381" s="28"/>
      <c r="AHM381" s="28"/>
      <c r="AHN381" s="28"/>
      <c r="AHO381" s="28"/>
      <c r="AHP381" s="28"/>
      <c r="AHQ381" s="28"/>
      <c r="AHR381" s="28"/>
      <c r="AHS381" s="28"/>
      <c r="AHT381" s="28"/>
      <c r="AHU381" s="28"/>
      <c r="AHV381" s="28"/>
      <c r="AHW381" s="28"/>
      <c r="AHX381" s="28"/>
      <c r="AHY381" s="28"/>
      <c r="AHZ381" s="28"/>
      <c r="AIA381" s="28"/>
      <c r="AIB381" s="28"/>
      <c r="AIC381" s="28"/>
      <c r="AID381" s="28"/>
      <c r="AIE381" s="28"/>
      <c r="AIF381" s="28"/>
      <c r="AIG381" s="28"/>
      <c r="AIH381" s="28"/>
      <c r="AII381" s="28"/>
      <c r="AIJ381" s="28"/>
      <c r="AIK381" s="28"/>
      <c r="AIL381" s="28"/>
      <c r="AIM381" s="28"/>
      <c r="AIN381" s="28"/>
      <c r="AIO381" s="28"/>
      <c r="AIP381" s="28"/>
      <c r="AIQ381" s="28"/>
      <c r="AIR381" s="28"/>
      <c r="AIS381" s="28"/>
      <c r="AIT381" s="28"/>
      <c r="AIU381" s="28"/>
      <c r="AIV381" s="28"/>
      <c r="AIW381" s="28"/>
      <c r="AIX381" s="28"/>
      <c r="AIY381" s="28"/>
      <c r="AIZ381" s="28"/>
      <c r="AJA381" s="28"/>
      <c r="AJB381" s="28"/>
      <c r="AJC381" s="28"/>
      <c r="AJD381" s="28"/>
      <c r="AJE381" s="28"/>
      <c r="AJF381" s="28"/>
      <c r="AJG381" s="28"/>
      <c r="AJH381" s="28"/>
      <c r="AJI381" s="28"/>
      <c r="AJJ381" s="28"/>
      <c r="AJK381" s="28"/>
      <c r="AJL381" s="28"/>
      <c r="AJM381" s="28"/>
      <c r="AJN381" s="28"/>
      <c r="AJO381" s="28"/>
      <c r="AJP381" s="28"/>
      <c r="AJQ381" s="28"/>
      <c r="AJR381" s="28"/>
      <c r="AJS381" s="28"/>
      <c r="AJT381" s="28"/>
      <c r="AJU381" s="28"/>
      <c r="AJV381" s="28"/>
      <c r="AJW381" s="28"/>
      <c r="AJX381" s="28"/>
      <c r="AJY381" s="28"/>
      <c r="AJZ381" s="28"/>
      <c r="AKA381" s="28"/>
      <c r="AKB381" s="28"/>
      <c r="AKC381" s="28"/>
      <c r="AKD381" s="28"/>
      <c r="AKE381" s="28"/>
      <c r="AKF381" s="28"/>
      <c r="AKG381" s="28"/>
      <c r="AKH381" s="28"/>
      <c r="AKI381" s="28"/>
      <c r="AKJ381" s="28"/>
      <c r="AKK381" s="28"/>
      <c r="AKL381" s="28"/>
      <c r="AKM381" s="28"/>
      <c r="AKN381" s="28"/>
      <c r="AKO381" s="28"/>
      <c r="AKP381" s="28"/>
      <c r="AKQ381" s="28"/>
      <c r="AKR381" s="28"/>
      <c r="AKS381" s="28"/>
      <c r="AKT381" s="28"/>
      <c r="AKU381" s="28"/>
      <c r="AKV381" s="28"/>
      <c r="AKW381" s="28"/>
      <c r="AKX381" s="28"/>
      <c r="AKY381" s="28"/>
      <c r="AKZ381" s="28"/>
      <c r="ALA381" s="28"/>
      <c r="ALB381" s="28"/>
      <c r="ALC381" s="28"/>
      <c r="ALD381" s="28"/>
      <c r="ALE381" s="28"/>
      <c r="ALF381" s="28"/>
      <c r="ALG381" s="28"/>
      <c r="ALH381" s="28"/>
      <c r="ALI381" s="28"/>
      <c r="ALJ381" s="28"/>
      <c r="ALK381" s="28"/>
      <c r="ALL381" s="28"/>
      <c r="ALM381" s="28"/>
      <c r="ALN381" s="28"/>
      <c r="ALO381" s="28"/>
      <c r="ALP381" s="28"/>
      <c r="ALQ381" s="28"/>
      <c r="ALR381" s="28"/>
      <c r="ALS381" s="28"/>
      <c r="ALT381" s="28"/>
      <c r="ALU381" s="28"/>
      <c r="ALV381" s="28"/>
      <c r="ALW381" s="28"/>
      <c r="ALX381" s="28"/>
      <c r="ALY381" s="28"/>
      <c r="ALZ381" s="28"/>
      <c r="AMA381" s="28"/>
      <c r="AMB381" s="28"/>
      <c r="AMC381" s="28"/>
      <c r="AMD381" s="28"/>
      <c r="AME381" s="28"/>
      <c r="AMF381" s="28"/>
      <c r="AMG381" s="28"/>
      <c r="AMH381" s="28"/>
      <c r="AMI381" s="28"/>
      <c r="AMJ381" s="28"/>
      <c r="AMK381" s="28"/>
      <c r="AML381" s="28"/>
      <c r="AMM381" s="28"/>
      <c r="AMN381" s="28"/>
      <c r="AMO381" s="28"/>
      <c r="AMP381" s="28"/>
      <c r="AMQ381" s="28"/>
      <c r="AMR381" s="28"/>
      <c r="AMS381" s="28"/>
      <c r="AMT381" s="28"/>
      <c r="AMU381" s="28"/>
      <c r="AMV381" s="28"/>
      <c r="AMW381" s="28"/>
      <c r="AMX381" s="28"/>
      <c r="AMY381" s="28"/>
      <c r="AMZ381" s="28"/>
      <c r="ANA381" s="28"/>
      <c r="ANB381" s="28"/>
    </row>
    <row r="382" spans="3:1042" s="6" customFormat="1" ht="15" customHeight="1" x14ac:dyDescent="0.25">
      <c r="C382" s="6" t="str">
        <f t="shared" si="182"/>
        <v>State</v>
      </c>
      <c r="D382" s="6" t="str">
        <f t="shared" si="183"/>
        <v>EPX 80 DHPT  (80 gal)</v>
      </c>
      <c r="E382" s="6">
        <f t="shared" si="194"/>
        <v>230312</v>
      </c>
      <c r="F382" s="55">
        <f t="shared" si="152"/>
        <v>80</v>
      </c>
      <c r="G382" s="6" t="str">
        <f t="shared" si="184"/>
        <v>AOSmithPHPT80</v>
      </c>
      <c r="H382" s="117">
        <f t="shared" si="180"/>
        <v>0</v>
      </c>
      <c r="I382" s="157" t="str">
        <f t="shared" si="195"/>
        <v>StateEPX80DHPT</v>
      </c>
      <c r="J382" s="91" t="s">
        <v>192</v>
      </c>
      <c r="K382" s="33">
        <v>1</v>
      </c>
      <c r="L382" s="75">
        <f t="shared" si="181"/>
        <v>23</v>
      </c>
      <c r="M382" s="18" t="s">
        <v>39</v>
      </c>
      <c r="N382" s="62">
        <f t="shared" si="216"/>
        <v>3</v>
      </c>
      <c r="O382" s="62">
        <f xml:space="preserve"> (L382*10000) + (N382*100) + VLOOKUP( U382, $R$2:$T$61, 2, FALSE )</f>
        <v>230312</v>
      </c>
      <c r="P382" s="59" t="str">
        <f t="shared" si="185"/>
        <v>EPX 80 DHPT  (80 gal)</v>
      </c>
      <c r="Q382" s="156">
        <f>COUNTIF(P$64:P$428, P382)</f>
        <v>1</v>
      </c>
      <c r="R382" s="19" t="s">
        <v>113</v>
      </c>
      <c r="S382" s="20">
        <v>80</v>
      </c>
      <c r="T382" s="31" t="s">
        <v>105</v>
      </c>
      <c r="U382" s="80" t="s">
        <v>105</v>
      </c>
      <c r="V382" s="85" t="str">
        <f>VLOOKUP( U382, $R$2:$T$61, 3, FALSE )</f>
        <v>AOSmithPHPT80</v>
      </c>
      <c r="W382" s="116">
        <v>0</v>
      </c>
      <c r="X382" s="45"/>
      <c r="Y382" s="45"/>
      <c r="Z382" s="44"/>
      <c r="AA382" s="127" t="str">
        <f t="shared" si="189"/>
        <v>2,     230312,   "EPX 80 DHPT  (80 gal)"</v>
      </c>
      <c r="AB382" s="129" t="str">
        <f t="shared" si="199"/>
        <v>State</v>
      </c>
      <c r="AC382" s="78" t="s">
        <v>672</v>
      </c>
      <c r="AD382" s="154">
        <f>COUNTIF(AC$64:AC$428, AC382)</f>
        <v>1</v>
      </c>
      <c r="AE382" s="127" t="str">
        <f t="shared" si="190"/>
        <v xml:space="preserve">          case  EPX 80 DHPT  (80 gal)   :   "StateEPX80DHPT"</v>
      </c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8"/>
      <c r="EG382" s="28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X382" s="28"/>
      <c r="EY382" s="28"/>
      <c r="EZ382" s="28"/>
      <c r="FA382" s="28"/>
      <c r="FB382" s="28"/>
      <c r="FC382" s="28"/>
      <c r="FD382" s="28"/>
      <c r="FE382" s="28"/>
      <c r="FF382" s="28"/>
      <c r="FG382" s="28"/>
      <c r="FH382" s="28"/>
      <c r="FI382" s="28"/>
      <c r="FJ382" s="28"/>
      <c r="FK382" s="28"/>
      <c r="FL382" s="28"/>
      <c r="FM382" s="28"/>
      <c r="FN382" s="28"/>
      <c r="FO382" s="28"/>
      <c r="FP382" s="28"/>
      <c r="FQ382" s="28"/>
      <c r="FR382" s="28"/>
      <c r="FS382" s="28"/>
      <c r="FT382" s="28"/>
      <c r="FU382" s="28"/>
      <c r="FV382" s="28"/>
      <c r="FW382" s="28"/>
      <c r="FX382" s="28"/>
      <c r="FY382" s="28"/>
      <c r="FZ382" s="28"/>
      <c r="GA382" s="28"/>
      <c r="GB382" s="28"/>
      <c r="GC382" s="28"/>
      <c r="GD382" s="28"/>
      <c r="GE382" s="28"/>
      <c r="GF382" s="28"/>
      <c r="GG382" s="28"/>
      <c r="GH382" s="28"/>
      <c r="GI382" s="28"/>
      <c r="GJ382" s="28"/>
      <c r="GK382" s="28"/>
      <c r="GL382" s="28"/>
      <c r="GM382" s="28"/>
      <c r="GN382" s="28"/>
      <c r="GO382" s="28"/>
      <c r="GP382" s="28"/>
      <c r="GQ382" s="28"/>
      <c r="GR382" s="28"/>
      <c r="GS382" s="28"/>
      <c r="GT382" s="28"/>
      <c r="GU382" s="28"/>
      <c r="GV382" s="28"/>
      <c r="GW382" s="28"/>
      <c r="GX382" s="28"/>
      <c r="GY382" s="28"/>
      <c r="GZ382" s="28"/>
      <c r="HA382" s="28"/>
      <c r="HB382" s="28"/>
      <c r="HC382" s="28"/>
      <c r="HD382" s="28"/>
      <c r="HE382" s="28"/>
      <c r="HF382" s="28"/>
      <c r="HG382" s="28"/>
      <c r="HH382" s="28"/>
      <c r="HI382" s="28"/>
      <c r="HJ382" s="28"/>
      <c r="HK382" s="28"/>
      <c r="HL382" s="28"/>
      <c r="HM382" s="28"/>
      <c r="HN382" s="28"/>
      <c r="HO382" s="28"/>
      <c r="HP382" s="28"/>
      <c r="HQ382" s="28"/>
      <c r="HR382" s="28"/>
      <c r="HS382" s="28"/>
      <c r="HT382" s="28"/>
      <c r="HU382" s="28"/>
      <c r="HV382" s="28"/>
      <c r="HW382" s="28"/>
      <c r="HX382" s="28"/>
      <c r="HY382" s="28"/>
      <c r="HZ382" s="28"/>
      <c r="IA382" s="28"/>
      <c r="IB382" s="28"/>
      <c r="IC382" s="28"/>
      <c r="ID382" s="28"/>
      <c r="IE382" s="28"/>
      <c r="IF382" s="28"/>
      <c r="IG382" s="28"/>
      <c r="IH382" s="28"/>
      <c r="II382" s="28"/>
      <c r="IJ382" s="28"/>
      <c r="IK382" s="28"/>
      <c r="IL382" s="28"/>
      <c r="IM382" s="28"/>
      <c r="IN382" s="28"/>
      <c r="IO382" s="28"/>
      <c r="IP382" s="28"/>
      <c r="IQ382" s="28"/>
      <c r="IR382" s="28"/>
      <c r="IS382" s="28"/>
      <c r="IT382" s="28"/>
      <c r="IU382" s="28"/>
      <c r="IV382" s="28"/>
      <c r="IW382" s="28"/>
      <c r="IX382" s="28"/>
      <c r="IY382" s="28"/>
      <c r="IZ382" s="28"/>
      <c r="JA382" s="28"/>
      <c r="JB382" s="28"/>
      <c r="JC382" s="28"/>
      <c r="JD382" s="28"/>
      <c r="JE382" s="28"/>
      <c r="JF382" s="28"/>
      <c r="JG382" s="28"/>
      <c r="JH382" s="28"/>
      <c r="JI382" s="28"/>
      <c r="JJ382" s="28"/>
      <c r="JK382" s="28"/>
      <c r="JL382" s="28"/>
      <c r="JM382" s="28"/>
      <c r="JN382" s="28"/>
      <c r="JO382" s="28"/>
      <c r="JP382" s="28"/>
      <c r="JQ382" s="28"/>
      <c r="JR382" s="28"/>
      <c r="JS382" s="28"/>
      <c r="JT382" s="28"/>
      <c r="JU382" s="28"/>
      <c r="JV382" s="28"/>
      <c r="JW382" s="28"/>
      <c r="JX382" s="28"/>
      <c r="JY382" s="28"/>
      <c r="JZ382" s="28"/>
      <c r="KA382" s="28"/>
      <c r="KB382" s="28"/>
      <c r="KC382" s="28"/>
      <c r="KD382" s="28"/>
      <c r="KE382" s="28"/>
      <c r="KF382" s="28"/>
      <c r="KG382" s="28"/>
      <c r="KH382" s="28"/>
      <c r="KI382" s="28"/>
      <c r="KJ382" s="28"/>
      <c r="KK382" s="28"/>
      <c r="KL382" s="28"/>
      <c r="KM382" s="28"/>
      <c r="KN382" s="28"/>
      <c r="KO382" s="28"/>
      <c r="KP382" s="28"/>
      <c r="KQ382" s="28"/>
      <c r="KR382" s="28"/>
      <c r="KS382" s="28"/>
      <c r="KT382" s="28"/>
      <c r="KU382" s="28"/>
      <c r="KV382" s="28"/>
      <c r="KW382" s="28"/>
      <c r="KX382" s="28"/>
      <c r="KY382" s="28"/>
      <c r="KZ382" s="28"/>
      <c r="LA382" s="28"/>
      <c r="LB382" s="28"/>
      <c r="LC382" s="28"/>
      <c r="LD382" s="28"/>
      <c r="LE382" s="28"/>
      <c r="LF382" s="28"/>
      <c r="LG382" s="28"/>
      <c r="LH382" s="28"/>
      <c r="LI382" s="28"/>
      <c r="LJ382" s="28"/>
      <c r="LK382" s="28"/>
      <c r="LL382" s="28"/>
      <c r="LM382" s="28"/>
      <c r="LN382" s="28"/>
      <c r="LO382" s="28"/>
      <c r="LP382" s="28"/>
      <c r="LQ382" s="28"/>
      <c r="LR382" s="28"/>
      <c r="LS382" s="28"/>
      <c r="LT382" s="28"/>
      <c r="LU382" s="28"/>
      <c r="LV382" s="28"/>
      <c r="LW382" s="28"/>
      <c r="LX382" s="28"/>
      <c r="LY382" s="28"/>
      <c r="LZ382" s="28"/>
      <c r="MA382" s="28"/>
      <c r="MB382" s="28"/>
      <c r="MC382" s="28"/>
      <c r="MD382" s="28"/>
      <c r="ME382" s="28"/>
      <c r="MF382" s="28"/>
      <c r="MG382" s="28"/>
      <c r="MH382" s="28"/>
      <c r="MI382" s="28"/>
      <c r="MJ382" s="28"/>
      <c r="MK382" s="28"/>
      <c r="ML382" s="28"/>
      <c r="MM382" s="28"/>
      <c r="MN382" s="28"/>
      <c r="MO382" s="28"/>
      <c r="MP382" s="28"/>
      <c r="MQ382" s="28"/>
      <c r="MR382" s="28"/>
      <c r="MS382" s="28"/>
      <c r="MT382" s="28"/>
      <c r="MU382" s="28"/>
      <c r="MV382" s="28"/>
      <c r="MW382" s="28"/>
      <c r="MX382" s="28"/>
      <c r="MY382" s="28"/>
      <c r="MZ382" s="28"/>
      <c r="NA382" s="28"/>
      <c r="NB382" s="28"/>
      <c r="NC382" s="28"/>
      <c r="ND382" s="28"/>
      <c r="NE382" s="28"/>
      <c r="NF382" s="28"/>
      <c r="NG382" s="28"/>
      <c r="NH382" s="28"/>
      <c r="NI382" s="28"/>
      <c r="NJ382" s="28"/>
      <c r="NK382" s="28"/>
      <c r="NL382" s="28"/>
      <c r="NM382" s="28"/>
      <c r="NN382" s="28"/>
      <c r="NO382" s="28"/>
      <c r="NP382" s="28"/>
      <c r="NQ382" s="28"/>
      <c r="NR382" s="28"/>
      <c r="NS382" s="28"/>
      <c r="NT382" s="28"/>
      <c r="NU382" s="28"/>
      <c r="NV382" s="28"/>
      <c r="NW382" s="28"/>
      <c r="NX382" s="28"/>
      <c r="NY382" s="28"/>
      <c r="NZ382" s="28"/>
      <c r="OA382" s="28"/>
      <c r="OB382" s="28"/>
      <c r="OC382" s="28"/>
      <c r="OD382" s="28"/>
      <c r="OE382" s="28"/>
      <c r="OF382" s="28"/>
      <c r="OG382" s="28"/>
      <c r="OH382" s="28"/>
      <c r="OI382" s="28"/>
      <c r="OJ382" s="28"/>
      <c r="OK382" s="28"/>
      <c r="OL382" s="28"/>
      <c r="OM382" s="28"/>
      <c r="ON382" s="28"/>
      <c r="OO382" s="28"/>
      <c r="OP382" s="28"/>
      <c r="OQ382" s="28"/>
      <c r="OR382" s="28"/>
      <c r="OS382" s="28"/>
      <c r="OT382" s="28"/>
      <c r="OU382" s="28"/>
      <c r="OV382" s="28"/>
      <c r="OW382" s="28"/>
      <c r="OX382" s="28"/>
      <c r="OY382" s="28"/>
      <c r="OZ382" s="28"/>
      <c r="PA382" s="28"/>
      <c r="PB382" s="28"/>
      <c r="PC382" s="28"/>
      <c r="PD382" s="28"/>
      <c r="PE382" s="28"/>
      <c r="PF382" s="28"/>
      <c r="PG382" s="28"/>
      <c r="PH382" s="28"/>
      <c r="PI382" s="28"/>
      <c r="PJ382" s="28"/>
      <c r="PK382" s="28"/>
      <c r="PL382" s="28"/>
      <c r="PM382" s="28"/>
      <c r="PN382" s="28"/>
      <c r="PO382" s="28"/>
      <c r="PP382" s="28"/>
      <c r="PQ382" s="28"/>
      <c r="PR382" s="28"/>
      <c r="PS382" s="28"/>
      <c r="PT382" s="28"/>
      <c r="PU382" s="28"/>
      <c r="PV382" s="28"/>
      <c r="PW382" s="28"/>
      <c r="PX382" s="28"/>
      <c r="PY382" s="28"/>
      <c r="PZ382" s="28"/>
      <c r="QA382" s="28"/>
      <c r="QB382" s="28"/>
      <c r="QC382" s="28"/>
      <c r="QD382" s="28"/>
      <c r="QE382" s="28"/>
      <c r="QF382" s="28"/>
      <c r="QG382" s="28"/>
      <c r="QH382" s="28"/>
      <c r="QI382" s="28"/>
      <c r="QJ382" s="28"/>
      <c r="QK382" s="28"/>
      <c r="QL382" s="28"/>
      <c r="QM382" s="28"/>
      <c r="QN382" s="28"/>
      <c r="QO382" s="28"/>
      <c r="QP382" s="28"/>
      <c r="QQ382" s="28"/>
      <c r="QR382" s="28"/>
      <c r="QS382" s="28"/>
      <c r="QT382" s="28"/>
      <c r="QU382" s="28"/>
      <c r="QV382" s="28"/>
      <c r="QW382" s="28"/>
      <c r="QX382" s="28"/>
      <c r="QY382" s="28"/>
      <c r="QZ382" s="28"/>
      <c r="RA382" s="28"/>
      <c r="RB382" s="28"/>
      <c r="RC382" s="28"/>
      <c r="RD382" s="28"/>
      <c r="RE382" s="28"/>
      <c r="RF382" s="28"/>
      <c r="RG382" s="28"/>
      <c r="RH382" s="28"/>
      <c r="RI382" s="28"/>
      <c r="RJ382" s="28"/>
      <c r="RK382" s="28"/>
      <c r="RL382" s="28"/>
      <c r="RM382" s="28"/>
      <c r="RN382" s="28"/>
      <c r="RO382" s="28"/>
      <c r="RP382" s="28"/>
      <c r="RQ382" s="28"/>
      <c r="RR382" s="28"/>
      <c r="RS382" s="28"/>
      <c r="RT382" s="28"/>
      <c r="RU382" s="28"/>
      <c r="RV382" s="28"/>
      <c r="RW382" s="28"/>
      <c r="RX382" s="28"/>
      <c r="RY382" s="28"/>
      <c r="RZ382" s="28"/>
      <c r="SA382" s="28"/>
      <c r="SB382" s="28"/>
      <c r="SC382" s="28"/>
      <c r="SD382" s="28"/>
      <c r="SE382" s="28"/>
      <c r="SF382" s="28"/>
      <c r="SG382" s="28"/>
      <c r="SH382" s="28"/>
      <c r="SI382" s="28"/>
      <c r="SJ382" s="28"/>
      <c r="SK382" s="28"/>
      <c r="SL382" s="28"/>
      <c r="SM382" s="28"/>
      <c r="SN382" s="28"/>
      <c r="SO382" s="28"/>
      <c r="SP382" s="28"/>
      <c r="SQ382" s="28"/>
      <c r="SR382" s="28"/>
      <c r="SS382" s="28"/>
      <c r="ST382" s="28"/>
      <c r="SU382" s="28"/>
      <c r="SV382" s="28"/>
      <c r="SW382" s="28"/>
      <c r="SX382" s="28"/>
      <c r="SY382" s="28"/>
      <c r="SZ382" s="28"/>
      <c r="TA382" s="28"/>
      <c r="TB382" s="28"/>
      <c r="TC382" s="28"/>
      <c r="TD382" s="28"/>
      <c r="TE382" s="28"/>
      <c r="TF382" s="28"/>
      <c r="TG382" s="28"/>
      <c r="TH382" s="28"/>
      <c r="TI382" s="28"/>
      <c r="TJ382" s="28"/>
      <c r="TK382" s="28"/>
      <c r="TL382" s="28"/>
      <c r="TM382" s="28"/>
      <c r="TN382" s="28"/>
      <c r="TO382" s="28"/>
      <c r="TP382" s="28"/>
      <c r="TQ382" s="28"/>
      <c r="TR382" s="28"/>
      <c r="TS382" s="28"/>
      <c r="TT382" s="28"/>
      <c r="TU382" s="28"/>
      <c r="TV382" s="28"/>
      <c r="TW382" s="28"/>
      <c r="TX382" s="28"/>
      <c r="TY382" s="28"/>
      <c r="TZ382" s="28"/>
      <c r="UA382" s="28"/>
      <c r="UB382" s="28"/>
      <c r="UC382" s="28"/>
      <c r="UD382" s="28"/>
      <c r="UE382" s="28"/>
      <c r="UF382" s="28"/>
      <c r="UG382" s="28"/>
      <c r="UH382" s="28"/>
      <c r="UI382" s="28"/>
      <c r="UJ382" s="28"/>
      <c r="UK382" s="28"/>
      <c r="UL382" s="28"/>
      <c r="UM382" s="28"/>
      <c r="UN382" s="28"/>
      <c r="UO382" s="28"/>
      <c r="UP382" s="28"/>
      <c r="UQ382" s="28"/>
      <c r="UR382" s="28"/>
      <c r="US382" s="28"/>
      <c r="UT382" s="28"/>
      <c r="UU382" s="28"/>
      <c r="UV382" s="28"/>
      <c r="UW382" s="28"/>
      <c r="UX382" s="28"/>
      <c r="UY382" s="28"/>
      <c r="UZ382" s="28"/>
      <c r="VA382" s="28"/>
      <c r="VB382" s="28"/>
      <c r="VC382" s="28"/>
      <c r="VD382" s="28"/>
      <c r="VE382" s="28"/>
      <c r="VF382" s="28"/>
      <c r="VG382" s="28"/>
      <c r="VH382" s="28"/>
      <c r="VI382" s="28"/>
      <c r="VJ382" s="28"/>
      <c r="VK382" s="28"/>
      <c r="VL382" s="28"/>
      <c r="VM382" s="28"/>
      <c r="VN382" s="28"/>
      <c r="VO382" s="28"/>
      <c r="VP382" s="28"/>
      <c r="VQ382" s="28"/>
      <c r="VR382" s="28"/>
      <c r="VS382" s="28"/>
      <c r="VT382" s="28"/>
      <c r="VU382" s="28"/>
      <c r="VV382" s="28"/>
      <c r="VW382" s="28"/>
      <c r="VX382" s="28"/>
      <c r="VY382" s="28"/>
      <c r="VZ382" s="28"/>
      <c r="WA382" s="28"/>
      <c r="WB382" s="28"/>
      <c r="WC382" s="28"/>
      <c r="WD382" s="28"/>
      <c r="WE382" s="28"/>
      <c r="WF382" s="28"/>
      <c r="WG382" s="28"/>
      <c r="WH382" s="28"/>
      <c r="WI382" s="28"/>
      <c r="WJ382" s="28"/>
      <c r="WK382" s="28"/>
      <c r="WL382" s="28"/>
      <c r="WM382" s="28"/>
      <c r="WN382" s="28"/>
      <c r="WO382" s="28"/>
      <c r="WP382" s="28"/>
      <c r="WQ382" s="28"/>
      <c r="WR382" s="28"/>
      <c r="WS382" s="28"/>
      <c r="WT382" s="28"/>
      <c r="WU382" s="28"/>
      <c r="WV382" s="28"/>
      <c r="WW382" s="28"/>
      <c r="WX382" s="28"/>
      <c r="WY382" s="28"/>
      <c r="WZ382" s="28"/>
      <c r="XA382" s="28"/>
      <c r="XB382" s="28"/>
      <c r="XC382" s="28"/>
      <c r="XD382" s="28"/>
      <c r="XE382" s="28"/>
      <c r="XF382" s="28"/>
      <c r="XG382" s="28"/>
      <c r="XH382" s="28"/>
      <c r="XI382" s="28"/>
      <c r="XJ382" s="28"/>
      <c r="XK382" s="28"/>
      <c r="XL382" s="28"/>
      <c r="XM382" s="28"/>
      <c r="XN382" s="28"/>
      <c r="XO382" s="28"/>
      <c r="XP382" s="28"/>
      <c r="XQ382" s="28"/>
      <c r="XR382" s="28"/>
      <c r="XS382" s="28"/>
      <c r="XT382" s="28"/>
      <c r="XU382" s="28"/>
      <c r="XV382" s="28"/>
      <c r="XW382" s="28"/>
      <c r="XX382" s="28"/>
      <c r="XY382" s="28"/>
      <c r="XZ382" s="28"/>
      <c r="YA382" s="28"/>
      <c r="YB382" s="28"/>
      <c r="YC382" s="28"/>
      <c r="YD382" s="28"/>
      <c r="YE382" s="28"/>
      <c r="YF382" s="28"/>
      <c r="YG382" s="28"/>
      <c r="YH382" s="28"/>
      <c r="YI382" s="28"/>
      <c r="YJ382" s="28"/>
      <c r="YK382" s="28"/>
      <c r="YL382" s="28"/>
      <c r="YM382" s="28"/>
      <c r="YN382" s="28"/>
      <c r="YO382" s="28"/>
      <c r="YP382" s="28"/>
      <c r="YQ382" s="28"/>
      <c r="YR382" s="28"/>
      <c r="YS382" s="28"/>
      <c r="YT382" s="28"/>
      <c r="YU382" s="28"/>
      <c r="YV382" s="28"/>
      <c r="YW382" s="28"/>
      <c r="YX382" s="28"/>
      <c r="YY382" s="28"/>
      <c r="YZ382" s="28"/>
      <c r="ZA382" s="28"/>
      <c r="ZB382" s="28"/>
      <c r="ZC382" s="28"/>
      <c r="ZD382" s="28"/>
      <c r="ZE382" s="28"/>
      <c r="ZF382" s="28"/>
      <c r="ZG382" s="28"/>
      <c r="ZH382" s="28"/>
      <c r="ZI382" s="28"/>
      <c r="ZJ382" s="28"/>
      <c r="ZK382" s="28"/>
      <c r="ZL382" s="28"/>
      <c r="ZM382" s="28"/>
      <c r="ZN382" s="28"/>
      <c r="ZO382" s="28"/>
      <c r="ZP382" s="28"/>
      <c r="ZQ382" s="28"/>
      <c r="ZR382" s="28"/>
      <c r="ZS382" s="28"/>
      <c r="ZT382" s="28"/>
      <c r="ZU382" s="28"/>
      <c r="ZV382" s="28"/>
      <c r="ZW382" s="28"/>
      <c r="ZX382" s="28"/>
      <c r="ZY382" s="28"/>
      <c r="ZZ382" s="28"/>
      <c r="AAA382" s="28"/>
      <c r="AAB382" s="28"/>
      <c r="AAC382" s="28"/>
      <c r="AAD382" s="28"/>
      <c r="AAE382" s="28"/>
      <c r="AAF382" s="28"/>
      <c r="AAG382" s="28"/>
      <c r="AAH382" s="28"/>
      <c r="AAI382" s="28"/>
      <c r="AAJ382" s="28"/>
      <c r="AAK382" s="28"/>
      <c r="AAL382" s="28"/>
      <c r="AAM382" s="28"/>
      <c r="AAN382" s="28"/>
      <c r="AAO382" s="28"/>
      <c r="AAP382" s="28"/>
      <c r="AAQ382" s="28"/>
      <c r="AAR382" s="28"/>
      <c r="AAS382" s="28"/>
      <c r="AAT382" s="28"/>
      <c r="AAU382" s="28"/>
      <c r="AAV382" s="28"/>
      <c r="AAW382" s="28"/>
      <c r="AAX382" s="28"/>
      <c r="AAY382" s="28"/>
      <c r="AAZ382" s="28"/>
      <c r="ABA382" s="28"/>
      <c r="ABB382" s="28"/>
      <c r="ABC382" s="28"/>
      <c r="ABD382" s="28"/>
      <c r="ABE382" s="28"/>
      <c r="ABF382" s="28"/>
      <c r="ABG382" s="28"/>
      <c r="ABH382" s="28"/>
      <c r="ABI382" s="28"/>
      <c r="ABJ382" s="28"/>
      <c r="ABK382" s="28"/>
      <c r="ABL382" s="28"/>
      <c r="ABM382" s="28"/>
      <c r="ABN382" s="28"/>
      <c r="ABO382" s="28"/>
      <c r="ABP382" s="28"/>
      <c r="ABQ382" s="28"/>
      <c r="ABR382" s="28"/>
      <c r="ABS382" s="28"/>
      <c r="ABT382" s="28"/>
      <c r="ABU382" s="28"/>
      <c r="ABV382" s="28"/>
      <c r="ABW382" s="28"/>
      <c r="ABX382" s="28"/>
      <c r="ABY382" s="28"/>
      <c r="ABZ382" s="28"/>
      <c r="ACA382" s="28"/>
      <c r="ACB382" s="28"/>
      <c r="ACC382" s="28"/>
      <c r="ACD382" s="28"/>
      <c r="ACE382" s="28"/>
      <c r="ACF382" s="28"/>
      <c r="ACG382" s="28"/>
      <c r="ACH382" s="28"/>
      <c r="ACI382" s="28"/>
      <c r="ACJ382" s="28"/>
      <c r="ACK382" s="28"/>
      <c r="ACL382" s="28"/>
      <c r="ACM382" s="28"/>
      <c r="ACN382" s="28"/>
      <c r="ACO382" s="28"/>
      <c r="ACP382" s="28"/>
      <c r="ACQ382" s="28"/>
      <c r="ACR382" s="28"/>
      <c r="ACS382" s="28"/>
      <c r="ACT382" s="28"/>
      <c r="ACU382" s="28"/>
      <c r="ACV382" s="28"/>
      <c r="ACW382" s="28"/>
      <c r="ACX382" s="28"/>
      <c r="ACY382" s="28"/>
      <c r="ACZ382" s="28"/>
      <c r="ADA382" s="28"/>
      <c r="ADB382" s="28"/>
      <c r="ADC382" s="28"/>
      <c r="ADD382" s="28"/>
      <c r="ADE382" s="28"/>
      <c r="ADF382" s="28"/>
      <c r="ADG382" s="28"/>
      <c r="ADH382" s="28"/>
      <c r="ADI382" s="28"/>
      <c r="ADJ382" s="28"/>
      <c r="ADK382" s="28"/>
      <c r="ADL382" s="28"/>
      <c r="ADM382" s="28"/>
      <c r="ADN382" s="28"/>
      <c r="ADO382" s="28"/>
      <c r="ADP382" s="28"/>
      <c r="ADQ382" s="28"/>
      <c r="ADR382" s="28"/>
      <c r="ADS382" s="28"/>
      <c r="ADT382" s="28"/>
      <c r="ADU382" s="28"/>
      <c r="ADV382" s="28"/>
      <c r="ADW382" s="28"/>
      <c r="ADX382" s="28"/>
      <c r="ADY382" s="28"/>
      <c r="ADZ382" s="28"/>
      <c r="AEA382" s="28"/>
      <c r="AEB382" s="28"/>
      <c r="AEC382" s="28"/>
      <c r="AED382" s="28"/>
      <c r="AEE382" s="28"/>
      <c r="AEF382" s="28"/>
      <c r="AEG382" s="28"/>
      <c r="AEH382" s="28"/>
      <c r="AEI382" s="28"/>
      <c r="AEJ382" s="28"/>
      <c r="AEK382" s="28"/>
      <c r="AEL382" s="28"/>
      <c r="AEM382" s="28"/>
      <c r="AEN382" s="28"/>
      <c r="AEO382" s="28"/>
      <c r="AEP382" s="28"/>
      <c r="AEQ382" s="28"/>
      <c r="AER382" s="28"/>
      <c r="AES382" s="28"/>
      <c r="AET382" s="28"/>
      <c r="AEU382" s="28"/>
      <c r="AEV382" s="28"/>
      <c r="AEW382" s="28"/>
      <c r="AEX382" s="28"/>
      <c r="AEY382" s="28"/>
      <c r="AEZ382" s="28"/>
      <c r="AFA382" s="28"/>
      <c r="AFB382" s="28"/>
      <c r="AFC382" s="28"/>
      <c r="AFD382" s="28"/>
      <c r="AFE382" s="28"/>
      <c r="AFF382" s="28"/>
      <c r="AFG382" s="28"/>
      <c r="AFH382" s="28"/>
      <c r="AFI382" s="28"/>
      <c r="AFJ382" s="28"/>
      <c r="AFK382" s="28"/>
      <c r="AFL382" s="28"/>
      <c r="AFM382" s="28"/>
      <c r="AFN382" s="28"/>
      <c r="AFO382" s="28"/>
      <c r="AFP382" s="28"/>
      <c r="AFQ382" s="28"/>
      <c r="AFR382" s="28"/>
      <c r="AFS382" s="28"/>
      <c r="AFT382" s="28"/>
      <c r="AFU382" s="28"/>
      <c r="AFV382" s="28"/>
      <c r="AFW382" s="28"/>
      <c r="AFX382" s="28"/>
      <c r="AFY382" s="28"/>
      <c r="AFZ382" s="28"/>
      <c r="AGA382" s="28"/>
      <c r="AGB382" s="28"/>
      <c r="AGC382" s="28"/>
      <c r="AGD382" s="28"/>
      <c r="AGE382" s="28"/>
      <c r="AGF382" s="28"/>
      <c r="AGG382" s="28"/>
      <c r="AGH382" s="28"/>
      <c r="AGI382" s="28"/>
      <c r="AGJ382" s="28"/>
      <c r="AGK382" s="28"/>
      <c r="AGL382" s="28"/>
      <c r="AGM382" s="28"/>
      <c r="AGN382" s="28"/>
      <c r="AGO382" s="28"/>
      <c r="AGP382" s="28"/>
      <c r="AGQ382" s="28"/>
      <c r="AGR382" s="28"/>
      <c r="AGS382" s="28"/>
      <c r="AGT382" s="28"/>
      <c r="AGU382" s="28"/>
      <c r="AGV382" s="28"/>
      <c r="AGW382" s="28"/>
      <c r="AGX382" s="28"/>
      <c r="AGY382" s="28"/>
      <c r="AGZ382" s="28"/>
      <c r="AHA382" s="28"/>
      <c r="AHB382" s="28"/>
      <c r="AHC382" s="28"/>
      <c r="AHD382" s="28"/>
      <c r="AHE382" s="28"/>
      <c r="AHF382" s="28"/>
      <c r="AHG382" s="28"/>
      <c r="AHH382" s="28"/>
      <c r="AHI382" s="28"/>
      <c r="AHJ382" s="28"/>
      <c r="AHK382" s="28"/>
      <c r="AHL382" s="28"/>
      <c r="AHM382" s="28"/>
      <c r="AHN382" s="28"/>
      <c r="AHO382" s="28"/>
      <c r="AHP382" s="28"/>
      <c r="AHQ382" s="28"/>
      <c r="AHR382" s="28"/>
      <c r="AHS382" s="28"/>
      <c r="AHT382" s="28"/>
      <c r="AHU382" s="28"/>
      <c r="AHV382" s="28"/>
      <c r="AHW382" s="28"/>
      <c r="AHX382" s="28"/>
      <c r="AHY382" s="28"/>
      <c r="AHZ382" s="28"/>
      <c r="AIA382" s="28"/>
      <c r="AIB382" s="28"/>
      <c r="AIC382" s="28"/>
      <c r="AID382" s="28"/>
      <c r="AIE382" s="28"/>
      <c r="AIF382" s="28"/>
      <c r="AIG382" s="28"/>
      <c r="AIH382" s="28"/>
      <c r="AII382" s="28"/>
      <c r="AIJ382" s="28"/>
      <c r="AIK382" s="28"/>
      <c r="AIL382" s="28"/>
      <c r="AIM382" s="28"/>
      <c r="AIN382" s="28"/>
      <c r="AIO382" s="28"/>
      <c r="AIP382" s="28"/>
      <c r="AIQ382" s="28"/>
      <c r="AIR382" s="28"/>
      <c r="AIS382" s="28"/>
      <c r="AIT382" s="28"/>
      <c r="AIU382" s="28"/>
      <c r="AIV382" s="28"/>
      <c r="AIW382" s="28"/>
      <c r="AIX382" s="28"/>
      <c r="AIY382" s="28"/>
      <c r="AIZ382" s="28"/>
      <c r="AJA382" s="28"/>
      <c r="AJB382" s="28"/>
      <c r="AJC382" s="28"/>
      <c r="AJD382" s="28"/>
      <c r="AJE382" s="28"/>
      <c r="AJF382" s="28"/>
      <c r="AJG382" s="28"/>
      <c r="AJH382" s="28"/>
      <c r="AJI382" s="28"/>
      <c r="AJJ382" s="28"/>
      <c r="AJK382" s="28"/>
      <c r="AJL382" s="28"/>
      <c r="AJM382" s="28"/>
      <c r="AJN382" s="28"/>
      <c r="AJO382" s="28"/>
      <c r="AJP382" s="28"/>
      <c r="AJQ382" s="28"/>
      <c r="AJR382" s="28"/>
      <c r="AJS382" s="28"/>
      <c r="AJT382" s="28"/>
      <c r="AJU382" s="28"/>
      <c r="AJV382" s="28"/>
      <c r="AJW382" s="28"/>
      <c r="AJX382" s="28"/>
      <c r="AJY382" s="28"/>
      <c r="AJZ382" s="28"/>
      <c r="AKA382" s="28"/>
      <c r="AKB382" s="28"/>
      <c r="AKC382" s="28"/>
      <c r="AKD382" s="28"/>
      <c r="AKE382" s="28"/>
      <c r="AKF382" s="28"/>
      <c r="AKG382" s="28"/>
      <c r="AKH382" s="28"/>
      <c r="AKI382" s="28"/>
      <c r="AKJ382" s="28"/>
      <c r="AKK382" s="28"/>
      <c r="AKL382" s="28"/>
      <c r="AKM382" s="28"/>
      <c r="AKN382" s="28"/>
      <c r="AKO382" s="28"/>
      <c r="AKP382" s="28"/>
      <c r="AKQ382" s="28"/>
      <c r="AKR382" s="28"/>
      <c r="AKS382" s="28"/>
      <c r="AKT382" s="28"/>
      <c r="AKU382" s="28"/>
      <c r="AKV382" s="28"/>
      <c r="AKW382" s="28"/>
      <c r="AKX382" s="28"/>
      <c r="AKY382" s="28"/>
      <c r="AKZ382" s="28"/>
      <c r="ALA382" s="28"/>
      <c r="ALB382" s="28"/>
      <c r="ALC382" s="28"/>
      <c r="ALD382" s="28"/>
      <c r="ALE382" s="28"/>
      <c r="ALF382" s="28"/>
      <c r="ALG382" s="28"/>
      <c r="ALH382" s="28"/>
      <c r="ALI382" s="28"/>
      <c r="ALJ382" s="28"/>
      <c r="ALK382" s="28"/>
      <c r="ALL382" s="28"/>
      <c r="ALM382" s="28"/>
      <c r="ALN382" s="28"/>
      <c r="ALO382" s="28"/>
      <c r="ALP382" s="28"/>
      <c r="ALQ382" s="28"/>
      <c r="ALR382" s="28"/>
      <c r="ALS382" s="28"/>
      <c r="ALT382" s="28"/>
      <c r="ALU382" s="28"/>
      <c r="ALV382" s="28"/>
      <c r="ALW382" s="28"/>
      <c r="ALX382" s="28"/>
      <c r="ALY382" s="28"/>
      <c r="ALZ382" s="28"/>
      <c r="AMA382" s="28"/>
      <c r="AMB382" s="28"/>
      <c r="AMC382" s="28"/>
      <c r="AMD382" s="28"/>
      <c r="AME382" s="28"/>
      <c r="AMF382" s="28"/>
      <c r="AMG382" s="28"/>
      <c r="AMH382" s="28"/>
      <c r="AMI382" s="28"/>
      <c r="AMJ382" s="28"/>
      <c r="AMK382" s="28"/>
      <c r="AML382" s="28"/>
      <c r="AMM382" s="28"/>
      <c r="AMN382" s="28"/>
      <c r="AMO382" s="28"/>
      <c r="AMP382" s="28"/>
      <c r="AMQ382" s="28"/>
      <c r="AMR382" s="28"/>
      <c r="AMS382" s="28"/>
      <c r="AMT382" s="28"/>
      <c r="AMU382" s="28"/>
      <c r="AMV382" s="28"/>
      <c r="AMW382" s="28"/>
      <c r="AMX382" s="28"/>
      <c r="AMY382" s="28"/>
      <c r="AMZ382" s="28"/>
      <c r="ANA382" s="28"/>
      <c r="ANB382" s="28"/>
    </row>
    <row r="383" spans="3:1042" s="6" customFormat="1" ht="15" customHeight="1" x14ac:dyDescent="0.25">
      <c r="C383" s="6" t="str">
        <f t="shared" si="182"/>
        <v>State</v>
      </c>
      <c r="D383" s="6" t="str">
        <f t="shared" si="183"/>
        <v>HP6 50 DHPT 120  (50 gal)</v>
      </c>
      <c r="E383" s="6">
        <f t="shared" si="194"/>
        <v>230413</v>
      </c>
      <c r="F383" s="55">
        <f t="shared" si="152"/>
        <v>50</v>
      </c>
      <c r="G383" s="6" t="str">
        <f t="shared" si="184"/>
        <v>AOSmithHPTU50</v>
      </c>
      <c r="H383" s="117">
        <f t="shared" si="180"/>
        <v>0</v>
      </c>
      <c r="I383" s="157" t="str">
        <f t="shared" si="195"/>
        <v>StateHP650DHPT</v>
      </c>
      <c r="J383" s="91" t="s">
        <v>192</v>
      </c>
      <c r="K383" s="32">
        <v>1</v>
      </c>
      <c r="L383" s="75">
        <f t="shared" si="181"/>
        <v>23</v>
      </c>
      <c r="M383" s="9" t="s">
        <v>39</v>
      </c>
      <c r="N383" s="62">
        <f t="shared" si="216"/>
        <v>4</v>
      </c>
      <c r="O383" s="62">
        <f xml:space="preserve"> (L383*10000) + (N383*100) + VLOOKUP( U383, $R$2:$T$61, 2, FALSE )</f>
        <v>230413</v>
      </c>
      <c r="P383" s="59" t="str">
        <f t="shared" si="185"/>
        <v>HP6 50 DHPT 120  (50 gal)</v>
      </c>
      <c r="Q383" s="156">
        <f>COUNTIF(P$64:P$428, P383)</f>
        <v>1</v>
      </c>
      <c r="R383" s="10" t="s">
        <v>71</v>
      </c>
      <c r="S383" s="11">
        <v>50</v>
      </c>
      <c r="T383" s="30" t="s">
        <v>81</v>
      </c>
      <c r="U383" s="80" t="s">
        <v>106</v>
      </c>
      <c r="V383" s="85" t="str">
        <f>VLOOKUP( U383, $R$2:$T$61, 3, FALSE )</f>
        <v>AOSmithHPTU50</v>
      </c>
      <c r="W383" s="116">
        <v>0</v>
      </c>
      <c r="X383" s="42" t="s">
        <v>8</v>
      </c>
      <c r="Y383" s="43">
        <v>42591</v>
      </c>
      <c r="Z383" s="44" t="s">
        <v>80</v>
      </c>
      <c r="AA383" s="127" t="str">
        <f t="shared" si="189"/>
        <v>2,     230413,   "HP6 50 DHPT 120  (50 gal)"</v>
      </c>
      <c r="AB383" s="129" t="str">
        <f t="shared" si="199"/>
        <v>State</v>
      </c>
      <c r="AC383" s="130" t="s">
        <v>673</v>
      </c>
      <c r="AD383" s="154">
        <f>COUNTIF(AC$64:AC$428, AC383)</f>
        <v>1</v>
      </c>
      <c r="AE383" s="127" t="str">
        <f t="shared" si="190"/>
        <v xml:space="preserve">          case  HP6 50 DHPT 120  (50 gal)   :   "StateHP650DHPT"</v>
      </c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</row>
    <row r="384" spans="3:1042" s="6" customFormat="1" ht="15" customHeight="1" x14ac:dyDescent="0.25">
      <c r="C384" s="6" t="str">
        <f t="shared" si="182"/>
        <v>State</v>
      </c>
      <c r="D384" s="6" t="str">
        <f t="shared" si="183"/>
        <v>HP6 66 DHPT 120  (66 gal)</v>
      </c>
      <c r="E384" s="6">
        <f t="shared" si="194"/>
        <v>230514</v>
      </c>
      <c r="F384" s="55">
        <f t="shared" si="152"/>
        <v>66</v>
      </c>
      <c r="G384" s="6" t="str">
        <f t="shared" si="184"/>
        <v>AOSmithHPTU66</v>
      </c>
      <c r="H384" s="117">
        <f t="shared" si="180"/>
        <v>0</v>
      </c>
      <c r="I384" s="157" t="str">
        <f t="shared" si="195"/>
        <v>StateHP666DHPT</v>
      </c>
      <c r="J384" s="91" t="s">
        <v>192</v>
      </c>
      <c r="K384" s="32">
        <v>1</v>
      </c>
      <c r="L384" s="75">
        <f t="shared" si="181"/>
        <v>23</v>
      </c>
      <c r="M384" s="9" t="s">
        <v>39</v>
      </c>
      <c r="N384" s="62">
        <f t="shared" si="216"/>
        <v>5</v>
      </c>
      <c r="O384" s="62">
        <f xml:space="preserve"> (L384*10000) + (N384*100) + VLOOKUP( U384, $R$2:$T$61, 2, FALSE )</f>
        <v>230514</v>
      </c>
      <c r="P384" s="59" t="str">
        <f t="shared" si="185"/>
        <v>HP6 66 DHPT 120  (66 gal)</v>
      </c>
      <c r="Q384" s="156">
        <f>COUNTIF(P$64:P$428, P384)</f>
        <v>1</v>
      </c>
      <c r="R384" s="10" t="s">
        <v>72</v>
      </c>
      <c r="S384" s="11">
        <v>66</v>
      </c>
      <c r="T384" s="30" t="s">
        <v>82</v>
      </c>
      <c r="U384" s="80" t="s">
        <v>102</v>
      </c>
      <c r="V384" s="85" t="str">
        <f>VLOOKUP( U384, $R$2:$T$61, 3, FALSE )</f>
        <v>AOSmithHPTU66</v>
      </c>
      <c r="W384" s="116">
        <v>0</v>
      </c>
      <c r="X384" s="42">
        <v>3</v>
      </c>
      <c r="Y384" s="43">
        <v>42591</v>
      </c>
      <c r="Z384" s="44" t="s">
        <v>80</v>
      </c>
      <c r="AA384" s="127" t="str">
        <f t="shared" si="189"/>
        <v>2,     230514,   "HP6 66 DHPT 120  (66 gal)"</v>
      </c>
      <c r="AB384" s="129" t="str">
        <f t="shared" si="199"/>
        <v>State</v>
      </c>
      <c r="AC384" s="130" t="s">
        <v>674</v>
      </c>
      <c r="AD384" s="154">
        <f>COUNTIF(AC$64:AC$428, AC384)</f>
        <v>1</v>
      </c>
      <c r="AE384" s="127" t="str">
        <f t="shared" si="190"/>
        <v xml:space="preserve">          case  HP6 66 DHPT 120  (66 gal)   :   "StateHP666DHPT"</v>
      </c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</row>
    <row r="385" spans="3:1042" s="6" customFormat="1" ht="15" customHeight="1" x14ac:dyDescent="0.25">
      <c r="C385" s="6" t="str">
        <f t="shared" si="182"/>
        <v>State</v>
      </c>
      <c r="D385" s="6" t="str">
        <f t="shared" si="183"/>
        <v>HP6 80 DHPT 120  (80 gal)</v>
      </c>
      <c r="E385" s="6">
        <f t="shared" si="194"/>
        <v>230615</v>
      </c>
      <c r="F385" s="55">
        <f t="shared" si="152"/>
        <v>80</v>
      </c>
      <c r="G385" s="6" t="str">
        <f t="shared" si="184"/>
        <v>AOSmithHPTU80</v>
      </c>
      <c r="H385" s="117">
        <f t="shared" si="180"/>
        <v>0</v>
      </c>
      <c r="I385" s="157" t="str">
        <f t="shared" si="195"/>
        <v>StateHP680DHPT</v>
      </c>
      <c r="J385" s="91" t="s">
        <v>192</v>
      </c>
      <c r="K385" s="32">
        <v>1</v>
      </c>
      <c r="L385" s="75">
        <f t="shared" si="181"/>
        <v>23</v>
      </c>
      <c r="M385" s="9" t="s">
        <v>39</v>
      </c>
      <c r="N385" s="62">
        <f t="shared" si="216"/>
        <v>6</v>
      </c>
      <c r="O385" s="62">
        <f xml:space="preserve"> (L385*10000) + (N385*100) + VLOOKUP( U385, $R$2:$T$61, 2, FALSE )</f>
        <v>230615</v>
      </c>
      <c r="P385" s="59" t="str">
        <f t="shared" si="185"/>
        <v>HP6 80 DHPT 120  (80 gal)</v>
      </c>
      <c r="Q385" s="156">
        <f>COUNTIF(P$64:P$428, P385)</f>
        <v>1</v>
      </c>
      <c r="R385" s="10" t="s">
        <v>73</v>
      </c>
      <c r="S385" s="11">
        <v>80</v>
      </c>
      <c r="T385" s="30" t="s">
        <v>83</v>
      </c>
      <c r="U385" s="80" t="s">
        <v>103</v>
      </c>
      <c r="V385" s="85" t="str">
        <f>VLOOKUP( U385, $R$2:$T$61, 3, FALSE )</f>
        <v>AOSmithHPTU80</v>
      </c>
      <c r="W385" s="116">
        <v>0</v>
      </c>
      <c r="X385" s="42" t="s">
        <v>13</v>
      </c>
      <c r="Y385" s="43">
        <v>42591</v>
      </c>
      <c r="Z385" s="44" t="s">
        <v>80</v>
      </c>
      <c r="AA385" s="127" t="str">
        <f t="shared" si="189"/>
        <v>2,     230615,   "HP6 80 DHPT 120  (80 gal)"</v>
      </c>
      <c r="AB385" s="129" t="str">
        <f t="shared" si="199"/>
        <v>State</v>
      </c>
      <c r="AC385" s="130" t="s">
        <v>675</v>
      </c>
      <c r="AD385" s="154">
        <f>COUNTIF(AC$64:AC$428, AC385)</f>
        <v>1</v>
      </c>
      <c r="AE385" s="127" t="str">
        <f t="shared" si="190"/>
        <v xml:space="preserve">          case  HP6 80 DHPT 120  (80 gal)   :   "StateHP680DHPT"</v>
      </c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</row>
    <row r="386" spans="3:1042" s="6" customFormat="1" ht="15" customHeight="1" x14ac:dyDescent="0.25">
      <c r="C386" s="6" t="str">
        <f t="shared" ref="C386:C428" si="217">M386</f>
        <v>State</v>
      </c>
      <c r="D386" s="6" t="str">
        <f t="shared" ref="D386:D428" si="218">P386</f>
        <v>HPX 50 DHPT 120  (50 gal)</v>
      </c>
      <c r="E386" s="6">
        <f t="shared" si="194"/>
        <v>230713</v>
      </c>
      <c r="F386" s="55">
        <f t="shared" si="152"/>
        <v>50</v>
      </c>
      <c r="G386" s="6" t="str">
        <f t="shared" ref="G386:G429" si="219">V386</f>
        <v>AOSmithHPTU50</v>
      </c>
      <c r="H386" s="117">
        <f t="shared" si="180"/>
        <v>0</v>
      </c>
      <c r="I386" s="157" t="str">
        <f t="shared" si="195"/>
        <v>StateHPX50DHPT</v>
      </c>
      <c r="J386" s="91" t="s">
        <v>192</v>
      </c>
      <c r="K386" s="32">
        <v>3</v>
      </c>
      <c r="L386" s="75">
        <f t="shared" si="181"/>
        <v>23</v>
      </c>
      <c r="M386" s="9" t="s">
        <v>39</v>
      </c>
      <c r="N386" s="62">
        <f t="shared" si="216"/>
        <v>7</v>
      </c>
      <c r="O386" s="62">
        <f xml:space="preserve"> (L386*10000) + (N386*100) + VLOOKUP( U386, $R$2:$T$61, 2, FALSE )</f>
        <v>230713</v>
      </c>
      <c r="P386" s="59" t="str">
        <f t="shared" si="185"/>
        <v>HPX 50 DHPT 120  (50 gal)</v>
      </c>
      <c r="Q386" s="156">
        <f>COUNTIF(P$64:P$428, P386)</f>
        <v>1</v>
      </c>
      <c r="R386" s="10" t="s">
        <v>40</v>
      </c>
      <c r="S386" s="11">
        <v>50</v>
      </c>
      <c r="T386" s="30" t="s">
        <v>81</v>
      </c>
      <c r="U386" s="80" t="s">
        <v>106</v>
      </c>
      <c r="V386" s="85" t="str">
        <f>VLOOKUP( U386, $R$2:$T$61, 3, FALSE )</f>
        <v>AOSmithHPTU50</v>
      </c>
      <c r="W386" s="116">
        <v>0</v>
      </c>
      <c r="X386" s="42" t="s">
        <v>8</v>
      </c>
      <c r="Y386" s="43">
        <v>42545</v>
      </c>
      <c r="Z386" s="44" t="s">
        <v>80</v>
      </c>
      <c r="AA386" s="127" t="str">
        <f t="shared" si="189"/>
        <v>2,     230713,   "HPX 50 DHPT 120  (50 gal)"</v>
      </c>
      <c r="AB386" s="129" t="str">
        <f t="shared" si="199"/>
        <v>State</v>
      </c>
      <c r="AC386" s="130" t="s">
        <v>676</v>
      </c>
      <c r="AD386" s="154">
        <f>COUNTIF(AC$64:AC$428, AC386)</f>
        <v>1</v>
      </c>
      <c r="AE386" s="127" t="str">
        <f t="shared" si="190"/>
        <v xml:space="preserve">          case  HPX 50 DHPT 120  (50 gal)   :   "StateHPX50DHPT"</v>
      </c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</row>
    <row r="387" spans="3:1042" s="6" customFormat="1" ht="15" customHeight="1" x14ac:dyDescent="0.25">
      <c r="C387" s="6" t="str">
        <f t="shared" si="217"/>
        <v>State</v>
      </c>
      <c r="D387" s="6" t="str">
        <f t="shared" si="218"/>
        <v>HPX 50 DHPTNE 120  (50 gal)</v>
      </c>
      <c r="E387" s="6">
        <f t="shared" si="194"/>
        <v>230813</v>
      </c>
      <c r="F387" s="55">
        <f t="shared" si="152"/>
        <v>50</v>
      </c>
      <c r="G387" s="6" t="str">
        <f t="shared" si="219"/>
        <v>AOSmithHPTU50</v>
      </c>
      <c r="H387" s="117">
        <f t="shared" si="180"/>
        <v>0</v>
      </c>
      <c r="I387" s="157" t="str">
        <f t="shared" si="195"/>
        <v>StateHPX50DHPTNE</v>
      </c>
      <c r="J387" s="91" t="s">
        <v>192</v>
      </c>
      <c r="K387" s="32">
        <v>3</v>
      </c>
      <c r="L387" s="75">
        <f t="shared" si="181"/>
        <v>23</v>
      </c>
      <c r="M387" s="9" t="s">
        <v>39</v>
      </c>
      <c r="N387" s="62">
        <f t="shared" si="216"/>
        <v>8</v>
      </c>
      <c r="O387" s="62">
        <f xml:space="preserve"> (L387*10000) + (N387*100) + VLOOKUP( U387, $R$2:$T$61, 2, FALSE )</f>
        <v>230813</v>
      </c>
      <c r="P387" s="59" t="str">
        <f t="shared" si="185"/>
        <v>HPX 50 DHPTNE 120  (50 gal)</v>
      </c>
      <c r="Q387" s="156">
        <f>COUNTIF(P$64:P$428, P387)</f>
        <v>1</v>
      </c>
      <c r="R387" s="10" t="s">
        <v>41</v>
      </c>
      <c r="S387" s="11">
        <v>50</v>
      </c>
      <c r="T387" s="30" t="s">
        <v>81</v>
      </c>
      <c r="U387" s="80" t="s">
        <v>106</v>
      </c>
      <c r="V387" s="85" t="str">
        <f>VLOOKUP( U387, $R$2:$T$61, 3, FALSE )</f>
        <v>AOSmithHPTU50</v>
      </c>
      <c r="W387" s="116">
        <v>0</v>
      </c>
      <c r="X387" s="42" t="s">
        <v>8</v>
      </c>
      <c r="Y387" s="43">
        <v>42545</v>
      </c>
      <c r="Z387" s="44" t="s">
        <v>80</v>
      </c>
      <c r="AA387" s="127" t="str">
        <f t="shared" si="189"/>
        <v>2,     230813,   "HPX 50 DHPTNE 120  (50 gal)"</v>
      </c>
      <c r="AB387" s="129" t="str">
        <f t="shared" si="199"/>
        <v>State</v>
      </c>
      <c r="AC387" s="130" t="s">
        <v>677</v>
      </c>
      <c r="AD387" s="154">
        <f>COUNTIF(AC$64:AC$428, AC387)</f>
        <v>1</v>
      </c>
      <c r="AE387" s="127" t="str">
        <f t="shared" si="190"/>
        <v xml:space="preserve">          case  HPX 50 DHPTNE 120  (50 gal)   :   "StateHPX50DHPTNE"</v>
      </c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</row>
    <row r="388" spans="3:1042" s="6" customFormat="1" ht="15" customHeight="1" x14ac:dyDescent="0.25">
      <c r="C388" s="121" t="str">
        <f t="shared" si="217"/>
        <v>State</v>
      </c>
      <c r="D388" s="121" t="str">
        <f t="shared" si="218"/>
        <v>HPX-50-DHPTDR 130  (50 gal, JA13)</v>
      </c>
      <c r="E388" s="121">
        <f t="shared" si="194"/>
        <v>231313</v>
      </c>
      <c r="F388" s="55">
        <f t="shared" ref="F388" si="220">S388</f>
        <v>50</v>
      </c>
      <c r="G388" s="6" t="str">
        <f t="shared" si="219"/>
        <v>AOSmithHPTU50</v>
      </c>
      <c r="H388" s="117">
        <f t="shared" ref="H388" si="221">W388</f>
        <v>1</v>
      </c>
      <c r="I388" s="157" t="str">
        <f t="shared" si="195"/>
        <v>StateHPX50DHPTDR</v>
      </c>
      <c r="J388" s="91" t="s">
        <v>192</v>
      </c>
      <c r="K388" s="32">
        <v>3</v>
      </c>
      <c r="L388" s="75">
        <f t="shared" ref="L388" si="222">VLOOKUP( M388, $M$2:$N$21, 2, FALSE )</f>
        <v>23</v>
      </c>
      <c r="M388" s="9" t="s">
        <v>39</v>
      </c>
      <c r="N388" s="122">
        <v>13</v>
      </c>
      <c r="O388" s="62">
        <f t="shared" ref="O388" si="223" xml:space="preserve"> (L388*10000) + (N388*100) + VLOOKUP( U388, $R$2:$T$61, 2, FALSE )</f>
        <v>231313</v>
      </c>
      <c r="P388" s="59" t="str">
        <f t="shared" si="185"/>
        <v>HPX-50-DHPTDR 130  (50 gal, JA13)</v>
      </c>
      <c r="Q388" s="156">
        <f>COUNTIF(P$64:P$428, P388)</f>
        <v>1</v>
      </c>
      <c r="R388" s="10" t="s">
        <v>366</v>
      </c>
      <c r="S388" s="11">
        <v>50</v>
      </c>
      <c r="T388" s="30" t="s">
        <v>81</v>
      </c>
      <c r="U388" s="80" t="s">
        <v>106</v>
      </c>
      <c r="V388" s="85" t="str">
        <f t="shared" ref="V388" si="224">VLOOKUP( U388, $R$2:$T$61, 3, FALSE )</f>
        <v>AOSmithHPTU50</v>
      </c>
      <c r="W388" s="118">
        <v>1</v>
      </c>
      <c r="X388" s="42" t="s">
        <v>8</v>
      </c>
      <c r="Y388" s="43">
        <v>44118</v>
      </c>
      <c r="Z388" s="44" t="s">
        <v>80</v>
      </c>
      <c r="AA388" s="127" t="str">
        <f t="shared" si="189"/>
        <v>2,     231313,   "HPX-50-DHPTDR 130  (50 gal, JA13)"</v>
      </c>
      <c r="AB388" s="129" t="str">
        <f t="shared" si="199"/>
        <v>State</v>
      </c>
      <c r="AC388" s="131" t="s">
        <v>682</v>
      </c>
      <c r="AD388" s="154">
        <f>COUNTIF(AC$64:AC$428, AC388)</f>
        <v>1</v>
      </c>
      <c r="AE388" s="127" t="str">
        <f t="shared" si="190"/>
        <v xml:space="preserve">          case  HPX-50-DHPTDR 130  (50 gal, JA13)   :   "StateHPX50DHPTDR"</v>
      </c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  <c r="AMK388"/>
      <c r="AML388"/>
      <c r="AMM388"/>
      <c r="AMN388"/>
      <c r="AMO388"/>
      <c r="AMP388"/>
      <c r="AMQ388"/>
      <c r="AMR388"/>
      <c r="AMS388"/>
      <c r="AMT388"/>
      <c r="AMU388"/>
      <c r="AMV388"/>
      <c r="AMW388"/>
      <c r="AMX388"/>
      <c r="AMY388"/>
    </row>
    <row r="389" spans="3:1042" s="6" customFormat="1" ht="15" customHeight="1" x14ac:dyDescent="0.25">
      <c r="C389" s="6" t="str">
        <f t="shared" si="217"/>
        <v>State</v>
      </c>
      <c r="D389" s="6" t="str">
        <f t="shared" si="218"/>
        <v>HPX 66 DHPT 120  (66 gal)</v>
      </c>
      <c r="E389" s="6">
        <f t="shared" si="194"/>
        <v>230914</v>
      </c>
      <c r="F389" s="55">
        <f t="shared" si="152"/>
        <v>66</v>
      </c>
      <c r="G389" s="6" t="str">
        <f t="shared" si="219"/>
        <v>AOSmithHPTU66</v>
      </c>
      <c r="H389" s="117">
        <f t="shared" si="180"/>
        <v>0</v>
      </c>
      <c r="I389" s="157" t="str">
        <f t="shared" si="195"/>
        <v>StateHPX66DHPT</v>
      </c>
      <c r="J389" s="91" t="s">
        <v>192</v>
      </c>
      <c r="K389" s="32">
        <v>3</v>
      </c>
      <c r="L389" s="75">
        <f t="shared" si="181"/>
        <v>23</v>
      </c>
      <c r="M389" s="9" t="s">
        <v>39</v>
      </c>
      <c r="N389" s="123">
        <f>N387+1</f>
        <v>9</v>
      </c>
      <c r="O389" s="62">
        <f xml:space="preserve"> (L389*10000) + (N389*100) + VLOOKUP( U389, $R$2:$T$61, 2, FALSE )</f>
        <v>230914</v>
      </c>
      <c r="P389" s="59" t="str">
        <f t="shared" si="185"/>
        <v>HPX 66 DHPT 120  (66 gal)</v>
      </c>
      <c r="Q389" s="156">
        <f>COUNTIF(P$64:P$428, P389)</f>
        <v>1</v>
      </c>
      <c r="R389" s="10" t="s">
        <v>42</v>
      </c>
      <c r="S389" s="11">
        <v>66</v>
      </c>
      <c r="T389" s="30" t="s">
        <v>82</v>
      </c>
      <c r="U389" s="80" t="s">
        <v>102</v>
      </c>
      <c r="V389" s="85" t="str">
        <f>VLOOKUP( U389, $R$2:$T$61, 3, FALSE )</f>
        <v>AOSmithHPTU66</v>
      </c>
      <c r="W389" s="116">
        <v>0</v>
      </c>
      <c r="X389" s="42">
        <v>3</v>
      </c>
      <c r="Y389" s="43">
        <v>42545</v>
      </c>
      <c r="Z389" s="44" t="s">
        <v>80</v>
      </c>
      <c r="AA389" s="127" t="str">
        <f t="shared" si="189"/>
        <v>2,     230914,   "HPX 66 DHPT 120  (66 gal)"</v>
      </c>
      <c r="AB389" s="129" t="str">
        <f t="shared" si="199"/>
        <v>State</v>
      </c>
      <c r="AC389" s="130" t="s">
        <v>678</v>
      </c>
      <c r="AD389" s="154">
        <f>COUNTIF(AC$64:AC$428, AC389)</f>
        <v>1</v>
      </c>
      <c r="AE389" s="127" t="str">
        <f t="shared" si="190"/>
        <v xml:space="preserve">          case  HPX 66 DHPT 120  (66 gal)   :   "StateHPX66DHPT"</v>
      </c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  <c r="AMK389"/>
      <c r="AML389"/>
      <c r="AMM389"/>
      <c r="AMN389"/>
      <c r="AMO389"/>
      <c r="AMP389"/>
      <c r="AMQ389"/>
      <c r="AMR389"/>
      <c r="AMS389"/>
      <c r="AMT389"/>
      <c r="AMU389"/>
      <c r="AMV389"/>
      <c r="AMW389"/>
      <c r="AMX389"/>
      <c r="AMY389"/>
    </row>
    <row r="390" spans="3:1042" s="6" customFormat="1" ht="15" customHeight="1" x14ac:dyDescent="0.25">
      <c r="C390" s="6" t="str">
        <f t="shared" si="217"/>
        <v>State</v>
      </c>
      <c r="D390" s="6" t="str">
        <f t="shared" si="218"/>
        <v>HPX 66 DHPTNE 120  (66 gal)</v>
      </c>
      <c r="E390" s="6">
        <f t="shared" si="194"/>
        <v>231014</v>
      </c>
      <c r="F390" s="55">
        <f t="shared" si="152"/>
        <v>66</v>
      </c>
      <c r="G390" s="6" t="str">
        <f t="shared" si="219"/>
        <v>AOSmithHPTU66</v>
      </c>
      <c r="H390" s="117">
        <f t="shared" si="180"/>
        <v>0</v>
      </c>
      <c r="I390" s="157" t="str">
        <f t="shared" si="195"/>
        <v>StateHPX66DHPTNE</v>
      </c>
      <c r="J390" s="91" t="s">
        <v>192</v>
      </c>
      <c r="K390" s="32">
        <v>3</v>
      </c>
      <c r="L390" s="75">
        <f t="shared" si="181"/>
        <v>23</v>
      </c>
      <c r="M390" s="9" t="s">
        <v>39</v>
      </c>
      <c r="N390" s="62">
        <f t="shared" si="216"/>
        <v>10</v>
      </c>
      <c r="O390" s="62">
        <f xml:space="preserve"> (L390*10000) + (N390*100) + VLOOKUP( U390, $R$2:$T$61, 2, FALSE )</f>
        <v>231014</v>
      </c>
      <c r="P390" s="59" t="str">
        <f t="shared" si="185"/>
        <v>HPX 66 DHPTNE 120  (66 gal)</v>
      </c>
      <c r="Q390" s="156">
        <f>COUNTIF(P$64:P$428, P390)</f>
        <v>1</v>
      </c>
      <c r="R390" s="10" t="s">
        <v>43</v>
      </c>
      <c r="S390" s="11">
        <v>66</v>
      </c>
      <c r="T390" s="30" t="s">
        <v>82</v>
      </c>
      <c r="U390" s="80" t="s">
        <v>102</v>
      </c>
      <c r="V390" s="85" t="str">
        <f>VLOOKUP( U390, $R$2:$T$61, 3, FALSE )</f>
        <v>AOSmithHPTU66</v>
      </c>
      <c r="W390" s="116">
        <v>0</v>
      </c>
      <c r="X390" s="42">
        <v>3</v>
      </c>
      <c r="Y390" s="43">
        <v>42545</v>
      </c>
      <c r="Z390" s="44" t="s">
        <v>80</v>
      </c>
      <c r="AA390" s="127" t="str">
        <f t="shared" si="189"/>
        <v>2,     231014,   "HPX 66 DHPTNE 120  (66 gal)"</v>
      </c>
      <c r="AB390" s="129" t="str">
        <f t="shared" si="199"/>
        <v>State</v>
      </c>
      <c r="AC390" s="130" t="s">
        <v>679</v>
      </c>
      <c r="AD390" s="154">
        <f>COUNTIF(AC$64:AC$428, AC390)</f>
        <v>1</v>
      </c>
      <c r="AE390" s="127" t="str">
        <f t="shared" si="190"/>
        <v xml:space="preserve">          case  HPX 66 DHPTNE 120  (66 gal)   :   "StateHPX66DHPTNE"</v>
      </c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  <c r="AMK390"/>
      <c r="AML390"/>
      <c r="AMM390"/>
      <c r="AMN390"/>
      <c r="AMO390"/>
      <c r="AMP390"/>
      <c r="AMQ390"/>
      <c r="AMR390"/>
      <c r="AMS390"/>
      <c r="AMT390"/>
      <c r="AMU390"/>
      <c r="AMV390"/>
      <c r="AMW390"/>
      <c r="AMX390"/>
      <c r="AMY390"/>
    </row>
    <row r="391" spans="3:1042" s="6" customFormat="1" ht="15" customHeight="1" x14ac:dyDescent="0.25">
      <c r="C391" s="121" t="str">
        <f t="shared" si="217"/>
        <v>State</v>
      </c>
      <c r="D391" s="121" t="str">
        <f t="shared" si="218"/>
        <v>HPX-66-DHPTDR 130  (66 gal, JA13)</v>
      </c>
      <c r="E391" s="121">
        <f t="shared" si="194"/>
        <v>231414</v>
      </c>
      <c r="F391" s="55">
        <f t="shared" ref="F391" si="225">S391</f>
        <v>66</v>
      </c>
      <c r="G391" s="6" t="str">
        <f t="shared" si="219"/>
        <v>AOSmithHPTU66</v>
      </c>
      <c r="H391" s="117">
        <f t="shared" ref="H391" si="226">W391</f>
        <v>1</v>
      </c>
      <c r="I391" s="157" t="str">
        <f t="shared" si="195"/>
        <v>StateHPX66DHPTDR</v>
      </c>
      <c r="J391" s="91" t="s">
        <v>192</v>
      </c>
      <c r="K391" s="32">
        <v>3</v>
      </c>
      <c r="L391" s="75">
        <f t="shared" ref="L391" si="227">VLOOKUP( M391, $M$2:$N$21, 2, FALSE )</f>
        <v>23</v>
      </c>
      <c r="M391" s="9" t="s">
        <v>39</v>
      </c>
      <c r="N391" s="122">
        <v>14</v>
      </c>
      <c r="O391" s="62">
        <f t="shared" ref="O391" si="228" xml:space="preserve"> (L391*10000) + (N391*100) + VLOOKUP( U391, $R$2:$T$61, 2, FALSE )</f>
        <v>231414</v>
      </c>
      <c r="P391" s="59" t="str">
        <f t="shared" si="185"/>
        <v>HPX-66-DHPTDR 130  (66 gal, JA13)</v>
      </c>
      <c r="Q391" s="156">
        <f>COUNTIF(P$64:P$428, P391)</f>
        <v>1</v>
      </c>
      <c r="R391" s="10" t="s">
        <v>367</v>
      </c>
      <c r="S391" s="11">
        <v>66</v>
      </c>
      <c r="T391" s="30" t="s">
        <v>82</v>
      </c>
      <c r="U391" s="80" t="s">
        <v>102</v>
      </c>
      <c r="V391" s="85" t="str">
        <f t="shared" ref="V391" si="229">VLOOKUP( U391, $R$2:$T$61, 3, FALSE )</f>
        <v>AOSmithHPTU66</v>
      </c>
      <c r="W391" s="118">
        <v>1</v>
      </c>
      <c r="X391" s="42">
        <v>3</v>
      </c>
      <c r="Y391" s="43">
        <v>44118</v>
      </c>
      <c r="Z391" s="44" t="s">
        <v>80</v>
      </c>
      <c r="AA391" s="127" t="str">
        <f t="shared" ref="AA391:AA428" si="230">"2,     "&amp;E391&amp;",   """&amp;P391&amp;""""</f>
        <v>2,     231414,   "HPX-66-DHPTDR 130  (66 gal, JA13)"</v>
      </c>
      <c r="AB391" s="129" t="str">
        <f t="shared" si="199"/>
        <v>State</v>
      </c>
      <c r="AC391" s="131" t="s">
        <v>683</v>
      </c>
      <c r="AD391" s="154">
        <f>COUNTIF(AC$64:AC$428, AC391)</f>
        <v>1</v>
      </c>
      <c r="AE391" s="127" t="str">
        <f t="shared" ref="AE391:AE428" si="231">"          case  "&amp;D391&amp;"   :   """&amp;AC391&amp;""""</f>
        <v xml:space="preserve">          case  HPX-66-DHPTDR 130  (66 gal, JA13)   :   "StateHPX66DHPTDR"</v>
      </c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  <c r="AMK391"/>
      <c r="AML391"/>
      <c r="AMM391"/>
      <c r="AMN391"/>
      <c r="AMO391"/>
      <c r="AMP391"/>
      <c r="AMQ391"/>
      <c r="AMR391"/>
      <c r="AMS391"/>
      <c r="AMT391"/>
      <c r="AMU391"/>
      <c r="AMV391"/>
      <c r="AMW391"/>
      <c r="AMX391"/>
      <c r="AMY391"/>
    </row>
    <row r="392" spans="3:1042" s="6" customFormat="1" ht="15" customHeight="1" x14ac:dyDescent="0.25">
      <c r="C392" s="6" t="str">
        <f t="shared" si="217"/>
        <v>State</v>
      </c>
      <c r="D392" s="6" t="str">
        <f t="shared" si="218"/>
        <v>HPX 80 DHPT 120  (80 gal)</v>
      </c>
      <c r="E392" s="6">
        <f t="shared" si="194"/>
        <v>231115</v>
      </c>
      <c r="F392" s="55">
        <f t="shared" si="152"/>
        <v>80</v>
      </c>
      <c r="G392" s="6" t="str">
        <f t="shared" si="219"/>
        <v>AOSmithHPTU80</v>
      </c>
      <c r="H392" s="117">
        <f t="shared" si="180"/>
        <v>0</v>
      </c>
      <c r="I392" s="157" t="str">
        <f t="shared" si="195"/>
        <v>StateHPX80DHPT</v>
      </c>
      <c r="J392" s="91" t="s">
        <v>192</v>
      </c>
      <c r="K392" s="32">
        <v>3</v>
      </c>
      <c r="L392" s="75">
        <f t="shared" si="181"/>
        <v>23</v>
      </c>
      <c r="M392" s="9" t="s">
        <v>39</v>
      </c>
      <c r="N392" s="123">
        <f>N390+1</f>
        <v>11</v>
      </c>
      <c r="O392" s="62">
        <f xml:space="preserve"> (L392*10000) + (N392*100) + VLOOKUP( U392, $R$2:$T$61, 2, FALSE )</f>
        <v>231115</v>
      </c>
      <c r="P392" s="59" t="str">
        <f t="shared" ref="P392:P419" si="232">R392 &amp; "  (" &amp; S392 &amp; " gal" &amp; IF(W392&gt;0, ", JA13)", ")")</f>
        <v>HPX 80 DHPT 120  (80 gal)</v>
      </c>
      <c r="Q392" s="156">
        <f>COUNTIF(P$64:P$428, P392)</f>
        <v>1</v>
      </c>
      <c r="R392" s="10" t="s">
        <v>44</v>
      </c>
      <c r="S392" s="11">
        <v>80</v>
      </c>
      <c r="T392" s="30" t="s">
        <v>83</v>
      </c>
      <c r="U392" s="80" t="s">
        <v>103</v>
      </c>
      <c r="V392" s="85" t="str">
        <f>VLOOKUP( U392, $R$2:$T$61, 3, FALSE )</f>
        <v>AOSmithHPTU80</v>
      </c>
      <c r="W392" s="116">
        <v>0</v>
      </c>
      <c r="X392" s="42" t="s">
        <v>13</v>
      </c>
      <c r="Y392" s="43">
        <v>42545</v>
      </c>
      <c r="Z392" s="44" t="s">
        <v>80</v>
      </c>
      <c r="AA392" s="127" t="str">
        <f t="shared" si="230"/>
        <v>2,     231115,   "HPX 80 DHPT 120  (80 gal)"</v>
      </c>
      <c r="AB392" s="129" t="str">
        <f t="shared" si="199"/>
        <v>State</v>
      </c>
      <c r="AC392" s="130" t="s">
        <v>680</v>
      </c>
      <c r="AD392" s="154">
        <f>COUNTIF(AC$64:AC$428, AC392)</f>
        <v>1</v>
      </c>
      <c r="AE392" s="127" t="str">
        <f t="shared" si="231"/>
        <v xml:space="preserve">          case  HPX 80 DHPT 120  (80 gal)   :   "StateHPX80DHPT"</v>
      </c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  <c r="AMK392"/>
      <c r="AML392"/>
      <c r="AMM392"/>
      <c r="AMN392"/>
      <c r="AMO392"/>
      <c r="AMP392"/>
      <c r="AMQ392"/>
      <c r="AMR392"/>
      <c r="AMS392"/>
      <c r="AMT392"/>
      <c r="AMU392"/>
      <c r="AMV392"/>
      <c r="AMW392"/>
      <c r="AMX392"/>
      <c r="AMY392"/>
    </row>
    <row r="393" spans="3:1042" s="6" customFormat="1" ht="15" customHeight="1" x14ac:dyDescent="0.25">
      <c r="C393" s="6" t="str">
        <f t="shared" si="217"/>
        <v>State</v>
      </c>
      <c r="D393" s="6" t="str">
        <f t="shared" si="218"/>
        <v>HPX 80 DHPTNE 120  (80 gal)</v>
      </c>
      <c r="E393" s="6">
        <f t="shared" si="194"/>
        <v>231215</v>
      </c>
      <c r="F393" s="55">
        <f t="shared" si="152"/>
        <v>80</v>
      </c>
      <c r="G393" s="6" t="str">
        <f t="shared" si="219"/>
        <v>AOSmithHPTU80</v>
      </c>
      <c r="H393" s="117">
        <f t="shared" si="180"/>
        <v>0</v>
      </c>
      <c r="I393" s="157" t="str">
        <f t="shared" si="195"/>
        <v>StateHPX80DHPTNE</v>
      </c>
      <c r="J393" s="91" t="s">
        <v>192</v>
      </c>
      <c r="K393" s="32">
        <v>3</v>
      </c>
      <c r="L393" s="75">
        <f t="shared" si="181"/>
        <v>23</v>
      </c>
      <c r="M393" s="9" t="s">
        <v>39</v>
      </c>
      <c r="N393" s="62">
        <f t="shared" si="216"/>
        <v>12</v>
      </c>
      <c r="O393" s="62">
        <f xml:space="preserve"> (L393*10000) + (N393*100) + VLOOKUP( U393, $R$2:$T$61, 2, FALSE )</f>
        <v>231215</v>
      </c>
      <c r="P393" s="59" t="str">
        <f t="shared" si="232"/>
        <v>HPX 80 DHPTNE 120  (80 gal)</v>
      </c>
      <c r="Q393" s="156">
        <f>COUNTIF(P$64:P$428, P393)</f>
        <v>1</v>
      </c>
      <c r="R393" s="10" t="s">
        <v>45</v>
      </c>
      <c r="S393" s="11">
        <v>80</v>
      </c>
      <c r="T393" s="30" t="s">
        <v>83</v>
      </c>
      <c r="U393" s="80" t="s">
        <v>103</v>
      </c>
      <c r="V393" s="85" t="str">
        <f>VLOOKUP( U393, $R$2:$T$61, 3, FALSE )</f>
        <v>AOSmithHPTU80</v>
      </c>
      <c r="W393" s="116">
        <v>0</v>
      </c>
      <c r="X393" s="42" t="s">
        <v>13</v>
      </c>
      <c r="Y393" s="43">
        <v>42545</v>
      </c>
      <c r="Z393" s="44" t="s">
        <v>80</v>
      </c>
      <c r="AA393" s="127" t="str">
        <f t="shared" si="230"/>
        <v>2,     231215,   "HPX 80 DHPTNE 120  (80 gal)"</v>
      </c>
      <c r="AB393" s="129" t="str">
        <f t="shared" si="199"/>
        <v>State</v>
      </c>
      <c r="AC393" s="130" t="s">
        <v>681</v>
      </c>
      <c r="AD393" s="154">
        <f>COUNTIF(AC$64:AC$428, AC393)</f>
        <v>1</v>
      </c>
      <c r="AE393" s="127" t="str">
        <f t="shared" si="231"/>
        <v xml:space="preserve">          case  HPX 80 DHPTNE 120  (80 gal)   :   "StateHPX80DHPTNE"</v>
      </c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  <c r="AMK393"/>
      <c r="AML393"/>
      <c r="AMM393"/>
      <c r="AMN393"/>
      <c r="AMO393"/>
      <c r="AMP393"/>
      <c r="AMQ393"/>
      <c r="AMR393"/>
      <c r="AMS393"/>
      <c r="AMT393"/>
      <c r="AMU393"/>
      <c r="AMV393"/>
      <c r="AMW393"/>
      <c r="AMX393"/>
      <c r="AMY393"/>
    </row>
    <row r="394" spans="3:1042" s="6" customFormat="1" ht="15" customHeight="1" x14ac:dyDescent="0.25">
      <c r="C394" s="121" t="str">
        <f t="shared" si="217"/>
        <v>State</v>
      </c>
      <c r="D394" s="121" t="str">
        <f t="shared" si="218"/>
        <v>HPX-80-DHPTDR 130  (80 gal, JA13)</v>
      </c>
      <c r="E394" s="121">
        <f t="shared" si="194"/>
        <v>231515</v>
      </c>
      <c r="F394" s="55">
        <f t="shared" ref="F394" si="233">S394</f>
        <v>80</v>
      </c>
      <c r="G394" s="6" t="str">
        <f t="shared" si="219"/>
        <v>AOSmithHPTU80</v>
      </c>
      <c r="H394" s="117">
        <f t="shared" ref="H394" si="234">W394</f>
        <v>1</v>
      </c>
      <c r="I394" s="157" t="str">
        <f t="shared" si="195"/>
        <v>StateHPX80DHPTDR</v>
      </c>
      <c r="J394" s="91" t="s">
        <v>192</v>
      </c>
      <c r="K394" s="32">
        <v>3</v>
      </c>
      <c r="L394" s="75">
        <f t="shared" ref="L394" si="235">VLOOKUP( M394, $M$2:$N$21, 2, FALSE )</f>
        <v>23</v>
      </c>
      <c r="M394" s="9" t="s">
        <v>39</v>
      </c>
      <c r="N394" s="122">
        <v>15</v>
      </c>
      <c r="O394" s="62">
        <f t="shared" ref="O394" si="236" xml:space="preserve"> (L394*10000) + (N394*100) + VLOOKUP( U394, $R$2:$T$61, 2, FALSE )</f>
        <v>231515</v>
      </c>
      <c r="P394" s="59" t="str">
        <f t="shared" si="232"/>
        <v>HPX-80-DHPTDR 130  (80 gal, JA13)</v>
      </c>
      <c r="Q394" s="156">
        <f>COUNTIF(P$64:P$428, P394)</f>
        <v>1</v>
      </c>
      <c r="R394" s="10" t="s">
        <v>368</v>
      </c>
      <c r="S394" s="11">
        <v>80</v>
      </c>
      <c r="T394" s="30" t="s">
        <v>83</v>
      </c>
      <c r="U394" s="80" t="s">
        <v>103</v>
      </c>
      <c r="V394" s="85" t="str">
        <f t="shared" ref="V394" si="237">VLOOKUP( U394, $R$2:$T$61, 3, FALSE )</f>
        <v>AOSmithHPTU80</v>
      </c>
      <c r="W394" s="118">
        <v>1</v>
      </c>
      <c r="X394" s="42" t="s">
        <v>13</v>
      </c>
      <c r="Y394" s="43">
        <v>44118</v>
      </c>
      <c r="Z394" s="44" t="s">
        <v>80</v>
      </c>
      <c r="AA394" s="127" t="str">
        <f t="shared" si="230"/>
        <v>2,     231515,   "HPX-80-DHPTDR 130  (80 gal, JA13)"</v>
      </c>
      <c r="AB394" s="129" t="str">
        <f t="shared" si="199"/>
        <v>State</v>
      </c>
      <c r="AC394" s="131" t="s">
        <v>684</v>
      </c>
      <c r="AD394" s="154">
        <f>COUNTIF(AC$64:AC$428, AC394)</f>
        <v>1</v>
      </c>
      <c r="AE394" s="127" t="str">
        <f t="shared" si="231"/>
        <v xml:space="preserve">          case  HPX-80-DHPTDR 130  (80 gal, JA13)   :   "StateHPX80DHPTDR"</v>
      </c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  <c r="AMK394"/>
      <c r="AML394"/>
      <c r="AMM394"/>
      <c r="AMN394"/>
      <c r="AMO394"/>
      <c r="AMP394"/>
      <c r="AMQ394"/>
      <c r="AMR394"/>
      <c r="AMS394"/>
      <c r="AMT394"/>
      <c r="AMU394"/>
      <c r="AMV394"/>
      <c r="AMW394"/>
      <c r="AMX394"/>
      <c r="AMY394"/>
    </row>
    <row r="395" spans="3:1042" s="6" customFormat="1" ht="15" customHeight="1" x14ac:dyDescent="0.25">
      <c r="C395" s="6" t="str">
        <f t="shared" si="217"/>
        <v>Stiebel Eltron</v>
      </c>
      <c r="D395" s="6" t="str">
        <f t="shared" si="218"/>
        <v>Accelera 220 E  (58 gal)</v>
      </c>
      <c r="E395" s="6">
        <f t="shared" si="194"/>
        <v>240122</v>
      </c>
      <c r="F395" s="55">
        <f t="shared" si="152"/>
        <v>58</v>
      </c>
      <c r="G395" s="6" t="str">
        <f t="shared" si="219"/>
        <v>Stiebel220E</v>
      </c>
      <c r="H395" s="117">
        <f t="shared" si="180"/>
        <v>0</v>
      </c>
      <c r="I395" s="157" t="str">
        <f t="shared" si="195"/>
        <v>Stiebel58A220E</v>
      </c>
      <c r="J395" s="91" t="s">
        <v>192</v>
      </c>
      <c r="K395" s="32">
        <v>1</v>
      </c>
      <c r="L395" s="75">
        <f t="shared" si="181"/>
        <v>24</v>
      </c>
      <c r="M395" s="159" t="s">
        <v>89</v>
      </c>
      <c r="N395" s="61">
        <v>1</v>
      </c>
      <c r="O395" s="62">
        <f xml:space="preserve"> (L395*10000) + (N395*100) + VLOOKUP( U395, $R$2:$T$61, 2, FALSE )</f>
        <v>240122</v>
      </c>
      <c r="P395" s="59" t="str">
        <f t="shared" si="232"/>
        <v>Accelera 220 E  (58 gal)</v>
      </c>
      <c r="Q395" s="156">
        <f>COUNTIF(P$64:P$428, P395)</f>
        <v>1</v>
      </c>
      <c r="R395" s="13" t="s">
        <v>151</v>
      </c>
      <c r="S395" s="86">
        <v>58</v>
      </c>
      <c r="T395" s="30" t="s">
        <v>90</v>
      </c>
      <c r="U395" s="80" t="s">
        <v>90</v>
      </c>
      <c r="V395" s="85" t="str">
        <f>VLOOKUP( U395, $R$2:$T$61, 3, FALSE )</f>
        <v>Stiebel220E</v>
      </c>
      <c r="W395" s="116">
        <v>0</v>
      </c>
      <c r="X395" s="46" t="str">
        <f>[1]ESTAR_to_AWHS!I165</f>
        <v>4+</v>
      </c>
      <c r="Y395" s="47">
        <f>[1]ESTAR_to_AWHS!J165</f>
        <v>42591</v>
      </c>
      <c r="Z395" s="44" t="s">
        <v>89</v>
      </c>
      <c r="AA395" s="127" t="str">
        <f t="shared" si="230"/>
        <v>2,     240122,   "Accelera 220 E  (58 gal)"</v>
      </c>
      <c r="AB395" s="128" t="s">
        <v>432</v>
      </c>
      <c r="AC395" s="130" t="s">
        <v>685</v>
      </c>
      <c r="AD395" s="154">
        <f>COUNTIF(AC$64:AC$428, AC395)</f>
        <v>1</v>
      </c>
      <c r="AE395" s="127" t="str">
        <f t="shared" si="231"/>
        <v xml:space="preserve">          case  Accelera 220 E  (58 gal)   :   "Stiebel58A220E"</v>
      </c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3:1042" s="6" customFormat="1" ht="15" customHeight="1" x14ac:dyDescent="0.25">
      <c r="C396" s="6" t="str">
        <f t="shared" si="217"/>
        <v>Stiebel Eltron</v>
      </c>
      <c r="D396" s="6" t="str">
        <f t="shared" si="218"/>
        <v>Accelera 300/WHP 300  (80 gal)</v>
      </c>
      <c r="E396" s="6">
        <f t="shared" si="194"/>
        <v>240212</v>
      </c>
      <c r="F396" s="55">
        <f t="shared" si="152"/>
        <v>80</v>
      </c>
      <c r="G396" s="6" t="str">
        <f t="shared" si="219"/>
        <v>AOSmithPHPT80</v>
      </c>
      <c r="H396" s="117">
        <f t="shared" ref="H396:H428" si="238">W396</f>
        <v>0</v>
      </c>
      <c r="I396" s="157" t="str">
        <f t="shared" si="195"/>
        <v>Stiebel80A300</v>
      </c>
      <c r="J396" s="91" t="s">
        <v>192</v>
      </c>
      <c r="K396" s="32">
        <v>1</v>
      </c>
      <c r="L396" s="75">
        <f t="shared" ref="L396:L428" si="239">VLOOKUP( M396, $M$2:$N$21, 2, FALSE )</f>
        <v>24</v>
      </c>
      <c r="M396" s="12" t="s">
        <v>89</v>
      </c>
      <c r="N396" s="62">
        <f>N395+1</f>
        <v>2</v>
      </c>
      <c r="O396" s="62">
        <f xml:space="preserve"> (L396*10000) + (N396*100) + VLOOKUP( U396, $R$2:$T$61, 2, FALSE )</f>
        <v>240212</v>
      </c>
      <c r="P396" s="59" t="str">
        <f t="shared" si="232"/>
        <v>Accelera 300/WHP 300  (80 gal)</v>
      </c>
      <c r="Q396" s="156">
        <f>COUNTIF(P$64:P$428, P396)</f>
        <v>1</v>
      </c>
      <c r="R396" s="13" t="s">
        <v>152</v>
      </c>
      <c r="S396" s="14">
        <v>80</v>
      </c>
      <c r="T396" s="30" t="s">
        <v>87</v>
      </c>
      <c r="U396" s="80" t="s">
        <v>105</v>
      </c>
      <c r="V396" s="85" t="str">
        <f>VLOOKUP( U396, $R$2:$T$61, 3, FALSE )</f>
        <v>AOSmithPHPT80</v>
      </c>
      <c r="W396" s="116">
        <v>0</v>
      </c>
      <c r="X396" s="46" t="str">
        <f>[1]ESTAR_to_AWHS!I166</f>
        <v>2-3</v>
      </c>
      <c r="Y396" s="47">
        <f>[1]ESTAR_to_AWHS!J166</f>
        <v>41666</v>
      </c>
      <c r="Z396" s="44" t="s">
        <v>89</v>
      </c>
      <c r="AA396" s="127" t="str">
        <f t="shared" si="230"/>
        <v>2,     240212,   "Accelera 300/WHP 300  (80 gal)"</v>
      </c>
      <c r="AB396" s="129" t="str">
        <f t="shared" si="199"/>
        <v>Stiebel</v>
      </c>
      <c r="AC396" s="130" t="s">
        <v>686</v>
      </c>
      <c r="AD396" s="154">
        <f>COUNTIF(AC$64:AC$428, AC396)</f>
        <v>1</v>
      </c>
      <c r="AE396" s="127" t="str">
        <f t="shared" si="231"/>
        <v xml:space="preserve">          case  Accelera 300/WHP 300  (80 gal)   :   "Stiebel80A300"</v>
      </c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</row>
    <row r="397" spans="3:1042" s="6" customFormat="1" ht="15" customHeight="1" x14ac:dyDescent="0.25">
      <c r="C397" s="6" t="str">
        <f t="shared" si="217"/>
        <v>US Craftmaster</v>
      </c>
      <c r="D397" s="6" t="str">
        <f t="shared" si="218"/>
        <v>HPE2F80HD045VU 102  (80 gal)</v>
      </c>
      <c r="E397" s="6">
        <f t="shared" si="194"/>
        <v>250112</v>
      </c>
      <c r="F397" s="55">
        <f t="shared" si="152"/>
        <v>80</v>
      </c>
      <c r="G397" s="6" t="str">
        <f t="shared" si="219"/>
        <v>AOSmithPHPT80</v>
      </c>
      <c r="H397" s="117">
        <f t="shared" si="238"/>
        <v>0</v>
      </c>
      <c r="I397" s="157" t="str">
        <f t="shared" si="195"/>
        <v>USCraftmasterHPE2F80U</v>
      </c>
      <c r="J397" s="91" t="s">
        <v>192</v>
      </c>
      <c r="K397" s="32">
        <v>1</v>
      </c>
      <c r="L397" s="75">
        <f t="shared" si="239"/>
        <v>25</v>
      </c>
      <c r="M397" s="160" t="s">
        <v>46</v>
      </c>
      <c r="N397" s="61">
        <v>1</v>
      </c>
      <c r="O397" s="62">
        <f xml:space="preserve"> (L397*10000) + (N397*100) + VLOOKUP( U397, $R$2:$T$61, 2, FALSE )</f>
        <v>250112</v>
      </c>
      <c r="P397" s="59" t="str">
        <f t="shared" si="232"/>
        <v>HPE2F80HD045VU 102  (80 gal)</v>
      </c>
      <c r="Q397" s="156">
        <f>COUNTIF(P$64:P$428, P397)</f>
        <v>1</v>
      </c>
      <c r="R397" s="10" t="s">
        <v>74</v>
      </c>
      <c r="S397" s="11">
        <v>80</v>
      </c>
      <c r="T397" s="30" t="s">
        <v>87</v>
      </c>
      <c r="U397" s="80" t="s">
        <v>105</v>
      </c>
      <c r="V397" s="85" t="str">
        <f>VLOOKUP( U397, $R$2:$T$61, 3, FALSE )</f>
        <v>AOSmithPHPT80</v>
      </c>
      <c r="W397" s="116">
        <v>0</v>
      </c>
      <c r="X397" s="42" t="s">
        <v>13</v>
      </c>
      <c r="Y397" s="43">
        <v>40857</v>
      </c>
      <c r="Z397" s="44" t="s">
        <v>80</v>
      </c>
      <c r="AA397" s="127" t="str">
        <f t="shared" si="230"/>
        <v>2,     250112,   "HPE2F80HD045VU 102  (80 gal)"</v>
      </c>
      <c r="AB397" s="128" t="s">
        <v>431</v>
      </c>
      <c r="AC397" s="130" t="s">
        <v>688</v>
      </c>
      <c r="AD397" s="154">
        <f>COUNTIF(AC$64:AC$428, AC397)</f>
        <v>1</v>
      </c>
      <c r="AE397" s="127" t="str">
        <f t="shared" si="231"/>
        <v xml:space="preserve">          case  HPE2F80HD045VU 102  (80 gal)   :   "USCraftmasterHPE2F80U"</v>
      </c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3:1042" s="6" customFormat="1" ht="15" customHeight="1" x14ac:dyDescent="0.25">
      <c r="C398" s="6" t="str">
        <f t="shared" si="217"/>
        <v>US Craftmaster</v>
      </c>
      <c r="D398" s="6" t="str">
        <f t="shared" si="218"/>
        <v>HPE2K60HD045V  (60 gal)</v>
      </c>
      <c r="E398" s="6">
        <f t="shared" si="194"/>
        <v>250211</v>
      </c>
      <c r="F398" s="55">
        <f t="shared" si="152"/>
        <v>60</v>
      </c>
      <c r="G398" s="6" t="str">
        <f t="shared" si="219"/>
        <v>AOSmithPHPT60</v>
      </c>
      <c r="H398" s="117">
        <f t="shared" si="238"/>
        <v>0</v>
      </c>
      <c r="I398" s="157" t="str">
        <f t="shared" si="195"/>
        <v>USCraftmasterHPE2K60</v>
      </c>
      <c r="J398" s="91" t="s">
        <v>192</v>
      </c>
      <c r="K398" s="33">
        <v>1</v>
      </c>
      <c r="L398" s="75">
        <f t="shared" si="239"/>
        <v>25</v>
      </c>
      <c r="M398" s="18" t="s">
        <v>46</v>
      </c>
      <c r="N398" s="62">
        <f t="shared" ref="N398:N405" si="240">N397+1</f>
        <v>2</v>
      </c>
      <c r="O398" s="62">
        <f xml:space="preserve"> (L398*10000) + (N398*100) + VLOOKUP( U398, $R$2:$T$61, 2, FALSE )</f>
        <v>250211</v>
      </c>
      <c r="P398" s="59" t="str">
        <f t="shared" si="232"/>
        <v>HPE2K60HD045V  (60 gal)</v>
      </c>
      <c r="Q398" s="156">
        <f>COUNTIF(P$64:P$428, P398)</f>
        <v>2</v>
      </c>
      <c r="R398" s="19" t="s">
        <v>110</v>
      </c>
      <c r="S398" s="20">
        <v>60</v>
      </c>
      <c r="T398" s="31" t="s">
        <v>104</v>
      </c>
      <c r="U398" s="80" t="s">
        <v>104</v>
      </c>
      <c r="V398" s="85" t="str">
        <f>VLOOKUP( U398, $R$2:$T$61, 3, FALSE )</f>
        <v>AOSmithPHPT60</v>
      </c>
      <c r="W398" s="116">
        <v>0</v>
      </c>
      <c r="X398" s="45"/>
      <c r="Y398" s="45"/>
      <c r="Z398" s="44"/>
      <c r="AA398" s="127" t="str">
        <f t="shared" si="230"/>
        <v>2,     250211,   "HPE2K60HD045V  (60 gal)"</v>
      </c>
      <c r="AB398" s="129" t="str">
        <f t="shared" si="199"/>
        <v>USCraftmaster</v>
      </c>
      <c r="AC398" s="130" t="s">
        <v>689</v>
      </c>
      <c r="AD398" s="154">
        <f>COUNTIF(AC$64:AC$428, AC398)</f>
        <v>1</v>
      </c>
      <c r="AE398" s="127" t="str">
        <f t="shared" si="231"/>
        <v xml:space="preserve">          case  HPE2K60HD045V  (60 gal)   :   "USCraftmasterHPE2K60"</v>
      </c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  <c r="EY398" s="28"/>
      <c r="EZ398" s="28"/>
      <c r="FA398" s="28"/>
      <c r="FB398" s="28"/>
      <c r="FC398" s="28"/>
      <c r="FD398" s="28"/>
      <c r="FE398" s="28"/>
      <c r="FF398" s="28"/>
      <c r="FG398" s="28"/>
      <c r="FH398" s="28"/>
      <c r="FI398" s="28"/>
      <c r="FJ398" s="28"/>
      <c r="FK398" s="28"/>
      <c r="FL398" s="28"/>
      <c r="FM398" s="28"/>
      <c r="FN398" s="28"/>
      <c r="FO398" s="28"/>
      <c r="FP398" s="28"/>
      <c r="FQ398" s="28"/>
      <c r="FR398" s="28"/>
      <c r="FS398" s="28"/>
      <c r="FT398" s="28"/>
      <c r="FU398" s="28"/>
      <c r="FV398" s="28"/>
      <c r="FW398" s="28"/>
      <c r="FX398" s="28"/>
      <c r="FY398" s="28"/>
      <c r="FZ398" s="28"/>
      <c r="GA398" s="28"/>
      <c r="GB398" s="28"/>
      <c r="GC398" s="28"/>
      <c r="GD398" s="28"/>
      <c r="GE398" s="28"/>
      <c r="GF398" s="28"/>
      <c r="GG398" s="28"/>
      <c r="GH398" s="28"/>
      <c r="GI398" s="28"/>
      <c r="GJ398" s="28"/>
      <c r="GK398" s="28"/>
      <c r="GL398" s="28"/>
      <c r="GM398" s="28"/>
      <c r="GN398" s="28"/>
      <c r="GO398" s="28"/>
      <c r="GP398" s="28"/>
      <c r="GQ398" s="28"/>
      <c r="GR398" s="28"/>
      <c r="GS398" s="28"/>
      <c r="GT398" s="28"/>
      <c r="GU398" s="28"/>
      <c r="GV398" s="28"/>
      <c r="GW398" s="28"/>
      <c r="GX398" s="28"/>
      <c r="GY398" s="28"/>
      <c r="GZ398" s="28"/>
      <c r="HA398" s="28"/>
      <c r="HB398" s="28"/>
      <c r="HC398" s="28"/>
      <c r="HD398" s="28"/>
      <c r="HE398" s="28"/>
      <c r="HF398" s="28"/>
      <c r="HG398" s="28"/>
      <c r="HH398" s="28"/>
      <c r="HI398" s="28"/>
      <c r="HJ398" s="28"/>
      <c r="HK398" s="28"/>
      <c r="HL398" s="28"/>
      <c r="HM398" s="28"/>
      <c r="HN398" s="28"/>
      <c r="HO398" s="28"/>
      <c r="HP398" s="28"/>
      <c r="HQ398" s="28"/>
      <c r="HR398" s="28"/>
      <c r="HS398" s="28"/>
      <c r="HT398" s="28"/>
      <c r="HU398" s="28"/>
      <c r="HV398" s="28"/>
      <c r="HW398" s="28"/>
      <c r="HX398" s="28"/>
      <c r="HY398" s="28"/>
      <c r="HZ398" s="28"/>
      <c r="IA398" s="28"/>
      <c r="IB398" s="28"/>
      <c r="IC398" s="28"/>
      <c r="ID398" s="28"/>
      <c r="IE398" s="28"/>
      <c r="IF398" s="28"/>
      <c r="IG398" s="28"/>
      <c r="IH398" s="28"/>
      <c r="II398" s="28"/>
      <c r="IJ398" s="28"/>
      <c r="IK398" s="28"/>
      <c r="IL398" s="28"/>
      <c r="IM398" s="28"/>
      <c r="IN398" s="28"/>
      <c r="IO398" s="28"/>
      <c r="IP398" s="28"/>
      <c r="IQ398" s="28"/>
      <c r="IR398" s="28"/>
      <c r="IS398" s="28"/>
      <c r="IT398" s="28"/>
      <c r="IU398" s="28"/>
      <c r="IV398" s="28"/>
      <c r="IW398" s="28"/>
      <c r="IX398" s="28"/>
      <c r="IY398" s="28"/>
      <c r="IZ398" s="28"/>
      <c r="JA398" s="28"/>
      <c r="JB398" s="28"/>
      <c r="JC398" s="28"/>
      <c r="JD398" s="28"/>
      <c r="JE398" s="28"/>
      <c r="JF398" s="28"/>
      <c r="JG398" s="28"/>
      <c r="JH398" s="28"/>
      <c r="JI398" s="28"/>
      <c r="JJ398" s="28"/>
      <c r="JK398" s="28"/>
      <c r="JL398" s="28"/>
      <c r="JM398" s="28"/>
      <c r="JN398" s="28"/>
      <c r="JO398" s="28"/>
      <c r="JP398" s="28"/>
      <c r="JQ398" s="28"/>
      <c r="JR398" s="28"/>
      <c r="JS398" s="28"/>
      <c r="JT398" s="28"/>
      <c r="JU398" s="28"/>
      <c r="JV398" s="28"/>
      <c r="JW398" s="28"/>
      <c r="JX398" s="28"/>
      <c r="JY398" s="28"/>
      <c r="JZ398" s="28"/>
      <c r="KA398" s="28"/>
      <c r="KB398" s="28"/>
      <c r="KC398" s="28"/>
      <c r="KD398" s="28"/>
      <c r="KE398" s="28"/>
      <c r="KF398" s="28"/>
      <c r="KG398" s="28"/>
      <c r="KH398" s="28"/>
      <c r="KI398" s="28"/>
      <c r="KJ398" s="28"/>
      <c r="KK398" s="28"/>
      <c r="KL398" s="28"/>
      <c r="KM398" s="28"/>
      <c r="KN398" s="28"/>
      <c r="KO398" s="28"/>
      <c r="KP398" s="28"/>
      <c r="KQ398" s="28"/>
      <c r="KR398" s="28"/>
      <c r="KS398" s="28"/>
      <c r="KT398" s="28"/>
      <c r="KU398" s="28"/>
      <c r="KV398" s="28"/>
      <c r="KW398" s="28"/>
      <c r="KX398" s="28"/>
      <c r="KY398" s="28"/>
      <c r="KZ398" s="28"/>
      <c r="LA398" s="28"/>
      <c r="LB398" s="28"/>
      <c r="LC398" s="28"/>
      <c r="LD398" s="28"/>
      <c r="LE398" s="28"/>
      <c r="LF398" s="28"/>
      <c r="LG398" s="28"/>
      <c r="LH398" s="28"/>
      <c r="LI398" s="28"/>
      <c r="LJ398" s="28"/>
      <c r="LK398" s="28"/>
      <c r="LL398" s="28"/>
      <c r="LM398" s="28"/>
      <c r="LN398" s="28"/>
      <c r="LO398" s="28"/>
      <c r="LP398" s="28"/>
      <c r="LQ398" s="28"/>
      <c r="LR398" s="28"/>
      <c r="LS398" s="28"/>
      <c r="LT398" s="28"/>
      <c r="LU398" s="28"/>
      <c r="LV398" s="28"/>
      <c r="LW398" s="28"/>
      <c r="LX398" s="28"/>
      <c r="LY398" s="28"/>
      <c r="LZ398" s="28"/>
      <c r="MA398" s="28"/>
      <c r="MB398" s="28"/>
      <c r="MC398" s="28"/>
      <c r="MD398" s="28"/>
      <c r="ME398" s="28"/>
      <c r="MF398" s="28"/>
      <c r="MG398" s="28"/>
      <c r="MH398" s="28"/>
      <c r="MI398" s="28"/>
      <c r="MJ398" s="28"/>
      <c r="MK398" s="28"/>
      <c r="ML398" s="28"/>
      <c r="MM398" s="28"/>
      <c r="MN398" s="28"/>
      <c r="MO398" s="28"/>
      <c r="MP398" s="28"/>
      <c r="MQ398" s="28"/>
      <c r="MR398" s="28"/>
      <c r="MS398" s="28"/>
      <c r="MT398" s="28"/>
      <c r="MU398" s="28"/>
      <c r="MV398" s="28"/>
      <c r="MW398" s="28"/>
      <c r="MX398" s="28"/>
      <c r="MY398" s="28"/>
      <c r="MZ398" s="28"/>
      <c r="NA398" s="28"/>
      <c r="NB398" s="28"/>
      <c r="NC398" s="28"/>
      <c r="ND398" s="28"/>
      <c r="NE398" s="28"/>
      <c r="NF398" s="28"/>
      <c r="NG398" s="28"/>
      <c r="NH398" s="28"/>
      <c r="NI398" s="28"/>
      <c r="NJ398" s="28"/>
      <c r="NK398" s="28"/>
      <c r="NL398" s="28"/>
      <c r="NM398" s="28"/>
      <c r="NN398" s="28"/>
      <c r="NO398" s="28"/>
      <c r="NP398" s="28"/>
      <c r="NQ398" s="28"/>
      <c r="NR398" s="28"/>
      <c r="NS398" s="28"/>
      <c r="NT398" s="28"/>
      <c r="NU398" s="28"/>
      <c r="NV398" s="28"/>
      <c r="NW398" s="28"/>
      <c r="NX398" s="28"/>
      <c r="NY398" s="28"/>
      <c r="NZ398" s="28"/>
      <c r="OA398" s="28"/>
      <c r="OB398" s="28"/>
      <c r="OC398" s="28"/>
      <c r="OD398" s="28"/>
      <c r="OE398" s="28"/>
      <c r="OF398" s="28"/>
      <c r="OG398" s="28"/>
      <c r="OH398" s="28"/>
      <c r="OI398" s="28"/>
      <c r="OJ398" s="28"/>
      <c r="OK398" s="28"/>
      <c r="OL398" s="28"/>
      <c r="OM398" s="28"/>
      <c r="ON398" s="28"/>
      <c r="OO398" s="28"/>
      <c r="OP398" s="28"/>
      <c r="OQ398" s="28"/>
      <c r="OR398" s="28"/>
      <c r="OS398" s="28"/>
      <c r="OT398" s="28"/>
      <c r="OU398" s="28"/>
      <c r="OV398" s="28"/>
      <c r="OW398" s="28"/>
      <c r="OX398" s="28"/>
      <c r="OY398" s="28"/>
      <c r="OZ398" s="28"/>
      <c r="PA398" s="28"/>
      <c r="PB398" s="28"/>
      <c r="PC398" s="28"/>
      <c r="PD398" s="28"/>
      <c r="PE398" s="28"/>
      <c r="PF398" s="28"/>
      <c r="PG398" s="28"/>
      <c r="PH398" s="28"/>
      <c r="PI398" s="28"/>
      <c r="PJ398" s="28"/>
      <c r="PK398" s="28"/>
      <c r="PL398" s="28"/>
      <c r="PM398" s="28"/>
      <c r="PN398" s="28"/>
      <c r="PO398" s="28"/>
      <c r="PP398" s="28"/>
      <c r="PQ398" s="28"/>
      <c r="PR398" s="28"/>
      <c r="PS398" s="28"/>
      <c r="PT398" s="28"/>
      <c r="PU398" s="28"/>
      <c r="PV398" s="28"/>
      <c r="PW398" s="28"/>
      <c r="PX398" s="28"/>
      <c r="PY398" s="28"/>
      <c r="PZ398" s="28"/>
      <c r="QA398" s="28"/>
      <c r="QB398" s="28"/>
      <c r="QC398" s="28"/>
      <c r="QD398" s="28"/>
      <c r="QE398" s="28"/>
      <c r="QF398" s="28"/>
      <c r="QG398" s="28"/>
      <c r="QH398" s="28"/>
      <c r="QI398" s="28"/>
      <c r="QJ398" s="28"/>
      <c r="QK398" s="28"/>
      <c r="QL398" s="28"/>
      <c r="QM398" s="28"/>
      <c r="QN398" s="28"/>
      <c r="QO398" s="28"/>
      <c r="QP398" s="28"/>
      <c r="QQ398" s="28"/>
      <c r="QR398" s="28"/>
      <c r="QS398" s="28"/>
      <c r="QT398" s="28"/>
      <c r="QU398" s="28"/>
      <c r="QV398" s="28"/>
      <c r="QW398" s="28"/>
      <c r="QX398" s="28"/>
      <c r="QY398" s="28"/>
      <c r="QZ398" s="28"/>
      <c r="RA398" s="28"/>
      <c r="RB398" s="28"/>
      <c r="RC398" s="28"/>
      <c r="RD398" s="28"/>
      <c r="RE398" s="28"/>
      <c r="RF398" s="28"/>
      <c r="RG398" s="28"/>
      <c r="RH398" s="28"/>
      <c r="RI398" s="28"/>
      <c r="RJ398" s="28"/>
      <c r="RK398" s="28"/>
      <c r="RL398" s="28"/>
      <c r="RM398" s="28"/>
      <c r="RN398" s="28"/>
      <c r="RO398" s="28"/>
      <c r="RP398" s="28"/>
      <c r="RQ398" s="28"/>
      <c r="RR398" s="28"/>
      <c r="RS398" s="28"/>
      <c r="RT398" s="28"/>
      <c r="RU398" s="28"/>
      <c r="RV398" s="28"/>
      <c r="RW398" s="28"/>
      <c r="RX398" s="28"/>
      <c r="RY398" s="28"/>
      <c r="RZ398" s="28"/>
      <c r="SA398" s="28"/>
      <c r="SB398" s="28"/>
      <c r="SC398" s="28"/>
      <c r="SD398" s="28"/>
      <c r="SE398" s="28"/>
      <c r="SF398" s="28"/>
      <c r="SG398" s="28"/>
      <c r="SH398" s="28"/>
      <c r="SI398" s="28"/>
      <c r="SJ398" s="28"/>
      <c r="SK398" s="28"/>
      <c r="SL398" s="28"/>
      <c r="SM398" s="28"/>
      <c r="SN398" s="28"/>
      <c r="SO398" s="28"/>
      <c r="SP398" s="28"/>
      <c r="SQ398" s="28"/>
      <c r="SR398" s="28"/>
      <c r="SS398" s="28"/>
      <c r="ST398" s="28"/>
      <c r="SU398" s="28"/>
      <c r="SV398" s="28"/>
      <c r="SW398" s="28"/>
      <c r="SX398" s="28"/>
      <c r="SY398" s="28"/>
      <c r="SZ398" s="28"/>
      <c r="TA398" s="28"/>
      <c r="TB398" s="28"/>
      <c r="TC398" s="28"/>
      <c r="TD398" s="28"/>
      <c r="TE398" s="28"/>
      <c r="TF398" s="28"/>
      <c r="TG398" s="28"/>
      <c r="TH398" s="28"/>
      <c r="TI398" s="28"/>
      <c r="TJ398" s="28"/>
      <c r="TK398" s="28"/>
      <c r="TL398" s="28"/>
      <c r="TM398" s="28"/>
      <c r="TN398" s="28"/>
      <c r="TO398" s="28"/>
      <c r="TP398" s="28"/>
      <c r="TQ398" s="28"/>
      <c r="TR398" s="28"/>
      <c r="TS398" s="28"/>
      <c r="TT398" s="28"/>
      <c r="TU398" s="28"/>
      <c r="TV398" s="28"/>
      <c r="TW398" s="28"/>
      <c r="TX398" s="28"/>
      <c r="TY398" s="28"/>
      <c r="TZ398" s="28"/>
      <c r="UA398" s="28"/>
      <c r="UB398" s="28"/>
      <c r="UC398" s="28"/>
      <c r="UD398" s="28"/>
      <c r="UE398" s="28"/>
      <c r="UF398" s="28"/>
      <c r="UG398" s="28"/>
      <c r="UH398" s="28"/>
      <c r="UI398" s="28"/>
      <c r="UJ398" s="28"/>
      <c r="UK398" s="28"/>
      <c r="UL398" s="28"/>
      <c r="UM398" s="28"/>
      <c r="UN398" s="28"/>
      <c r="UO398" s="28"/>
      <c r="UP398" s="28"/>
      <c r="UQ398" s="28"/>
      <c r="UR398" s="28"/>
      <c r="US398" s="28"/>
      <c r="UT398" s="28"/>
      <c r="UU398" s="28"/>
      <c r="UV398" s="28"/>
      <c r="UW398" s="28"/>
      <c r="UX398" s="28"/>
      <c r="UY398" s="28"/>
      <c r="UZ398" s="28"/>
      <c r="VA398" s="28"/>
      <c r="VB398" s="28"/>
      <c r="VC398" s="28"/>
      <c r="VD398" s="28"/>
      <c r="VE398" s="28"/>
      <c r="VF398" s="28"/>
      <c r="VG398" s="28"/>
      <c r="VH398" s="28"/>
      <c r="VI398" s="28"/>
      <c r="VJ398" s="28"/>
      <c r="VK398" s="28"/>
      <c r="VL398" s="28"/>
      <c r="VM398" s="28"/>
      <c r="VN398" s="28"/>
      <c r="VO398" s="28"/>
      <c r="VP398" s="28"/>
      <c r="VQ398" s="28"/>
      <c r="VR398" s="28"/>
      <c r="VS398" s="28"/>
      <c r="VT398" s="28"/>
      <c r="VU398" s="28"/>
      <c r="VV398" s="28"/>
      <c r="VW398" s="28"/>
      <c r="VX398" s="28"/>
      <c r="VY398" s="28"/>
      <c r="VZ398" s="28"/>
      <c r="WA398" s="28"/>
      <c r="WB398" s="28"/>
      <c r="WC398" s="28"/>
      <c r="WD398" s="28"/>
      <c r="WE398" s="28"/>
      <c r="WF398" s="28"/>
      <c r="WG398" s="28"/>
      <c r="WH398" s="28"/>
      <c r="WI398" s="28"/>
      <c r="WJ398" s="28"/>
      <c r="WK398" s="28"/>
      <c r="WL398" s="28"/>
      <c r="WM398" s="28"/>
      <c r="WN398" s="28"/>
      <c r="WO398" s="28"/>
      <c r="WP398" s="28"/>
      <c r="WQ398" s="28"/>
      <c r="WR398" s="28"/>
      <c r="WS398" s="28"/>
      <c r="WT398" s="28"/>
      <c r="WU398" s="28"/>
      <c r="WV398" s="28"/>
      <c r="WW398" s="28"/>
      <c r="WX398" s="28"/>
      <c r="WY398" s="28"/>
      <c r="WZ398" s="28"/>
      <c r="XA398" s="28"/>
      <c r="XB398" s="28"/>
      <c r="XC398" s="28"/>
      <c r="XD398" s="28"/>
      <c r="XE398" s="28"/>
      <c r="XF398" s="28"/>
      <c r="XG398" s="28"/>
      <c r="XH398" s="28"/>
      <c r="XI398" s="28"/>
      <c r="XJ398" s="28"/>
      <c r="XK398" s="28"/>
      <c r="XL398" s="28"/>
      <c r="XM398" s="28"/>
      <c r="XN398" s="28"/>
      <c r="XO398" s="28"/>
      <c r="XP398" s="28"/>
      <c r="XQ398" s="28"/>
      <c r="XR398" s="28"/>
      <c r="XS398" s="28"/>
      <c r="XT398" s="28"/>
      <c r="XU398" s="28"/>
      <c r="XV398" s="28"/>
      <c r="XW398" s="28"/>
      <c r="XX398" s="28"/>
      <c r="XY398" s="28"/>
      <c r="XZ398" s="28"/>
      <c r="YA398" s="28"/>
      <c r="YB398" s="28"/>
      <c r="YC398" s="28"/>
      <c r="YD398" s="28"/>
      <c r="YE398" s="28"/>
      <c r="YF398" s="28"/>
      <c r="YG398" s="28"/>
      <c r="YH398" s="28"/>
      <c r="YI398" s="28"/>
      <c r="YJ398" s="28"/>
      <c r="YK398" s="28"/>
      <c r="YL398" s="28"/>
      <c r="YM398" s="28"/>
      <c r="YN398" s="28"/>
      <c r="YO398" s="28"/>
      <c r="YP398" s="28"/>
      <c r="YQ398" s="28"/>
      <c r="YR398" s="28"/>
      <c r="YS398" s="28"/>
      <c r="YT398" s="28"/>
      <c r="YU398" s="28"/>
      <c r="YV398" s="28"/>
      <c r="YW398" s="28"/>
      <c r="YX398" s="28"/>
      <c r="YY398" s="28"/>
      <c r="YZ398" s="28"/>
      <c r="ZA398" s="28"/>
      <c r="ZB398" s="28"/>
      <c r="ZC398" s="28"/>
      <c r="ZD398" s="28"/>
      <c r="ZE398" s="28"/>
      <c r="ZF398" s="28"/>
      <c r="ZG398" s="28"/>
      <c r="ZH398" s="28"/>
      <c r="ZI398" s="28"/>
      <c r="ZJ398" s="28"/>
      <c r="ZK398" s="28"/>
      <c r="ZL398" s="28"/>
      <c r="ZM398" s="28"/>
      <c r="ZN398" s="28"/>
      <c r="ZO398" s="28"/>
      <c r="ZP398" s="28"/>
      <c r="ZQ398" s="28"/>
      <c r="ZR398" s="28"/>
      <c r="ZS398" s="28"/>
      <c r="ZT398" s="28"/>
      <c r="ZU398" s="28"/>
      <c r="ZV398" s="28"/>
      <c r="ZW398" s="28"/>
      <c r="ZX398" s="28"/>
      <c r="ZY398" s="28"/>
      <c r="ZZ398" s="28"/>
      <c r="AAA398" s="28"/>
      <c r="AAB398" s="28"/>
      <c r="AAC398" s="28"/>
      <c r="AAD398" s="28"/>
      <c r="AAE398" s="28"/>
      <c r="AAF398" s="28"/>
      <c r="AAG398" s="28"/>
      <c r="AAH398" s="28"/>
      <c r="AAI398" s="28"/>
      <c r="AAJ398" s="28"/>
      <c r="AAK398" s="28"/>
      <c r="AAL398" s="28"/>
      <c r="AAM398" s="28"/>
      <c r="AAN398" s="28"/>
      <c r="AAO398" s="28"/>
      <c r="AAP398" s="28"/>
      <c r="AAQ398" s="28"/>
      <c r="AAR398" s="28"/>
      <c r="AAS398" s="28"/>
      <c r="AAT398" s="28"/>
      <c r="AAU398" s="28"/>
      <c r="AAV398" s="28"/>
      <c r="AAW398" s="28"/>
      <c r="AAX398" s="28"/>
      <c r="AAY398" s="28"/>
      <c r="AAZ398" s="28"/>
      <c r="ABA398" s="28"/>
      <c r="ABB398" s="28"/>
      <c r="ABC398" s="28"/>
      <c r="ABD398" s="28"/>
      <c r="ABE398" s="28"/>
      <c r="ABF398" s="28"/>
      <c r="ABG398" s="28"/>
      <c r="ABH398" s="28"/>
      <c r="ABI398" s="28"/>
      <c r="ABJ398" s="28"/>
      <c r="ABK398" s="28"/>
      <c r="ABL398" s="28"/>
      <c r="ABM398" s="28"/>
      <c r="ABN398" s="28"/>
      <c r="ABO398" s="28"/>
      <c r="ABP398" s="28"/>
      <c r="ABQ398" s="28"/>
      <c r="ABR398" s="28"/>
      <c r="ABS398" s="28"/>
      <c r="ABT398" s="28"/>
      <c r="ABU398" s="28"/>
      <c r="ABV398" s="28"/>
      <c r="ABW398" s="28"/>
      <c r="ABX398" s="28"/>
      <c r="ABY398" s="28"/>
      <c r="ABZ398" s="28"/>
      <c r="ACA398" s="28"/>
      <c r="ACB398" s="28"/>
      <c r="ACC398" s="28"/>
      <c r="ACD398" s="28"/>
      <c r="ACE398" s="28"/>
      <c r="ACF398" s="28"/>
      <c r="ACG398" s="28"/>
      <c r="ACH398" s="28"/>
      <c r="ACI398" s="28"/>
      <c r="ACJ398" s="28"/>
      <c r="ACK398" s="28"/>
      <c r="ACL398" s="28"/>
      <c r="ACM398" s="28"/>
      <c r="ACN398" s="28"/>
      <c r="ACO398" s="28"/>
      <c r="ACP398" s="28"/>
      <c r="ACQ398" s="28"/>
      <c r="ACR398" s="28"/>
      <c r="ACS398" s="28"/>
      <c r="ACT398" s="28"/>
      <c r="ACU398" s="28"/>
      <c r="ACV398" s="28"/>
      <c r="ACW398" s="28"/>
      <c r="ACX398" s="28"/>
      <c r="ACY398" s="28"/>
      <c r="ACZ398" s="28"/>
      <c r="ADA398" s="28"/>
      <c r="ADB398" s="28"/>
      <c r="ADC398" s="28"/>
      <c r="ADD398" s="28"/>
      <c r="ADE398" s="28"/>
      <c r="ADF398" s="28"/>
      <c r="ADG398" s="28"/>
      <c r="ADH398" s="28"/>
      <c r="ADI398" s="28"/>
      <c r="ADJ398" s="28"/>
      <c r="ADK398" s="28"/>
      <c r="ADL398" s="28"/>
      <c r="ADM398" s="28"/>
      <c r="ADN398" s="28"/>
      <c r="ADO398" s="28"/>
      <c r="ADP398" s="28"/>
      <c r="ADQ398" s="28"/>
      <c r="ADR398" s="28"/>
      <c r="ADS398" s="28"/>
      <c r="ADT398" s="28"/>
      <c r="ADU398" s="28"/>
      <c r="ADV398" s="28"/>
      <c r="ADW398" s="28"/>
      <c r="ADX398" s="28"/>
      <c r="ADY398" s="28"/>
      <c r="ADZ398" s="28"/>
      <c r="AEA398" s="28"/>
      <c r="AEB398" s="28"/>
      <c r="AEC398" s="28"/>
      <c r="AED398" s="28"/>
      <c r="AEE398" s="28"/>
      <c r="AEF398" s="28"/>
      <c r="AEG398" s="28"/>
      <c r="AEH398" s="28"/>
      <c r="AEI398" s="28"/>
      <c r="AEJ398" s="28"/>
      <c r="AEK398" s="28"/>
      <c r="AEL398" s="28"/>
      <c r="AEM398" s="28"/>
      <c r="AEN398" s="28"/>
      <c r="AEO398" s="28"/>
      <c r="AEP398" s="28"/>
      <c r="AEQ398" s="28"/>
      <c r="AER398" s="28"/>
      <c r="AES398" s="28"/>
      <c r="AET398" s="28"/>
      <c r="AEU398" s="28"/>
      <c r="AEV398" s="28"/>
      <c r="AEW398" s="28"/>
      <c r="AEX398" s="28"/>
      <c r="AEY398" s="28"/>
      <c r="AEZ398" s="28"/>
      <c r="AFA398" s="28"/>
      <c r="AFB398" s="28"/>
      <c r="AFC398" s="28"/>
      <c r="AFD398" s="28"/>
      <c r="AFE398" s="28"/>
      <c r="AFF398" s="28"/>
      <c r="AFG398" s="28"/>
      <c r="AFH398" s="28"/>
      <c r="AFI398" s="28"/>
      <c r="AFJ398" s="28"/>
      <c r="AFK398" s="28"/>
      <c r="AFL398" s="28"/>
      <c r="AFM398" s="28"/>
      <c r="AFN398" s="28"/>
      <c r="AFO398" s="28"/>
      <c r="AFP398" s="28"/>
      <c r="AFQ398" s="28"/>
      <c r="AFR398" s="28"/>
      <c r="AFS398" s="28"/>
      <c r="AFT398" s="28"/>
      <c r="AFU398" s="28"/>
      <c r="AFV398" s="28"/>
      <c r="AFW398" s="28"/>
      <c r="AFX398" s="28"/>
      <c r="AFY398" s="28"/>
      <c r="AFZ398" s="28"/>
      <c r="AGA398" s="28"/>
      <c r="AGB398" s="28"/>
      <c r="AGC398" s="28"/>
      <c r="AGD398" s="28"/>
      <c r="AGE398" s="28"/>
      <c r="AGF398" s="28"/>
      <c r="AGG398" s="28"/>
      <c r="AGH398" s="28"/>
      <c r="AGI398" s="28"/>
      <c r="AGJ398" s="28"/>
      <c r="AGK398" s="28"/>
      <c r="AGL398" s="28"/>
      <c r="AGM398" s="28"/>
      <c r="AGN398" s="28"/>
      <c r="AGO398" s="28"/>
      <c r="AGP398" s="28"/>
      <c r="AGQ398" s="28"/>
      <c r="AGR398" s="28"/>
      <c r="AGS398" s="28"/>
      <c r="AGT398" s="28"/>
      <c r="AGU398" s="28"/>
      <c r="AGV398" s="28"/>
      <c r="AGW398" s="28"/>
      <c r="AGX398" s="28"/>
      <c r="AGY398" s="28"/>
      <c r="AGZ398" s="28"/>
      <c r="AHA398" s="28"/>
      <c r="AHB398" s="28"/>
      <c r="AHC398" s="28"/>
      <c r="AHD398" s="28"/>
      <c r="AHE398" s="28"/>
      <c r="AHF398" s="28"/>
      <c r="AHG398" s="28"/>
      <c r="AHH398" s="28"/>
      <c r="AHI398" s="28"/>
      <c r="AHJ398" s="28"/>
      <c r="AHK398" s="28"/>
      <c r="AHL398" s="28"/>
      <c r="AHM398" s="28"/>
      <c r="AHN398" s="28"/>
      <c r="AHO398" s="28"/>
      <c r="AHP398" s="28"/>
      <c r="AHQ398" s="28"/>
      <c r="AHR398" s="28"/>
      <c r="AHS398" s="28"/>
      <c r="AHT398" s="28"/>
      <c r="AHU398" s="28"/>
      <c r="AHV398" s="28"/>
      <c r="AHW398" s="28"/>
      <c r="AHX398" s="28"/>
      <c r="AHY398" s="28"/>
      <c r="AHZ398" s="28"/>
      <c r="AIA398" s="28"/>
      <c r="AIB398" s="28"/>
      <c r="AIC398" s="28"/>
      <c r="AID398" s="28"/>
      <c r="AIE398" s="28"/>
      <c r="AIF398" s="28"/>
      <c r="AIG398" s="28"/>
      <c r="AIH398" s="28"/>
      <c r="AII398" s="28"/>
      <c r="AIJ398" s="28"/>
      <c r="AIK398" s="28"/>
      <c r="AIL398" s="28"/>
      <c r="AIM398" s="28"/>
      <c r="AIN398" s="28"/>
      <c r="AIO398" s="28"/>
      <c r="AIP398" s="28"/>
      <c r="AIQ398" s="28"/>
      <c r="AIR398" s="28"/>
      <c r="AIS398" s="28"/>
      <c r="AIT398" s="28"/>
      <c r="AIU398" s="28"/>
      <c r="AIV398" s="28"/>
      <c r="AIW398" s="28"/>
      <c r="AIX398" s="28"/>
      <c r="AIY398" s="28"/>
      <c r="AIZ398" s="28"/>
      <c r="AJA398" s="28"/>
      <c r="AJB398" s="28"/>
      <c r="AJC398" s="28"/>
      <c r="AJD398" s="28"/>
      <c r="AJE398" s="28"/>
      <c r="AJF398" s="28"/>
      <c r="AJG398" s="28"/>
      <c r="AJH398" s="28"/>
      <c r="AJI398" s="28"/>
      <c r="AJJ398" s="28"/>
      <c r="AJK398" s="28"/>
      <c r="AJL398" s="28"/>
      <c r="AJM398" s="28"/>
      <c r="AJN398" s="28"/>
      <c r="AJO398" s="28"/>
      <c r="AJP398" s="28"/>
      <c r="AJQ398" s="28"/>
      <c r="AJR398" s="28"/>
      <c r="AJS398" s="28"/>
      <c r="AJT398" s="28"/>
      <c r="AJU398" s="28"/>
      <c r="AJV398" s="28"/>
      <c r="AJW398" s="28"/>
      <c r="AJX398" s="28"/>
      <c r="AJY398" s="28"/>
      <c r="AJZ398" s="28"/>
      <c r="AKA398" s="28"/>
      <c r="AKB398" s="28"/>
      <c r="AKC398" s="28"/>
      <c r="AKD398" s="28"/>
      <c r="AKE398" s="28"/>
      <c r="AKF398" s="28"/>
      <c r="AKG398" s="28"/>
      <c r="AKH398" s="28"/>
      <c r="AKI398" s="28"/>
      <c r="AKJ398" s="28"/>
      <c r="AKK398" s="28"/>
      <c r="AKL398" s="28"/>
      <c r="AKM398" s="28"/>
      <c r="AKN398" s="28"/>
      <c r="AKO398" s="28"/>
      <c r="AKP398" s="28"/>
      <c r="AKQ398" s="28"/>
      <c r="AKR398" s="28"/>
      <c r="AKS398" s="28"/>
      <c r="AKT398" s="28"/>
      <c r="AKU398" s="28"/>
      <c r="AKV398" s="28"/>
      <c r="AKW398" s="28"/>
      <c r="AKX398" s="28"/>
      <c r="AKY398" s="28"/>
      <c r="AKZ398" s="28"/>
      <c r="ALA398" s="28"/>
      <c r="ALB398" s="28"/>
      <c r="ALC398" s="28"/>
      <c r="ALD398" s="28"/>
      <c r="ALE398" s="28"/>
      <c r="ALF398" s="28"/>
      <c r="ALG398" s="28"/>
      <c r="ALH398" s="28"/>
      <c r="ALI398" s="28"/>
      <c r="ALJ398" s="28"/>
      <c r="ALK398" s="28"/>
      <c r="ALL398" s="28"/>
      <c r="ALM398" s="28"/>
      <c r="ALN398" s="28"/>
      <c r="ALO398" s="28"/>
      <c r="ALP398" s="28"/>
      <c r="ALQ398" s="28"/>
      <c r="ALR398" s="28"/>
      <c r="ALS398" s="28"/>
      <c r="ALT398" s="28"/>
      <c r="ALU398" s="28"/>
      <c r="ALV398" s="28"/>
      <c r="ALW398" s="28"/>
      <c r="ALX398" s="28"/>
      <c r="ALY398" s="28"/>
      <c r="ALZ398" s="28"/>
      <c r="AMA398" s="28"/>
      <c r="AMB398" s="28"/>
      <c r="AMC398" s="28"/>
      <c r="AMD398" s="28"/>
      <c r="AME398" s="28"/>
      <c r="AMF398" s="28"/>
      <c r="AMG398" s="28"/>
      <c r="AMH398" s="28"/>
      <c r="AMI398" s="28"/>
      <c r="AMJ398" s="28"/>
      <c r="AMK398" s="28"/>
      <c r="AML398" s="28"/>
      <c r="AMM398" s="28"/>
      <c r="AMN398" s="28"/>
      <c r="AMO398" s="28"/>
      <c r="AMP398" s="28"/>
      <c r="AMQ398" s="28"/>
      <c r="AMR398" s="28"/>
      <c r="AMS398" s="28"/>
      <c r="AMT398" s="28"/>
      <c r="AMU398" s="28"/>
      <c r="AMV398" s="28"/>
      <c r="AMW398" s="28"/>
      <c r="AMX398" s="28"/>
      <c r="AMY398" s="28"/>
      <c r="AMZ398" s="28"/>
      <c r="ANA398" s="28"/>
      <c r="ANB398" s="28"/>
    </row>
    <row r="399" spans="3:1042" s="6" customFormat="1" ht="15" customHeight="1" x14ac:dyDescent="0.25">
      <c r="C399" s="6" t="str">
        <f t="shared" si="217"/>
        <v>US Craftmaster</v>
      </c>
      <c r="D399" s="6" t="str">
        <f t="shared" si="218"/>
        <v>HPE2K80HD045V  (80 gal)</v>
      </c>
      <c r="E399" s="6">
        <f t="shared" si="194"/>
        <v>250312</v>
      </c>
      <c r="F399" s="55">
        <f t="shared" si="152"/>
        <v>80</v>
      </c>
      <c r="G399" s="6" t="str">
        <f t="shared" si="219"/>
        <v>AOSmithPHPT80</v>
      </c>
      <c r="H399" s="117">
        <f t="shared" si="238"/>
        <v>0</v>
      </c>
      <c r="I399" s="157" t="str">
        <f t="shared" si="195"/>
        <v>USCraftmasterHPE2K80</v>
      </c>
      <c r="J399" s="91" t="s">
        <v>192</v>
      </c>
      <c r="K399" s="33">
        <v>1</v>
      </c>
      <c r="L399" s="75">
        <f t="shared" si="239"/>
        <v>25</v>
      </c>
      <c r="M399" s="18" t="s">
        <v>46</v>
      </c>
      <c r="N399" s="62">
        <f t="shared" si="240"/>
        <v>3</v>
      </c>
      <c r="O399" s="62">
        <f xml:space="preserve"> (L399*10000) + (N399*100) + VLOOKUP( U399, $R$2:$T$61, 2, FALSE )</f>
        <v>250312</v>
      </c>
      <c r="P399" s="59" t="str">
        <f t="shared" si="232"/>
        <v>HPE2K80HD045V  (80 gal)</v>
      </c>
      <c r="Q399" s="156">
        <f>COUNTIF(P$64:P$428, P399)</f>
        <v>2</v>
      </c>
      <c r="R399" s="19" t="s">
        <v>114</v>
      </c>
      <c r="S399" s="20">
        <v>80</v>
      </c>
      <c r="T399" s="31" t="s">
        <v>105</v>
      </c>
      <c r="U399" s="80" t="s">
        <v>105</v>
      </c>
      <c r="V399" s="85" t="str">
        <f>VLOOKUP( U399, $R$2:$T$61, 3, FALSE )</f>
        <v>AOSmithPHPT80</v>
      </c>
      <c r="W399" s="116">
        <v>0</v>
      </c>
      <c r="X399" s="45"/>
      <c r="Y399" s="45"/>
      <c r="Z399" s="44"/>
      <c r="AA399" s="127" t="str">
        <f t="shared" si="230"/>
        <v>2,     250312,   "HPE2K80HD045V  (80 gal)"</v>
      </c>
      <c r="AB399" s="129" t="str">
        <f t="shared" si="199"/>
        <v>USCraftmaster</v>
      </c>
      <c r="AC399" s="130" t="s">
        <v>690</v>
      </c>
      <c r="AD399" s="154">
        <f>COUNTIF(AC$64:AC$428, AC399)</f>
        <v>1</v>
      </c>
      <c r="AE399" s="127" t="str">
        <f t="shared" si="231"/>
        <v xml:space="preserve">          case  HPE2K80HD045V  (80 gal)   :   "USCraftmasterHPE2K80"</v>
      </c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28"/>
      <c r="HP399" s="28"/>
      <c r="HQ399" s="28"/>
      <c r="HR399" s="28"/>
      <c r="HS399" s="28"/>
      <c r="HT399" s="28"/>
      <c r="HU399" s="28"/>
      <c r="HV399" s="28"/>
      <c r="HW399" s="28"/>
      <c r="HX399" s="28"/>
      <c r="HY399" s="28"/>
      <c r="HZ399" s="28"/>
      <c r="IA399" s="28"/>
      <c r="IB399" s="28"/>
      <c r="IC399" s="28"/>
      <c r="ID399" s="28"/>
      <c r="IE399" s="28"/>
      <c r="IF399" s="28"/>
      <c r="IG399" s="28"/>
      <c r="IH399" s="28"/>
      <c r="II399" s="28"/>
      <c r="IJ399" s="28"/>
      <c r="IK399" s="28"/>
      <c r="IL399" s="28"/>
      <c r="IM399" s="28"/>
      <c r="IN399" s="28"/>
      <c r="IO399" s="28"/>
      <c r="IP399" s="28"/>
      <c r="IQ399" s="28"/>
      <c r="IR399" s="28"/>
      <c r="IS399" s="28"/>
      <c r="IT399" s="28"/>
      <c r="IU399" s="28"/>
      <c r="IV399" s="28"/>
      <c r="IW399" s="28"/>
      <c r="IX399" s="28"/>
      <c r="IY399" s="28"/>
      <c r="IZ399" s="28"/>
      <c r="JA399" s="28"/>
      <c r="JB399" s="28"/>
      <c r="JC399" s="28"/>
      <c r="JD399" s="28"/>
      <c r="JE399" s="28"/>
      <c r="JF399" s="28"/>
      <c r="JG399" s="28"/>
      <c r="JH399" s="28"/>
      <c r="JI399" s="28"/>
      <c r="JJ399" s="28"/>
      <c r="JK399" s="28"/>
      <c r="JL399" s="28"/>
      <c r="JM399" s="28"/>
      <c r="JN399" s="28"/>
      <c r="JO399" s="28"/>
      <c r="JP399" s="28"/>
      <c r="JQ399" s="28"/>
      <c r="JR399" s="28"/>
      <c r="JS399" s="28"/>
      <c r="JT399" s="28"/>
      <c r="JU399" s="28"/>
      <c r="JV399" s="28"/>
      <c r="JW399" s="28"/>
      <c r="JX399" s="28"/>
      <c r="JY399" s="28"/>
      <c r="JZ399" s="28"/>
      <c r="KA399" s="28"/>
      <c r="KB399" s="28"/>
      <c r="KC399" s="28"/>
      <c r="KD399" s="28"/>
      <c r="KE399" s="28"/>
      <c r="KF399" s="28"/>
      <c r="KG399" s="28"/>
      <c r="KH399" s="28"/>
      <c r="KI399" s="28"/>
      <c r="KJ399" s="28"/>
      <c r="KK399" s="28"/>
      <c r="KL399" s="28"/>
      <c r="KM399" s="28"/>
      <c r="KN399" s="28"/>
      <c r="KO399" s="28"/>
      <c r="KP399" s="28"/>
      <c r="KQ399" s="28"/>
      <c r="KR399" s="28"/>
      <c r="KS399" s="28"/>
      <c r="KT399" s="28"/>
      <c r="KU399" s="28"/>
      <c r="KV399" s="28"/>
      <c r="KW399" s="28"/>
      <c r="KX399" s="28"/>
      <c r="KY399" s="28"/>
      <c r="KZ399" s="28"/>
      <c r="LA399" s="28"/>
      <c r="LB399" s="28"/>
      <c r="LC399" s="28"/>
      <c r="LD399" s="28"/>
      <c r="LE399" s="28"/>
      <c r="LF399" s="28"/>
      <c r="LG399" s="28"/>
      <c r="LH399" s="28"/>
      <c r="LI399" s="28"/>
      <c r="LJ399" s="28"/>
      <c r="LK399" s="28"/>
      <c r="LL399" s="28"/>
      <c r="LM399" s="28"/>
      <c r="LN399" s="28"/>
      <c r="LO399" s="28"/>
      <c r="LP399" s="28"/>
      <c r="LQ399" s="28"/>
      <c r="LR399" s="28"/>
      <c r="LS399" s="28"/>
      <c r="LT399" s="28"/>
      <c r="LU399" s="28"/>
      <c r="LV399" s="28"/>
      <c r="LW399" s="28"/>
      <c r="LX399" s="28"/>
      <c r="LY399" s="28"/>
      <c r="LZ399" s="28"/>
      <c r="MA399" s="28"/>
      <c r="MB399" s="28"/>
      <c r="MC399" s="28"/>
      <c r="MD399" s="28"/>
      <c r="ME399" s="28"/>
      <c r="MF399" s="28"/>
      <c r="MG399" s="28"/>
      <c r="MH399" s="28"/>
      <c r="MI399" s="28"/>
      <c r="MJ399" s="28"/>
      <c r="MK399" s="28"/>
      <c r="ML399" s="28"/>
      <c r="MM399" s="28"/>
      <c r="MN399" s="28"/>
      <c r="MO399" s="28"/>
      <c r="MP399" s="28"/>
      <c r="MQ399" s="28"/>
      <c r="MR399" s="28"/>
      <c r="MS399" s="28"/>
      <c r="MT399" s="28"/>
      <c r="MU399" s="28"/>
      <c r="MV399" s="28"/>
      <c r="MW399" s="28"/>
      <c r="MX399" s="28"/>
      <c r="MY399" s="28"/>
      <c r="MZ399" s="28"/>
      <c r="NA399" s="28"/>
      <c r="NB399" s="28"/>
      <c r="NC399" s="28"/>
      <c r="ND399" s="28"/>
      <c r="NE399" s="28"/>
      <c r="NF399" s="28"/>
      <c r="NG399" s="28"/>
      <c r="NH399" s="28"/>
      <c r="NI399" s="28"/>
      <c r="NJ399" s="28"/>
      <c r="NK399" s="28"/>
      <c r="NL399" s="28"/>
      <c r="NM399" s="28"/>
      <c r="NN399" s="28"/>
      <c r="NO399" s="28"/>
      <c r="NP399" s="28"/>
      <c r="NQ399" s="28"/>
      <c r="NR399" s="28"/>
      <c r="NS399" s="28"/>
      <c r="NT399" s="28"/>
      <c r="NU399" s="28"/>
      <c r="NV399" s="28"/>
      <c r="NW399" s="28"/>
      <c r="NX399" s="28"/>
      <c r="NY399" s="28"/>
      <c r="NZ399" s="28"/>
      <c r="OA399" s="28"/>
      <c r="OB399" s="28"/>
      <c r="OC399" s="28"/>
      <c r="OD399" s="28"/>
      <c r="OE399" s="28"/>
      <c r="OF399" s="28"/>
      <c r="OG399" s="28"/>
      <c r="OH399" s="28"/>
      <c r="OI399" s="28"/>
      <c r="OJ399" s="28"/>
      <c r="OK399" s="28"/>
      <c r="OL399" s="28"/>
      <c r="OM399" s="28"/>
      <c r="ON399" s="28"/>
      <c r="OO399" s="28"/>
      <c r="OP399" s="28"/>
      <c r="OQ399" s="28"/>
      <c r="OR399" s="28"/>
      <c r="OS399" s="28"/>
      <c r="OT399" s="28"/>
      <c r="OU399" s="28"/>
      <c r="OV399" s="28"/>
      <c r="OW399" s="28"/>
      <c r="OX399" s="28"/>
      <c r="OY399" s="28"/>
      <c r="OZ399" s="28"/>
      <c r="PA399" s="28"/>
      <c r="PB399" s="28"/>
      <c r="PC399" s="28"/>
      <c r="PD399" s="28"/>
      <c r="PE399" s="28"/>
      <c r="PF399" s="28"/>
      <c r="PG399" s="28"/>
      <c r="PH399" s="28"/>
      <c r="PI399" s="28"/>
      <c r="PJ399" s="28"/>
      <c r="PK399" s="28"/>
      <c r="PL399" s="28"/>
      <c r="PM399" s="28"/>
      <c r="PN399" s="28"/>
      <c r="PO399" s="28"/>
      <c r="PP399" s="28"/>
      <c r="PQ399" s="28"/>
      <c r="PR399" s="28"/>
      <c r="PS399" s="28"/>
      <c r="PT399" s="28"/>
      <c r="PU399" s="28"/>
      <c r="PV399" s="28"/>
      <c r="PW399" s="28"/>
      <c r="PX399" s="28"/>
      <c r="PY399" s="28"/>
      <c r="PZ399" s="28"/>
      <c r="QA399" s="28"/>
      <c r="QB399" s="28"/>
      <c r="QC399" s="28"/>
      <c r="QD399" s="28"/>
      <c r="QE399" s="28"/>
      <c r="QF399" s="28"/>
      <c r="QG399" s="28"/>
      <c r="QH399" s="28"/>
      <c r="QI399" s="28"/>
      <c r="QJ399" s="28"/>
      <c r="QK399" s="28"/>
      <c r="QL399" s="28"/>
      <c r="QM399" s="28"/>
      <c r="QN399" s="28"/>
      <c r="QO399" s="28"/>
      <c r="QP399" s="28"/>
      <c r="QQ399" s="28"/>
      <c r="QR399" s="28"/>
      <c r="QS399" s="28"/>
      <c r="QT399" s="28"/>
      <c r="QU399" s="28"/>
      <c r="QV399" s="28"/>
      <c r="QW399" s="28"/>
      <c r="QX399" s="28"/>
      <c r="QY399" s="28"/>
      <c r="QZ399" s="28"/>
      <c r="RA399" s="28"/>
      <c r="RB399" s="28"/>
      <c r="RC399" s="28"/>
      <c r="RD399" s="28"/>
      <c r="RE399" s="28"/>
      <c r="RF399" s="28"/>
      <c r="RG399" s="28"/>
      <c r="RH399" s="28"/>
      <c r="RI399" s="28"/>
      <c r="RJ399" s="28"/>
      <c r="RK399" s="28"/>
      <c r="RL399" s="28"/>
      <c r="RM399" s="28"/>
      <c r="RN399" s="28"/>
      <c r="RO399" s="28"/>
      <c r="RP399" s="28"/>
      <c r="RQ399" s="28"/>
      <c r="RR399" s="28"/>
      <c r="RS399" s="28"/>
      <c r="RT399" s="28"/>
      <c r="RU399" s="28"/>
      <c r="RV399" s="28"/>
      <c r="RW399" s="28"/>
      <c r="RX399" s="28"/>
      <c r="RY399" s="28"/>
      <c r="RZ399" s="28"/>
      <c r="SA399" s="28"/>
      <c r="SB399" s="28"/>
      <c r="SC399" s="28"/>
      <c r="SD399" s="28"/>
      <c r="SE399" s="28"/>
      <c r="SF399" s="28"/>
      <c r="SG399" s="28"/>
      <c r="SH399" s="28"/>
      <c r="SI399" s="28"/>
      <c r="SJ399" s="28"/>
      <c r="SK399" s="28"/>
      <c r="SL399" s="28"/>
      <c r="SM399" s="28"/>
      <c r="SN399" s="28"/>
      <c r="SO399" s="28"/>
      <c r="SP399" s="28"/>
      <c r="SQ399" s="28"/>
      <c r="SR399" s="28"/>
      <c r="SS399" s="28"/>
      <c r="ST399" s="28"/>
      <c r="SU399" s="28"/>
      <c r="SV399" s="28"/>
      <c r="SW399" s="28"/>
      <c r="SX399" s="28"/>
      <c r="SY399" s="28"/>
      <c r="SZ399" s="28"/>
      <c r="TA399" s="28"/>
      <c r="TB399" s="28"/>
      <c r="TC399" s="28"/>
      <c r="TD399" s="28"/>
      <c r="TE399" s="28"/>
      <c r="TF399" s="28"/>
      <c r="TG399" s="28"/>
      <c r="TH399" s="28"/>
      <c r="TI399" s="28"/>
      <c r="TJ399" s="28"/>
      <c r="TK399" s="28"/>
      <c r="TL399" s="28"/>
      <c r="TM399" s="28"/>
      <c r="TN399" s="28"/>
      <c r="TO399" s="28"/>
      <c r="TP399" s="28"/>
      <c r="TQ399" s="28"/>
      <c r="TR399" s="28"/>
      <c r="TS399" s="28"/>
      <c r="TT399" s="28"/>
      <c r="TU399" s="28"/>
      <c r="TV399" s="28"/>
      <c r="TW399" s="28"/>
      <c r="TX399" s="28"/>
      <c r="TY399" s="28"/>
      <c r="TZ399" s="28"/>
      <c r="UA399" s="28"/>
      <c r="UB399" s="28"/>
      <c r="UC399" s="28"/>
      <c r="UD399" s="28"/>
      <c r="UE399" s="28"/>
      <c r="UF399" s="28"/>
      <c r="UG399" s="28"/>
      <c r="UH399" s="28"/>
      <c r="UI399" s="28"/>
      <c r="UJ399" s="28"/>
      <c r="UK399" s="28"/>
      <c r="UL399" s="28"/>
      <c r="UM399" s="28"/>
      <c r="UN399" s="28"/>
      <c r="UO399" s="28"/>
      <c r="UP399" s="28"/>
      <c r="UQ399" s="28"/>
      <c r="UR399" s="28"/>
      <c r="US399" s="28"/>
      <c r="UT399" s="28"/>
      <c r="UU399" s="28"/>
      <c r="UV399" s="28"/>
      <c r="UW399" s="28"/>
      <c r="UX399" s="28"/>
      <c r="UY399" s="28"/>
      <c r="UZ399" s="28"/>
      <c r="VA399" s="28"/>
      <c r="VB399" s="28"/>
      <c r="VC399" s="28"/>
      <c r="VD399" s="28"/>
      <c r="VE399" s="28"/>
      <c r="VF399" s="28"/>
      <c r="VG399" s="28"/>
      <c r="VH399" s="28"/>
      <c r="VI399" s="28"/>
      <c r="VJ399" s="28"/>
      <c r="VK399" s="28"/>
      <c r="VL399" s="28"/>
      <c r="VM399" s="28"/>
      <c r="VN399" s="28"/>
      <c r="VO399" s="28"/>
      <c r="VP399" s="28"/>
      <c r="VQ399" s="28"/>
      <c r="VR399" s="28"/>
      <c r="VS399" s="28"/>
      <c r="VT399" s="28"/>
      <c r="VU399" s="28"/>
      <c r="VV399" s="28"/>
      <c r="VW399" s="28"/>
      <c r="VX399" s="28"/>
      <c r="VY399" s="28"/>
      <c r="VZ399" s="28"/>
      <c r="WA399" s="28"/>
      <c r="WB399" s="28"/>
      <c r="WC399" s="28"/>
      <c r="WD399" s="28"/>
      <c r="WE399" s="28"/>
      <c r="WF399" s="28"/>
      <c r="WG399" s="28"/>
      <c r="WH399" s="28"/>
      <c r="WI399" s="28"/>
      <c r="WJ399" s="28"/>
      <c r="WK399" s="28"/>
      <c r="WL399" s="28"/>
      <c r="WM399" s="28"/>
      <c r="WN399" s="28"/>
      <c r="WO399" s="28"/>
      <c r="WP399" s="28"/>
      <c r="WQ399" s="28"/>
      <c r="WR399" s="28"/>
      <c r="WS399" s="28"/>
      <c r="WT399" s="28"/>
      <c r="WU399" s="28"/>
      <c r="WV399" s="28"/>
      <c r="WW399" s="28"/>
      <c r="WX399" s="28"/>
      <c r="WY399" s="28"/>
      <c r="WZ399" s="28"/>
      <c r="XA399" s="28"/>
      <c r="XB399" s="28"/>
      <c r="XC399" s="28"/>
      <c r="XD399" s="28"/>
      <c r="XE399" s="28"/>
      <c r="XF399" s="28"/>
      <c r="XG399" s="28"/>
      <c r="XH399" s="28"/>
      <c r="XI399" s="28"/>
      <c r="XJ399" s="28"/>
      <c r="XK399" s="28"/>
      <c r="XL399" s="28"/>
      <c r="XM399" s="28"/>
      <c r="XN399" s="28"/>
      <c r="XO399" s="28"/>
      <c r="XP399" s="28"/>
      <c r="XQ399" s="28"/>
      <c r="XR399" s="28"/>
      <c r="XS399" s="28"/>
      <c r="XT399" s="28"/>
      <c r="XU399" s="28"/>
      <c r="XV399" s="28"/>
      <c r="XW399" s="28"/>
      <c r="XX399" s="28"/>
      <c r="XY399" s="28"/>
      <c r="XZ399" s="28"/>
      <c r="YA399" s="28"/>
      <c r="YB399" s="28"/>
      <c r="YC399" s="28"/>
      <c r="YD399" s="28"/>
      <c r="YE399" s="28"/>
      <c r="YF399" s="28"/>
      <c r="YG399" s="28"/>
      <c r="YH399" s="28"/>
      <c r="YI399" s="28"/>
      <c r="YJ399" s="28"/>
      <c r="YK399" s="28"/>
      <c r="YL399" s="28"/>
      <c r="YM399" s="28"/>
      <c r="YN399" s="28"/>
      <c r="YO399" s="28"/>
      <c r="YP399" s="28"/>
      <c r="YQ399" s="28"/>
      <c r="YR399" s="28"/>
      <c r="YS399" s="28"/>
      <c r="YT399" s="28"/>
      <c r="YU399" s="28"/>
      <c r="YV399" s="28"/>
      <c r="YW399" s="28"/>
      <c r="YX399" s="28"/>
      <c r="YY399" s="28"/>
      <c r="YZ399" s="28"/>
      <c r="ZA399" s="28"/>
      <c r="ZB399" s="28"/>
      <c r="ZC399" s="28"/>
      <c r="ZD399" s="28"/>
      <c r="ZE399" s="28"/>
      <c r="ZF399" s="28"/>
      <c r="ZG399" s="28"/>
      <c r="ZH399" s="28"/>
      <c r="ZI399" s="28"/>
      <c r="ZJ399" s="28"/>
      <c r="ZK399" s="28"/>
      <c r="ZL399" s="28"/>
      <c r="ZM399" s="28"/>
      <c r="ZN399" s="28"/>
      <c r="ZO399" s="28"/>
      <c r="ZP399" s="28"/>
      <c r="ZQ399" s="28"/>
      <c r="ZR399" s="28"/>
      <c r="ZS399" s="28"/>
      <c r="ZT399" s="28"/>
      <c r="ZU399" s="28"/>
      <c r="ZV399" s="28"/>
      <c r="ZW399" s="28"/>
      <c r="ZX399" s="28"/>
      <c r="ZY399" s="28"/>
      <c r="ZZ399" s="28"/>
      <c r="AAA399" s="28"/>
      <c r="AAB399" s="28"/>
      <c r="AAC399" s="28"/>
      <c r="AAD399" s="28"/>
      <c r="AAE399" s="28"/>
      <c r="AAF399" s="28"/>
      <c r="AAG399" s="28"/>
      <c r="AAH399" s="28"/>
      <c r="AAI399" s="28"/>
      <c r="AAJ399" s="28"/>
      <c r="AAK399" s="28"/>
      <c r="AAL399" s="28"/>
      <c r="AAM399" s="28"/>
      <c r="AAN399" s="28"/>
      <c r="AAO399" s="28"/>
      <c r="AAP399" s="28"/>
      <c r="AAQ399" s="28"/>
      <c r="AAR399" s="28"/>
      <c r="AAS399" s="28"/>
      <c r="AAT399" s="28"/>
      <c r="AAU399" s="28"/>
      <c r="AAV399" s="28"/>
      <c r="AAW399" s="28"/>
      <c r="AAX399" s="28"/>
      <c r="AAY399" s="28"/>
      <c r="AAZ399" s="28"/>
      <c r="ABA399" s="28"/>
      <c r="ABB399" s="28"/>
      <c r="ABC399" s="28"/>
      <c r="ABD399" s="28"/>
      <c r="ABE399" s="28"/>
      <c r="ABF399" s="28"/>
      <c r="ABG399" s="28"/>
      <c r="ABH399" s="28"/>
      <c r="ABI399" s="28"/>
      <c r="ABJ399" s="28"/>
      <c r="ABK399" s="28"/>
      <c r="ABL399" s="28"/>
      <c r="ABM399" s="28"/>
      <c r="ABN399" s="28"/>
      <c r="ABO399" s="28"/>
      <c r="ABP399" s="28"/>
      <c r="ABQ399" s="28"/>
      <c r="ABR399" s="28"/>
      <c r="ABS399" s="28"/>
      <c r="ABT399" s="28"/>
      <c r="ABU399" s="28"/>
      <c r="ABV399" s="28"/>
      <c r="ABW399" s="28"/>
      <c r="ABX399" s="28"/>
      <c r="ABY399" s="28"/>
      <c r="ABZ399" s="28"/>
      <c r="ACA399" s="28"/>
      <c r="ACB399" s="28"/>
      <c r="ACC399" s="28"/>
      <c r="ACD399" s="28"/>
      <c r="ACE399" s="28"/>
      <c r="ACF399" s="28"/>
      <c r="ACG399" s="28"/>
      <c r="ACH399" s="28"/>
      <c r="ACI399" s="28"/>
      <c r="ACJ399" s="28"/>
      <c r="ACK399" s="28"/>
      <c r="ACL399" s="28"/>
      <c r="ACM399" s="28"/>
      <c r="ACN399" s="28"/>
      <c r="ACO399" s="28"/>
      <c r="ACP399" s="28"/>
      <c r="ACQ399" s="28"/>
      <c r="ACR399" s="28"/>
      <c r="ACS399" s="28"/>
      <c r="ACT399" s="28"/>
      <c r="ACU399" s="28"/>
      <c r="ACV399" s="28"/>
      <c r="ACW399" s="28"/>
      <c r="ACX399" s="28"/>
      <c r="ACY399" s="28"/>
      <c r="ACZ399" s="28"/>
      <c r="ADA399" s="28"/>
      <c r="ADB399" s="28"/>
      <c r="ADC399" s="28"/>
      <c r="ADD399" s="28"/>
      <c r="ADE399" s="28"/>
      <c r="ADF399" s="28"/>
      <c r="ADG399" s="28"/>
      <c r="ADH399" s="28"/>
      <c r="ADI399" s="28"/>
      <c r="ADJ399" s="28"/>
      <c r="ADK399" s="28"/>
      <c r="ADL399" s="28"/>
      <c r="ADM399" s="28"/>
      <c r="ADN399" s="28"/>
      <c r="ADO399" s="28"/>
      <c r="ADP399" s="28"/>
      <c r="ADQ399" s="28"/>
      <c r="ADR399" s="28"/>
      <c r="ADS399" s="28"/>
      <c r="ADT399" s="28"/>
      <c r="ADU399" s="28"/>
      <c r="ADV399" s="28"/>
      <c r="ADW399" s="28"/>
      <c r="ADX399" s="28"/>
      <c r="ADY399" s="28"/>
      <c r="ADZ399" s="28"/>
      <c r="AEA399" s="28"/>
      <c r="AEB399" s="28"/>
      <c r="AEC399" s="28"/>
      <c r="AED399" s="28"/>
      <c r="AEE399" s="28"/>
      <c r="AEF399" s="28"/>
      <c r="AEG399" s="28"/>
      <c r="AEH399" s="28"/>
      <c r="AEI399" s="28"/>
      <c r="AEJ399" s="28"/>
      <c r="AEK399" s="28"/>
      <c r="AEL399" s="28"/>
      <c r="AEM399" s="28"/>
      <c r="AEN399" s="28"/>
      <c r="AEO399" s="28"/>
      <c r="AEP399" s="28"/>
      <c r="AEQ399" s="28"/>
      <c r="AER399" s="28"/>
      <c r="AES399" s="28"/>
      <c r="AET399" s="28"/>
      <c r="AEU399" s="28"/>
      <c r="AEV399" s="28"/>
      <c r="AEW399" s="28"/>
      <c r="AEX399" s="28"/>
      <c r="AEY399" s="28"/>
      <c r="AEZ399" s="28"/>
      <c r="AFA399" s="28"/>
      <c r="AFB399" s="28"/>
      <c r="AFC399" s="28"/>
      <c r="AFD399" s="28"/>
      <c r="AFE399" s="28"/>
      <c r="AFF399" s="28"/>
      <c r="AFG399" s="28"/>
      <c r="AFH399" s="28"/>
      <c r="AFI399" s="28"/>
      <c r="AFJ399" s="28"/>
      <c r="AFK399" s="28"/>
      <c r="AFL399" s="28"/>
      <c r="AFM399" s="28"/>
      <c r="AFN399" s="28"/>
      <c r="AFO399" s="28"/>
      <c r="AFP399" s="28"/>
      <c r="AFQ399" s="28"/>
      <c r="AFR399" s="28"/>
      <c r="AFS399" s="28"/>
      <c r="AFT399" s="28"/>
      <c r="AFU399" s="28"/>
      <c r="AFV399" s="28"/>
      <c r="AFW399" s="28"/>
      <c r="AFX399" s="28"/>
      <c r="AFY399" s="28"/>
      <c r="AFZ399" s="28"/>
      <c r="AGA399" s="28"/>
      <c r="AGB399" s="28"/>
      <c r="AGC399" s="28"/>
      <c r="AGD399" s="28"/>
      <c r="AGE399" s="28"/>
      <c r="AGF399" s="28"/>
      <c r="AGG399" s="28"/>
      <c r="AGH399" s="28"/>
      <c r="AGI399" s="28"/>
      <c r="AGJ399" s="28"/>
      <c r="AGK399" s="28"/>
      <c r="AGL399" s="28"/>
      <c r="AGM399" s="28"/>
      <c r="AGN399" s="28"/>
      <c r="AGO399" s="28"/>
      <c r="AGP399" s="28"/>
      <c r="AGQ399" s="28"/>
      <c r="AGR399" s="28"/>
      <c r="AGS399" s="28"/>
      <c r="AGT399" s="28"/>
      <c r="AGU399" s="28"/>
      <c r="AGV399" s="28"/>
      <c r="AGW399" s="28"/>
      <c r="AGX399" s="28"/>
      <c r="AGY399" s="28"/>
      <c r="AGZ399" s="28"/>
      <c r="AHA399" s="28"/>
      <c r="AHB399" s="28"/>
      <c r="AHC399" s="28"/>
      <c r="AHD399" s="28"/>
      <c r="AHE399" s="28"/>
      <c r="AHF399" s="28"/>
      <c r="AHG399" s="28"/>
      <c r="AHH399" s="28"/>
      <c r="AHI399" s="28"/>
      <c r="AHJ399" s="28"/>
      <c r="AHK399" s="28"/>
      <c r="AHL399" s="28"/>
      <c r="AHM399" s="28"/>
      <c r="AHN399" s="28"/>
      <c r="AHO399" s="28"/>
      <c r="AHP399" s="28"/>
      <c r="AHQ399" s="28"/>
      <c r="AHR399" s="28"/>
      <c r="AHS399" s="28"/>
      <c r="AHT399" s="28"/>
      <c r="AHU399" s="28"/>
      <c r="AHV399" s="28"/>
      <c r="AHW399" s="28"/>
      <c r="AHX399" s="28"/>
      <c r="AHY399" s="28"/>
      <c r="AHZ399" s="28"/>
      <c r="AIA399" s="28"/>
      <c r="AIB399" s="28"/>
      <c r="AIC399" s="28"/>
      <c r="AID399" s="28"/>
      <c r="AIE399" s="28"/>
      <c r="AIF399" s="28"/>
      <c r="AIG399" s="28"/>
      <c r="AIH399" s="28"/>
      <c r="AII399" s="28"/>
      <c r="AIJ399" s="28"/>
      <c r="AIK399" s="28"/>
      <c r="AIL399" s="28"/>
      <c r="AIM399" s="28"/>
      <c r="AIN399" s="28"/>
      <c r="AIO399" s="28"/>
      <c r="AIP399" s="28"/>
      <c r="AIQ399" s="28"/>
      <c r="AIR399" s="28"/>
      <c r="AIS399" s="28"/>
      <c r="AIT399" s="28"/>
      <c r="AIU399" s="28"/>
      <c r="AIV399" s="28"/>
      <c r="AIW399" s="28"/>
      <c r="AIX399" s="28"/>
      <c r="AIY399" s="28"/>
      <c r="AIZ399" s="28"/>
      <c r="AJA399" s="28"/>
      <c r="AJB399" s="28"/>
      <c r="AJC399" s="28"/>
      <c r="AJD399" s="28"/>
      <c r="AJE399" s="28"/>
      <c r="AJF399" s="28"/>
      <c r="AJG399" s="28"/>
      <c r="AJH399" s="28"/>
      <c r="AJI399" s="28"/>
      <c r="AJJ399" s="28"/>
      <c r="AJK399" s="28"/>
      <c r="AJL399" s="28"/>
      <c r="AJM399" s="28"/>
      <c r="AJN399" s="28"/>
      <c r="AJO399" s="28"/>
      <c r="AJP399" s="28"/>
      <c r="AJQ399" s="28"/>
      <c r="AJR399" s="28"/>
      <c r="AJS399" s="28"/>
      <c r="AJT399" s="28"/>
      <c r="AJU399" s="28"/>
      <c r="AJV399" s="28"/>
      <c r="AJW399" s="28"/>
      <c r="AJX399" s="28"/>
      <c r="AJY399" s="28"/>
      <c r="AJZ399" s="28"/>
      <c r="AKA399" s="28"/>
      <c r="AKB399" s="28"/>
      <c r="AKC399" s="28"/>
      <c r="AKD399" s="28"/>
      <c r="AKE399" s="28"/>
      <c r="AKF399" s="28"/>
      <c r="AKG399" s="28"/>
      <c r="AKH399" s="28"/>
      <c r="AKI399" s="28"/>
      <c r="AKJ399" s="28"/>
      <c r="AKK399" s="28"/>
      <c r="AKL399" s="28"/>
      <c r="AKM399" s="28"/>
      <c r="AKN399" s="28"/>
      <c r="AKO399" s="28"/>
      <c r="AKP399" s="28"/>
      <c r="AKQ399" s="28"/>
      <c r="AKR399" s="28"/>
      <c r="AKS399" s="28"/>
      <c r="AKT399" s="28"/>
      <c r="AKU399" s="28"/>
      <c r="AKV399" s="28"/>
      <c r="AKW399" s="28"/>
      <c r="AKX399" s="28"/>
      <c r="AKY399" s="28"/>
      <c r="AKZ399" s="28"/>
      <c r="ALA399" s="28"/>
      <c r="ALB399" s="28"/>
      <c r="ALC399" s="28"/>
      <c r="ALD399" s="28"/>
      <c r="ALE399" s="28"/>
      <c r="ALF399" s="28"/>
      <c r="ALG399" s="28"/>
      <c r="ALH399" s="28"/>
      <c r="ALI399" s="28"/>
      <c r="ALJ399" s="28"/>
      <c r="ALK399" s="28"/>
      <c r="ALL399" s="28"/>
      <c r="ALM399" s="28"/>
      <c r="ALN399" s="28"/>
      <c r="ALO399" s="28"/>
      <c r="ALP399" s="28"/>
      <c r="ALQ399" s="28"/>
      <c r="ALR399" s="28"/>
      <c r="ALS399" s="28"/>
      <c r="ALT399" s="28"/>
      <c r="ALU399" s="28"/>
      <c r="ALV399" s="28"/>
      <c r="ALW399" s="28"/>
      <c r="ALX399" s="28"/>
      <c r="ALY399" s="28"/>
      <c r="ALZ399" s="28"/>
      <c r="AMA399" s="28"/>
      <c r="AMB399" s="28"/>
      <c r="AMC399" s="28"/>
      <c r="AMD399" s="28"/>
      <c r="AME399" s="28"/>
      <c r="AMF399" s="28"/>
      <c r="AMG399" s="28"/>
      <c r="AMH399" s="28"/>
      <c r="AMI399" s="28"/>
      <c r="AMJ399" s="28"/>
      <c r="AMK399" s="28"/>
      <c r="AML399" s="28"/>
      <c r="AMM399" s="28"/>
      <c r="AMN399" s="28"/>
      <c r="AMO399" s="28"/>
      <c r="AMP399" s="28"/>
      <c r="AMQ399" s="28"/>
      <c r="AMR399" s="28"/>
      <c r="AMS399" s="28"/>
      <c r="AMT399" s="28"/>
      <c r="AMU399" s="28"/>
      <c r="AMV399" s="28"/>
      <c r="AMW399" s="28"/>
      <c r="AMX399" s="28"/>
      <c r="AMY399" s="28"/>
      <c r="AMZ399" s="28"/>
      <c r="ANA399" s="28"/>
      <c r="ANB399" s="28"/>
    </row>
    <row r="400" spans="3:1042" s="6" customFormat="1" ht="15" customHeight="1" x14ac:dyDescent="0.25">
      <c r="C400" s="6" t="str">
        <f t="shared" si="217"/>
        <v>US Craftmaster</v>
      </c>
      <c r="D400" s="6" t="str">
        <f t="shared" si="218"/>
        <v>HPHE2F50HD045VU 120  (50 gal)</v>
      </c>
      <c r="E400" s="6">
        <f t="shared" si="194"/>
        <v>250413</v>
      </c>
      <c r="F400" s="55">
        <f t="shared" si="152"/>
        <v>50</v>
      </c>
      <c r="G400" s="6" t="str">
        <f t="shared" si="219"/>
        <v>AOSmithHPTU50</v>
      </c>
      <c r="H400" s="117">
        <f t="shared" si="238"/>
        <v>0</v>
      </c>
      <c r="I400" s="157" t="str">
        <f t="shared" si="195"/>
        <v>USCraftmasterHPHE2F50U</v>
      </c>
      <c r="J400" s="91" t="s">
        <v>192</v>
      </c>
      <c r="K400" s="32">
        <v>1</v>
      </c>
      <c r="L400" s="75">
        <f t="shared" si="239"/>
        <v>25</v>
      </c>
      <c r="M400" s="9" t="s">
        <v>46</v>
      </c>
      <c r="N400" s="62">
        <f t="shared" si="240"/>
        <v>4</v>
      </c>
      <c r="O400" s="62">
        <f xml:space="preserve"> (L400*10000) + (N400*100) + VLOOKUP( U400, $R$2:$T$61, 2, FALSE )</f>
        <v>250413</v>
      </c>
      <c r="P400" s="59" t="str">
        <f t="shared" si="232"/>
        <v>HPHE2F50HD045VU 120  (50 gal)</v>
      </c>
      <c r="Q400" s="156">
        <f>COUNTIF(P$64:P$428, P400)</f>
        <v>1</v>
      </c>
      <c r="R400" s="10" t="s">
        <v>75</v>
      </c>
      <c r="S400" s="11">
        <v>50</v>
      </c>
      <c r="T400" s="30" t="s">
        <v>81</v>
      </c>
      <c r="U400" s="80" t="s">
        <v>106</v>
      </c>
      <c r="V400" s="85" t="str">
        <f>VLOOKUP( U400, $R$2:$T$61, 3, FALSE )</f>
        <v>AOSmithHPTU50</v>
      </c>
      <c r="W400" s="116">
        <v>0</v>
      </c>
      <c r="X400" s="42" t="s">
        <v>8</v>
      </c>
      <c r="Y400" s="43">
        <v>42591</v>
      </c>
      <c r="Z400" s="44" t="s">
        <v>80</v>
      </c>
      <c r="AA400" s="127" t="str">
        <f t="shared" si="230"/>
        <v>2,     250413,   "HPHE2F50HD045VU 120  (50 gal)"</v>
      </c>
      <c r="AB400" s="129" t="str">
        <f t="shared" si="199"/>
        <v>USCraftmaster</v>
      </c>
      <c r="AC400" s="130" t="s">
        <v>691</v>
      </c>
      <c r="AD400" s="154">
        <f>COUNTIF(AC$64:AC$428, AC400)</f>
        <v>1</v>
      </c>
      <c r="AE400" s="127" t="str">
        <f t="shared" si="231"/>
        <v xml:space="preserve">          case  HPHE2F50HD045VU 120  (50 gal)   :   "USCraftmasterHPHE2F50U"</v>
      </c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</row>
    <row r="401" spans="3:1042" s="6" customFormat="1" x14ac:dyDescent="0.25">
      <c r="C401" s="6" t="str">
        <f t="shared" si="217"/>
        <v>US Craftmaster</v>
      </c>
      <c r="D401" s="6" t="str">
        <f t="shared" si="218"/>
        <v>HPHE2F66HD045VU 120  (66 gal)</v>
      </c>
      <c r="E401" s="6">
        <f t="shared" si="194"/>
        <v>250514</v>
      </c>
      <c r="F401" s="55">
        <f t="shared" si="152"/>
        <v>66</v>
      </c>
      <c r="G401" s="6" t="str">
        <f t="shared" si="219"/>
        <v>AOSmithHPTU66</v>
      </c>
      <c r="H401" s="117">
        <f t="shared" si="238"/>
        <v>0</v>
      </c>
      <c r="I401" s="157" t="str">
        <f t="shared" si="195"/>
        <v>USCraftmasterHPHE2F66U</v>
      </c>
      <c r="J401" s="91" t="s">
        <v>192</v>
      </c>
      <c r="K401" s="32">
        <v>1</v>
      </c>
      <c r="L401" s="75">
        <f t="shared" si="239"/>
        <v>25</v>
      </c>
      <c r="M401" s="9" t="s">
        <v>46</v>
      </c>
      <c r="N401" s="62">
        <f t="shared" si="240"/>
        <v>5</v>
      </c>
      <c r="O401" s="62">
        <f xml:space="preserve"> (L401*10000) + (N401*100) + VLOOKUP( U401, $R$2:$T$61, 2, FALSE )</f>
        <v>250514</v>
      </c>
      <c r="P401" s="59" t="str">
        <f t="shared" si="232"/>
        <v>HPHE2F66HD045VU 120  (66 gal)</v>
      </c>
      <c r="Q401" s="156">
        <f>COUNTIF(P$64:P$428, P401)</f>
        <v>1</v>
      </c>
      <c r="R401" s="10" t="s">
        <v>76</v>
      </c>
      <c r="S401" s="11">
        <v>66</v>
      </c>
      <c r="T401" s="30" t="s">
        <v>82</v>
      </c>
      <c r="U401" s="80" t="s">
        <v>102</v>
      </c>
      <c r="V401" s="85" t="str">
        <f>VLOOKUP( U401, $R$2:$T$61, 3, FALSE )</f>
        <v>AOSmithHPTU66</v>
      </c>
      <c r="W401" s="116">
        <v>0</v>
      </c>
      <c r="X401" s="42">
        <v>3</v>
      </c>
      <c r="Y401" s="43">
        <v>42591</v>
      </c>
      <c r="Z401" s="44" t="s">
        <v>80</v>
      </c>
      <c r="AA401" s="127" t="str">
        <f t="shared" si="230"/>
        <v>2,     250514,   "HPHE2F66HD045VU 120  (66 gal)"</v>
      </c>
      <c r="AB401" s="129" t="str">
        <f t="shared" si="199"/>
        <v>USCraftmaster</v>
      </c>
      <c r="AC401" s="130" t="s">
        <v>692</v>
      </c>
      <c r="AD401" s="154">
        <f>COUNTIF(AC$64:AC$428, AC401)</f>
        <v>1</v>
      </c>
      <c r="AE401" s="127" t="str">
        <f t="shared" si="231"/>
        <v xml:space="preserve">          case  HPHE2F66HD045VU 120  (66 gal)   :   "USCraftmasterHPHE2F66U"</v>
      </c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</row>
    <row r="402" spans="3:1042" s="29" customFormat="1" x14ac:dyDescent="0.25">
      <c r="C402" s="6" t="str">
        <f t="shared" si="217"/>
        <v>US Craftmaster</v>
      </c>
      <c r="D402" s="6" t="str">
        <f t="shared" si="218"/>
        <v>HPHE2F80HD045VU 120  (80 gal)</v>
      </c>
      <c r="E402" s="6">
        <f t="shared" si="194"/>
        <v>250615</v>
      </c>
      <c r="F402" s="55">
        <f t="shared" si="152"/>
        <v>80</v>
      </c>
      <c r="G402" s="6" t="str">
        <f t="shared" si="219"/>
        <v>AOSmithHPTU80</v>
      </c>
      <c r="H402" s="117">
        <f t="shared" si="238"/>
        <v>0</v>
      </c>
      <c r="I402" s="157" t="str">
        <f t="shared" si="195"/>
        <v>USCraftmasterHPHE2F80U</v>
      </c>
      <c r="J402" s="91" t="s">
        <v>192</v>
      </c>
      <c r="K402" s="32">
        <v>1</v>
      </c>
      <c r="L402" s="75">
        <f t="shared" si="239"/>
        <v>25</v>
      </c>
      <c r="M402" s="9" t="s">
        <v>46</v>
      </c>
      <c r="N402" s="62">
        <f t="shared" si="240"/>
        <v>6</v>
      </c>
      <c r="O402" s="62">
        <f xml:space="preserve"> (L402*10000) + (N402*100) + VLOOKUP( U402, $R$2:$T$61, 2, FALSE )</f>
        <v>250615</v>
      </c>
      <c r="P402" s="59" t="str">
        <f t="shared" si="232"/>
        <v>HPHE2F80HD045VU 120  (80 gal)</v>
      </c>
      <c r="Q402" s="156">
        <f>COUNTIF(P$64:P$428, P402)</f>
        <v>1</v>
      </c>
      <c r="R402" s="10" t="s">
        <v>77</v>
      </c>
      <c r="S402" s="11">
        <v>80</v>
      </c>
      <c r="T402" s="30" t="s">
        <v>83</v>
      </c>
      <c r="U402" s="80" t="s">
        <v>103</v>
      </c>
      <c r="V402" s="85" t="str">
        <f>VLOOKUP( U402, $R$2:$T$61, 3, FALSE )</f>
        <v>AOSmithHPTU80</v>
      </c>
      <c r="W402" s="116">
        <v>0</v>
      </c>
      <c r="X402" s="42" t="s">
        <v>13</v>
      </c>
      <c r="Y402" s="43">
        <v>42591</v>
      </c>
      <c r="Z402" s="44" t="s">
        <v>80</v>
      </c>
      <c r="AA402" s="127" t="str">
        <f t="shared" si="230"/>
        <v>2,     250615,   "HPHE2F80HD045VU 120  (80 gal)"</v>
      </c>
      <c r="AB402" s="129" t="str">
        <f t="shared" si="199"/>
        <v>USCraftmaster</v>
      </c>
      <c r="AC402" s="130" t="s">
        <v>693</v>
      </c>
      <c r="AD402" s="154">
        <f>COUNTIF(AC$64:AC$428, AC402)</f>
        <v>1</v>
      </c>
      <c r="AE402" s="127" t="str">
        <f t="shared" si="231"/>
        <v xml:space="preserve">          case  HPHE2F80HD045VU 120  (80 gal)   :   "USCraftmasterHPHE2F80U"</v>
      </c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  <c r="IW402" s="6"/>
      <c r="IX402" s="6"/>
      <c r="IY402" s="6"/>
      <c r="IZ402" s="6"/>
      <c r="JA402" s="6"/>
      <c r="JB402" s="6"/>
      <c r="JC402" s="6"/>
      <c r="JD402" s="6"/>
      <c r="JE402" s="6"/>
      <c r="JF402" s="6"/>
      <c r="JG402" s="6"/>
      <c r="JH402" s="6"/>
      <c r="JI402" s="6"/>
      <c r="JJ402" s="6"/>
      <c r="JK402" s="6"/>
      <c r="JL402" s="6"/>
      <c r="JM402" s="6"/>
      <c r="JN402" s="6"/>
      <c r="JO402" s="6"/>
      <c r="JP402" s="6"/>
      <c r="JQ402" s="6"/>
      <c r="JR402" s="6"/>
      <c r="JS402" s="6"/>
      <c r="JT402" s="6"/>
      <c r="JU402" s="6"/>
      <c r="JV402" s="6"/>
      <c r="JW402" s="6"/>
      <c r="JX402" s="6"/>
      <c r="JY402" s="6"/>
      <c r="JZ402" s="6"/>
      <c r="KA402" s="6"/>
      <c r="KB402" s="6"/>
      <c r="KC402" s="6"/>
      <c r="KD402" s="6"/>
      <c r="KE402" s="6"/>
      <c r="KF402" s="6"/>
      <c r="KG402" s="6"/>
      <c r="KH402" s="6"/>
      <c r="KI402" s="6"/>
      <c r="KJ402" s="6"/>
      <c r="KK402" s="6"/>
      <c r="KL402" s="6"/>
      <c r="KM402" s="6"/>
      <c r="KN402" s="6"/>
      <c r="KO402" s="6"/>
      <c r="KP402" s="6"/>
      <c r="KQ402" s="6"/>
      <c r="KR402" s="6"/>
      <c r="KS402" s="6"/>
      <c r="KT402" s="6"/>
      <c r="KU402" s="6"/>
      <c r="KV402" s="6"/>
      <c r="KW402" s="6"/>
      <c r="KX402" s="6"/>
      <c r="KY402" s="6"/>
      <c r="KZ402" s="6"/>
      <c r="LA402" s="6"/>
      <c r="LB402" s="6"/>
      <c r="LC402" s="6"/>
      <c r="LD402" s="6"/>
      <c r="LE402" s="6"/>
      <c r="LF402" s="6"/>
      <c r="LG402" s="6"/>
      <c r="LH402" s="6"/>
      <c r="LI402" s="6"/>
      <c r="LJ402" s="6"/>
      <c r="LK402" s="6"/>
      <c r="LL402" s="6"/>
      <c r="LM402" s="6"/>
      <c r="LN402" s="6"/>
      <c r="LO402" s="6"/>
      <c r="LP402" s="6"/>
      <c r="LQ402" s="6"/>
      <c r="LR402" s="6"/>
      <c r="LS402" s="6"/>
      <c r="LT402" s="6"/>
      <c r="LU402" s="6"/>
      <c r="LV402" s="6"/>
      <c r="LW402" s="6"/>
      <c r="LX402" s="6"/>
      <c r="LY402" s="6"/>
      <c r="LZ402" s="6"/>
      <c r="MA402" s="6"/>
      <c r="MB402" s="6"/>
      <c r="MC402" s="6"/>
      <c r="MD402" s="6"/>
      <c r="ME402" s="6"/>
      <c r="MF402" s="6"/>
      <c r="MG402" s="6"/>
      <c r="MH402" s="6"/>
      <c r="MI402" s="6"/>
      <c r="MJ402" s="6"/>
      <c r="MK402" s="6"/>
      <c r="ML402" s="6"/>
      <c r="MM402" s="6"/>
      <c r="MN402" s="6"/>
      <c r="MO402" s="6"/>
      <c r="MP402" s="6"/>
      <c r="MQ402" s="6"/>
      <c r="MR402" s="6"/>
      <c r="MS402" s="6"/>
      <c r="MT402" s="6"/>
      <c r="MU402" s="6"/>
      <c r="MV402" s="6"/>
      <c r="MW402" s="6"/>
      <c r="MX402" s="6"/>
      <c r="MY402" s="6"/>
      <c r="MZ402" s="6"/>
      <c r="NA402" s="6"/>
      <c r="NB402" s="6"/>
      <c r="NC402" s="6"/>
      <c r="ND402" s="6"/>
      <c r="NE402" s="6"/>
      <c r="NF402" s="6"/>
      <c r="NG402" s="6"/>
      <c r="NH402" s="6"/>
      <c r="NI402" s="6"/>
      <c r="NJ402" s="6"/>
      <c r="NK402" s="6"/>
      <c r="NL402" s="6"/>
      <c r="NM402" s="6"/>
      <c r="NN402" s="6"/>
      <c r="NO402" s="6"/>
      <c r="NP402" s="6"/>
      <c r="NQ402" s="6"/>
      <c r="NR402" s="6"/>
      <c r="NS402" s="6"/>
      <c r="NT402" s="6"/>
      <c r="NU402" s="6"/>
      <c r="NV402" s="6"/>
      <c r="NW402" s="6"/>
      <c r="NX402" s="6"/>
      <c r="NY402" s="6"/>
      <c r="NZ402" s="6"/>
      <c r="OA402" s="6"/>
      <c r="OB402" s="6"/>
      <c r="OC402" s="6"/>
      <c r="OD402" s="6"/>
      <c r="OE402" s="6"/>
      <c r="OF402" s="6"/>
      <c r="OG402" s="6"/>
      <c r="OH402" s="6"/>
      <c r="OI402" s="6"/>
      <c r="OJ402" s="6"/>
      <c r="OK402" s="6"/>
      <c r="OL402" s="6"/>
      <c r="OM402" s="6"/>
      <c r="ON402" s="6"/>
      <c r="OO402" s="6"/>
      <c r="OP402" s="6"/>
      <c r="OQ402" s="6"/>
      <c r="OR402" s="6"/>
      <c r="OS402" s="6"/>
      <c r="OT402" s="6"/>
      <c r="OU402" s="6"/>
      <c r="OV402" s="6"/>
      <c r="OW402" s="6"/>
      <c r="OX402" s="6"/>
      <c r="OY402" s="6"/>
      <c r="OZ402" s="6"/>
      <c r="PA402" s="6"/>
      <c r="PB402" s="6"/>
      <c r="PC402" s="6"/>
      <c r="PD402" s="6"/>
      <c r="PE402" s="6"/>
      <c r="PF402" s="6"/>
      <c r="PG402" s="6"/>
      <c r="PH402" s="6"/>
      <c r="PI402" s="6"/>
      <c r="PJ402" s="6"/>
      <c r="PK402" s="6"/>
      <c r="PL402" s="6"/>
      <c r="PM402" s="6"/>
      <c r="PN402" s="6"/>
      <c r="PO402" s="6"/>
      <c r="PP402" s="6"/>
      <c r="PQ402" s="6"/>
      <c r="PR402" s="6"/>
      <c r="PS402" s="6"/>
      <c r="PT402" s="6"/>
      <c r="PU402" s="6"/>
      <c r="PV402" s="6"/>
      <c r="PW402" s="6"/>
      <c r="PX402" s="6"/>
      <c r="PY402" s="6"/>
      <c r="PZ402" s="6"/>
      <c r="QA402" s="6"/>
      <c r="QB402" s="6"/>
      <c r="QC402" s="6"/>
      <c r="QD402" s="6"/>
      <c r="QE402" s="6"/>
      <c r="QF402" s="6"/>
      <c r="QG402" s="6"/>
      <c r="QH402" s="6"/>
      <c r="QI402" s="6"/>
      <c r="QJ402" s="6"/>
      <c r="QK402" s="6"/>
      <c r="QL402" s="6"/>
      <c r="QM402" s="6"/>
      <c r="QN402" s="6"/>
      <c r="QO402" s="6"/>
      <c r="QP402" s="6"/>
      <c r="QQ402" s="6"/>
      <c r="QR402" s="6"/>
      <c r="QS402" s="6"/>
      <c r="QT402" s="6"/>
      <c r="QU402" s="6"/>
      <c r="QV402" s="6"/>
      <c r="QW402" s="6"/>
      <c r="QX402" s="6"/>
      <c r="QY402" s="6"/>
      <c r="QZ402" s="6"/>
      <c r="RA402" s="6"/>
      <c r="RB402" s="6"/>
      <c r="RC402" s="6"/>
      <c r="RD402" s="6"/>
      <c r="RE402" s="6"/>
      <c r="RF402" s="6"/>
      <c r="RG402" s="6"/>
      <c r="RH402" s="6"/>
      <c r="RI402" s="6"/>
      <c r="RJ402" s="6"/>
      <c r="RK402" s="6"/>
      <c r="RL402" s="6"/>
      <c r="RM402" s="6"/>
      <c r="RN402" s="6"/>
      <c r="RO402" s="6"/>
      <c r="RP402" s="6"/>
      <c r="RQ402" s="6"/>
      <c r="RR402" s="6"/>
      <c r="RS402" s="6"/>
      <c r="RT402" s="6"/>
      <c r="RU402" s="6"/>
      <c r="RV402" s="6"/>
      <c r="RW402" s="6"/>
      <c r="RX402" s="6"/>
      <c r="RY402" s="6"/>
      <c r="RZ402" s="6"/>
      <c r="SA402" s="6"/>
      <c r="SB402" s="6"/>
      <c r="SC402" s="6"/>
      <c r="SD402" s="6"/>
      <c r="SE402" s="6"/>
      <c r="SF402" s="6"/>
      <c r="SG402" s="6"/>
      <c r="SH402" s="6"/>
      <c r="SI402" s="6"/>
      <c r="SJ402" s="6"/>
      <c r="SK402" s="6"/>
      <c r="SL402" s="6"/>
      <c r="SM402" s="6"/>
      <c r="SN402" s="6"/>
      <c r="SO402" s="6"/>
      <c r="SP402" s="6"/>
      <c r="SQ402" s="6"/>
      <c r="SR402" s="6"/>
      <c r="SS402" s="6"/>
      <c r="ST402" s="6"/>
      <c r="SU402" s="6"/>
      <c r="SV402" s="6"/>
      <c r="SW402" s="6"/>
      <c r="SX402" s="6"/>
      <c r="SY402" s="6"/>
      <c r="SZ402" s="6"/>
      <c r="TA402" s="6"/>
      <c r="TB402" s="6"/>
      <c r="TC402" s="6"/>
      <c r="TD402" s="6"/>
      <c r="TE402" s="6"/>
      <c r="TF402" s="6"/>
      <c r="TG402" s="6"/>
      <c r="TH402" s="6"/>
      <c r="TI402" s="6"/>
      <c r="TJ402" s="6"/>
      <c r="TK402" s="6"/>
      <c r="TL402" s="6"/>
      <c r="TM402" s="6"/>
      <c r="TN402" s="6"/>
      <c r="TO402" s="6"/>
      <c r="TP402" s="6"/>
      <c r="TQ402" s="6"/>
      <c r="TR402" s="6"/>
      <c r="TS402" s="6"/>
      <c r="TT402" s="6"/>
      <c r="TU402" s="6"/>
      <c r="TV402" s="6"/>
      <c r="TW402" s="6"/>
      <c r="TX402" s="6"/>
      <c r="TY402" s="6"/>
      <c r="TZ402" s="6"/>
      <c r="UA402" s="6"/>
      <c r="UB402" s="6"/>
      <c r="UC402" s="6"/>
      <c r="UD402" s="6"/>
      <c r="UE402" s="6"/>
      <c r="UF402" s="6"/>
      <c r="UG402" s="6"/>
      <c r="UH402" s="6"/>
      <c r="UI402" s="6"/>
      <c r="UJ402" s="6"/>
      <c r="UK402" s="6"/>
      <c r="UL402" s="6"/>
      <c r="UM402" s="6"/>
      <c r="UN402" s="6"/>
      <c r="UO402" s="6"/>
      <c r="UP402" s="6"/>
      <c r="UQ402" s="6"/>
      <c r="UR402" s="6"/>
      <c r="US402" s="6"/>
      <c r="UT402" s="6"/>
      <c r="UU402" s="6"/>
      <c r="UV402" s="6"/>
      <c r="UW402" s="6"/>
      <c r="UX402" s="6"/>
      <c r="UY402" s="6"/>
      <c r="UZ402" s="6"/>
      <c r="VA402" s="6"/>
      <c r="VB402" s="6"/>
      <c r="VC402" s="6"/>
      <c r="VD402" s="6"/>
      <c r="VE402" s="6"/>
      <c r="VF402" s="6"/>
      <c r="VG402" s="6"/>
      <c r="VH402" s="6"/>
      <c r="VI402" s="6"/>
      <c r="VJ402" s="6"/>
      <c r="VK402" s="6"/>
      <c r="VL402" s="6"/>
      <c r="VM402" s="6"/>
      <c r="VN402" s="6"/>
      <c r="VO402" s="6"/>
      <c r="VP402" s="6"/>
      <c r="VQ402" s="6"/>
      <c r="VR402" s="6"/>
      <c r="VS402" s="6"/>
      <c r="VT402" s="6"/>
      <c r="VU402" s="6"/>
      <c r="VV402" s="6"/>
      <c r="VW402" s="6"/>
      <c r="VX402" s="6"/>
      <c r="VY402" s="6"/>
      <c r="VZ402" s="6"/>
      <c r="WA402" s="6"/>
      <c r="WB402" s="6"/>
      <c r="WC402" s="6"/>
      <c r="WD402" s="6"/>
      <c r="WE402" s="6"/>
      <c r="WF402" s="6"/>
      <c r="WG402" s="6"/>
      <c r="WH402" s="6"/>
      <c r="WI402" s="6"/>
      <c r="WJ402" s="6"/>
      <c r="WK402" s="6"/>
      <c r="WL402" s="6"/>
      <c r="WM402" s="6"/>
      <c r="WN402" s="6"/>
      <c r="WO402" s="6"/>
      <c r="WP402" s="6"/>
      <c r="WQ402" s="6"/>
      <c r="WR402" s="6"/>
      <c r="WS402" s="6"/>
      <c r="WT402" s="6"/>
      <c r="WU402" s="6"/>
      <c r="WV402" s="6"/>
      <c r="WW402" s="6"/>
      <c r="WX402" s="6"/>
      <c r="WY402" s="6"/>
      <c r="WZ402" s="6"/>
      <c r="XA402" s="6"/>
      <c r="XB402" s="6"/>
      <c r="XC402" s="6"/>
      <c r="XD402" s="6"/>
      <c r="XE402" s="6"/>
      <c r="XF402" s="6"/>
      <c r="XG402" s="6"/>
      <c r="XH402" s="6"/>
      <c r="XI402" s="6"/>
      <c r="XJ402" s="6"/>
      <c r="XK402" s="6"/>
      <c r="XL402" s="6"/>
      <c r="XM402" s="6"/>
      <c r="XN402" s="6"/>
      <c r="XO402" s="6"/>
      <c r="XP402" s="6"/>
      <c r="XQ402" s="6"/>
      <c r="XR402" s="6"/>
      <c r="XS402" s="6"/>
      <c r="XT402" s="6"/>
      <c r="XU402" s="6"/>
      <c r="XV402" s="6"/>
      <c r="XW402" s="6"/>
      <c r="XX402" s="6"/>
      <c r="XY402" s="6"/>
      <c r="XZ402" s="6"/>
      <c r="YA402" s="6"/>
      <c r="YB402" s="6"/>
      <c r="YC402" s="6"/>
      <c r="YD402" s="6"/>
      <c r="YE402" s="6"/>
      <c r="YF402" s="6"/>
      <c r="YG402" s="6"/>
      <c r="YH402" s="6"/>
      <c r="YI402" s="6"/>
      <c r="YJ402" s="6"/>
      <c r="YK402" s="6"/>
      <c r="YL402" s="6"/>
      <c r="YM402" s="6"/>
      <c r="YN402" s="6"/>
      <c r="YO402" s="6"/>
      <c r="YP402" s="6"/>
      <c r="YQ402" s="6"/>
      <c r="YR402" s="6"/>
      <c r="YS402" s="6"/>
      <c r="YT402" s="6"/>
      <c r="YU402" s="6"/>
      <c r="YV402" s="6"/>
      <c r="YW402" s="6"/>
      <c r="YX402" s="6"/>
      <c r="YY402" s="6"/>
      <c r="YZ402" s="6"/>
      <c r="ZA402" s="6"/>
      <c r="ZB402" s="6"/>
      <c r="ZC402" s="6"/>
      <c r="ZD402" s="6"/>
      <c r="ZE402" s="6"/>
      <c r="ZF402" s="6"/>
      <c r="ZG402" s="6"/>
      <c r="ZH402" s="6"/>
      <c r="ZI402" s="6"/>
      <c r="ZJ402" s="6"/>
      <c r="ZK402" s="6"/>
      <c r="ZL402" s="6"/>
      <c r="ZM402" s="6"/>
      <c r="ZN402" s="6"/>
      <c r="ZO402" s="6"/>
      <c r="ZP402" s="6"/>
      <c r="ZQ402" s="6"/>
      <c r="ZR402" s="6"/>
      <c r="ZS402" s="6"/>
      <c r="ZT402" s="6"/>
      <c r="ZU402" s="6"/>
      <c r="ZV402" s="6"/>
      <c r="ZW402" s="6"/>
      <c r="ZX402" s="6"/>
      <c r="ZY402" s="6"/>
      <c r="ZZ402" s="6"/>
      <c r="AAA402" s="6"/>
      <c r="AAB402" s="6"/>
      <c r="AAC402" s="6"/>
      <c r="AAD402" s="6"/>
      <c r="AAE402" s="6"/>
      <c r="AAF402" s="6"/>
      <c r="AAG402" s="6"/>
      <c r="AAH402" s="6"/>
      <c r="AAI402" s="6"/>
      <c r="AAJ402" s="6"/>
      <c r="AAK402" s="6"/>
      <c r="AAL402" s="6"/>
      <c r="AAM402" s="6"/>
      <c r="AAN402" s="6"/>
      <c r="AAO402" s="6"/>
      <c r="AAP402" s="6"/>
      <c r="AAQ402" s="6"/>
      <c r="AAR402" s="6"/>
      <c r="AAS402" s="6"/>
      <c r="AAT402" s="6"/>
      <c r="AAU402" s="6"/>
      <c r="AAV402" s="6"/>
      <c r="AAW402" s="6"/>
      <c r="AAX402" s="6"/>
      <c r="AAY402" s="6"/>
      <c r="AAZ402" s="6"/>
      <c r="ABA402" s="6"/>
      <c r="ABB402" s="6"/>
      <c r="ABC402" s="6"/>
      <c r="ABD402" s="6"/>
      <c r="ABE402" s="6"/>
      <c r="ABF402" s="6"/>
      <c r="ABG402" s="6"/>
      <c r="ABH402" s="6"/>
      <c r="ABI402" s="6"/>
      <c r="ABJ402" s="6"/>
      <c r="ABK402" s="6"/>
      <c r="ABL402" s="6"/>
      <c r="ABM402" s="6"/>
      <c r="ABN402" s="6"/>
      <c r="ABO402" s="6"/>
      <c r="ABP402" s="6"/>
      <c r="ABQ402" s="6"/>
      <c r="ABR402" s="6"/>
      <c r="ABS402" s="6"/>
      <c r="ABT402" s="6"/>
      <c r="ABU402" s="6"/>
      <c r="ABV402" s="6"/>
      <c r="ABW402" s="6"/>
      <c r="ABX402" s="6"/>
      <c r="ABY402" s="6"/>
      <c r="ABZ402" s="6"/>
      <c r="ACA402" s="6"/>
      <c r="ACB402" s="6"/>
      <c r="ACC402" s="6"/>
      <c r="ACD402" s="6"/>
      <c r="ACE402" s="6"/>
      <c r="ACF402" s="6"/>
      <c r="ACG402" s="6"/>
      <c r="ACH402" s="6"/>
      <c r="ACI402" s="6"/>
      <c r="ACJ402" s="6"/>
      <c r="ACK402" s="6"/>
      <c r="ACL402" s="6"/>
      <c r="ACM402" s="6"/>
      <c r="ACN402" s="6"/>
      <c r="ACO402" s="6"/>
      <c r="ACP402" s="6"/>
      <c r="ACQ402" s="6"/>
      <c r="ACR402" s="6"/>
      <c r="ACS402" s="6"/>
      <c r="ACT402" s="6"/>
      <c r="ACU402" s="6"/>
      <c r="ACV402" s="6"/>
      <c r="ACW402" s="6"/>
      <c r="ACX402" s="6"/>
      <c r="ACY402" s="6"/>
      <c r="ACZ402" s="6"/>
      <c r="ADA402" s="6"/>
      <c r="ADB402" s="6"/>
      <c r="ADC402" s="6"/>
      <c r="ADD402" s="6"/>
      <c r="ADE402" s="6"/>
      <c r="ADF402" s="6"/>
      <c r="ADG402" s="6"/>
      <c r="ADH402" s="6"/>
      <c r="ADI402" s="6"/>
      <c r="ADJ402" s="6"/>
      <c r="ADK402" s="6"/>
      <c r="ADL402" s="6"/>
      <c r="ADM402" s="6"/>
      <c r="ADN402" s="6"/>
      <c r="ADO402" s="6"/>
      <c r="ADP402" s="6"/>
      <c r="ADQ402" s="6"/>
      <c r="ADR402" s="6"/>
      <c r="ADS402" s="6"/>
      <c r="ADT402" s="6"/>
      <c r="ADU402" s="6"/>
      <c r="ADV402" s="6"/>
      <c r="ADW402" s="6"/>
      <c r="ADX402" s="6"/>
      <c r="ADY402" s="6"/>
      <c r="ADZ402" s="6"/>
      <c r="AEA402" s="6"/>
      <c r="AEB402" s="6"/>
      <c r="AEC402" s="6"/>
      <c r="AED402" s="6"/>
      <c r="AEE402" s="6"/>
      <c r="AEF402" s="6"/>
      <c r="AEG402" s="6"/>
      <c r="AEH402" s="6"/>
      <c r="AEI402" s="6"/>
      <c r="AEJ402" s="6"/>
      <c r="AEK402" s="6"/>
      <c r="AEL402" s="6"/>
      <c r="AEM402" s="6"/>
      <c r="AEN402" s="6"/>
      <c r="AEO402" s="6"/>
      <c r="AEP402" s="6"/>
      <c r="AEQ402" s="6"/>
      <c r="AER402" s="6"/>
      <c r="AES402" s="6"/>
      <c r="AET402" s="6"/>
      <c r="AEU402" s="6"/>
      <c r="AEV402" s="6"/>
      <c r="AEW402" s="6"/>
      <c r="AEX402" s="6"/>
      <c r="AEY402" s="6"/>
      <c r="AEZ402" s="6"/>
      <c r="AFA402" s="6"/>
      <c r="AFB402" s="6"/>
      <c r="AFC402" s="6"/>
      <c r="AFD402" s="6"/>
      <c r="AFE402" s="6"/>
      <c r="AFF402" s="6"/>
      <c r="AFG402" s="6"/>
      <c r="AFH402" s="6"/>
      <c r="AFI402" s="6"/>
      <c r="AFJ402" s="6"/>
      <c r="AFK402" s="6"/>
      <c r="AFL402" s="6"/>
      <c r="AFM402" s="6"/>
      <c r="AFN402" s="6"/>
      <c r="AFO402" s="6"/>
      <c r="AFP402" s="6"/>
      <c r="AFQ402" s="6"/>
      <c r="AFR402" s="6"/>
      <c r="AFS402" s="6"/>
      <c r="AFT402" s="6"/>
      <c r="AFU402" s="6"/>
      <c r="AFV402" s="6"/>
      <c r="AFW402" s="6"/>
      <c r="AFX402" s="6"/>
      <c r="AFY402" s="6"/>
      <c r="AFZ402" s="6"/>
      <c r="AGA402" s="6"/>
      <c r="AGB402" s="6"/>
      <c r="AGC402" s="6"/>
      <c r="AGD402" s="6"/>
      <c r="AGE402" s="6"/>
      <c r="AGF402" s="6"/>
      <c r="AGG402" s="6"/>
      <c r="AGH402" s="6"/>
      <c r="AGI402" s="6"/>
      <c r="AGJ402" s="6"/>
      <c r="AGK402" s="6"/>
      <c r="AGL402" s="6"/>
      <c r="AGM402" s="6"/>
      <c r="AGN402" s="6"/>
      <c r="AGO402" s="6"/>
      <c r="AGP402" s="6"/>
      <c r="AGQ402" s="6"/>
      <c r="AGR402" s="6"/>
      <c r="AGS402" s="6"/>
      <c r="AGT402" s="6"/>
      <c r="AGU402" s="6"/>
      <c r="AGV402" s="6"/>
      <c r="AGW402" s="6"/>
      <c r="AGX402" s="6"/>
      <c r="AGY402" s="6"/>
      <c r="AGZ402" s="6"/>
      <c r="AHA402" s="6"/>
      <c r="AHB402" s="6"/>
      <c r="AHC402" s="6"/>
      <c r="AHD402" s="6"/>
      <c r="AHE402" s="6"/>
      <c r="AHF402" s="6"/>
      <c r="AHG402" s="6"/>
      <c r="AHH402" s="6"/>
      <c r="AHI402" s="6"/>
      <c r="AHJ402" s="6"/>
      <c r="AHK402" s="6"/>
      <c r="AHL402" s="6"/>
      <c r="AHM402" s="6"/>
      <c r="AHN402" s="6"/>
      <c r="AHO402" s="6"/>
      <c r="AHP402" s="6"/>
      <c r="AHQ402" s="6"/>
      <c r="AHR402" s="6"/>
      <c r="AHS402" s="6"/>
      <c r="AHT402" s="6"/>
      <c r="AHU402" s="6"/>
      <c r="AHV402" s="6"/>
      <c r="AHW402" s="6"/>
      <c r="AHX402" s="6"/>
      <c r="AHY402" s="6"/>
      <c r="AHZ402" s="6"/>
      <c r="AIA402" s="6"/>
      <c r="AIB402" s="6"/>
      <c r="AIC402" s="6"/>
      <c r="AID402" s="6"/>
      <c r="AIE402" s="6"/>
      <c r="AIF402" s="6"/>
      <c r="AIG402" s="6"/>
      <c r="AIH402" s="6"/>
      <c r="AII402" s="6"/>
      <c r="AIJ402" s="6"/>
      <c r="AIK402" s="6"/>
      <c r="AIL402" s="6"/>
      <c r="AIM402" s="6"/>
      <c r="AIN402" s="6"/>
      <c r="AIO402" s="6"/>
      <c r="AIP402" s="6"/>
      <c r="AIQ402" s="6"/>
      <c r="AIR402" s="6"/>
      <c r="AIS402" s="6"/>
      <c r="AIT402" s="6"/>
      <c r="AIU402" s="6"/>
      <c r="AIV402" s="6"/>
      <c r="AIW402" s="6"/>
      <c r="AIX402" s="6"/>
      <c r="AIY402" s="6"/>
      <c r="AIZ402" s="6"/>
      <c r="AJA402" s="6"/>
      <c r="AJB402" s="6"/>
      <c r="AJC402" s="6"/>
      <c r="AJD402" s="6"/>
      <c r="AJE402" s="6"/>
      <c r="AJF402" s="6"/>
      <c r="AJG402" s="6"/>
      <c r="AJH402" s="6"/>
      <c r="AJI402" s="6"/>
      <c r="AJJ402" s="6"/>
      <c r="AJK402" s="6"/>
      <c r="AJL402" s="6"/>
      <c r="AJM402" s="6"/>
      <c r="AJN402" s="6"/>
      <c r="AJO402" s="6"/>
      <c r="AJP402" s="6"/>
      <c r="AJQ402" s="6"/>
      <c r="AJR402" s="6"/>
      <c r="AJS402" s="6"/>
      <c r="AJT402" s="6"/>
      <c r="AJU402" s="6"/>
      <c r="AJV402" s="6"/>
      <c r="AJW402" s="6"/>
      <c r="AJX402" s="6"/>
      <c r="AJY402" s="6"/>
      <c r="AJZ402" s="6"/>
      <c r="AKA402" s="6"/>
      <c r="AKB402" s="6"/>
      <c r="AKC402" s="6"/>
      <c r="AKD402" s="6"/>
      <c r="AKE402" s="6"/>
      <c r="AKF402" s="6"/>
      <c r="AKG402" s="6"/>
      <c r="AKH402" s="6"/>
      <c r="AKI402" s="6"/>
      <c r="AKJ402" s="6"/>
      <c r="AKK402" s="6"/>
      <c r="AKL402" s="6"/>
      <c r="AKM402" s="6"/>
      <c r="AKN402" s="6"/>
      <c r="AKO402" s="6"/>
      <c r="AKP402" s="6"/>
      <c r="AKQ402" s="6"/>
      <c r="AKR402" s="6"/>
      <c r="AKS402" s="6"/>
      <c r="AKT402" s="6"/>
      <c r="AKU402" s="6"/>
      <c r="AKV402" s="6"/>
      <c r="AKW402" s="6"/>
      <c r="AKX402" s="6"/>
      <c r="AKY402" s="6"/>
      <c r="AKZ402" s="6"/>
      <c r="ALA402" s="6"/>
      <c r="ALB402" s="6"/>
      <c r="ALC402" s="6"/>
      <c r="ALD402" s="6"/>
      <c r="ALE402" s="6"/>
      <c r="ALF402" s="6"/>
      <c r="ALG402" s="6"/>
      <c r="ALH402" s="6"/>
      <c r="ALI402" s="6"/>
      <c r="ALJ402" s="6"/>
      <c r="ALK402" s="6"/>
      <c r="ALL402" s="6"/>
      <c r="ALM402" s="6"/>
      <c r="ALN402" s="6"/>
      <c r="ALO402" s="6"/>
      <c r="ALP402" s="6"/>
      <c r="ALQ402" s="6"/>
      <c r="ALR402" s="6"/>
      <c r="ALS402" s="6"/>
      <c r="ALT402" s="6"/>
      <c r="ALU402" s="6"/>
      <c r="ALV402" s="6"/>
      <c r="ALW402" s="6"/>
      <c r="ALX402" s="6"/>
      <c r="ALY402" s="6"/>
      <c r="ALZ402" s="6"/>
      <c r="AMA402" s="6"/>
      <c r="AMB402" s="6"/>
      <c r="AMC402" s="6"/>
      <c r="AMD402" s="6"/>
      <c r="AME402" s="6"/>
      <c r="AMF402" s="6"/>
      <c r="AMG402" s="6"/>
      <c r="AMH402" s="6"/>
      <c r="AMI402" s="6"/>
      <c r="AMJ402" s="6"/>
      <c r="AMK402" s="6"/>
      <c r="AML402" s="6"/>
      <c r="AMM402" s="6"/>
      <c r="AMN402" s="6"/>
      <c r="AMO402" s="6"/>
      <c r="AMP402" s="6"/>
      <c r="AMQ402" s="6"/>
      <c r="AMR402" s="6"/>
      <c r="AMS402" s="6"/>
      <c r="AMT402" s="6"/>
      <c r="AMU402" s="6"/>
      <c r="AMV402" s="6"/>
      <c r="AMW402" s="6"/>
      <c r="AMX402" s="6"/>
      <c r="AMY402" s="6"/>
      <c r="AMZ402" s="6"/>
      <c r="ANA402" s="6"/>
      <c r="ANB402" s="6"/>
    </row>
    <row r="403" spans="3:1042" s="28" customFormat="1" x14ac:dyDescent="0.25">
      <c r="C403" s="6" t="str">
        <f t="shared" si="217"/>
        <v>US Craftmaster</v>
      </c>
      <c r="D403" s="6" t="str">
        <f t="shared" si="218"/>
        <v>HPHE2K50HD045VUN 120  (50 gal)</v>
      </c>
      <c r="E403" s="6">
        <f t="shared" si="194"/>
        <v>250713</v>
      </c>
      <c r="F403" s="55">
        <f t="shared" si="152"/>
        <v>50</v>
      </c>
      <c r="G403" s="6" t="str">
        <f t="shared" si="219"/>
        <v>AOSmithHPTU50</v>
      </c>
      <c r="H403" s="117">
        <f t="shared" si="238"/>
        <v>0</v>
      </c>
      <c r="I403" s="157" t="str">
        <f t="shared" si="195"/>
        <v>USCraftmasterHPHE2K50UN</v>
      </c>
      <c r="J403" s="91" t="s">
        <v>192</v>
      </c>
      <c r="K403" s="32">
        <v>3</v>
      </c>
      <c r="L403" s="75">
        <f t="shared" si="239"/>
        <v>25</v>
      </c>
      <c r="M403" s="9" t="s">
        <v>46</v>
      </c>
      <c r="N403" s="62">
        <f t="shared" si="240"/>
        <v>7</v>
      </c>
      <c r="O403" s="62">
        <f xml:space="preserve"> (L403*10000) + (N403*100) + VLOOKUP( U403, $R$2:$T$61, 2, FALSE )</f>
        <v>250713</v>
      </c>
      <c r="P403" s="59" t="str">
        <f t="shared" si="232"/>
        <v>HPHE2K50HD045VUN 120  (50 gal)</v>
      </c>
      <c r="Q403" s="156">
        <f>COUNTIF(P$64:P$428, P403)</f>
        <v>1</v>
      </c>
      <c r="R403" s="10" t="s">
        <v>47</v>
      </c>
      <c r="S403" s="11">
        <v>50</v>
      </c>
      <c r="T403" s="30" t="s">
        <v>81</v>
      </c>
      <c r="U403" s="80" t="s">
        <v>106</v>
      </c>
      <c r="V403" s="85" t="str">
        <f>VLOOKUP( U403, $R$2:$T$61, 3, FALSE )</f>
        <v>AOSmithHPTU50</v>
      </c>
      <c r="W403" s="116">
        <v>0</v>
      </c>
      <c r="X403" s="42" t="s">
        <v>8</v>
      </c>
      <c r="Y403" s="43">
        <v>42545</v>
      </c>
      <c r="Z403" s="44" t="s">
        <v>80</v>
      </c>
      <c r="AA403" s="127" t="str">
        <f t="shared" si="230"/>
        <v>2,     250713,   "HPHE2K50HD045VUN 120  (50 gal)"</v>
      </c>
      <c r="AB403" s="129" t="str">
        <f t="shared" si="199"/>
        <v>USCraftmaster</v>
      </c>
      <c r="AC403" s="130" t="s">
        <v>694</v>
      </c>
      <c r="AD403" s="154">
        <f>COUNTIF(AC$64:AC$428, AC403)</f>
        <v>1</v>
      </c>
      <c r="AE403" s="127" t="str">
        <f t="shared" si="231"/>
        <v xml:space="preserve">          case  HPHE2K50HD045VUN 120  (50 gal)   :   "USCraftmasterHPHE2K50UN"</v>
      </c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  <c r="AMK403"/>
      <c r="AML403"/>
      <c r="AMM403"/>
      <c r="AMN403"/>
      <c r="AMO403"/>
      <c r="AMP403"/>
      <c r="AMQ403"/>
      <c r="AMR403"/>
      <c r="AMS403"/>
      <c r="AMT403"/>
      <c r="AMU403"/>
      <c r="AMV403"/>
      <c r="AMW403"/>
      <c r="AMX403"/>
      <c r="AMY403"/>
      <c r="AMZ403" s="6"/>
      <c r="ANA403" s="6"/>
      <c r="ANB403" s="6"/>
    </row>
    <row r="404" spans="3:1042" s="28" customFormat="1" x14ac:dyDescent="0.25">
      <c r="C404" s="6" t="str">
        <f t="shared" si="217"/>
        <v>US Craftmaster</v>
      </c>
      <c r="D404" s="6" t="str">
        <f t="shared" si="218"/>
        <v>HPHE2K66HD045VUN 120  (66 gal)</v>
      </c>
      <c r="E404" s="6">
        <f t="shared" si="194"/>
        <v>250814</v>
      </c>
      <c r="F404" s="55">
        <f t="shared" si="152"/>
        <v>66</v>
      </c>
      <c r="G404" s="6" t="str">
        <f t="shared" si="219"/>
        <v>AOSmithHPTU66</v>
      </c>
      <c r="H404" s="117">
        <f t="shared" si="238"/>
        <v>0</v>
      </c>
      <c r="I404" s="157" t="str">
        <f t="shared" si="195"/>
        <v>USCraftmasterHPHE2K66UN</v>
      </c>
      <c r="J404" s="91" t="s">
        <v>192</v>
      </c>
      <c r="K404" s="32">
        <v>3</v>
      </c>
      <c r="L404" s="75">
        <f t="shared" si="239"/>
        <v>25</v>
      </c>
      <c r="M404" s="9" t="s">
        <v>46</v>
      </c>
      <c r="N404" s="62">
        <f t="shared" si="240"/>
        <v>8</v>
      </c>
      <c r="O404" s="62">
        <f xml:space="preserve"> (L404*10000) + (N404*100) + VLOOKUP( U404, $R$2:$T$61, 2, FALSE )</f>
        <v>250814</v>
      </c>
      <c r="P404" s="59" t="str">
        <f t="shared" si="232"/>
        <v>HPHE2K66HD045VUN 120  (66 gal)</v>
      </c>
      <c r="Q404" s="156">
        <f>COUNTIF(P$64:P$428, P404)</f>
        <v>1</v>
      </c>
      <c r="R404" s="10" t="s">
        <v>48</v>
      </c>
      <c r="S404" s="11">
        <v>66</v>
      </c>
      <c r="T404" s="30" t="s">
        <v>82</v>
      </c>
      <c r="U404" s="80" t="s">
        <v>102</v>
      </c>
      <c r="V404" s="85" t="str">
        <f>VLOOKUP( U404, $R$2:$T$61, 3, FALSE )</f>
        <v>AOSmithHPTU66</v>
      </c>
      <c r="W404" s="116">
        <v>0</v>
      </c>
      <c r="X404" s="42">
        <v>3</v>
      </c>
      <c r="Y404" s="43">
        <v>42545</v>
      </c>
      <c r="Z404" s="44" t="s">
        <v>80</v>
      </c>
      <c r="AA404" s="127" t="str">
        <f t="shared" si="230"/>
        <v>2,     250814,   "HPHE2K66HD045VUN 120  (66 gal)"</v>
      </c>
      <c r="AB404" s="129" t="str">
        <f t="shared" si="199"/>
        <v>USCraftmaster</v>
      </c>
      <c r="AC404" s="130" t="s">
        <v>695</v>
      </c>
      <c r="AD404" s="154">
        <f>COUNTIF(AC$64:AC$428, AC404)</f>
        <v>1</v>
      </c>
      <c r="AE404" s="127" t="str">
        <f t="shared" si="231"/>
        <v xml:space="preserve">          case  HPHE2K66HD045VUN 120  (66 gal)   :   "USCraftmasterHPHE2K66UN"</v>
      </c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  <c r="AMK404"/>
      <c r="AML404"/>
      <c r="AMM404"/>
      <c r="AMN404"/>
      <c r="AMO404"/>
      <c r="AMP404"/>
      <c r="AMQ404"/>
      <c r="AMR404"/>
      <c r="AMS404"/>
      <c r="AMT404"/>
      <c r="AMU404"/>
      <c r="AMV404"/>
      <c r="AMW404"/>
      <c r="AMX404"/>
      <c r="AMY404"/>
      <c r="AMZ404" s="6"/>
      <c r="ANA404" s="6"/>
      <c r="ANB404" s="6"/>
    </row>
    <row r="405" spans="3:1042" s="28" customFormat="1" x14ac:dyDescent="0.25">
      <c r="C405" s="6" t="str">
        <f t="shared" si="217"/>
        <v>US Craftmaster</v>
      </c>
      <c r="D405" s="6" t="str">
        <f t="shared" si="218"/>
        <v>HPHE2K80HD045VUN 120  (80 gal)</v>
      </c>
      <c r="E405" s="6">
        <f t="shared" si="194"/>
        <v>250915</v>
      </c>
      <c r="F405" s="55">
        <f t="shared" si="152"/>
        <v>80</v>
      </c>
      <c r="G405" s="6" t="str">
        <f t="shared" si="219"/>
        <v>AOSmithHPTU80</v>
      </c>
      <c r="H405" s="117">
        <f t="shared" si="238"/>
        <v>0</v>
      </c>
      <c r="I405" s="157" t="str">
        <f t="shared" si="195"/>
        <v>USCraftmasterHPHE2K80UN</v>
      </c>
      <c r="J405" s="91" t="s">
        <v>192</v>
      </c>
      <c r="K405" s="32">
        <v>3</v>
      </c>
      <c r="L405" s="75">
        <f t="shared" si="239"/>
        <v>25</v>
      </c>
      <c r="M405" s="9" t="s">
        <v>46</v>
      </c>
      <c r="N405" s="62">
        <f t="shared" si="240"/>
        <v>9</v>
      </c>
      <c r="O405" s="62">
        <f xml:space="preserve"> (L405*10000) + (N405*100) + VLOOKUP( U405, $R$2:$T$61, 2, FALSE )</f>
        <v>250915</v>
      </c>
      <c r="P405" s="59" t="str">
        <f t="shared" si="232"/>
        <v>HPHE2K80HD045VUN 120  (80 gal)</v>
      </c>
      <c r="Q405" s="156">
        <f>COUNTIF(P$64:P$428, P405)</f>
        <v>1</v>
      </c>
      <c r="R405" s="10" t="s">
        <v>49</v>
      </c>
      <c r="S405" s="11">
        <v>80</v>
      </c>
      <c r="T405" s="30" t="s">
        <v>83</v>
      </c>
      <c r="U405" s="80" t="s">
        <v>103</v>
      </c>
      <c r="V405" s="85" t="str">
        <f>VLOOKUP( U405, $R$2:$T$61, 3, FALSE )</f>
        <v>AOSmithHPTU80</v>
      </c>
      <c r="W405" s="116">
        <v>0</v>
      </c>
      <c r="X405" s="42" t="s">
        <v>13</v>
      </c>
      <c r="Y405" s="43">
        <v>42545</v>
      </c>
      <c r="Z405" s="44" t="s">
        <v>80</v>
      </c>
      <c r="AA405" s="127" t="str">
        <f t="shared" si="230"/>
        <v>2,     250915,   "HPHE2K80HD045VUN 120  (80 gal)"</v>
      </c>
      <c r="AB405" s="129" t="str">
        <f t="shared" si="199"/>
        <v>USCraftmaster</v>
      </c>
      <c r="AC405" s="130" t="s">
        <v>696</v>
      </c>
      <c r="AD405" s="154">
        <f>COUNTIF(AC$64:AC$428, AC405)</f>
        <v>1</v>
      </c>
      <c r="AE405" s="127" t="str">
        <f t="shared" si="231"/>
        <v xml:space="preserve">          case  HPHE2K80HD045VUN 120  (80 gal)   :   "USCraftmasterHPHE2K80UN"</v>
      </c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  <c r="AMK405"/>
      <c r="AML405"/>
      <c r="AMM405"/>
      <c r="AMN405"/>
      <c r="AMO405"/>
      <c r="AMP405"/>
      <c r="AMQ405"/>
      <c r="AMR405"/>
      <c r="AMS405"/>
      <c r="AMT405"/>
      <c r="AMU405"/>
      <c r="AMV405"/>
      <c r="AMW405"/>
      <c r="AMX405"/>
      <c r="AMY405"/>
      <c r="AMZ405" s="6"/>
      <c r="ANA405" s="6"/>
      <c r="ANB405" s="6"/>
    </row>
    <row r="406" spans="3:1042" s="28" customFormat="1" x14ac:dyDescent="0.25">
      <c r="C406" s="6" t="str">
        <f t="shared" si="217"/>
        <v>Whirlpool</v>
      </c>
      <c r="D406" s="6" t="str">
        <f t="shared" si="218"/>
        <v>HPE2K60HD045V  (60 gal)</v>
      </c>
      <c r="E406" s="6">
        <f t="shared" si="194"/>
        <v>260111</v>
      </c>
      <c r="F406" s="55">
        <f t="shared" si="152"/>
        <v>60</v>
      </c>
      <c r="G406" s="6" t="str">
        <f t="shared" si="219"/>
        <v>AOSmithPHPT60</v>
      </c>
      <c r="H406" s="117">
        <f t="shared" si="238"/>
        <v>0</v>
      </c>
      <c r="I406" s="157" t="str">
        <f t="shared" si="195"/>
        <v>WhirlpoolHPE2K60</v>
      </c>
      <c r="J406" s="91" t="s">
        <v>192</v>
      </c>
      <c r="K406" s="33">
        <v>1</v>
      </c>
      <c r="L406" s="75">
        <f t="shared" si="239"/>
        <v>26</v>
      </c>
      <c r="M406" s="158" t="s">
        <v>50</v>
      </c>
      <c r="N406" s="61">
        <v>1</v>
      </c>
      <c r="O406" s="62">
        <f xml:space="preserve"> (L406*10000) + (N406*100) + VLOOKUP( U406, $R$2:$T$61, 2, FALSE )</f>
        <v>260111</v>
      </c>
      <c r="P406" s="59" t="str">
        <f t="shared" si="232"/>
        <v>HPE2K60HD045V  (60 gal)</v>
      </c>
      <c r="Q406" s="156">
        <f>COUNTIF(P$64:P$428, P406)</f>
        <v>2</v>
      </c>
      <c r="R406" s="19" t="s">
        <v>110</v>
      </c>
      <c r="S406" s="20">
        <v>60</v>
      </c>
      <c r="T406" s="31" t="s">
        <v>104</v>
      </c>
      <c r="U406" s="80" t="s">
        <v>104</v>
      </c>
      <c r="V406" s="85" t="str">
        <f>VLOOKUP( U406, $R$2:$T$61, 3, FALSE )</f>
        <v>AOSmithPHPT60</v>
      </c>
      <c r="W406" s="116">
        <v>0</v>
      </c>
      <c r="X406" s="45"/>
      <c r="Y406" s="45"/>
      <c r="Z406" s="44"/>
      <c r="AA406" s="127" t="str">
        <f t="shared" si="230"/>
        <v>2,     260111,   "HPE2K60HD045V  (60 gal)"</v>
      </c>
      <c r="AB406" s="128" t="str">
        <f>M406</f>
        <v>Whirlpool</v>
      </c>
      <c r="AC406" s="130" t="s">
        <v>697</v>
      </c>
      <c r="AD406" s="154">
        <f>COUNTIF(AC$64:AC$428, AC406)</f>
        <v>1</v>
      </c>
      <c r="AE406" s="127" t="str">
        <f t="shared" si="231"/>
        <v xml:space="preserve">          case  HPE2K60HD045V  (60 gal)   :   "WhirlpoolHPE2K60"</v>
      </c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</row>
    <row r="407" spans="3:1042" s="28" customFormat="1" x14ac:dyDescent="0.25">
      <c r="C407" s="6" t="str">
        <f t="shared" si="217"/>
        <v>Whirlpool</v>
      </c>
      <c r="D407" s="6" t="str">
        <f t="shared" si="218"/>
        <v>HPE2K80HD045V  (80 gal)</v>
      </c>
      <c r="E407" s="6">
        <f t="shared" si="194"/>
        <v>260212</v>
      </c>
      <c r="F407" s="55">
        <f t="shared" si="152"/>
        <v>80</v>
      </c>
      <c r="G407" s="6" t="str">
        <f t="shared" si="219"/>
        <v>AOSmithPHPT80</v>
      </c>
      <c r="H407" s="117">
        <f t="shared" si="238"/>
        <v>0</v>
      </c>
      <c r="I407" s="157" t="str">
        <f t="shared" si="195"/>
        <v>WhirlpoolHPE2K80</v>
      </c>
      <c r="J407" s="91" t="s">
        <v>192</v>
      </c>
      <c r="K407" s="33">
        <v>1</v>
      </c>
      <c r="L407" s="75">
        <f t="shared" si="239"/>
        <v>26</v>
      </c>
      <c r="M407" s="18" t="s">
        <v>50</v>
      </c>
      <c r="N407" s="62">
        <f t="shared" ref="N407:N428" si="241">N406+1</f>
        <v>2</v>
      </c>
      <c r="O407" s="62">
        <f xml:space="preserve"> (L407*10000) + (N407*100) + VLOOKUP( U407, $R$2:$T$61, 2, FALSE )</f>
        <v>260212</v>
      </c>
      <c r="P407" s="59" t="str">
        <f t="shared" si="232"/>
        <v>HPE2K80HD045V  (80 gal)</v>
      </c>
      <c r="Q407" s="156">
        <f>COUNTIF(P$64:P$428, P407)</f>
        <v>2</v>
      </c>
      <c r="R407" s="19" t="s">
        <v>114</v>
      </c>
      <c r="S407" s="20">
        <v>80</v>
      </c>
      <c r="T407" s="31" t="s">
        <v>105</v>
      </c>
      <c r="U407" s="80" t="s">
        <v>105</v>
      </c>
      <c r="V407" s="85" t="str">
        <f>VLOOKUP( U407, $R$2:$T$61, 3, FALSE )</f>
        <v>AOSmithPHPT80</v>
      </c>
      <c r="W407" s="116">
        <v>0</v>
      </c>
      <c r="X407" s="45"/>
      <c r="Y407" s="45"/>
      <c r="Z407" s="44"/>
      <c r="AA407" s="127" t="str">
        <f t="shared" si="230"/>
        <v>2,     260212,   "HPE2K80HD045V  (80 gal)"</v>
      </c>
      <c r="AB407" s="129" t="str">
        <f t="shared" si="199"/>
        <v>Whirlpool</v>
      </c>
      <c r="AC407" s="130" t="s">
        <v>698</v>
      </c>
      <c r="AD407" s="154">
        <f>COUNTIF(AC$64:AC$428, AC407)</f>
        <v>1</v>
      </c>
      <c r="AE407" s="127" t="str">
        <f t="shared" si="231"/>
        <v xml:space="preserve">          case  HPE2K80HD045V  (80 gal)   :   "WhirlpoolHPE2K80"</v>
      </c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</row>
    <row r="408" spans="3:1042" s="28" customFormat="1" x14ac:dyDescent="0.25">
      <c r="C408" s="6" t="str">
        <f t="shared" si="217"/>
        <v>Whirlpool</v>
      </c>
      <c r="D408" s="6" t="str">
        <f t="shared" si="218"/>
        <v>HPHE2K50HD045V 120  (50 gal)</v>
      </c>
      <c r="E408" s="6">
        <f t="shared" si="194"/>
        <v>260313</v>
      </c>
      <c r="F408" s="55">
        <f t="shared" si="152"/>
        <v>50</v>
      </c>
      <c r="G408" s="6" t="str">
        <f t="shared" si="219"/>
        <v>AOSmithHPTU50</v>
      </c>
      <c r="H408" s="117">
        <f t="shared" si="238"/>
        <v>0</v>
      </c>
      <c r="I408" s="157" t="str">
        <f t="shared" si="195"/>
        <v>WhirlpoolHPHE2K50</v>
      </c>
      <c r="J408" s="91" t="s">
        <v>192</v>
      </c>
      <c r="K408" s="32">
        <v>3</v>
      </c>
      <c r="L408" s="75">
        <f t="shared" si="239"/>
        <v>26</v>
      </c>
      <c r="M408" s="9" t="s">
        <v>50</v>
      </c>
      <c r="N408" s="62">
        <f t="shared" si="241"/>
        <v>3</v>
      </c>
      <c r="O408" s="62">
        <f xml:space="preserve"> (L408*10000) + (N408*100) + VLOOKUP( U408, $R$2:$T$61, 2, FALSE )</f>
        <v>260313</v>
      </c>
      <c r="P408" s="59" t="str">
        <f t="shared" si="232"/>
        <v>HPHE2K50HD045V 120  (50 gal)</v>
      </c>
      <c r="Q408" s="156">
        <f>COUNTIF(P$64:P$428, P408)</f>
        <v>1</v>
      </c>
      <c r="R408" s="10" t="s">
        <v>51</v>
      </c>
      <c r="S408" s="11">
        <v>50</v>
      </c>
      <c r="T408" s="30" t="s">
        <v>81</v>
      </c>
      <c r="U408" s="80" t="s">
        <v>106</v>
      </c>
      <c r="V408" s="85" t="str">
        <f>VLOOKUP( U408, $R$2:$T$61, 3, FALSE )</f>
        <v>AOSmithHPTU50</v>
      </c>
      <c r="W408" s="116">
        <v>0</v>
      </c>
      <c r="X408" s="42" t="s">
        <v>8</v>
      </c>
      <c r="Y408" s="43">
        <v>42545</v>
      </c>
      <c r="Z408" s="44" t="s">
        <v>80</v>
      </c>
      <c r="AA408" s="127" t="str">
        <f t="shared" si="230"/>
        <v>2,     260313,   "HPHE2K50HD045V 120  (50 gal)"</v>
      </c>
      <c r="AB408" s="129" t="str">
        <f t="shared" si="199"/>
        <v>Whirlpool</v>
      </c>
      <c r="AC408" s="130" t="s">
        <v>699</v>
      </c>
      <c r="AD408" s="154">
        <f>COUNTIF(AC$64:AC$428, AC408)</f>
        <v>1</v>
      </c>
      <c r="AE408" s="127" t="str">
        <f t="shared" si="231"/>
        <v xml:space="preserve">          case  HPHE2K50HD045V 120  (50 gal)   :   "WhirlpoolHPHE2K50"</v>
      </c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  <c r="AMK408"/>
      <c r="AML408"/>
      <c r="AMM408"/>
      <c r="AMN408"/>
      <c r="AMO408"/>
      <c r="AMP408"/>
      <c r="AMQ408"/>
      <c r="AMR408"/>
      <c r="AMS408"/>
      <c r="AMT408"/>
      <c r="AMU408"/>
      <c r="AMV408"/>
      <c r="AMW408"/>
      <c r="AMX408"/>
      <c r="AMY408"/>
      <c r="AMZ408" s="6"/>
      <c r="ANA408" s="6"/>
      <c r="ANB408" s="6"/>
    </row>
    <row r="409" spans="3:1042" s="28" customFormat="1" x14ac:dyDescent="0.25">
      <c r="C409" s="6" t="str">
        <f t="shared" si="217"/>
        <v>Whirlpool</v>
      </c>
      <c r="D409" s="6" t="str">
        <f t="shared" si="218"/>
        <v>HPHE2K50HD045VC 120  (50 gal)</v>
      </c>
      <c r="E409" s="6">
        <f t="shared" si="194"/>
        <v>260413</v>
      </c>
      <c r="F409" s="55">
        <f t="shared" si="152"/>
        <v>50</v>
      </c>
      <c r="G409" s="6" t="str">
        <f t="shared" si="219"/>
        <v>AOSmithHPTU50</v>
      </c>
      <c r="H409" s="117">
        <f t="shared" si="238"/>
        <v>0</v>
      </c>
      <c r="I409" s="157" t="str">
        <f t="shared" si="195"/>
        <v>WhirlpoolHPHE2K50C</v>
      </c>
      <c r="J409" s="91" t="s">
        <v>192</v>
      </c>
      <c r="K409" s="32">
        <v>3</v>
      </c>
      <c r="L409" s="75">
        <f t="shared" si="239"/>
        <v>26</v>
      </c>
      <c r="M409" s="9" t="s">
        <v>50</v>
      </c>
      <c r="N409" s="62">
        <f t="shared" si="241"/>
        <v>4</v>
      </c>
      <c r="O409" s="62">
        <f xml:space="preserve"> (L409*10000) + (N409*100) + VLOOKUP( U409, $R$2:$T$61, 2, FALSE )</f>
        <v>260413</v>
      </c>
      <c r="P409" s="59" t="str">
        <f t="shared" si="232"/>
        <v>HPHE2K50HD045VC 120  (50 gal)</v>
      </c>
      <c r="Q409" s="156">
        <f>COUNTIF(P$64:P$428, P409)</f>
        <v>1</v>
      </c>
      <c r="R409" s="10" t="s">
        <v>52</v>
      </c>
      <c r="S409" s="11">
        <v>50</v>
      </c>
      <c r="T409" s="30" t="s">
        <v>81</v>
      </c>
      <c r="U409" s="80" t="s">
        <v>106</v>
      </c>
      <c r="V409" s="85" t="str">
        <f>VLOOKUP( U409, $R$2:$T$61, 3, FALSE )</f>
        <v>AOSmithHPTU50</v>
      </c>
      <c r="W409" s="116">
        <v>0</v>
      </c>
      <c r="X409" s="42" t="s">
        <v>8</v>
      </c>
      <c r="Y409" s="43">
        <v>42545</v>
      </c>
      <c r="Z409" s="44" t="s">
        <v>80</v>
      </c>
      <c r="AA409" s="127" t="str">
        <f t="shared" si="230"/>
        <v>2,     260413,   "HPHE2K50HD045VC 120  (50 gal)"</v>
      </c>
      <c r="AB409" s="129" t="str">
        <f t="shared" si="199"/>
        <v>Whirlpool</v>
      </c>
      <c r="AC409" s="130" t="s">
        <v>700</v>
      </c>
      <c r="AD409" s="154">
        <f>COUNTIF(AC$64:AC$428, AC409)</f>
        <v>1</v>
      </c>
      <c r="AE409" s="127" t="str">
        <f t="shared" si="231"/>
        <v xml:space="preserve">          case  HPHE2K50HD045VC 120  (50 gal)   :   "WhirlpoolHPHE2K50C"</v>
      </c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  <c r="AMK409"/>
      <c r="AML409"/>
      <c r="AMM409"/>
      <c r="AMN409"/>
      <c r="AMO409"/>
      <c r="AMP409"/>
      <c r="AMQ409"/>
      <c r="AMR409"/>
      <c r="AMS409"/>
      <c r="AMT409"/>
      <c r="AMU409"/>
      <c r="AMV409"/>
      <c r="AMW409"/>
      <c r="AMX409"/>
      <c r="AMY409"/>
      <c r="AMZ409" s="6"/>
      <c r="ANA409" s="6"/>
      <c r="ANB409" s="6"/>
    </row>
    <row r="410" spans="3:1042" s="28" customFormat="1" x14ac:dyDescent="0.25">
      <c r="C410" s="6" t="str">
        <f t="shared" si="217"/>
        <v>Whirlpool</v>
      </c>
      <c r="D410" s="6" t="str">
        <f t="shared" si="218"/>
        <v>HPHE2K50HD045VN 120  (50 gal)</v>
      </c>
      <c r="E410" s="6">
        <f t="shared" ref="E410:E428" si="242">O410</f>
        <v>260513</v>
      </c>
      <c r="F410" s="55">
        <f t="shared" si="152"/>
        <v>50</v>
      </c>
      <c r="G410" s="6" t="str">
        <f t="shared" si="219"/>
        <v>AOSmithHPTU50</v>
      </c>
      <c r="H410" s="117">
        <f t="shared" si="238"/>
        <v>0</v>
      </c>
      <c r="I410" s="157" t="str">
        <f t="shared" ref="I410:I428" si="243">AC410</f>
        <v>WhirlpoolHPHE2K50N</v>
      </c>
      <c r="J410" s="91" t="s">
        <v>192</v>
      </c>
      <c r="K410" s="32">
        <v>3</v>
      </c>
      <c r="L410" s="75">
        <f t="shared" si="239"/>
        <v>26</v>
      </c>
      <c r="M410" s="9" t="s">
        <v>50</v>
      </c>
      <c r="N410" s="62">
        <f t="shared" si="241"/>
        <v>5</v>
      </c>
      <c r="O410" s="62">
        <f xml:space="preserve"> (L410*10000) + (N410*100) + VLOOKUP( U410, $R$2:$T$61, 2, FALSE )</f>
        <v>260513</v>
      </c>
      <c r="P410" s="59" t="str">
        <f t="shared" si="232"/>
        <v>HPHE2K50HD045VN 120  (50 gal)</v>
      </c>
      <c r="Q410" s="156">
        <f>COUNTIF(P$64:P$428, P410)</f>
        <v>1</v>
      </c>
      <c r="R410" s="10" t="s">
        <v>53</v>
      </c>
      <c r="S410" s="11">
        <v>50</v>
      </c>
      <c r="T410" s="30" t="s">
        <v>81</v>
      </c>
      <c r="U410" s="80" t="s">
        <v>106</v>
      </c>
      <c r="V410" s="85" t="str">
        <f>VLOOKUP( U410, $R$2:$T$61, 3, FALSE )</f>
        <v>AOSmithHPTU50</v>
      </c>
      <c r="W410" s="116">
        <v>0</v>
      </c>
      <c r="X410" s="42" t="s">
        <v>8</v>
      </c>
      <c r="Y410" s="43">
        <v>42545</v>
      </c>
      <c r="Z410" s="44" t="s">
        <v>80</v>
      </c>
      <c r="AA410" s="127" t="str">
        <f t="shared" si="230"/>
        <v>2,     260513,   "HPHE2K50HD045VN 120  (50 gal)"</v>
      </c>
      <c r="AB410" s="129" t="str">
        <f t="shared" si="199"/>
        <v>Whirlpool</v>
      </c>
      <c r="AC410" s="130" t="s">
        <v>701</v>
      </c>
      <c r="AD410" s="154">
        <f>COUNTIF(AC$64:AC$428, AC410)</f>
        <v>1</v>
      </c>
      <c r="AE410" s="127" t="str">
        <f t="shared" si="231"/>
        <v xml:space="preserve">          case  HPHE2K50HD045VN 120  (50 gal)   :   "WhirlpoolHPHE2K50N"</v>
      </c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  <c r="NG410"/>
      <c r="NH410"/>
      <c r="NI410"/>
      <c r="NJ410"/>
      <c r="NK410"/>
      <c r="NL410"/>
      <c r="NM410"/>
      <c r="NN410"/>
      <c r="NO410"/>
      <c r="NP410"/>
      <c r="NQ410"/>
      <c r="NR410"/>
      <c r="NS410"/>
      <c r="NT410"/>
      <c r="NU410"/>
      <c r="NV410"/>
      <c r="NW410"/>
      <c r="NX410"/>
      <c r="NY410"/>
      <c r="NZ410"/>
      <c r="OA410"/>
      <c r="OB410"/>
      <c r="OC410"/>
      <c r="OD410"/>
      <c r="OE410"/>
      <c r="OF410"/>
      <c r="OG410"/>
      <c r="OH410"/>
      <c r="OI410"/>
      <c r="OJ410"/>
      <c r="OK410"/>
      <c r="OL410"/>
      <c r="OM410"/>
      <c r="ON410"/>
      <c r="OO410"/>
      <c r="OP410"/>
      <c r="OQ410"/>
      <c r="OR410"/>
      <c r="OS410"/>
      <c r="OT410"/>
      <c r="OU410"/>
      <c r="OV410"/>
      <c r="OW410"/>
      <c r="OX410"/>
      <c r="OY410"/>
      <c r="OZ410"/>
      <c r="PA410"/>
      <c r="PB410"/>
      <c r="PC410"/>
      <c r="PD410"/>
      <c r="PE410"/>
      <c r="PF410"/>
      <c r="PG410"/>
      <c r="PH410"/>
      <c r="PI410"/>
      <c r="PJ410"/>
      <c r="PK410"/>
      <c r="PL410"/>
      <c r="PM410"/>
      <c r="PN410"/>
      <c r="PO410"/>
      <c r="PP410"/>
      <c r="PQ410"/>
      <c r="PR410"/>
      <c r="PS410"/>
      <c r="PT410"/>
      <c r="PU410"/>
      <c r="PV410"/>
      <c r="PW410"/>
      <c r="PX410"/>
      <c r="PY410"/>
      <c r="PZ410"/>
      <c r="QA410"/>
      <c r="QB410"/>
      <c r="QC410"/>
      <c r="QD410"/>
      <c r="QE410"/>
      <c r="QF410"/>
      <c r="QG410"/>
      <c r="QH410"/>
      <c r="QI410"/>
      <c r="QJ410"/>
      <c r="QK410"/>
      <c r="QL410"/>
      <c r="QM410"/>
      <c r="QN410"/>
      <c r="QO410"/>
      <c r="QP410"/>
      <c r="QQ410"/>
      <c r="QR410"/>
      <c r="QS410"/>
      <c r="QT410"/>
      <c r="QU410"/>
      <c r="QV410"/>
      <c r="QW410"/>
      <c r="QX410"/>
      <c r="QY410"/>
      <c r="QZ410"/>
      <c r="RA410"/>
      <c r="RB410"/>
      <c r="RC410"/>
      <c r="RD410"/>
      <c r="RE410"/>
      <c r="RF410"/>
      <c r="RG410"/>
      <c r="RH410"/>
      <c r="RI410"/>
      <c r="RJ410"/>
      <c r="RK410"/>
      <c r="RL410"/>
      <c r="RM410"/>
      <c r="RN410"/>
      <c r="RO410"/>
      <c r="RP410"/>
      <c r="RQ410"/>
      <c r="RR410"/>
      <c r="RS410"/>
      <c r="RT410"/>
      <c r="RU410"/>
      <c r="RV410"/>
      <c r="RW410"/>
      <c r="RX410"/>
      <c r="RY410"/>
      <c r="RZ410"/>
      <c r="SA410"/>
      <c r="SB410"/>
      <c r="SC410"/>
      <c r="SD410"/>
      <c r="SE410"/>
      <c r="SF410"/>
      <c r="SG410"/>
      <c r="SH410"/>
      <c r="SI410"/>
      <c r="SJ410"/>
      <c r="SK410"/>
      <c r="SL410"/>
      <c r="SM410"/>
      <c r="SN410"/>
      <c r="SO410"/>
      <c r="SP410"/>
      <c r="SQ410"/>
      <c r="SR410"/>
      <c r="SS410"/>
      <c r="ST410"/>
      <c r="SU410"/>
      <c r="SV410"/>
      <c r="SW410"/>
      <c r="SX410"/>
      <c r="SY410"/>
      <c r="SZ410"/>
      <c r="TA410"/>
      <c r="TB410"/>
      <c r="TC410"/>
      <c r="TD410"/>
      <c r="TE410"/>
      <c r="TF410"/>
      <c r="TG410"/>
      <c r="TH410"/>
      <c r="TI410"/>
      <c r="TJ410"/>
      <c r="TK410"/>
      <c r="TL410"/>
      <c r="TM410"/>
      <c r="TN410"/>
      <c r="TO410"/>
      <c r="TP410"/>
      <c r="TQ410"/>
      <c r="TR410"/>
      <c r="TS410"/>
      <c r="TT410"/>
      <c r="TU410"/>
      <c r="TV410"/>
      <c r="TW410"/>
      <c r="TX410"/>
      <c r="TY410"/>
      <c r="TZ410"/>
      <c r="UA410"/>
      <c r="UB410"/>
      <c r="UC410"/>
      <c r="UD410"/>
      <c r="UE410"/>
      <c r="UF410"/>
      <c r="UG410"/>
      <c r="UH410"/>
      <c r="UI410"/>
      <c r="UJ410"/>
      <c r="UK410"/>
      <c r="UL410"/>
      <c r="UM410"/>
      <c r="UN410"/>
      <c r="UO410"/>
      <c r="UP410"/>
      <c r="UQ410"/>
      <c r="UR410"/>
      <c r="US410"/>
      <c r="UT410"/>
      <c r="UU410"/>
      <c r="UV410"/>
      <c r="UW410"/>
      <c r="UX410"/>
      <c r="UY410"/>
      <c r="UZ410"/>
      <c r="VA410"/>
      <c r="VB410"/>
      <c r="VC410"/>
      <c r="VD410"/>
      <c r="VE410"/>
      <c r="VF410"/>
      <c r="VG410"/>
      <c r="VH410"/>
      <c r="VI410"/>
      <c r="VJ410"/>
      <c r="VK410"/>
      <c r="VL410"/>
      <c r="VM410"/>
      <c r="VN410"/>
      <c r="VO410"/>
      <c r="VP410"/>
      <c r="VQ410"/>
      <c r="VR410"/>
      <c r="VS410"/>
      <c r="VT410"/>
      <c r="VU410"/>
      <c r="VV410"/>
      <c r="VW410"/>
      <c r="VX410"/>
      <c r="VY410"/>
      <c r="VZ410"/>
      <c r="WA410"/>
      <c r="WB410"/>
      <c r="WC410"/>
      <c r="WD410"/>
      <c r="WE410"/>
      <c r="WF410"/>
      <c r="WG410"/>
      <c r="WH410"/>
      <c r="WI410"/>
      <c r="WJ410"/>
      <c r="WK410"/>
      <c r="WL410"/>
      <c r="WM410"/>
      <c r="WN410"/>
      <c r="WO410"/>
      <c r="WP410"/>
      <c r="WQ410"/>
      <c r="WR410"/>
      <c r="WS410"/>
      <c r="WT410"/>
      <c r="WU410"/>
      <c r="WV410"/>
      <c r="WW410"/>
      <c r="WX410"/>
      <c r="WY410"/>
      <c r="WZ410"/>
      <c r="XA410"/>
      <c r="XB410"/>
      <c r="XC410"/>
      <c r="XD410"/>
      <c r="XE410"/>
      <c r="XF410"/>
      <c r="XG410"/>
      <c r="XH410"/>
      <c r="XI410"/>
      <c r="XJ410"/>
      <c r="XK410"/>
      <c r="XL410"/>
      <c r="XM410"/>
      <c r="XN410"/>
      <c r="XO410"/>
      <c r="XP410"/>
      <c r="XQ410"/>
      <c r="XR410"/>
      <c r="XS410"/>
      <c r="XT410"/>
      <c r="XU410"/>
      <c r="XV410"/>
      <c r="XW410"/>
      <c r="XX410"/>
      <c r="XY410"/>
      <c r="XZ410"/>
      <c r="YA410"/>
      <c r="YB410"/>
      <c r="YC410"/>
      <c r="YD410"/>
      <c r="YE410"/>
      <c r="YF410"/>
      <c r="YG410"/>
      <c r="YH410"/>
      <c r="YI410"/>
      <c r="YJ410"/>
      <c r="YK410"/>
      <c r="YL410"/>
      <c r="YM410"/>
      <c r="YN410"/>
      <c r="YO410"/>
      <c r="YP410"/>
      <c r="YQ410"/>
      <c r="YR410"/>
      <c r="YS410"/>
      <c r="YT410"/>
      <c r="YU410"/>
      <c r="YV410"/>
      <c r="YW410"/>
      <c r="YX410"/>
      <c r="YY410"/>
      <c r="YZ410"/>
      <c r="ZA410"/>
      <c r="ZB410"/>
      <c r="ZC410"/>
      <c r="ZD410"/>
      <c r="ZE410"/>
      <c r="ZF410"/>
      <c r="ZG410"/>
      <c r="ZH410"/>
      <c r="ZI410"/>
      <c r="ZJ410"/>
      <c r="ZK410"/>
      <c r="ZL410"/>
      <c r="ZM410"/>
      <c r="ZN410"/>
      <c r="ZO410"/>
      <c r="ZP410"/>
      <c r="ZQ410"/>
      <c r="ZR410"/>
      <c r="ZS410"/>
      <c r="ZT410"/>
      <c r="ZU410"/>
      <c r="ZV410"/>
      <c r="ZW410"/>
      <c r="ZX410"/>
      <c r="ZY410"/>
      <c r="ZZ410"/>
      <c r="AAA410"/>
      <c r="AAB410"/>
      <c r="AAC410"/>
      <c r="AAD410"/>
      <c r="AAE410"/>
      <c r="AAF410"/>
      <c r="AAG410"/>
      <c r="AAH410"/>
      <c r="AAI410"/>
      <c r="AAJ410"/>
      <c r="AAK410"/>
      <c r="AAL410"/>
      <c r="AAM410"/>
      <c r="AAN410"/>
      <c r="AAO410"/>
      <c r="AAP410"/>
      <c r="AAQ410"/>
      <c r="AAR410"/>
      <c r="AAS410"/>
      <c r="AAT410"/>
      <c r="AAU410"/>
      <c r="AAV410"/>
      <c r="AAW410"/>
      <c r="AAX410"/>
      <c r="AAY410"/>
      <c r="AAZ410"/>
      <c r="ABA410"/>
      <c r="ABB410"/>
      <c r="ABC410"/>
      <c r="ABD410"/>
      <c r="ABE410"/>
      <c r="ABF410"/>
      <c r="ABG410"/>
      <c r="ABH410"/>
      <c r="ABI410"/>
      <c r="ABJ410"/>
      <c r="ABK410"/>
      <c r="ABL410"/>
      <c r="ABM410"/>
      <c r="ABN410"/>
      <c r="ABO410"/>
      <c r="ABP410"/>
      <c r="ABQ410"/>
      <c r="ABR410"/>
      <c r="ABS410"/>
      <c r="ABT410"/>
      <c r="ABU410"/>
      <c r="ABV410"/>
      <c r="ABW410"/>
      <c r="ABX410"/>
      <c r="ABY410"/>
      <c r="ABZ410"/>
      <c r="ACA410"/>
      <c r="ACB410"/>
      <c r="ACC410"/>
      <c r="ACD410"/>
      <c r="ACE410"/>
      <c r="ACF410"/>
      <c r="ACG410"/>
      <c r="ACH410"/>
      <c r="ACI410"/>
      <c r="ACJ410"/>
      <c r="ACK410"/>
      <c r="ACL410"/>
      <c r="ACM410"/>
      <c r="ACN410"/>
      <c r="ACO410"/>
      <c r="ACP410"/>
      <c r="ACQ410"/>
      <c r="ACR410"/>
      <c r="ACS410"/>
      <c r="ACT410"/>
      <c r="ACU410"/>
      <c r="ACV410"/>
      <c r="ACW410"/>
      <c r="ACX410"/>
      <c r="ACY410"/>
      <c r="ACZ410"/>
      <c r="ADA410"/>
      <c r="ADB410"/>
      <c r="ADC410"/>
      <c r="ADD410"/>
      <c r="ADE410"/>
      <c r="ADF410"/>
      <c r="ADG410"/>
      <c r="ADH410"/>
      <c r="ADI410"/>
      <c r="ADJ410"/>
      <c r="ADK410"/>
      <c r="ADL410"/>
      <c r="ADM410"/>
      <c r="ADN410"/>
      <c r="ADO410"/>
      <c r="ADP410"/>
      <c r="ADQ410"/>
      <c r="ADR410"/>
      <c r="ADS410"/>
      <c r="ADT410"/>
      <c r="ADU410"/>
      <c r="ADV410"/>
      <c r="ADW410"/>
      <c r="ADX410"/>
      <c r="ADY410"/>
      <c r="ADZ410"/>
      <c r="AEA410"/>
      <c r="AEB410"/>
      <c r="AEC410"/>
      <c r="AED410"/>
      <c r="AEE410"/>
      <c r="AEF410"/>
      <c r="AEG410"/>
      <c r="AEH410"/>
      <c r="AEI410"/>
      <c r="AEJ410"/>
      <c r="AEK410"/>
      <c r="AEL410"/>
      <c r="AEM410"/>
      <c r="AEN410"/>
      <c r="AEO410"/>
      <c r="AEP410"/>
      <c r="AEQ410"/>
      <c r="AER410"/>
      <c r="AES410"/>
      <c r="AET410"/>
      <c r="AEU410"/>
      <c r="AEV410"/>
      <c r="AEW410"/>
      <c r="AEX410"/>
      <c r="AEY410"/>
      <c r="AEZ410"/>
      <c r="AFA410"/>
      <c r="AFB410"/>
      <c r="AFC410"/>
      <c r="AFD410"/>
      <c r="AFE410"/>
      <c r="AFF410"/>
      <c r="AFG410"/>
      <c r="AFH410"/>
      <c r="AFI410"/>
      <c r="AFJ410"/>
      <c r="AFK410"/>
      <c r="AFL410"/>
      <c r="AFM410"/>
      <c r="AFN410"/>
      <c r="AFO410"/>
      <c r="AFP410"/>
      <c r="AFQ410"/>
      <c r="AFR410"/>
      <c r="AFS410"/>
      <c r="AFT410"/>
      <c r="AFU410"/>
      <c r="AFV410"/>
      <c r="AFW410"/>
      <c r="AFX410"/>
      <c r="AFY410"/>
      <c r="AFZ410"/>
      <c r="AGA410"/>
      <c r="AGB410"/>
      <c r="AGC410"/>
      <c r="AGD410"/>
      <c r="AGE410"/>
      <c r="AGF410"/>
      <c r="AGG410"/>
      <c r="AGH410"/>
      <c r="AGI410"/>
      <c r="AGJ410"/>
      <c r="AGK410"/>
      <c r="AGL410"/>
      <c r="AGM410"/>
      <c r="AGN410"/>
      <c r="AGO410"/>
      <c r="AGP410"/>
      <c r="AGQ410"/>
      <c r="AGR410"/>
      <c r="AGS410"/>
      <c r="AGT410"/>
      <c r="AGU410"/>
      <c r="AGV410"/>
      <c r="AGW410"/>
      <c r="AGX410"/>
      <c r="AGY410"/>
      <c r="AGZ410"/>
      <c r="AHA410"/>
      <c r="AHB410"/>
      <c r="AHC410"/>
      <c r="AHD410"/>
      <c r="AHE410"/>
      <c r="AHF410"/>
      <c r="AHG410"/>
      <c r="AHH410"/>
      <c r="AHI410"/>
      <c r="AHJ410"/>
      <c r="AHK410"/>
      <c r="AHL410"/>
      <c r="AHM410"/>
      <c r="AHN410"/>
      <c r="AHO410"/>
      <c r="AHP410"/>
      <c r="AHQ410"/>
      <c r="AHR410"/>
      <c r="AHS410"/>
      <c r="AHT410"/>
      <c r="AHU410"/>
      <c r="AHV410"/>
      <c r="AHW410"/>
      <c r="AHX410"/>
      <c r="AHY410"/>
      <c r="AHZ410"/>
      <c r="AIA410"/>
      <c r="AIB410"/>
      <c r="AIC410"/>
      <c r="AID410"/>
      <c r="AIE410"/>
      <c r="AIF410"/>
      <c r="AIG410"/>
      <c r="AIH410"/>
      <c r="AII410"/>
      <c r="AIJ410"/>
      <c r="AIK410"/>
      <c r="AIL410"/>
      <c r="AIM410"/>
      <c r="AIN410"/>
      <c r="AIO410"/>
      <c r="AIP410"/>
      <c r="AIQ410"/>
      <c r="AIR410"/>
      <c r="AIS410"/>
      <c r="AIT410"/>
      <c r="AIU410"/>
      <c r="AIV410"/>
      <c r="AIW410"/>
      <c r="AIX410"/>
      <c r="AIY410"/>
      <c r="AIZ410"/>
      <c r="AJA410"/>
      <c r="AJB410"/>
      <c r="AJC410"/>
      <c r="AJD410"/>
      <c r="AJE410"/>
      <c r="AJF410"/>
      <c r="AJG410"/>
      <c r="AJH410"/>
      <c r="AJI410"/>
      <c r="AJJ410"/>
      <c r="AJK410"/>
      <c r="AJL410"/>
      <c r="AJM410"/>
      <c r="AJN410"/>
      <c r="AJO410"/>
      <c r="AJP410"/>
      <c r="AJQ410"/>
      <c r="AJR410"/>
      <c r="AJS410"/>
      <c r="AJT410"/>
      <c r="AJU410"/>
      <c r="AJV410"/>
      <c r="AJW410"/>
      <c r="AJX410"/>
      <c r="AJY410"/>
      <c r="AJZ410"/>
      <c r="AKA410"/>
      <c r="AKB410"/>
      <c r="AKC410"/>
      <c r="AKD410"/>
      <c r="AKE410"/>
      <c r="AKF410"/>
      <c r="AKG410"/>
      <c r="AKH410"/>
      <c r="AKI410"/>
      <c r="AKJ410"/>
      <c r="AKK410"/>
      <c r="AKL410"/>
      <c r="AKM410"/>
      <c r="AKN410"/>
      <c r="AKO410"/>
      <c r="AKP410"/>
      <c r="AKQ410"/>
      <c r="AKR410"/>
      <c r="AKS410"/>
      <c r="AKT410"/>
      <c r="AKU410"/>
      <c r="AKV410"/>
      <c r="AKW410"/>
      <c r="AKX410"/>
      <c r="AKY410"/>
      <c r="AKZ410"/>
      <c r="ALA410"/>
      <c r="ALB410"/>
      <c r="ALC410"/>
      <c r="ALD410"/>
      <c r="ALE410"/>
      <c r="ALF410"/>
      <c r="ALG410"/>
      <c r="ALH410"/>
      <c r="ALI410"/>
      <c r="ALJ410"/>
      <c r="ALK410"/>
      <c r="ALL410"/>
      <c r="ALM410"/>
      <c r="ALN410"/>
      <c r="ALO410"/>
      <c r="ALP410"/>
      <c r="ALQ410"/>
      <c r="ALR410"/>
      <c r="ALS410"/>
      <c r="ALT410"/>
      <c r="ALU410"/>
      <c r="ALV410"/>
      <c r="ALW410"/>
      <c r="ALX410"/>
      <c r="ALY410"/>
      <c r="ALZ410"/>
      <c r="AMA410"/>
      <c r="AMB410"/>
      <c r="AMC410"/>
      <c r="AMD410"/>
      <c r="AME410"/>
      <c r="AMF410"/>
      <c r="AMG410"/>
      <c r="AMH410"/>
      <c r="AMI410"/>
      <c r="AMJ410"/>
      <c r="AMK410"/>
      <c r="AML410"/>
      <c r="AMM410"/>
      <c r="AMN410"/>
      <c r="AMO410"/>
      <c r="AMP410"/>
      <c r="AMQ410"/>
      <c r="AMR410"/>
      <c r="AMS410"/>
      <c r="AMT410"/>
      <c r="AMU410"/>
      <c r="AMV410"/>
      <c r="AMW410"/>
      <c r="AMX410"/>
      <c r="AMY410"/>
      <c r="AMZ410" s="6"/>
      <c r="ANA410" s="6"/>
      <c r="ANB410" s="6"/>
    </row>
    <row r="411" spans="3:1042" s="28" customFormat="1" x14ac:dyDescent="0.25">
      <c r="C411" s="6" t="str">
        <f t="shared" si="217"/>
        <v>Whirlpool</v>
      </c>
      <c r="D411" s="6" t="str">
        <f t="shared" si="218"/>
        <v>HPHE2K66HD045V 120  (66 gal)</v>
      </c>
      <c r="E411" s="6">
        <f t="shared" si="242"/>
        <v>260614</v>
      </c>
      <c r="F411" s="55">
        <f t="shared" si="152"/>
        <v>66</v>
      </c>
      <c r="G411" s="6" t="str">
        <f t="shared" si="219"/>
        <v>AOSmithHPTU66</v>
      </c>
      <c r="H411" s="117">
        <f t="shared" si="238"/>
        <v>0</v>
      </c>
      <c r="I411" s="157" t="str">
        <f t="shared" si="243"/>
        <v>WhirlpoolHPHE2K66</v>
      </c>
      <c r="J411" s="91" t="s">
        <v>192</v>
      </c>
      <c r="K411" s="32">
        <v>3</v>
      </c>
      <c r="L411" s="75">
        <f t="shared" si="239"/>
        <v>26</v>
      </c>
      <c r="M411" s="9" t="s">
        <v>50</v>
      </c>
      <c r="N411" s="62">
        <f t="shared" si="241"/>
        <v>6</v>
      </c>
      <c r="O411" s="62">
        <f xml:space="preserve"> (L411*10000) + (N411*100) + VLOOKUP( U411, $R$2:$T$61, 2, FALSE )</f>
        <v>260614</v>
      </c>
      <c r="P411" s="59" t="str">
        <f t="shared" si="232"/>
        <v>HPHE2K66HD045V 120  (66 gal)</v>
      </c>
      <c r="Q411" s="156">
        <f>COUNTIF(P$64:P$428, P411)</f>
        <v>1</v>
      </c>
      <c r="R411" s="10" t="s">
        <v>54</v>
      </c>
      <c r="S411" s="11">
        <v>66</v>
      </c>
      <c r="T411" s="30" t="s">
        <v>82</v>
      </c>
      <c r="U411" s="80" t="s">
        <v>102</v>
      </c>
      <c r="V411" s="85" t="str">
        <f>VLOOKUP( U411, $R$2:$T$61, 3, FALSE )</f>
        <v>AOSmithHPTU66</v>
      </c>
      <c r="W411" s="116">
        <v>0</v>
      </c>
      <c r="X411" s="42">
        <v>3</v>
      </c>
      <c r="Y411" s="43">
        <v>42545</v>
      </c>
      <c r="Z411" s="44" t="s">
        <v>80</v>
      </c>
      <c r="AA411" s="127" t="str">
        <f t="shared" si="230"/>
        <v>2,     260614,   "HPHE2K66HD045V 120  (66 gal)"</v>
      </c>
      <c r="AB411" s="129" t="str">
        <f t="shared" si="199"/>
        <v>Whirlpool</v>
      </c>
      <c r="AC411" s="130" t="s">
        <v>702</v>
      </c>
      <c r="AD411" s="154">
        <f>COUNTIF(AC$64:AC$428, AC411)</f>
        <v>1</v>
      </c>
      <c r="AE411" s="127" t="str">
        <f t="shared" si="231"/>
        <v xml:space="preserve">          case  HPHE2K66HD045V 120  (66 gal)   :   "WhirlpoolHPHE2K66"</v>
      </c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  <c r="NG411"/>
      <c r="NH411"/>
      <c r="NI411"/>
      <c r="NJ411"/>
      <c r="NK411"/>
      <c r="NL411"/>
      <c r="NM411"/>
      <c r="NN411"/>
      <c r="NO411"/>
      <c r="NP411"/>
      <c r="NQ411"/>
      <c r="NR411"/>
      <c r="NS411"/>
      <c r="NT411"/>
      <c r="NU411"/>
      <c r="NV411"/>
      <c r="NW411"/>
      <c r="NX411"/>
      <c r="NY411"/>
      <c r="NZ411"/>
      <c r="OA411"/>
      <c r="OB411"/>
      <c r="OC411"/>
      <c r="OD411"/>
      <c r="OE411"/>
      <c r="OF411"/>
      <c r="OG411"/>
      <c r="OH411"/>
      <c r="OI411"/>
      <c r="OJ411"/>
      <c r="OK411"/>
      <c r="OL411"/>
      <c r="OM411"/>
      <c r="ON411"/>
      <c r="OO411"/>
      <c r="OP411"/>
      <c r="OQ411"/>
      <c r="OR411"/>
      <c r="OS411"/>
      <c r="OT411"/>
      <c r="OU411"/>
      <c r="OV411"/>
      <c r="OW411"/>
      <c r="OX411"/>
      <c r="OY411"/>
      <c r="OZ411"/>
      <c r="PA411"/>
      <c r="PB411"/>
      <c r="PC411"/>
      <c r="PD411"/>
      <c r="PE411"/>
      <c r="PF411"/>
      <c r="PG411"/>
      <c r="PH411"/>
      <c r="PI411"/>
      <c r="PJ411"/>
      <c r="PK411"/>
      <c r="PL411"/>
      <c r="PM411"/>
      <c r="PN411"/>
      <c r="PO411"/>
      <c r="PP411"/>
      <c r="PQ411"/>
      <c r="PR411"/>
      <c r="PS411"/>
      <c r="PT411"/>
      <c r="PU411"/>
      <c r="PV411"/>
      <c r="PW411"/>
      <c r="PX411"/>
      <c r="PY411"/>
      <c r="PZ411"/>
      <c r="QA411"/>
      <c r="QB411"/>
      <c r="QC411"/>
      <c r="QD411"/>
      <c r="QE411"/>
      <c r="QF411"/>
      <c r="QG411"/>
      <c r="QH411"/>
      <c r="QI411"/>
      <c r="QJ411"/>
      <c r="QK411"/>
      <c r="QL411"/>
      <c r="QM411"/>
      <c r="QN411"/>
      <c r="QO411"/>
      <c r="QP411"/>
      <c r="QQ411"/>
      <c r="QR411"/>
      <c r="QS411"/>
      <c r="QT411"/>
      <c r="QU411"/>
      <c r="QV411"/>
      <c r="QW411"/>
      <c r="QX411"/>
      <c r="QY411"/>
      <c r="QZ411"/>
      <c r="RA411"/>
      <c r="RB411"/>
      <c r="RC411"/>
      <c r="RD411"/>
      <c r="RE411"/>
      <c r="RF411"/>
      <c r="RG411"/>
      <c r="RH411"/>
      <c r="RI411"/>
      <c r="RJ411"/>
      <c r="RK411"/>
      <c r="RL411"/>
      <c r="RM411"/>
      <c r="RN411"/>
      <c r="RO411"/>
      <c r="RP411"/>
      <c r="RQ411"/>
      <c r="RR411"/>
      <c r="RS411"/>
      <c r="RT411"/>
      <c r="RU411"/>
      <c r="RV411"/>
      <c r="RW411"/>
      <c r="RX411"/>
      <c r="RY411"/>
      <c r="RZ411"/>
      <c r="SA411"/>
      <c r="SB411"/>
      <c r="SC411"/>
      <c r="SD411"/>
      <c r="SE411"/>
      <c r="SF411"/>
      <c r="SG411"/>
      <c r="SH411"/>
      <c r="SI411"/>
      <c r="SJ411"/>
      <c r="SK411"/>
      <c r="SL411"/>
      <c r="SM411"/>
      <c r="SN411"/>
      <c r="SO411"/>
      <c r="SP411"/>
      <c r="SQ411"/>
      <c r="SR411"/>
      <c r="SS411"/>
      <c r="ST411"/>
      <c r="SU411"/>
      <c r="SV411"/>
      <c r="SW411"/>
      <c r="SX411"/>
      <c r="SY411"/>
      <c r="SZ411"/>
      <c r="TA411"/>
      <c r="TB411"/>
      <c r="TC411"/>
      <c r="TD411"/>
      <c r="TE411"/>
      <c r="TF411"/>
      <c r="TG411"/>
      <c r="TH411"/>
      <c r="TI411"/>
      <c r="TJ411"/>
      <c r="TK411"/>
      <c r="TL411"/>
      <c r="TM411"/>
      <c r="TN411"/>
      <c r="TO411"/>
      <c r="TP411"/>
      <c r="TQ411"/>
      <c r="TR411"/>
      <c r="TS411"/>
      <c r="TT411"/>
      <c r="TU411"/>
      <c r="TV411"/>
      <c r="TW411"/>
      <c r="TX411"/>
      <c r="TY411"/>
      <c r="TZ411"/>
      <c r="UA411"/>
      <c r="UB411"/>
      <c r="UC411"/>
      <c r="UD411"/>
      <c r="UE411"/>
      <c r="UF411"/>
      <c r="UG411"/>
      <c r="UH411"/>
      <c r="UI411"/>
      <c r="UJ411"/>
      <c r="UK411"/>
      <c r="UL411"/>
      <c r="UM411"/>
      <c r="UN411"/>
      <c r="UO411"/>
      <c r="UP411"/>
      <c r="UQ411"/>
      <c r="UR411"/>
      <c r="US411"/>
      <c r="UT411"/>
      <c r="UU411"/>
      <c r="UV411"/>
      <c r="UW411"/>
      <c r="UX411"/>
      <c r="UY411"/>
      <c r="UZ411"/>
      <c r="VA411"/>
      <c r="VB411"/>
      <c r="VC411"/>
      <c r="VD411"/>
      <c r="VE411"/>
      <c r="VF411"/>
      <c r="VG411"/>
      <c r="VH411"/>
      <c r="VI411"/>
      <c r="VJ411"/>
      <c r="VK411"/>
      <c r="VL411"/>
      <c r="VM411"/>
      <c r="VN411"/>
      <c r="VO411"/>
      <c r="VP411"/>
      <c r="VQ411"/>
      <c r="VR411"/>
      <c r="VS411"/>
      <c r="VT411"/>
      <c r="VU411"/>
      <c r="VV411"/>
      <c r="VW411"/>
      <c r="VX411"/>
      <c r="VY411"/>
      <c r="VZ411"/>
      <c r="WA411"/>
      <c r="WB411"/>
      <c r="WC411"/>
      <c r="WD411"/>
      <c r="WE411"/>
      <c r="WF411"/>
      <c r="WG411"/>
      <c r="WH411"/>
      <c r="WI411"/>
      <c r="WJ411"/>
      <c r="WK411"/>
      <c r="WL411"/>
      <c r="WM411"/>
      <c r="WN411"/>
      <c r="WO411"/>
      <c r="WP411"/>
      <c r="WQ411"/>
      <c r="WR411"/>
      <c r="WS411"/>
      <c r="WT411"/>
      <c r="WU411"/>
      <c r="WV411"/>
      <c r="WW411"/>
      <c r="WX411"/>
      <c r="WY411"/>
      <c r="WZ411"/>
      <c r="XA411"/>
      <c r="XB411"/>
      <c r="XC411"/>
      <c r="XD411"/>
      <c r="XE411"/>
      <c r="XF411"/>
      <c r="XG411"/>
      <c r="XH411"/>
      <c r="XI411"/>
      <c r="XJ411"/>
      <c r="XK411"/>
      <c r="XL411"/>
      <c r="XM411"/>
      <c r="XN411"/>
      <c r="XO411"/>
      <c r="XP411"/>
      <c r="XQ411"/>
      <c r="XR411"/>
      <c r="XS411"/>
      <c r="XT411"/>
      <c r="XU411"/>
      <c r="XV411"/>
      <c r="XW411"/>
      <c r="XX411"/>
      <c r="XY411"/>
      <c r="XZ411"/>
      <c r="YA411"/>
      <c r="YB411"/>
      <c r="YC411"/>
      <c r="YD411"/>
      <c r="YE411"/>
      <c r="YF411"/>
      <c r="YG411"/>
      <c r="YH411"/>
      <c r="YI411"/>
      <c r="YJ411"/>
      <c r="YK411"/>
      <c r="YL411"/>
      <c r="YM411"/>
      <c r="YN411"/>
      <c r="YO411"/>
      <c r="YP411"/>
      <c r="YQ411"/>
      <c r="YR411"/>
      <c r="YS411"/>
      <c r="YT411"/>
      <c r="YU411"/>
      <c r="YV411"/>
      <c r="YW411"/>
      <c r="YX411"/>
      <c r="YY411"/>
      <c r="YZ411"/>
      <c r="ZA411"/>
      <c r="ZB411"/>
      <c r="ZC411"/>
      <c r="ZD411"/>
      <c r="ZE411"/>
      <c r="ZF411"/>
      <c r="ZG411"/>
      <c r="ZH411"/>
      <c r="ZI411"/>
      <c r="ZJ411"/>
      <c r="ZK411"/>
      <c r="ZL411"/>
      <c r="ZM411"/>
      <c r="ZN411"/>
      <c r="ZO411"/>
      <c r="ZP411"/>
      <c r="ZQ411"/>
      <c r="ZR411"/>
      <c r="ZS411"/>
      <c r="ZT411"/>
      <c r="ZU411"/>
      <c r="ZV411"/>
      <c r="ZW411"/>
      <c r="ZX411"/>
      <c r="ZY411"/>
      <c r="ZZ411"/>
      <c r="AAA411"/>
      <c r="AAB411"/>
      <c r="AAC411"/>
      <c r="AAD411"/>
      <c r="AAE411"/>
      <c r="AAF411"/>
      <c r="AAG411"/>
      <c r="AAH411"/>
      <c r="AAI411"/>
      <c r="AAJ411"/>
      <c r="AAK411"/>
      <c r="AAL411"/>
      <c r="AAM411"/>
      <c r="AAN411"/>
      <c r="AAO411"/>
      <c r="AAP411"/>
      <c r="AAQ411"/>
      <c r="AAR411"/>
      <c r="AAS411"/>
      <c r="AAT411"/>
      <c r="AAU411"/>
      <c r="AAV411"/>
      <c r="AAW411"/>
      <c r="AAX411"/>
      <c r="AAY411"/>
      <c r="AAZ411"/>
      <c r="ABA411"/>
      <c r="ABB411"/>
      <c r="ABC411"/>
      <c r="ABD411"/>
      <c r="ABE411"/>
      <c r="ABF411"/>
      <c r="ABG411"/>
      <c r="ABH411"/>
      <c r="ABI411"/>
      <c r="ABJ411"/>
      <c r="ABK411"/>
      <c r="ABL411"/>
      <c r="ABM411"/>
      <c r="ABN411"/>
      <c r="ABO411"/>
      <c r="ABP411"/>
      <c r="ABQ411"/>
      <c r="ABR411"/>
      <c r="ABS411"/>
      <c r="ABT411"/>
      <c r="ABU411"/>
      <c r="ABV411"/>
      <c r="ABW411"/>
      <c r="ABX411"/>
      <c r="ABY411"/>
      <c r="ABZ411"/>
      <c r="ACA411"/>
      <c r="ACB411"/>
      <c r="ACC411"/>
      <c r="ACD411"/>
      <c r="ACE411"/>
      <c r="ACF411"/>
      <c r="ACG411"/>
      <c r="ACH411"/>
      <c r="ACI411"/>
      <c r="ACJ411"/>
      <c r="ACK411"/>
      <c r="ACL411"/>
      <c r="ACM411"/>
      <c r="ACN411"/>
      <c r="ACO411"/>
      <c r="ACP411"/>
      <c r="ACQ411"/>
      <c r="ACR411"/>
      <c r="ACS411"/>
      <c r="ACT411"/>
      <c r="ACU411"/>
      <c r="ACV411"/>
      <c r="ACW411"/>
      <c r="ACX411"/>
      <c r="ACY411"/>
      <c r="ACZ411"/>
      <c r="ADA411"/>
      <c r="ADB411"/>
      <c r="ADC411"/>
      <c r="ADD411"/>
      <c r="ADE411"/>
      <c r="ADF411"/>
      <c r="ADG411"/>
      <c r="ADH411"/>
      <c r="ADI411"/>
      <c r="ADJ411"/>
      <c r="ADK411"/>
      <c r="ADL411"/>
      <c r="ADM411"/>
      <c r="ADN411"/>
      <c r="ADO411"/>
      <c r="ADP411"/>
      <c r="ADQ411"/>
      <c r="ADR411"/>
      <c r="ADS411"/>
      <c r="ADT411"/>
      <c r="ADU411"/>
      <c r="ADV411"/>
      <c r="ADW411"/>
      <c r="ADX411"/>
      <c r="ADY411"/>
      <c r="ADZ411"/>
      <c r="AEA411"/>
      <c r="AEB411"/>
      <c r="AEC411"/>
      <c r="AED411"/>
      <c r="AEE411"/>
      <c r="AEF411"/>
      <c r="AEG411"/>
      <c r="AEH411"/>
      <c r="AEI411"/>
      <c r="AEJ411"/>
      <c r="AEK411"/>
      <c r="AEL411"/>
      <c r="AEM411"/>
      <c r="AEN411"/>
      <c r="AEO411"/>
      <c r="AEP411"/>
      <c r="AEQ411"/>
      <c r="AER411"/>
      <c r="AES411"/>
      <c r="AET411"/>
      <c r="AEU411"/>
      <c r="AEV411"/>
      <c r="AEW411"/>
      <c r="AEX411"/>
      <c r="AEY411"/>
      <c r="AEZ411"/>
      <c r="AFA411"/>
      <c r="AFB411"/>
      <c r="AFC411"/>
      <c r="AFD411"/>
      <c r="AFE411"/>
      <c r="AFF411"/>
      <c r="AFG411"/>
      <c r="AFH411"/>
      <c r="AFI411"/>
      <c r="AFJ411"/>
      <c r="AFK411"/>
      <c r="AFL411"/>
      <c r="AFM411"/>
      <c r="AFN411"/>
      <c r="AFO411"/>
      <c r="AFP411"/>
      <c r="AFQ411"/>
      <c r="AFR411"/>
      <c r="AFS411"/>
      <c r="AFT411"/>
      <c r="AFU411"/>
      <c r="AFV411"/>
      <c r="AFW411"/>
      <c r="AFX411"/>
      <c r="AFY411"/>
      <c r="AFZ411"/>
      <c r="AGA411"/>
      <c r="AGB411"/>
      <c r="AGC411"/>
      <c r="AGD411"/>
      <c r="AGE411"/>
      <c r="AGF411"/>
      <c r="AGG411"/>
      <c r="AGH411"/>
      <c r="AGI411"/>
      <c r="AGJ411"/>
      <c r="AGK411"/>
      <c r="AGL411"/>
      <c r="AGM411"/>
      <c r="AGN411"/>
      <c r="AGO411"/>
      <c r="AGP411"/>
      <c r="AGQ411"/>
      <c r="AGR411"/>
      <c r="AGS411"/>
      <c r="AGT411"/>
      <c r="AGU411"/>
      <c r="AGV411"/>
      <c r="AGW411"/>
      <c r="AGX411"/>
      <c r="AGY411"/>
      <c r="AGZ411"/>
      <c r="AHA411"/>
      <c r="AHB411"/>
      <c r="AHC411"/>
      <c r="AHD411"/>
      <c r="AHE411"/>
      <c r="AHF411"/>
      <c r="AHG411"/>
      <c r="AHH411"/>
      <c r="AHI411"/>
      <c r="AHJ411"/>
      <c r="AHK411"/>
      <c r="AHL411"/>
      <c r="AHM411"/>
      <c r="AHN411"/>
      <c r="AHO411"/>
      <c r="AHP411"/>
      <c r="AHQ411"/>
      <c r="AHR411"/>
      <c r="AHS411"/>
      <c r="AHT411"/>
      <c r="AHU411"/>
      <c r="AHV411"/>
      <c r="AHW411"/>
      <c r="AHX411"/>
      <c r="AHY411"/>
      <c r="AHZ411"/>
      <c r="AIA411"/>
      <c r="AIB411"/>
      <c r="AIC411"/>
      <c r="AID411"/>
      <c r="AIE411"/>
      <c r="AIF411"/>
      <c r="AIG411"/>
      <c r="AIH411"/>
      <c r="AII411"/>
      <c r="AIJ411"/>
      <c r="AIK411"/>
      <c r="AIL411"/>
      <c r="AIM411"/>
      <c r="AIN411"/>
      <c r="AIO411"/>
      <c r="AIP411"/>
      <c r="AIQ411"/>
      <c r="AIR411"/>
      <c r="AIS411"/>
      <c r="AIT411"/>
      <c r="AIU411"/>
      <c r="AIV411"/>
      <c r="AIW411"/>
      <c r="AIX411"/>
      <c r="AIY411"/>
      <c r="AIZ411"/>
      <c r="AJA411"/>
      <c r="AJB411"/>
      <c r="AJC411"/>
      <c r="AJD411"/>
      <c r="AJE411"/>
      <c r="AJF411"/>
      <c r="AJG411"/>
      <c r="AJH411"/>
      <c r="AJI411"/>
      <c r="AJJ411"/>
      <c r="AJK411"/>
      <c r="AJL411"/>
      <c r="AJM411"/>
      <c r="AJN411"/>
      <c r="AJO411"/>
      <c r="AJP411"/>
      <c r="AJQ411"/>
      <c r="AJR411"/>
      <c r="AJS411"/>
      <c r="AJT411"/>
      <c r="AJU411"/>
      <c r="AJV411"/>
      <c r="AJW411"/>
      <c r="AJX411"/>
      <c r="AJY411"/>
      <c r="AJZ411"/>
      <c r="AKA411"/>
      <c r="AKB411"/>
      <c r="AKC411"/>
      <c r="AKD411"/>
      <c r="AKE411"/>
      <c r="AKF411"/>
      <c r="AKG411"/>
      <c r="AKH411"/>
      <c r="AKI411"/>
      <c r="AKJ411"/>
      <c r="AKK411"/>
      <c r="AKL411"/>
      <c r="AKM411"/>
      <c r="AKN411"/>
      <c r="AKO411"/>
      <c r="AKP411"/>
      <c r="AKQ411"/>
      <c r="AKR411"/>
      <c r="AKS411"/>
      <c r="AKT411"/>
      <c r="AKU411"/>
      <c r="AKV411"/>
      <c r="AKW411"/>
      <c r="AKX411"/>
      <c r="AKY411"/>
      <c r="AKZ411"/>
      <c r="ALA411"/>
      <c r="ALB411"/>
      <c r="ALC411"/>
      <c r="ALD411"/>
      <c r="ALE411"/>
      <c r="ALF411"/>
      <c r="ALG411"/>
      <c r="ALH411"/>
      <c r="ALI411"/>
      <c r="ALJ411"/>
      <c r="ALK411"/>
      <c r="ALL411"/>
      <c r="ALM411"/>
      <c r="ALN411"/>
      <c r="ALO411"/>
      <c r="ALP411"/>
      <c r="ALQ411"/>
      <c r="ALR411"/>
      <c r="ALS411"/>
      <c r="ALT411"/>
      <c r="ALU411"/>
      <c r="ALV411"/>
      <c r="ALW411"/>
      <c r="ALX411"/>
      <c r="ALY411"/>
      <c r="ALZ411"/>
      <c r="AMA411"/>
      <c r="AMB411"/>
      <c r="AMC411"/>
      <c r="AMD411"/>
      <c r="AME411"/>
      <c r="AMF411"/>
      <c r="AMG411"/>
      <c r="AMH411"/>
      <c r="AMI411"/>
      <c r="AMJ411"/>
      <c r="AMK411"/>
      <c r="AML411"/>
      <c r="AMM411"/>
      <c r="AMN411"/>
      <c r="AMO411"/>
      <c r="AMP411"/>
      <c r="AMQ411"/>
      <c r="AMR411"/>
      <c r="AMS411"/>
      <c r="AMT411"/>
      <c r="AMU411"/>
      <c r="AMV411"/>
      <c r="AMW411"/>
      <c r="AMX411"/>
      <c r="AMY411"/>
      <c r="AMZ411" s="6"/>
      <c r="ANA411" s="6"/>
      <c r="ANB411" s="6"/>
    </row>
    <row r="412" spans="3:1042" s="28" customFormat="1" x14ac:dyDescent="0.25">
      <c r="C412" s="6" t="str">
        <f t="shared" si="217"/>
        <v>Whirlpool</v>
      </c>
      <c r="D412" s="6" t="str">
        <f t="shared" si="218"/>
        <v>HPHE2K66HD045VC 120  (66 gal)</v>
      </c>
      <c r="E412" s="6">
        <f t="shared" si="242"/>
        <v>260714</v>
      </c>
      <c r="F412" s="55">
        <f t="shared" si="152"/>
        <v>66</v>
      </c>
      <c r="G412" s="6" t="str">
        <f t="shared" si="219"/>
        <v>AOSmithHPTU66</v>
      </c>
      <c r="H412" s="117">
        <f t="shared" si="238"/>
        <v>0</v>
      </c>
      <c r="I412" s="157" t="str">
        <f t="shared" si="243"/>
        <v>WhirlpoolHPHE2K66C</v>
      </c>
      <c r="J412" s="91" t="s">
        <v>192</v>
      </c>
      <c r="K412" s="32">
        <v>3</v>
      </c>
      <c r="L412" s="75">
        <f t="shared" si="239"/>
        <v>26</v>
      </c>
      <c r="M412" s="9" t="s">
        <v>50</v>
      </c>
      <c r="N412" s="62">
        <f t="shared" si="241"/>
        <v>7</v>
      </c>
      <c r="O412" s="62">
        <f xml:space="preserve"> (L412*10000) + (N412*100) + VLOOKUP( U412, $R$2:$T$61, 2, FALSE )</f>
        <v>260714</v>
      </c>
      <c r="P412" s="59" t="str">
        <f t="shared" si="232"/>
        <v>HPHE2K66HD045VC 120  (66 gal)</v>
      </c>
      <c r="Q412" s="156">
        <f>COUNTIF(P$64:P$428, P412)</f>
        <v>1</v>
      </c>
      <c r="R412" s="10" t="s">
        <v>55</v>
      </c>
      <c r="S412" s="11">
        <v>66</v>
      </c>
      <c r="T412" s="30" t="s">
        <v>82</v>
      </c>
      <c r="U412" s="80" t="s">
        <v>102</v>
      </c>
      <c r="V412" s="85" t="str">
        <f>VLOOKUP( U412, $R$2:$T$61, 3, FALSE )</f>
        <v>AOSmithHPTU66</v>
      </c>
      <c r="W412" s="116">
        <v>0</v>
      </c>
      <c r="X412" s="42">
        <v>3</v>
      </c>
      <c r="Y412" s="43">
        <v>42545</v>
      </c>
      <c r="Z412" s="44" t="s">
        <v>80</v>
      </c>
      <c r="AA412" s="127" t="str">
        <f t="shared" si="230"/>
        <v>2,     260714,   "HPHE2K66HD045VC 120  (66 gal)"</v>
      </c>
      <c r="AB412" s="129" t="str">
        <f t="shared" si="199"/>
        <v>Whirlpool</v>
      </c>
      <c r="AC412" s="130" t="s">
        <v>703</v>
      </c>
      <c r="AD412" s="154">
        <f>COUNTIF(AC$64:AC$428, AC412)</f>
        <v>1</v>
      </c>
      <c r="AE412" s="127" t="str">
        <f t="shared" si="231"/>
        <v xml:space="preserve">          case  HPHE2K66HD045VC 120  (66 gal)   :   "WhirlpoolHPHE2K66C"</v>
      </c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  <c r="NG412"/>
      <c r="NH412"/>
      <c r="NI412"/>
      <c r="NJ412"/>
      <c r="NK412"/>
      <c r="NL412"/>
      <c r="NM412"/>
      <c r="NN412"/>
      <c r="NO412"/>
      <c r="NP412"/>
      <c r="NQ412"/>
      <c r="NR412"/>
      <c r="NS412"/>
      <c r="NT412"/>
      <c r="NU412"/>
      <c r="NV412"/>
      <c r="NW412"/>
      <c r="NX412"/>
      <c r="NY412"/>
      <c r="NZ412"/>
      <c r="OA412"/>
      <c r="OB412"/>
      <c r="OC412"/>
      <c r="OD412"/>
      <c r="OE412"/>
      <c r="OF412"/>
      <c r="OG412"/>
      <c r="OH412"/>
      <c r="OI412"/>
      <c r="OJ412"/>
      <c r="OK412"/>
      <c r="OL412"/>
      <c r="OM412"/>
      <c r="ON412"/>
      <c r="OO412"/>
      <c r="OP412"/>
      <c r="OQ412"/>
      <c r="OR412"/>
      <c r="OS412"/>
      <c r="OT412"/>
      <c r="OU412"/>
      <c r="OV412"/>
      <c r="OW412"/>
      <c r="OX412"/>
      <c r="OY412"/>
      <c r="OZ412"/>
      <c r="PA412"/>
      <c r="PB412"/>
      <c r="PC412"/>
      <c r="PD412"/>
      <c r="PE412"/>
      <c r="PF412"/>
      <c r="PG412"/>
      <c r="PH412"/>
      <c r="PI412"/>
      <c r="PJ412"/>
      <c r="PK412"/>
      <c r="PL412"/>
      <c r="PM412"/>
      <c r="PN412"/>
      <c r="PO412"/>
      <c r="PP412"/>
      <c r="PQ412"/>
      <c r="PR412"/>
      <c r="PS412"/>
      <c r="PT412"/>
      <c r="PU412"/>
      <c r="PV412"/>
      <c r="PW412"/>
      <c r="PX412"/>
      <c r="PY412"/>
      <c r="PZ412"/>
      <c r="QA412"/>
      <c r="QB412"/>
      <c r="QC412"/>
      <c r="QD412"/>
      <c r="QE412"/>
      <c r="QF412"/>
      <c r="QG412"/>
      <c r="QH412"/>
      <c r="QI412"/>
      <c r="QJ412"/>
      <c r="QK412"/>
      <c r="QL412"/>
      <c r="QM412"/>
      <c r="QN412"/>
      <c r="QO412"/>
      <c r="QP412"/>
      <c r="QQ412"/>
      <c r="QR412"/>
      <c r="QS412"/>
      <c r="QT412"/>
      <c r="QU412"/>
      <c r="QV412"/>
      <c r="QW412"/>
      <c r="QX412"/>
      <c r="QY412"/>
      <c r="QZ412"/>
      <c r="RA412"/>
      <c r="RB412"/>
      <c r="RC412"/>
      <c r="RD412"/>
      <c r="RE412"/>
      <c r="RF412"/>
      <c r="RG412"/>
      <c r="RH412"/>
      <c r="RI412"/>
      <c r="RJ412"/>
      <c r="RK412"/>
      <c r="RL412"/>
      <c r="RM412"/>
      <c r="RN412"/>
      <c r="RO412"/>
      <c r="RP412"/>
      <c r="RQ412"/>
      <c r="RR412"/>
      <c r="RS412"/>
      <c r="RT412"/>
      <c r="RU412"/>
      <c r="RV412"/>
      <c r="RW412"/>
      <c r="RX412"/>
      <c r="RY412"/>
      <c r="RZ412"/>
      <c r="SA412"/>
      <c r="SB412"/>
      <c r="SC412"/>
      <c r="SD412"/>
      <c r="SE412"/>
      <c r="SF412"/>
      <c r="SG412"/>
      <c r="SH412"/>
      <c r="SI412"/>
      <c r="SJ412"/>
      <c r="SK412"/>
      <c r="SL412"/>
      <c r="SM412"/>
      <c r="SN412"/>
      <c r="SO412"/>
      <c r="SP412"/>
      <c r="SQ412"/>
      <c r="SR412"/>
      <c r="SS412"/>
      <c r="ST412"/>
      <c r="SU412"/>
      <c r="SV412"/>
      <c r="SW412"/>
      <c r="SX412"/>
      <c r="SY412"/>
      <c r="SZ412"/>
      <c r="TA412"/>
      <c r="TB412"/>
      <c r="TC412"/>
      <c r="TD412"/>
      <c r="TE412"/>
      <c r="TF412"/>
      <c r="TG412"/>
      <c r="TH412"/>
      <c r="TI412"/>
      <c r="TJ412"/>
      <c r="TK412"/>
      <c r="TL412"/>
      <c r="TM412"/>
      <c r="TN412"/>
      <c r="TO412"/>
      <c r="TP412"/>
      <c r="TQ412"/>
      <c r="TR412"/>
      <c r="TS412"/>
      <c r="TT412"/>
      <c r="TU412"/>
      <c r="TV412"/>
      <c r="TW412"/>
      <c r="TX412"/>
      <c r="TY412"/>
      <c r="TZ412"/>
      <c r="UA412"/>
      <c r="UB412"/>
      <c r="UC412"/>
      <c r="UD412"/>
      <c r="UE412"/>
      <c r="UF412"/>
      <c r="UG412"/>
      <c r="UH412"/>
      <c r="UI412"/>
      <c r="UJ412"/>
      <c r="UK412"/>
      <c r="UL412"/>
      <c r="UM412"/>
      <c r="UN412"/>
      <c r="UO412"/>
      <c r="UP412"/>
      <c r="UQ412"/>
      <c r="UR412"/>
      <c r="US412"/>
      <c r="UT412"/>
      <c r="UU412"/>
      <c r="UV412"/>
      <c r="UW412"/>
      <c r="UX412"/>
      <c r="UY412"/>
      <c r="UZ412"/>
      <c r="VA412"/>
      <c r="VB412"/>
      <c r="VC412"/>
      <c r="VD412"/>
      <c r="VE412"/>
      <c r="VF412"/>
      <c r="VG412"/>
      <c r="VH412"/>
      <c r="VI412"/>
      <c r="VJ412"/>
      <c r="VK412"/>
      <c r="VL412"/>
      <c r="VM412"/>
      <c r="VN412"/>
      <c r="VO412"/>
      <c r="VP412"/>
      <c r="VQ412"/>
      <c r="VR412"/>
      <c r="VS412"/>
      <c r="VT412"/>
      <c r="VU412"/>
      <c r="VV412"/>
      <c r="VW412"/>
      <c r="VX412"/>
      <c r="VY412"/>
      <c r="VZ412"/>
      <c r="WA412"/>
      <c r="WB412"/>
      <c r="WC412"/>
      <c r="WD412"/>
      <c r="WE412"/>
      <c r="WF412"/>
      <c r="WG412"/>
      <c r="WH412"/>
      <c r="WI412"/>
      <c r="WJ412"/>
      <c r="WK412"/>
      <c r="WL412"/>
      <c r="WM412"/>
      <c r="WN412"/>
      <c r="WO412"/>
      <c r="WP412"/>
      <c r="WQ412"/>
      <c r="WR412"/>
      <c r="WS412"/>
      <c r="WT412"/>
      <c r="WU412"/>
      <c r="WV412"/>
      <c r="WW412"/>
      <c r="WX412"/>
      <c r="WY412"/>
      <c r="WZ412"/>
      <c r="XA412"/>
      <c r="XB412"/>
      <c r="XC412"/>
      <c r="XD412"/>
      <c r="XE412"/>
      <c r="XF412"/>
      <c r="XG412"/>
      <c r="XH412"/>
      <c r="XI412"/>
      <c r="XJ412"/>
      <c r="XK412"/>
      <c r="XL412"/>
      <c r="XM412"/>
      <c r="XN412"/>
      <c r="XO412"/>
      <c r="XP412"/>
      <c r="XQ412"/>
      <c r="XR412"/>
      <c r="XS412"/>
      <c r="XT412"/>
      <c r="XU412"/>
      <c r="XV412"/>
      <c r="XW412"/>
      <c r="XX412"/>
      <c r="XY412"/>
      <c r="XZ412"/>
      <c r="YA412"/>
      <c r="YB412"/>
      <c r="YC412"/>
      <c r="YD412"/>
      <c r="YE412"/>
      <c r="YF412"/>
      <c r="YG412"/>
      <c r="YH412"/>
      <c r="YI412"/>
      <c r="YJ412"/>
      <c r="YK412"/>
      <c r="YL412"/>
      <c r="YM412"/>
      <c r="YN412"/>
      <c r="YO412"/>
      <c r="YP412"/>
      <c r="YQ412"/>
      <c r="YR412"/>
      <c r="YS412"/>
      <c r="YT412"/>
      <c r="YU412"/>
      <c r="YV412"/>
      <c r="YW412"/>
      <c r="YX412"/>
      <c r="YY412"/>
      <c r="YZ412"/>
      <c r="ZA412"/>
      <c r="ZB412"/>
      <c r="ZC412"/>
      <c r="ZD412"/>
      <c r="ZE412"/>
      <c r="ZF412"/>
      <c r="ZG412"/>
      <c r="ZH412"/>
      <c r="ZI412"/>
      <c r="ZJ412"/>
      <c r="ZK412"/>
      <c r="ZL412"/>
      <c r="ZM412"/>
      <c r="ZN412"/>
      <c r="ZO412"/>
      <c r="ZP412"/>
      <c r="ZQ412"/>
      <c r="ZR412"/>
      <c r="ZS412"/>
      <c r="ZT412"/>
      <c r="ZU412"/>
      <c r="ZV412"/>
      <c r="ZW412"/>
      <c r="ZX412"/>
      <c r="ZY412"/>
      <c r="ZZ412"/>
      <c r="AAA412"/>
      <c r="AAB412"/>
      <c r="AAC412"/>
      <c r="AAD412"/>
      <c r="AAE412"/>
      <c r="AAF412"/>
      <c r="AAG412"/>
      <c r="AAH412"/>
      <c r="AAI412"/>
      <c r="AAJ412"/>
      <c r="AAK412"/>
      <c r="AAL412"/>
      <c r="AAM412"/>
      <c r="AAN412"/>
      <c r="AAO412"/>
      <c r="AAP412"/>
      <c r="AAQ412"/>
      <c r="AAR412"/>
      <c r="AAS412"/>
      <c r="AAT412"/>
      <c r="AAU412"/>
      <c r="AAV412"/>
      <c r="AAW412"/>
      <c r="AAX412"/>
      <c r="AAY412"/>
      <c r="AAZ412"/>
      <c r="ABA412"/>
      <c r="ABB412"/>
      <c r="ABC412"/>
      <c r="ABD412"/>
      <c r="ABE412"/>
      <c r="ABF412"/>
      <c r="ABG412"/>
      <c r="ABH412"/>
      <c r="ABI412"/>
      <c r="ABJ412"/>
      <c r="ABK412"/>
      <c r="ABL412"/>
      <c r="ABM412"/>
      <c r="ABN412"/>
      <c r="ABO412"/>
      <c r="ABP412"/>
      <c r="ABQ412"/>
      <c r="ABR412"/>
      <c r="ABS412"/>
      <c r="ABT412"/>
      <c r="ABU412"/>
      <c r="ABV412"/>
      <c r="ABW412"/>
      <c r="ABX412"/>
      <c r="ABY412"/>
      <c r="ABZ412"/>
      <c r="ACA412"/>
      <c r="ACB412"/>
      <c r="ACC412"/>
      <c r="ACD412"/>
      <c r="ACE412"/>
      <c r="ACF412"/>
      <c r="ACG412"/>
      <c r="ACH412"/>
      <c r="ACI412"/>
      <c r="ACJ412"/>
      <c r="ACK412"/>
      <c r="ACL412"/>
      <c r="ACM412"/>
      <c r="ACN412"/>
      <c r="ACO412"/>
      <c r="ACP412"/>
      <c r="ACQ412"/>
      <c r="ACR412"/>
      <c r="ACS412"/>
      <c r="ACT412"/>
      <c r="ACU412"/>
      <c r="ACV412"/>
      <c r="ACW412"/>
      <c r="ACX412"/>
      <c r="ACY412"/>
      <c r="ACZ412"/>
      <c r="ADA412"/>
      <c r="ADB412"/>
      <c r="ADC412"/>
      <c r="ADD412"/>
      <c r="ADE412"/>
      <c r="ADF412"/>
      <c r="ADG412"/>
      <c r="ADH412"/>
      <c r="ADI412"/>
      <c r="ADJ412"/>
      <c r="ADK412"/>
      <c r="ADL412"/>
      <c r="ADM412"/>
      <c r="ADN412"/>
      <c r="ADO412"/>
      <c r="ADP412"/>
      <c r="ADQ412"/>
      <c r="ADR412"/>
      <c r="ADS412"/>
      <c r="ADT412"/>
      <c r="ADU412"/>
      <c r="ADV412"/>
      <c r="ADW412"/>
      <c r="ADX412"/>
      <c r="ADY412"/>
      <c r="ADZ412"/>
      <c r="AEA412"/>
      <c r="AEB412"/>
      <c r="AEC412"/>
      <c r="AED412"/>
      <c r="AEE412"/>
      <c r="AEF412"/>
      <c r="AEG412"/>
      <c r="AEH412"/>
      <c r="AEI412"/>
      <c r="AEJ412"/>
      <c r="AEK412"/>
      <c r="AEL412"/>
      <c r="AEM412"/>
      <c r="AEN412"/>
      <c r="AEO412"/>
      <c r="AEP412"/>
      <c r="AEQ412"/>
      <c r="AER412"/>
      <c r="AES412"/>
      <c r="AET412"/>
      <c r="AEU412"/>
      <c r="AEV412"/>
      <c r="AEW412"/>
      <c r="AEX412"/>
      <c r="AEY412"/>
      <c r="AEZ412"/>
      <c r="AFA412"/>
      <c r="AFB412"/>
      <c r="AFC412"/>
      <c r="AFD412"/>
      <c r="AFE412"/>
      <c r="AFF412"/>
      <c r="AFG412"/>
      <c r="AFH412"/>
      <c r="AFI412"/>
      <c r="AFJ412"/>
      <c r="AFK412"/>
      <c r="AFL412"/>
      <c r="AFM412"/>
      <c r="AFN412"/>
      <c r="AFO412"/>
      <c r="AFP412"/>
      <c r="AFQ412"/>
      <c r="AFR412"/>
      <c r="AFS412"/>
      <c r="AFT412"/>
      <c r="AFU412"/>
      <c r="AFV412"/>
      <c r="AFW412"/>
      <c r="AFX412"/>
      <c r="AFY412"/>
      <c r="AFZ412"/>
      <c r="AGA412"/>
      <c r="AGB412"/>
      <c r="AGC412"/>
      <c r="AGD412"/>
      <c r="AGE412"/>
      <c r="AGF412"/>
      <c r="AGG412"/>
      <c r="AGH412"/>
      <c r="AGI412"/>
      <c r="AGJ412"/>
      <c r="AGK412"/>
      <c r="AGL412"/>
      <c r="AGM412"/>
      <c r="AGN412"/>
      <c r="AGO412"/>
      <c r="AGP412"/>
      <c r="AGQ412"/>
      <c r="AGR412"/>
      <c r="AGS412"/>
      <c r="AGT412"/>
      <c r="AGU412"/>
      <c r="AGV412"/>
      <c r="AGW412"/>
      <c r="AGX412"/>
      <c r="AGY412"/>
      <c r="AGZ412"/>
      <c r="AHA412"/>
      <c r="AHB412"/>
      <c r="AHC412"/>
      <c r="AHD412"/>
      <c r="AHE412"/>
      <c r="AHF412"/>
      <c r="AHG412"/>
      <c r="AHH412"/>
      <c r="AHI412"/>
      <c r="AHJ412"/>
      <c r="AHK412"/>
      <c r="AHL412"/>
      <c r="AHM412"/>
      <c r="AHN412"/>
      <c r="AHO412"/>
      <c r="AHP412"/>
      <c r="AHQ412"/>
      <c r="AHR412"/>
      <c r="AHS412"/>
      <c r="AHT412"/>
      <c r="AHU412"/>
      <c r="AHV412"/>
      <c r="AHW412"/>
      <c r="AHX412"/>
      <c r="AHY412"/>
      <c r="AHZ412"/>
      <c r="AIA412"/>
      <c r="AIB412"/>
      <c r="AIC412"/>
      <c r="AID412"/>
      <c r="AIE412"/>
      <c r="AIF412"/>
      <c r="AIG412"/>
      <c r="AIH412"/>
      <c r="AII412"/>
      <c r="AIJ412"/>
      <c r="AIK412"/>
      <c r="AIL412"/>
      <c r="AIM412"/>
      <c r="AIN412"/>
      <c r="AIO412"/>
      <c r="AIP412"/>
      <c r="AIQ412"/>
      <c r="AIR412"/>
      <c r="AIS412"/>
      <c r="AIT412"/>
      <c r="AIU412"/>
      <c r="AIV412"/>
      <c r="AIW412"/>
      <c r="AIX412"/>
      <c r="AIY412"/>
      <c r="AIZ412"/>
      <c r="AJA412"/>
      <c r="AJB412"/>
      <c r="AJC412"/>
      <c r="AJD412"/>
      <c r="AJE412"/>
      <c r="AJF412"/>
      <c r="AJG412"/>
      <c r="AJH412"/>
      <c r="AJI412"/>
      <c r="AJJ412"/>
      <c r="AJK412"/>
      <c r="AJL412"/>
      <c r="AJM412"/>
      <c r="AJN412"/>
      <c r="AJO412"/>
      <c r="AJP412"/>
      <c r="AJQ412"/>
      <c r="AJR412"/>
      <c r="AJS412"/>
      <c r="AJT412"/>
      <c r="AJU412"/>
      <c r="AJV412"/>
      <c r="AJW412"/>
      <c r="AJX412"/>
      <c r="AJY412"/>
      <c r="AJZ412"/>
      <c r="AKA412"/>
      <c r="AKB412"/>
      <c r="AKC412"/>
      <c r="AKD412"/>
      <c r="AKE412"/>
      <c r="AKF412"/>
      <c r="AKG412"/>
      <c r="AKH412"/>
      <c r="AKI412"/>
      <c r="AKJ412"/>
      <c r="AKK412"/>
      <c r="AKL412"/>
      <c r="AKM412"/>
      <c r="AKN412"/>
      <c r="AKO412"/>
      <c r="AKP412"/>
      <c r="AKQ412"/>
      <c r="AKR412"/>
      <c r="AKS412"/>
      <c r="AKT412"/>
      <c r="AKU412"/>
      <c r="AKV412"/>
      <c r="AKW412"/>
      <c r="AKX412"/>
      <c r="AKY412"/>
      <c r="AKZ412"/>
      <c r="ALA412"/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  <c r="ALX412"/>
      <c r="ALY412"/>
      <c r="ALZ412"/>
      <c r="AMA412"/>
      <c r="AMB412"/>
      <c r="AMC412"/>
      <c r="AMD412"/>
      <c r="AME412"/>
      <c r="AMF412"/>
      <c r="AMG412"/>
      <c r="AMH412"/>
      <c r="AMI412"/>
      <c r="AMJ412"/>
      <c r="AMK412"/>
      <c r="AML412"/>
      <c r="AMM412"/>
      <c r="AMN412"/>
      <c r="AMO412"/>
      <c r="AMP412"/>
      <c r="AMQ412"/>
      <c r="AMR412"/>
      <c r="AMS412"/>
      <c r="AMT412"/>
      <c r="AMU412"/>
      <c r="AMV412"/>
      <c r="AMW412"/>
      <c r="AMX412"/>
      <c r="AMY412"/>
      <c r="AMZ412" s="6"/>
      <c r="ANA412" s="6"/>
      <c r="ANB412" s="6"/>
    </row>
    <row r="413" spans="3:1042" s="28" customFormat="1" x14ac:dyDescent="0.25">
      <c r="C413" s="6" t="str">
        <f t="shared" si="217"/>
        <v>Whirlpool</v>
      </c>
      <c r="D413" s="6" t="str">
        <f t="shared" si="218"/>
        <v>HPHE2K80HD045V 120  (80 gal)</v>
      </c>
      <c r="E413" s="6">
        <f t="shared" si="242"/>
        <v>260815</v>
      </c>
      <c r="F413" s="55">
        <f t="shared" si="152"/>
        <v>80</v>
      </c>
      <c r="G413" s="6" t="str">
        <f t="shared" si="219"/>
        <v>AOSmithHPTU80</v>
      </c>
      <c r="H413" s="117">
        <f t="shared" si="238"/>
        <v>0</v>
      </c>
      <c r="I413" s="157" t="str">
        <f t="shared" si="243"/>
        <v>WhirlpoolHPHE2K80</v>
      </c>
      <c r="J413" s="91" t="s">
        <v>192</v>
      </c>
      <c r="K413" s="32">
        <v>3</v>
      </c>
      <c r="L413" s="75">
        <f t="shared" si="239"/>
        <v>26</v>
      </c>
      <c r="M413" s="9" t="s">
        <v>50</v>
      </c>
      <c r="N413" s="62">
        <f t="shared" si="241"/>
        <v>8</v>
      </c>
      <c r="O413" s="62">
        <f xml:space="preserve"> (L413*10000) + (N413*100) + VLOOKUP( U413, $R$2:$T$61, 2, FALSE )</f>
        <v>260815</v>
      </c>
      <c r="P413" s="59" t="str">
        <f t="shared" si="232"/>
        <v>HPHE2K80HD045V 120  (80 gal)</v>
      </c>
      <c r="Q413" s="156">
        <f>COUNTIF(P$64:P$428, P413)</f>
        <v>1</v>
      </c>
      <c r="R413" s="10" t="s">
        <v>56</v>
      </c>
      <c r="S413" s="11">
        <v>80</v>
      </c>
      <c r="T413" s="30" t="s">
        <v>83</v>
      </c>
      <c r="U413" s="80" t="s">
        <v>103</v>
      </c>
      <c r="V413" s="85" t="str">
        <f>VLOOKUP( U413, $R$2:$T$61, 3, FALSE )</f>
        <v>AOSmithHPTU80</v>
      </c>
      <c r="W413" s="116">
        <v>0</v>
      </c>
      <c r="X413" s="42" t="s">
        <v>13</v>
      </c>
      <c r="Y413" s="43">
        <v>42545</v>
      </c>
      <c r="Z413" s="44" t="s">
        <v>80</v>
      </c>
      <c r="AA413" s="127" t="str">
        <f t="shared" si="230"/>
        <v>2,     260815,   "HPHE2K80HD045V 120  (80 gal)"</v>
      </c>
      <c r="AB413" s="129" t="str">
        <f t="shared" si="199"/>
        <v>Whirlpool</v>
      </c>
      <c r="AC413" s="130" t="s">
        <v>704</v>
      </c>
      <c r="AD413" s="154">
        <f>COUNTIF(AC$64:AC$428, AC413)</f>
        <v>1</v>
      </c>
      <c r="AE413" s="127" t="str">
        <f t="shared" si="231"/>
        <v xml:space="preserve">          case  HPHE2K80HD045V 120  (80 gal)   :   "WhirlpoolHPHE2K80"</v>
      </c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  <c r="AMK413"/>
      <c r="AML413"/>
      <c r="AMM413"/>
      <c r="AMN413"/>
      <c r="AMO413"/>
      <c r="AMP413"/>
      <c r="AMQ413"/>
      <c r="AMR413"/>
      <c r="AMS413"/>
      <c r="AMT413"/>
      <c r="AMU413"/>
      <c r="AMV413"/>
      <c r="AMW413"/>
      <c r="AMX413"/>
      <c r="AMY413"/>
      <c r="AMZ413" s="6"/>
      <c r="ANA413" s="6"/>
      <c r="ANB413" s="6"/>
    </row>
    <row r="414" spans="3:1042" s="28" customFormat="1" x14ac:dyDescent="0.25">
      <c r="C414" s="6" t="str">
        <f t="shared" si="217"/>
        <v>Whirlpool</v>
      </c>
      <c r="D414" s="6" t="str">
        <f t="shared" si="218"/>
        <v>HPHE2K80HD045VC 120  (80 gal)</v>
      </c>
      <c r="E414" s="6">
        <f t="shared" si="242"/>
        <v>260915</v>
      </c>
      <c r="F414" s="55">
        <f t="shared" si="152"/>
        <v>80</v>
      </c>
      <c r="G414" s="6" t="str">
        <f t="shared" si="219"/>
        <v>AOSmithHPTU80</v>
      </c>
      <c r="H414" s="117">
        <f t="shared" si="238"/>
        <v>0</v>
      </c>
      <c r="I414" s="157" t="str">
        <f t="shared" si="243"/>
        <v>WhirlpoolHPHE2K80C</v>
      </c>
      <c r="J414" s="91" t="s">
        <v>192</v>
      </c>
      <c r="K414" s="32">
        <v>3</v>
      </c>
      <c r="L414" s="75">
        <f t="shared" si="239"/>
        <v>26</v>
      </c>
      <c r="M414" s="9" t="s">
        <v>50</v>
      </c>
      <c r="N414" s="62">
        <f t="shared" si="241"/>
        <v>9</v>
      </c>
      <c r="O414" s="62">
        <f xml:space="preserve"> (L414*10000) + (N414*100) + VLOOKUP( U414, $R$2:$T$61, 2, FALSE )</f>
        <v>260915</v>
      </c>
      <c r="P414" s="59" t="str">
        <f t="shared" si="232"/>
        <v>HPHE2K80HD045VC 120  (80 gal)</v>
      </c>
      <c r="Q414" s="156">
        <f>COUNTIF(P$64:P$428, P414)</f>
        <v>1</v>
      </c>
      <c r="R414" s="10" t="s">
        <v>57</v>
      </c>
      <c r="S414" s="11">
        <v>80</v>
      </c>
      <c r="T414" s="30" t="s">
        <v>83</v>
      </c>
      <c r="U414" s="80" t="s">
        <v>103</v>
      </c>
      <c r="V414" s="85" t="str">
        <f>VLOOKUP( U414, $R$2:$T$61, 3, FALSE )</f>
        <v>AOSmithHPTU80</v>
      </c>
      <c r="W414" s="116">
        <v>0</v>
      </c>
      <c r="X414" s="42" t="s">
        <v>13</v>
      </c>
      <c r="Y414" s="43">
        <v>42545</v>
      </c>
      <c r="Z414" s="44" t="s">
        <v>80</v>
      </c>
      <c r="AA414" s="127" t="str">
        <f t="shared" si="230"/>
        <v>2,     260915,   "HPHE2K80HD045VC 120  (80 gal)"</v>
      </c>
      <c r="AB414" s="129" t="str">
        <f t="shared" si="199"/>
        <v>Whirlpool</v>
      </c>
      <c r="AC414" s="130" t="s">
        <v>705</v>
      </c>
      <c r="AD414" s="154">
        <f>COUNTIF(AC$64:AC$428, AC414)</f>
        <v>1</v>
      </c>
      <c r="AE414" s="127" t="str">
        <f t="shared" si="231"/>
        <v xml:space="preserve">          case  HPHE2K80HD045VC 120  (80 gal)   :   "WhirlpoolHPHE2K80C"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  <c r="AMK414"/>
      <c r="AML414"/>
      <c r="AMM414"/>
      <c r="AMN414"/>
      <c r="AMO414"/>
      <c r="AMP414"/>
      <c r="AMQ414"/>
      <c r="AMR414"/>
      <c r="AMS414"/>
      <c r="AMT414"/>
      <c r="AMU414"/>
      <c r="AMV414"/>
      <c r="AMW414"/>
      <c r="AMX414"/>
      <c r="AMY414"/>
      <c r="AMZ414" s="6"/>
      <c r="ANA414" s="6"/>
      <c r="ANB414" s="6"/>
    </row>
    <row r="415" spans="3:1042" s="28" customFormat="1" x14ac:dyDescent="0.25">
      <c r="C415" s="6" t="str">
        <f t="shared" si="217"/>
        <v>Whirlpool</v>
      </c>
      <c r="D415" s="6" t="str">
        <f t="shared" si="218"/>
        <v>HPSE2K50HD045V 100 (WP)  (50 gal)</v>
      </c>
      <c r="E415" s="6">
        <f t="shared" si="242"/>
        <v>261032</v>
      </c>
      <c r="F415" s="55">
        <f t="shared" si="152"/>
        <v>50</v>
      </c>
      <c r="G415" s="6" t="str">
        <f t="shared" si="219"/>
        <v>AOSmithSHPT50</v>
      </c>
      <c r="H415" s="117">
        <f t="shared" si="238"/>
        <v>0</v>
      </c>
      <c r="I415" s="157" t="str">
        <f t="shared" si="243"/>
        <v>WhirlpoolHPSE2K50</v>
      </c>
      <c r="J415" s="91" t="s">
        <v>192</v>
      </c>
      <c r="K415" s="32">
        <v>1</v>
      </c>
      <c r="L415" s="75">
        <f t="shared" si="239"/>
        <v>26</v>
      </c>
      <c r="M415" s="12" t="s">
        <v>50</v>
      </c>
      <c r="N415" s="62">
        <f t="shared" si="241"/>
        <v>10</v>
      </c>
      <c r="O415" s="62">
        <f xml:space="preserve"> (L415*10000) + (N415*100) + VLOOKUP( U415, $R$2:$T$61, 2, FALSE )</f>
        <v>261032</v>
      </c>
      <c r="P415" s="59" t="str">
        <f t="shared" si="232"/>
        <v>HPSE2K50HD045V 100 (WP)  (50 gal)</v>
      </c>
      <c r="Q415" s="156">
        <f>COUNTIF(P$64:P$428, P415)</f>
        <v>1</v>
      </c>
      <c r="R415" s="13" t="s">
        <v>153</v>
      </c>
      <c r="S415" s="14">
        <v>50</v>
      </c>
      <c r="T415" s="30" t="s">
        <v>160</v>
      </c>
      <c r="U415" s="80" t="s">
        <v>160</v>
      </c>
      <c r="V415" s="85" t="str">
        <f>VLOOKUP( U415, $R$2:$T$61, 3, FALSE )</f>
        <v>AOSmithSHPT50</v>
      </c>
      <c r="W415" s="116">
        <v>0</v>
      </c>
      <c r="X415" s="46">
        <f>[1]ESTAR_to_AWHS!I180</f>
        <v>3</v>
      </c>
      <c r="Y415" s="47">
        <f>[1]ESTAR_to_AWHS!J180</f>
        <v>42591</v>
      </c>
      <c r="Z415" s="44" t="s">
        <v>80</v>
      </c>
      <c r="AA415" s="127" t="str">
        <f t="shared" si="230"/>
        <v>2,     261032,   "HPSE2K50HD045V 100 (WP)  (50 gal)"</v>
      </c>
      <c r="AB415" s="129" t="str">
        <f t="shared" si="199"/>
        <v>Whirlpool</v>
      </c>
      <c r="AC415" s="130" t="s">
        <v>687</v>
      </c>
      <c r="AD415" s="155">
        <f>COUNTIF(AC$64:AC$428, AC415)</f>
        <v>2</v>
      </c>
      <c r="AE415" s="127" t="str">
        <f t="shared" si="231"/>
        <v xml:space="preserve">          case  HPSE2K50HD045V 100 (WP)  (50 gal)   :   "WhirlpoolHPSE2K50"</v>
      </c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  <c r="IW415" s="6"/>
      <c r="IX415" s="6"/>
      <c r="IY415" s="6"/>
      <c r="IZ415" s="6"/>
      <c r="JA415" s="6"/>
      <c r="JB415" s="6"/>
      <c r="JC415" s="6"/>
      <c r="JD415" s="6"/>
      <c r="JE415" s="6"/>
      <c r="JF415" s="6"/>
      <c r="JG415" s="6"/>
      <c r="JH415" s="6"/>
      <c r="JI415" s="6"/>
      <c r="JJ415" s="6"/>
      <c r="JK415" s="6"/>
      <c r="JL415" s="6"/>
      <c r="JM415" s="6"/>
      <c r="JN415" s="6"/>
      <c r="JO415" s="6"/>
      <c r="JP415" s="6"/>
      <c r="JQ415" s="6"/>
      <c r="JR415" s="6"/>
      <c r="JS415" s="6"/>
      <c r="JT415" s="6"/>
      <c r="JU415" s="6"/>
      <c r="JV415" s="6"/>
      <c r="JW415" s="6"/>
      <c r="JX415" s="6"/>
      <c r="JY415" s="6"/>
      <c r="JZ415" s="6"/>
      <c r="KA415" s="6"/>
      <c r="KB415" s="6"/>
      <c r="KC415" s="6"/>
      <c r="KD415" s="6"/>
      <c r="KE415" s="6"/>
      <c r="KF415" s="6"/>
      <c r="KG415" s="6"/>
      <c r="KH415" s="6"/>
      <c r="KI415" s="6"/>
      <c r="KJ415" s="6"/>
      <c r="KK415" s="6"/>
      <c r="KL415" s="6"/>
      <c r="KM415" s="6"/>
      <c r="KN415" s="6"/>
      <c r="KO415" s="6"/>
      <c r="KP415" s="6"/>
      <c r="KQ415" s="6"/>
      <c r="KR415" s="6"/>
      <c r="KS415" s="6"/>
      <c r="KT415" s="6"/>
      <c r="KU415" s="6"/>
      <c r="KV415" s="6"/>
      <c r="KW415" s="6"/>
      <c r="KX415" s="6"/>
      <c r="KY415" s="6"/>
      <c r="KZ415" s="6"/>
      <c r="LA415" s="6"/>
      <c r="LB415" s="6"/>
      <c r="LC415" s="6"/>
      <c r="LD415" s="6"/>
      <c r="LE415" s="6"/>
      <c r="LF415" s="6"/>
      <c r="LG415" s="6"/>
      <c r="LH415" s="6"/>
      <c r="LI415" s="6"/>
      <c r="LJ415" s="6"/>
      <c r="LK415" s="6"/>
      <c r="LL415" s="6"/>
      <c r="LM415" s="6"/>
      <c r="LN415" s="6"/>
      <c r="LO415" s="6"/>
      <c r="LP415" s="6"/>
      <c r="LQ415" s="6"/>
      <c r="LR415" s="6"/>
      <c r="LS415" s="6"/>
      <c r="LT415" s="6"/>
      <c r="LU415" s="6"/>
      <c r="LV415" s="6"/>
      <c r="LW415" s="6"/>
      <c r="LX415" s="6"/>
      <c r="LY415" s="6"/>
      <c r="LZ415" s="6"/>
      <c r="MA415" s="6"/>
      <c r="MB415" s="6"/>
      <c r="MC415" s="6"/>
      <c r="MD415" s="6"/>
      <c r="ME415" s="6"/>
      <c r="MF415" s="6"/>
      <c r="MG415" s="6"/>
      <c r="MH415" s="6"/>
      <c r="MI415" s="6"/>
      <c r="MJ415" s="6"/>
      <c r="MK415" s="6"/>
      <c r="ML415" s="6"/>
      <c r="MM415" s="6"/>
      <c r="MN415" s="6"/>
      <c r="MO415" s="6"/>
      <c r="MP415" s="6"/>
      <c r="MQ415" s="6"/>
      <c r="MR415" s="6"/>
      <c r="MS415" s="6"/>
      <c r="MT415" s="6"/>
      <c r="MU415" s="6"/>
      <c r="MV415" s="6"/>
      <c r="MW415" s="6"/>
      <c r="MX415" s="6"/>
      <c r="MY415" s="6"/>
      <c r="MZ415" s="6"/>
      <c r="NA415" s="6"/>
      <c r="NB415" s="6"/>
      <c r="NC415" s="6"/>
      <c r="ND415" s="6"/>
      <c r="NE415" s="6"/>
      <c r="NF415" s="6"/>
      <c r="NG415" s="6"/>
      <c r="NH415" s="6"/>
      <c r="NI415" s="6"/>
      <c r="NJ415" s="6"/>
      <c r="NK415" s="6"/>
      <c r="NL415" s="6"/>
      <c r="NM415" s="6"/>
      <c r="NN415" s="6"/>
      <c r="NO415" s="6"/>
      <c r="NP415" s="6"/>
      <c r="NQ415" s="6"/>
      <c r="NR415" s="6"/>
      <c r="NS415" s="6"/>
      <c r="NT415" s="6"/>
      <c r="NU415" s="6"/>
      <c r="NV415" s="6"/>
      <c r="NW415" s="6"/>
      <c r="NX415" s="6"/>
      <c r="NY415" s="6"/>
      <c r="NZ415" s="6"/>
      <c r="OA415" s="6"/>
      <c r="OB415" s="6"/>
      <c r="OC415" s="6"/>
      <c r="OD415" s="6"/>
      <c r="OE415" s="6"/>
      <c r="OF415" s="6"/>
      <c r="OG415" s="6"/>
      <c r="OH415" s="6"/>
      <c r="OI415" s="6"/>
      <c r="OJ415" s="6"/>
      <c r="OK415" s="6"/>
      <c r="OL415" s="6"/>
      <c r="OM415" s="6"/>
      <c r="ON415" s="6"/>
      <c r="OO415" s="6"/>
      <c r="OP415" s="6"/>
      <c r="OQ415" s="6"/>
      <c r="OR415" s="6"/>
      <c r="OS415" s="6"/>
      <c r="OT415" s="6"/>
      <c r="OU415" s="6"/>
      <c r="OV415" s="6"/>
      <c r="OW415" s="6"/>
      <c r="OX415" s="6"/>
      <c r="OY415" s="6"/>
      <c r="OZ415" s="6"/>
      <c r="PA415" s="6"/>
      <c r="PB415" s="6"/>
      <c r="PC415" s="6"/>
      <c r="PD415" s="6"/>
      <c r="PE415" s="6"/>
      <c r="PF415" s="6"/>
      <c r="PG415" s="6"/>
      <c r="PH415" s="6"/>
      <c r="PI415" s="6"/>
      <c r="PJ415" s="6"/>
      <c r="PK415" s="6"/>
      <c r="PL415" s="6"/>
      <c r="PM415" s="6"/>
      <c r="PN415" s="6"/>
      <c r="PO415" s="6"/>
      <c r="PP415" s="6"/>
      <c r="PQ415" s="6"/>
      <c r="PR415" s="6"/>
      <c r="PS415" s="6"/>
      <c r="PT415" s="6"/>
      <c r="PU415" s="6"/>
      <c r="PV415" s="6"/>
      <c r="PW415" s="6"/>
      <c r="PX415" s="6"/>
      <c r="PY415" s="6"/>
      <c r="PZ415" s="6"/>
      <c r="QA415" s="6"/>
      <c r="QB415" s="6"/>
      <c r="QC415" s="6"/>
      <c r="QD415" s="6"/>
      <c r="QE415" s="6"/>
      <c r="QF415" s="6"/>
      <c r="QG415" s="6"/>
      <c r="QH415" s="6"/>
      <c r="QI415" s="6"/>
      <c r="QJ415" s="6"/>
      <c r="QK415" s="6"/>
      <c r="QL415" s="6"/>
      <c r="QM415" s="6"/>
      <c r="QN415" s="6"/>
      <c r="QO415" s="6"/>
      <c r="QP415" s="6"/>
      <c r="QQ415" s="6"/>
      <c r="QR415" s="6"/>
      <c r="QS415" s="6"/>
      <c r="QT415" s="6"/>
      <c r="QU415" s="6"/>
      <c r="QV415" s="6"/>
      <c r="QW415" s="6"/>
      <c r="QX415" s="6"/>
      <c r="QY415" s="6"/>
      <c r="QZ415" s="6"/>
      <c r="RA415" s="6"/>
      <c r="RB415" s="6"/>
      <c r="RC415" s="6"/>
      <c r="RD415" s="6"/>
      <c r="RE415" s="6"/>
      <c r="RF415" s="6"/>
      <c r="RG415" s="6"/>
      <c r="RH415" s="6"/>
      <c r="RI415" s="6"/>
      <c r="RJ415" s="6"/>
      <c r="RK415" s="6"/>
      <c r="RL415" s="6"/>
      <c r="RM415" s="6"/>
      <c r="RN415" s="6"/>
      <c r="RO415" s="6"/>
      <c r="RP415" s="6"/>
      <c r="RQ415" s="6"/>
      <c r="RR415" s="6"/>
      <c r="RS415" s="6"/>
      <c r="RT415" s="6"/>
      <c r="RU415" s="6"/>
      <c r="RV415" s="6"/>
      <c r="RW415" s="6"/>
      <c r="RX415" s="6"/>
      <c r="RY415" s="6"/>
      <c r="RZ415" s="6"/>
      <c r="SA415" s="6"/>
      <c r="SB415" s="6"/>
      <c r="SC415" s="6"/>
      <c r="SD415" s="6"/>
      <c r="SE415" s="6"/>
      <c r="SF415" s="6"/>
      <c r="SG415" s="6"/>
      <c r="SH415" s="6"/>
      <c r="SI415" s="6"/>
      <c r="SJ415" s="6"/>
      <c r="SK415" s="6"/>
      <c r="SL415" s="6"/>
      <c r="SM415" s="6"/>
      <c r="SN415" s="6"/>
      <c r="SO415" s="6"/>
      <c r="SP415" s="6"/>
      <c r="SQ415" s="6"/>
      <c r="SR415" s="6"/>
      <c r="SS415" s="6"/>
      <c r="ST415" s="6"/>
      <c r="SU415" s="6"/>
      <c r="SV415" s="6"/>
      <c r="SW415" s="6"/>
      <c r="SX415" s="6"/>
      <c r="SY415" s="6"/>
      <c r="SZ415" s="6"/>
      <c r="TA415" s="6"/>
      <c r="TB415" s="6"/>
      <c r="TC415" s="6"/>
      <c r="TD415" s="6"/>
      <c r="TE415" s="6"/>
      <c r="TF415" s="6"/>
      <c r="TG415" s="6"/>
      <c r="TH415" s="6"/>
      <c r="TI415" s="6"/>
      <c r="TJ415" s="6"/>
      <c r="TK415" s="6"/>
      <c r="TL415" s="6"/>
      <c r="TM415" s="6"/>
      <c r="TN415" s="6"/>
      <c r="TO415" s="6"/>
      <c r="TP415" s="6"/>
      <c r="TQ415" s="6"/>
      <c r="TR415" s="6"/>
      <c r="TS415" s="6"/>
      <c r="TT415" s="6"/>
      <c r="TU415" s="6"/>
      <c r="TV415" s="6"/>
      <c r="TW415" s="6"/>
      <c r="TX415" s="6"/>
      <c r="TY415" s="6"/>
      <c r="TZ415" s="6"/>
      <c r="UA415" s="6"/>
      <c r="UB415" s="6"/>
      <c r="UC415" s="6"/>
      <c r="UD415" s="6"/>
      <c r="UE415" s="6"/>
      <c r="UF415" s="6"/>
      <c r="UG415" s="6"/>
      <c r="UH415" s="6"/>
      <c r="UI415" s="6"/>
      <c r="UJ415" s="6"/>
      <c r="UK415" s="6"/>
      <c r="UL415" s="6"/>
      <c r="UM415" s="6"/>
      <c r="UN415" s="6"/>
      <c r="UO415" s="6"/>
      <c r="UP415" s="6"/>
      <c r="UQ415" s="6"/>
      <c r="UR415" s="6"/>
      <c r="US415" s="6"/>
      <c r="UT415" s="6"/>
      <c r="UU415" s="6"/>
      <c r="UV415" s="6"/>
      <c r="UW415" s="6"/>
      <c r="UX415" s="6"/>
      <c r="UY415" s="6"/>
      <c r="UZ415" s="6"/>
      <c r="VA415" s="6"/>
      <c r="VB415" s="6"/>
      <c r="VC415" s="6"/>
      <c r="VD415" s="6"/>
      <c r="VE415" s="6"/>
      <c r="VF415" s="6"/>
      <c r="VG415" s="6"/>
      <c r="VH415" s="6"/>
      <c r="VI415" s="6"/>
      <c r="VJ415" s="6"/>
      <c r="VK415" s="6"/>
      <c r="VL415" s="6"/>
      <c r="VM415" s="6"/>
      <c r="VN415" s="6"/>
      <c r="VO415" s="6"/>
      <c r="VP415" s="6"/>
      <c r="VQ415" s="6"/>
      <c r="VR415" s="6"/>
      <c r="VS415" s="6"/>
      <c r="VT415" s="6"/>
      <c r="VU415" s="6"/>
      <c r="VV415" s="6"/>
      <c r="VW415" s="6"/>
      <c r="VX415" s="6"/>
      <c r="VY415" s="6"/>
      <c r="VZ415" s="6"/>
      <c r="WA415" s="6"/>
      <c r="WB415" s="6"/>
      <c r="WC415" s="6"/>
      <c r="WD415" s="6"/>
      <c r="WE415" s="6"/>
      <c r="WF415" s="6"/>
      <c r="WG415" s="6"/>
      <c r="WH415" s="6"/>
      <c r="WI415" s="6"/>
      <c r="WJ415" s="6"/>
      <c r="WK415" s="6"/>
      <c r="WL415" s="6"/>
      <c r="WM415" s="6"/>
      <c r="WN415" s="6"/>
      <c r="WO415" s="6"/>
      <c r="WP415" s="6"/>
      <c r="WQ415" s="6"/>
      <c r="WR415" s="6"/>
      <c r="WS415" s="6"/>
      <c r="WT415" s="6"/>
      <c r="WU415" s="6"/>
      <c r="WV415" s="6"/>
      <c r="WW415" s="6"/>
      <c r="WX415" s="6"/>
      <c r="WY415" s="6"/>
      <c r="WZ415" s="6"/>
      <c r="XA415" s="6"/>
      <c r="XB415" s="6"/>
      <c r="XC415" s="6"/>
      <c r="XD415" s="6"/>
      <c r="XE415" s="6"/>
      <c r="XF415" s="6"/>
      <c r="XG415" s="6"/>
      <c r="XH415" s="6"/>
      <c r="XI415" s="6"/>
      <c r="XJ415" s="6"/>
      <c r="XK415" s="6"/>
      <c r="XL415" s="6"/>
      <c r="XM415" s="6"/>
      <c r="XN415" s="6"/>
      <c r="XO415" s="6"/>
      <c r="XP415" s="6"/>
      <c r="XQ415" s="6"/>
      <c r="XR415" s="6"/>
      <c r="XS415" s="6"/>
      <c r="XT415" s="6"/>
      <c r="XU415" s="6"/>
      <c r="XV415" s="6"/>
      <c r="XW415" s="6"/>
      <c r="XX415" s="6"/>
      <c r="XY415" s="6"/>
      <c r="XZ415" s="6"/>
      <c r="YA415" s="6"/>
      <c r="YB415" s="6"/>
      <c r="YC415" s="6"/>
      <c r="YD415" s="6"/>
      <c r="YE415" s="6"/>
      <c r="YF415" s="6"/>
      <c r="YG415" s="6"/>
      <c r="YH415" s="6"/>
      <c r="YI415" s="6"/>
      <c r="YJ415" s="6"/>
      <c r="YK415" s="6"/>
      <c r="YL415" s="6"/>
      <c r="YM415" s="6"/>
      <c r="YN415" s="6"/>
      <c r="YO415" s="6"/>
      <c r="YP415" s="6"/>
      <c r="YQ415" s="6"/>
      <c r="YR415" s="6"/>
      <c r="YS415" s="6"/>
      <c r="YT415" s="6"/>
      <c r="YU415" s="6"/>
      <c r="YV415" s="6"/>
      <c r="YW415" s="6"/>
      <c r="YX415" s="6"/>
      <c r="YY415" s="6"/>
      <c r="YZ415" s="6"/>
      <c r="ZA415" s="6"/>
      <c r="ZB415" s="6"/>
      <c r="ZC415" s="6"/>
      <c r="ZD415" s="6"/>
      <c r="ZE415" s="6"/>
      <c r="ZF415" s="6"/>
      <c r="ZG415" s="6"/>
      <c r="ZH415" s="6"/>
      <c r="ZI415" s="6"/>
      <c r="ZJ415" s="6"/>
      <c r="ZK415" s="6"/>
      <c r="ZL415" s="6"/>
      <c r="ZM415" s="6"/>
      <c r="ZN415" s="6"/>
      <c r="ZO415" s="6"/>
      <c r="ZP415" s="6"/>
      <c r="ZQ415" s="6"/>
      <c r="ZR415" s="6"/>
      <c r="ZS415" s="6"/>
      <c r="ZT415" s="6"/>
      <c r="ZU415" s="6"/>
      <c r="ZV415" s="6"/>
      <c r="ZW415" s="6"/>
      <c r="ZX415" s="6"/>
      <c r="ZY415" s="6"/>
      <c r="ZZ415" s="6"/>
      <c r="AAA415" s="6"/>
      <c r="AAB415" s="6"/>
      <c r="AAC415" s="6"/>
      <c r="AAD415" s="6"/>
      <c r="AAE415" s="6"/>
      <c r="AAF415" s="6"/>
      <c r="AAG415" s="6"/>
      <c r="AAH415" s="6"/>
      <c r="AAI415" s="6"/>
      <c r="AAJ415" s="6"/>
      <c r="AAK415" s="6"/>
      <c r="AAL415" s="6"/>
      <c r="AAM415" s="6"/>
      <c r="AAN415" s="6"/>
      <c r="AAO415" s="6"/>
      <c r="AAP415" s="6"/>
      <c r="AAQ415" s="6"/>
      <c r="AAR415" s="6"/>
      <c r="AAS415" s="6"/>
      <c r="AAT415" s="6"/>
      <c r="AAU415" s="6"/>
      <c r="AAV415" s="6"/>
      <c r="AAW415" s="6"/>
      <c r="AAX415" s="6"/>
      <c r="AAY415" s="6"/>
      <c r="AAZ415" s="6"/>
      <c r="ABA415" s="6"/>
      <c r="ABB415" s="6"/>
      <c r="ABC415" s="6"/>
      <c r="ABD415" s="6"/>
      <c r="ABE415" s="6"/>
      <c r="ABF415" s="6"/>
      <c r="ABG415" s="6"/>
      <c r="ABH415" s="6"/>
      <c r="ABI415" s="6"/>
      <c r="ABJ415" s="6"/>
      <c r="ABK415" s="6"/>
      <c r="ABL415" s="6"/>
      <c r="ABM415" s="6"/>
      <c r="ABN415" s="6"/>
      <c r="ABO415" s="6"/>
      <c r="ABP415" s="6"/>
      <c r="ABQ415" s="6"/>
      <c r="ABR415" s="6"/>
      <c r="ABS415" s="6"/>
      <c r="ABT415" s="6"/>
      <c r="ABU415" s="6"/>
      <c r="ABV415" s="6"/>
      <c r="ABW415" s="6"/>
      <c r="ABX415" s="6"/>
      <c r="ABY415" s="6"/>
      <c r="ABZ415" s="6"/>
      <c r="ACA415" s="6"/>
      <c r="ACB415" s="6"/>
      <c r="ACC415" s="6"/>
      <c r="ACD415" s="6"/>
      <c r="ACE415" s="6"/>
      <c r="ACF415" s="6"/>
      <c r="ACG415" s="6"/>
      <c r="ACH415" s="6"/>
      <c r="ACI415" s="6"/>
      <c r="ACJ415" s="6"/>
      <c r="ACK415" s="6"/>
      <c r="ACL415" s="6"/>
      <c r="ACM415" s="6"/>
      <c r="ACN415" s="6"/>
      <c r="ACO415" s="6"/>
      <c r="ACP415" s="6"/>
      <c r="ACQ415" s="6"/>
      <c r="ACR415" s="6"/>
      <c r="ACS415" s="6"/>
      <c r="ACT415" s="6"/>
      <c r="ACU415" s="6"/>
      <c r="ACV415" s="6"/>
      <c r="ACW415" s="6"/>
      <c r="ACX415" s="6"/>
      <c r="ACY415" s="6"/>
      <c r="ACZ415" s="6"/>
      <c r="ADA415" s="6"/>
      <c r="ADB415" s="6"/>
      <c r="ADC415" s="6"/>
      <c r="ADD415" s="6"/>
      <c r="ADE415" s="6"/>
      <c r="ADF415" s="6"/>
      <c r="ADG415" s="6"/>
      <c r="ADH415" s="6"/>
      <c r="ADI415" s="6"/>
      <c r="ADJ415" s="6"/>
      <c r="ADK415" s="6"/>
      <c r="ADL415" s="6"/>
      <c r="ADM415" s="6"/>
      <c r="ADN415" s="6"/>
      <c r="ADO415" s="6"/>
      <c r="ADP415" s="6"/>
      <c r="ADQ415" s="6"/>
      <c r="ADR415" s="6"/>
      <c r="ADS415" s="6"/>
      <c r="ADT415" s="6"/>
      <c r="ADU415" s="6"/>
      <c r="ADV415" s="6"/>
      <c r="ADW415" s="6"/>
      <c r="ADX415" s="6"/>
      <c r="ADY415" s="6"/>
      <c r="ADZ415" s="6"/>
      <c r="AEA415" s="6"/>
      <c r="AEB415" s="6"/>
      <c r="AEC415" s="6"/>
      <c r="AED415" s="6"/>
      <c r="AEE415" s="6"/>
      <c r="AEF415" s="6"/>
      <c r="AEG415" s="6"/>
      <c r="AEH415" s="6"/>
      <c r="AEI415" s="6"/>
      <c r="AEJ415" s="6"/>
      <c r="AEK415" s="6"/>
      <c r="AEL415" s="6"/>
      <c r="AEM415" s="6"/>
      <c r="AEN415" s="6"/>
      <c r="AEO415" s="6"/>
      <c r="AEP415" s="6"/>
      <c r="AEQ415" s="6"/>
      <c r="AER415" s="6"/>
      <c r="AES415" s="6"/>
      <c r="AET415" s="6"/>
      <c r="AEU415" s="6"/>
      <c r="AEV415" s="6"/>
      <c r="AEW415" s="6"/>
      <c r="AEX415" s="6"/>
      <c r="AEY415" s="6"/>
      <c r="AEZ415" s="6"/>
      <c r="AFA415" s="6"/>
      <c r="AFB415" s="6"/>
      <c r="AFC415" s="6"/>
      <c r="AFD415" s="6"/>
      <c r="AFE415" s="6"/>
      <c r="AFF415" s="6"/>
      <c r="AFG415" s="6"/>
      <c r="AFH415" s="6"/>
      <c r="AFI415" s="6"/>
      <c r="AFJ415" s="6"/>
      <c r="AFK415" s="6"/>
      <c r="AFL415" s="6"/>
      <c r="AFM415" s="6"/>
      <c r="AFN415" s="6"/>
      <c r="AFO415" s="6"/>
      <c r="AFP415" s="6"/>
      <c r="AFQ415" s="6"/>
      <c r="AFR415" s="6"/>
      <c r="AFS415" s="6"/>
      <c r="AFT415" s="6"/>
      <c r="AFU415" s="6"/>
      <c r="AFV415" s="6"/>
      <c r="AFW415" s="6"/>
      <c r="AFX415" s="6"/>
      <c r="AFY415" s="6"/>
      <c r="AFZ415" s="6"/>
      <c r="AGA415" s="6"/>
      <c r="AGB415" s="6"/>
      <c r="AGC415" s="6"/>
      <c r="AGD415" s="6"/>
      <c r="AGE415" s="6"/>
      <c r="AGF415" s="6"/>
      <c r="AGG415" s="6"/>
      <c r="AGH415" s="6"/>
      <c r="AGI415" s="6"/>
      <c r="AGJ415" s="6"/>
      <c r="AGK415" s="6"/>
      <c r="AGL415" s="6"/>
      <c r="AGM415" s="6"/>
      <c r="AGN415" s="6"/>
      <c r="AGO415" s="6"/>
      <c r="AGP415" s="6"/>
      <c r="AGQ415" s="6"/>
      <c r="AGR415" s="6"/>
      <c r="AGS415" s="6"/>
      <c r="AGT415" s="6"/>
      <c r="AGU415" s="6"/>
      <c r="AGV415" s="6"/>
      <c r="AGW415" s="6"/>
      <c r="AGX415" s="6"/>
      <c r="AGY415" s="6"/>
      <c r="AGZ415" s="6"/>
      <c r="AHA415" s="6"/>
      <c r="AHB415" s="6"/>
      <c r="AHC415" s="6"/>
      <c r="AHD415" s="6"/>
      <c r="AHE415" s="6"/>
      <c r="AHF415" s="6"/>
      <c r="AHG415" s="6"/>
      <c r="AHH415" s="6"/>
      <c r="AHI415" s="6"/>
      <c r="AHJ415" s="6"/>
      <c r="AHK415" s="6"/>
      <c r="AHL415" s="6"/>
      <c r="AHM415" s="6"/>
      <c r="AHN415" s="6"/>
      <c r="AHO415" s="6"/>
      <c r="AHP415" s="6"/>
      <c r="AHQ415" s="6"/>
      <c r="AHR415" s="6"/>
      <c r="AHS415" s="6"/>
      <c r="AHT415" s="6"/>
      <c r="AHU415" s="6"/>
      <c r="AHV415" s="6"/>
      <c r="AHW415" s="6"/>
      <c r="AHX415" s="6"/>
      <c r="AHY415" s="6"/>
      <c r="AHZ415" s="6"/>
      <c r="AIA415" s="6"/>
      <c r="AIB415" s="6"/>
      <c r="AIC415" s="6"/>
      <c r="AID415" s="6"/>
      <c r="AIE415" s="6"/>
      <c r="AIF415" s="6"/>
      <c r="AIG415" s="6"/>
      <c r="AIH415" s="6"/>
      <c r="AII415" s="6"/>
      <c r="AIJ415" s="6"/>
      <c r="AIK415" s="6"/>
      <c r="AIL415" s="6"/>
      <c r="AIM415" s="6"/>
      <c r="AIN415" s="6"/>
      <c r="AIO415" s="6"/>
      <c r="AIP415" s="6"/>
      <c r="AIQ415" s="6"/>
      <c r="AIR415" s="6"/>
      <c r="AIS415" s="6"/>
      <c r="AIT415" s="6"/>
      <c r="AIU415" s="6"/>
      <c r="AIV415" s="6"/>
      <c r="AIW415" s="6"/>
      <c r="AIX415" s="6"/>
      <c r="AIY415" s="6"/>
      <c r="AIZ415" s="6"/>
      <c r="AJA415" s="6"/>
      <c r="AJB415" s="6"/>
      <c r="AJC415" s="6"/>
      <c r="AJD415" s="6"/>
      <c r="AJE415" s="6"/>
      <c r="AJF415" s="6"/>
      <c r="AJG415" s="6"/>
      <c r="AJH415" s="6"/>
      <c r="AJI415" s="6"/>
      <c r="AJJ415" s="6"/>
      <c r="AJK415" s="6"/>
      <c r="AJL415" s="6"/>
      <c r="AJM415" s="6"/>
      <c r="AJN415" s="6"/>
      <c r="AJO415" s="6"/>
      <c r="AJP415" s="6"/>
      <c r="AJQ415" s="6"/>
      <c r="AJR415" s="6"/>
      <c r="AJS415" s="6"/>
      <c r="AJT415" s="6"/>
      <c r="AJU415" s="6"/>
      <c r="AJV415" s="6"/>
      <c r="AJW415" s="6"/>
      <c r="AJX415" s="6"/>
      <c r="AJY415" s="6"/>
      <c r="AJZ415" s="6"/>
      <c r="AKA415" s="6"/>
      <c r="AKB415" s="6"/>
      <c r="AKC415" s="6"/>
      <c r="AKD415" s="6"/>
      <c r="AKE415" s="6"/>
      <c r="AKF415" s="6"/>
      <c r="AKG415" s="6"/>
      <c r="AKH415" s="6"/>
      <c r="AKI415" s="6"/>
      <c r="AKJ415" s="6"/>
      <c r="AKK415" s="6"/>
      <c r="AKL415" s="6"/>
      <c r="AKM415" s="6"/>
      <c r="AKN415" s="6"/>
      <c r="AKO415" s="6"/>
      <c r="AKP415" s="6"/>
      <c r="AKQ415" s="6"/>
      <c r="AKR415" s="6"/>
      <c r="AKS415" s="6"/>
      <c r="AKT415" s="6"/>
      <c r="AKU415" s="6"/>
      <c r="AKV415" s="6"/>
      <c r="AKW415" s="6"/>
      <c r="AKX415" s="6"/>
      <c r="AKY415" s="6"/>
      <c r="AKZ415" s="6"/>
      <c r="ALA415" s="6"/>
      <c r="ALB415" s="6"/>
      <c r="ALC415" s="6"/>
      <c r="ALD415" s="6"/>
      <c r="ALE415" s="6"/>
      <c r="ALF415" s="6"/>
      <c r="ALG415" s="6"/>
      <c r="ALH415" s="6"/>
      <c r="ALI415" s="6"/>
      <c r="ALJ415" s="6"/>
      <c r="ALK415" s="6"/>
      <c r="ALL415" s="6"/>
      <c r="ALM415" s="6"/>
      <c r="ALN415" s="6"/>
      <c r="ALO415" s="6"/>
      <c r="ALP415" s="6"/>
      <c r="ALQ415" s="6"/>
      <c r="ALR415" s="6"/>
      <c r="ALS415" s="6"/>
      <c r="ALT415" s="6"/>
      <c r="ALU415" s="6"/>
      <c r="ALV415" s="6"/>
      <c r="ALW415" s="6"/>
      <c r="ALX415" s="6"/>
      <c r="ALY415" s="6"/>
      <c r="ALZ415" s="6"/>
      <c r="AMA415" s="6"/>
      <c r="AMB415" s="6"/>
      <c r="AMC415" s="6"/>
      <c r="AMD415" s="6"/>
      <c r="AME415" s="6"/>
      <c r="AMF415" s="6"/>
      <c r="AMG415" s="6"/>
      <c r="AMH415" s="6"/>
      <c r="AMI415" s="6"/>
      <c r="AMJ415" s="6"/>
      <c r="AMK415" s="6"/>
      <c r="AML415" s="6"/>
      <c r="AMM415" s="6"/>
      <c r="AMN415" s="6"/>
      <c r="AMO415" s="6"/>
      <c r="AMP415" s="6"/>
      <c r="AMQ415" s="6"/>
      <c r="AMR415" s="6"/>
      <c r="AMS415" s="6"/>
      <c r="AMT415" s="6"/>
      <c r="AMU415" s="6"/>
      <c r="AMV415" s="6"/>
      <c r="AMW415" s="6"/>
      <c r="AMX415" s="6"/>
      <c r="AMY415" s="6"/>
      <c r="AMZ415" s="6"/>
      <c r="ANA415" s="6"/>
      <c r="ANB415" s="6"/>
    </row>
    <row r="416" spans="3:1042" s="28" customFormat="1" x14ac:dyDescent="0.25">
      <c r="C416" s="6" t="str">
        <f t="shared" si="217"/>
        <v>Whirlpool</v>
      </c>
      <c r="D416" s="6" t="str">
        <f t="shared" si="218"/>
        <v>HPSE2K50HD045VC 100 (WP)  (50 gal)</v>
      </c>
      <c r="E416" s="6">
        <f t="shared" si="242"/>
        <v>261132</v>
      </c>
      <c r="F416" s="55">
        <f t="shared" si="152"/>
        <v>50</v>
      </c>
      <c r="G416" s="6" t="str">
        <f t="shared" si="219"/>
        <v>AOSmithSHPT50</v>
      </c>
      <c r="H416" s="117">
        <f t="shared" si="238"/>
        <v>0</v>
      </c>
      <c r="I416" s="157" t="str">
        <f t="shared" si="243"/>
        <v>WhirlpoolHPSE2K50C</v>
      </c>
      <c r="J416" s="91" t="s">
        <v>192</v>
      </c>
      <c r="K416" s="32">
        <v>1</v>
      </c>
      <c r="L416" s="75">
        <f t="shared" si="239"/>
        <v>26</v>
      </c>
      <c r="M416" s="12" t="s">
        <v>50</v>
      </c>
      <c r="N416" s="62">
        <f t="shared" si="241"/>
        <v>11</v>
      </c>
      <c r="O416" s="62">
        <f xml:space="preserve"> (L416*10000) + (N416*100) + VLOOKUP( U416, $R$2:$T$61, 2, FALSE )</f>
        <v>261132</v>
      </c>
      <c r="P416" s="59" t="str">
        <f t="shared" si="232"/>
        <v>HPSE2K50HD045VC 100 (WP)  (50 gal)</v>
      </c>
      <c r="Q416" s="156">
        <f>COUNTIF(P$64:P$428, P416)</f>
        <v>1</v>
      </c>
      <c r="R416" s="13" t="s">
        <v>154</v>
      </c>
      <c r="S416" s="14">
        <v>50</v>
      </c>
      <c r="T416" s="30" t="s">
        <v>160</v>
      </c>
      <c r="U416" s="80" t="s">
        <v>160</v>
      </c>
      <c r="V416" s="85" t="str">
        <f>VLOOKUP( U416, $R$2:$T$61, 3, FALSE )</f>
        <v>AOSmithSHPT50</v>
      </c>
      <c r="W416" s="116">
        <v>0</v>
      </c>
      <c r="X416" s="46" t="str">
        <f>[1]ESTAR_to_AWHS!I181</f>
        <v>4+</v>
      </c>
      <c r="Y416" s="47">
        <f>[1]ESTAR_to_AWHS!J181</f>
        <v>42591</v>
      </c>
      <c r="Z416" s="44" t="s">
        <v>80</v>
      </c>
      <c r="AA416" s="127" t="str">
        <f t="shared" si="230"/>
        <v>2,     261132,   "HPSE2K50HD045VC 100 (WP)  (50 gal)"</v>
      </c>
      <c r="AB416" s="129" t="str">
        <f t="shared" si="199"/>
        <v>Whirlpool</v>
      </c>
      <c r="AC416" s="130" t="s">
        <v>706</v>
      </c>
      <c r="AD416" s="154">
        <f>COUNTIF(AC$64:AC$428, AC416)</f>
        <v>1</v>
      </c>
      <c r="AE416" s="127" t="str">
        <f t="shared" si="231"/>
        <v xml:space="preserve">          case  HPSE2K50HD045VC 100 (WP)  (50 gal)   :   "WhirlpoolHPSE2K50C"</v>
      </c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  <c r="IW416" s="6"/>
      <c r="IX416" s="6"/>
      <c r="IY416" s="6"/>
      <c r="IZ416" s="6"/>
      <c r="JA416" s="6"/>
      <c r="JB416" s="6"/>
      <c r="JC416" s="6"/>
      <c r="JD416" s="6"/>
      <c r="JE416" s="6"/>
      <c r="JF416" s="6"/>
      <c r="JG416" s="6"/>
      <c r="JH416" s="6"/>
      <c r="JI416" s="6"/>
      <c r="JJ416" s="6"/>
      <c r="JK416" s="6"/>
      <c r="JL416" s="6"/>
      <c r="JM416" s="6"/>
      <c r="JN416" s="6"/>
      <c r="JO416" s="6"/>
      <c r="JP416" s="6"/>
      <c r="JQ416" s="6"/>
      <c r="JR416" s="6"/>
      <c r="JS416" s="6"/>
      <c r="JT416" s="6"/>
      <c r="JU416" s="6"/>
      <c r="JV416" s="6"/>
      <c r="JW416" s="6"/>
      <c r="JX416" s="6"/>
      <c r="JY416" s="6"/>
      <c r="JZ416" s="6"/>
      <c r="KA416" s="6"/>
      <c r="KB416" s="6"/>
      <c r="KC416" s="6"/>
      <c r="KD416" s="6"/>
      <c r="KE416" s="6"/>
      <c r="KF416" s="6"/>
      <c r="KG416" s="6"/>
      <c r="KH416" s="6"/>
      <c r="KI416" s="6"/>
      <c r="KJ416" s="6"/>
      <c r="KK416" s="6"/>
      <c r="KL416" s="6"/>
      <c r="KM416" s="6"/>
      <c r="KN416" s="6"/>
      <c r="KO416" s="6"/>
      <c r="KP416" s="6"/>
      <c r="KQ416" s="6"/>
      <c r="KR416" s="6"/>
      <c r="KS416" s="6"/>
      <c r="KT416" s="6"/>
      <c r="KU416" s="6"/>
      <c r="KV416" s="6"/>
      <c r="KW416" s="6"/>
      <c r="KX416" s="6"/>
      <c r="KY416" s="6"/>
      <c r="KZ416" s="6"/>
      <c r="LA416" s="6"/>
      <c r="LB416" s="6"/>
      <c r="LC416" s="6"/>
      <c r="LD416" s="6"/>
      <c r="LE416" s="6"/>
      <c r="LF416" s="6"/>
      <c r="LG416" s="6"/>
      <c r="LH416" s="6"/>
      <c r="LI416" s="6"/>
      <c r="LJ416" s="6"/>
      <c r="LK416" s="6"/>
      <c r="LL416" s="6"/>
      <c r="LM416" s="6"/>
      <c r="LN416" s="6"/>
      <c r="LO416" s="6"/>
      <c r="LP416" s="6"/>
      <c r="LQ416" s="6"/>
      <c r="LR416" s="6"/>
      <c r="LS416" s="6"/>
      <c r="LT416" s="6"/>
      <c r="LU416" s="6"/>
      <c r="LV416" s="6"/>
      <c r="LW416" s="6"/>
      <c r="LX416" s="6"/>
      <c r="LY416" s="6"/>
      <c r="LZ416" s="6"/>
      <c r="MA416" s="6"/>
      <c r="MB416" s="6"/>
      <c r="MC416" s="6"/>
      <c r="MD416" s="6"/>
      <c r="ME416" s="6"/>
      <c r="MF416" s="6"/>
      <c r="MG416" s="6"/>
      <c r="MH416" s="6"/>
      <c r="MI416" s="6"/>
      <c r="MJ416" s="6"/>
      <c r="MK416" s="6"/>
      <c r="ML416" s="6"/>
      <c r="MM416" s="6"/>
      <c r="MN416" s="6"/>
      <c r="MO416" s="6"/>
      <c r="MP416" s="6"/>
      <c r="MQ416" s="6"/>
      <c r="MR416" s="6"/>
      <c r="MS416" s="6"/>
      <c r="MT416" s="6"/>
      <c r="MU416" s="6"/>
      <c r="MV416" s="6"/>
      <c r="MW416" s="6"/>
      <c r="MX416" s="6"/>
      <c r="MY416" s="6"/>
      <c r="MZ416" s="6"/>
      <c r="NA416" s="6"/>
      <c r="NB416" s="6"/>
      <c r="NC416" s="6"/>
      <c r="ND416" s="6"/>
      <c r="NE416" s="6"/>
      <c r="NF416" s="6"/>
      <c r="NG416" s="6"/>
      <c r="NH416" s="6"/>
      <c r="NI416" s="6"/>
      <c r="NJ416" s="6"/>
      <c r="NK416" s="6"/>
      <c r="NL416" s="6"/>
      <c r="NM416" s="6"/>
      <c r="NN416" s="6"/>
      <c r="NO416" s="6"/>
      <c r="NP416" s="6"/>
      <c r="NQ416" s="6"/>
      <c r="NR416" s="6"/>
      <c r="NS416" s="6"/>
      <c r="NT416" s="6"/>
      <c r="NU416" s="6"/>
      <c r="NV416" s="6"/>
      <c r="NW416" s="6"/>
      <c r="NX416" s="6"/>
      <c r="NY416" s="6"/>
      <c r="NZ416" s="6"/>
      <c r="OA416" s="6"/>
      <c r="OB416" s="6"/>
      <c r="OC416" s="6"/>
      <c r="OD416" s="6"/>
      <c r="OE416" s="6"/>
      <c r="OF416" s="6"/>
      <c r="OG416" s="6"/>
      <c r="OH416" s="6"/>
      <c r="OI416" s="6"/>
      <c r="OJ416" s="6"/>
      <c r="OK416" s="6"/>
      <c r="OL416" s="6"/>
      <c r="OM416" s="6"/>
      <c r="ON416" s="6"/>
      <c r="OO416" s="6"/>
      <c r="OP416" s="6"/>
      <c r="OQ416" s="6"/>
      <c r="OR416" s="6"/>
      <c r="OS416" s="6"/>
      <c r="OT416" s="6"/>
      <c r="OU416" s="6"/>
      <c r="OV416" s="6"/>
      <c r="OW416" s="6"/>
      <c r="OX416" s="6"/>
      <c r="OY416" s="6"/>
      <c r="OZ416" s="6"/>
      <c r="PA416" s="6"/>
      <c r="PB416" s="6"/>
      <c r="PC416" s="6"/>
      <c r="PD416" s="6"/>
      <c r="PE416" s="6"/>
      <c r="PF416" s="6"/>
      <c r="PG416" s="6"/>
      <c r="PH416" s="6"/>
      <c r="PI416" s="6"/>
      <c r="PJ416" s="6"/>
      <c r="PK416" s="6"/>
      <c r="PL416" s="6"/>
      <c r="PM416" s="6"/>
      <c r="PN416" s="6"/>
      <c r="PO416" s="6"/>
      <c r="PP416" s="6"/>
      <c r="PQ416" s="6"/>
      <c r="PR416" s="6"/>
      <c r="PS416" s="6"/>
      <c r="PT416" s="6"/>
      <c r="PU416" s="6"/>
      <c r="PV416" s="6"/>
      <c r="PW416" s="6"/>
      <c r="PX416" s="6"/>
      <c r="PY416" s="6"/>
      <c r="PZ416" s="6"/>
      <c r="QA416" s="6"/>
      <c r="QB416" s="6"/>
      <c r="QC416" s="6"/>
      <c r="QD416" s="6"/>
      <c r="QE416" s="6"/>
      <c r="QF416" s="6"/>
      <c r="QG416" s="6"/>
      <c r="QH416" s="6"/>
      <c r="QI416" s="6"/>
      <c r="QJ416" s="6"/>
      <c r="QK416" s="6"/>
      <c r="QL416" s="6"/>
      <c r="QM416" s="6"/>
      <c r="QN416" s="6"/>
      <c r="QO416" s="6"/>
      <c r="QP416" s="6"/>
      <c r="QQ416" s="6"/>
      <c r="QR416" s="6"/>
      <c r="QS416" s="6"/>
      <c r="QT416" s="6"/>
      <c r="QU416" s="6"/>
      <c r="QV416" s="6"/>
      <c r="QW416" s="6"/>
      <c r="QX416" s="6"/>
      <c r="QY416" s="6"/>
      <c r="QZ416" s="6"/>
      <c r="RA416" s="6"/>
      <c r="RB416" s="6"/>
      <c r="RC416" s="6"/>
      <c r="RD416" s="6"/>
      <c r="RE416" s="6"/>
      <c r="RF416" s="6"/>
      <c r="RG416" s="6"/>
      <c r="RH416" s="6"/>
      <c r="RI416" s="6"/>
      <c r="RJ416" s="6"/>
      <c r="RK416" s="6"/>
      <c r="RL416" s="6"/>
      <c r="RM416" s="6"/>
      <c r="RN416" s="6"/>
      <c r="RO416" s="6"/>
      <c r="RP416" s="6"/>
      <c r="RQ416" s="6"/>
      <c r="RR416" s="6"/>
      <c r="RS416" s="6"/>
      <c r="RT416" s="6"/>
      <c r="RU416" s="6"/>
      <c r="RV416" s="6"/>
      <c r="RW416" s="6"/>
      <c r="RX416" s="6"/>
      <c r="RY416" s="6"/>
      <c r="RZ416" s="6"/>
      <c r="SA416" s="6"/>
      <c r="SB416" s="6"/>
      <c r="SC416" s="6"/>
      <c r="SD416" s="6"/>
      <c r="SE416" s="6"/>
      <c r="SF416" s="6"/>
      <c r="SG416" s="6"/>
      <c r="SH416" s="6"/>
      <c r="SI416" s="6"/>
      <c r="SJ416" s="6"/>
      <c r="SK416" s="6"/>
      <c r="SL416" s="6"/>
      <c r="SM416" s="6"/>
      <c r="SN416" s="6"/>
      <c r="SO416" s="6"/>
      <c r="SP416" s="6"/>
      <c r="SQ416" s="6"/>
      <c r="SR416" s="6"/>
      <c r="SS416" s="6"/>
      <c r="ST416" s="6"/>
      <c r="SU416" s="6"/>
      <c r="SV416" s="6"/>
      <c r="SW416" s="6"/>
      <c r="SX416" s="6"/>
      <c r="SY416" s="6"/>
      <c r="SZ416" s="6"/>
      <c r="TA416" s="6"/>
      <c r="TB416" s="6"/>
      <c r="TC416" s="6"/>
      <c r="TD416" s="6"/>
      <c r="TE416" s="6"/>
      <c r="TF416" s="6"/>
      <c r="TG416" s="6"/>
      <c r="TH416" s="6"/>
      <c r="TI416" s="6"/>
      <c r="TJ416" s="6"/>
      <c r="TK416" s="6"/>
      <c r="TL416" s="6"/>
      <c r="TM416" s="6"/>
      <c r="TN416" s="6"/>
      <c r="TO416" s="6"/>
      <c r="TP416" s="6"/>
      <c r="TQ416" s="6"/>
      <c r="TR416" s="6"/>
      <c r="TS416" s="6"/>
      <c r="TT416" s="6"/>
      <c r="TU416" s="6"/>
      <c r="TV416" s="6"/>
      <c r="TW416" s="6"/>
      <c r="TX416" s="6"/>
      <c r="TY416" s="6"/>
      <c r="TZ416" s="6"/>
      <c r="UA416" s="6"/>
      <c r="UB416" s="6"/>
      <c r="UC416" s="6"/>
      <c r="UD416" s="6"/>
      <c r="UE416" s="6"/>
      <c r="UF416" s="6"/>
      <c r="UG416" s="6"/>
      <c r="UH416" s="6"/>
      <c r="UI416" s="6"/>
      <c r="UJ416" s="6"/>
      <c r="UK416" s="6"/>
      <c r="UL416" s="6"/>
      <c r="UM416" s="6"/>
      <c r="UN416" s="6"/>
      <c r="UO416" s="6"/>
      <c r="UP416" s="6"/>
      <c r="UQ416" s="6"/>
      <c r="UR416" s="6"/>
      <c r="US416" s="6"/>
      <c r="UT416" s="6"/>
      <c r="UU416" s="6"/>
      <c r="UV416" s="6"/>
      <c r="UW416" s="6"/>
      <c r="UX416" s="6"/>
      <c r="UY416" s="6"/>
      <c r="UZ416" s="6"/>
      <c r="VA416" s="6"/>
      <c r="VB416" s="6"/>
      <c r="VC416" s="6"/>
      <c r="VD416" s="6"/>
      <c r="VE416" s="6"/>
      <c r="VF416" s="6"/>
      <c r="VG416" s="6"/>
      <c r="VH416" s="6"/>
      <c r="VI416" s="6"/>
      <c r="VJ416" s="6"/>
      <c r="VK416" s="6"/>
      <c r="VL416" s="6"/>
      <c r="VM416" s="6"/>
      <c r="VN416" s="6"/>
      <c r="VO416" s="6"/>
      <c r="VP416" s="6"/>
      <c r="VQ416" s="6"/>
      <c r="VR416" s="6"/>
      <c r="VS416" s="6"/>
      <c r="VT416" s="6"/>
      <c r="VU416" s="6"/>
      <c r="VV416" s="6"/>
      <c r="VW416" s="6"/>
      <c r="VX416" s="6"/>
      <c r="VY416" s="6"/>
      <c r="VZ416" s="6"/>
      <c r="WA416" s="6"/>
      <c r="WB416" s="6"/>
      <c r="WC416" s="6"/>
      <c r="WD416" s="6"/>
      <c r="WE416" s="6"/>
      <c r="WF416" s="6"/>
      <c r="WG416" s="6"/>
      <c r="WH416" s="6"/>
      <c r="WI416" s="6"/>
      <c r="WJ416" s="6"/>
      <c r="WK416" s="6"/>
      <c r="WL416" s="6"/>
      <c r="WM416" s="6"/>
      <c r="WN416" s="6"/>
      <c r="WO416" s="6"/>
      <c r="WP416" s="6"/>
      <c r="WQ416" s="6"/>
      <c r="WR416" s="6"/>
      <c r="WS416" s="6"/>
      <c r="WT416" s="6"/>
      <c r="WU416" s="6"/>
      <c r="WV416" s="6"/>
      <c r="WW416" s="6"/>
      <c r="WX416" s="6"/>
      <c r="WY416" s="6"/>
      <c r="WZ416" s="6"/>
      <c r="XA416" s="6"/>
      <c r="XB416" s="6"/>
      <c r="XC416" s="6"/>
      <c r="XD416" s="6"/>
      <c r="XE416" s="6"/>
      <c r="XF416" s="6"/>
      <c r="XG416" s="6"/>
      <c r="XH416" s="6"/>
      <c r="XI416" s="6"/>
      <c r="XJ416" s="6"/>
      <c r="XK416" s="6"/>
      <c r="XL416" s="6"/>
      <c r="XM416" s="6"/>
      <c r="XN416" s="6"/>
      <c r="XO416" s="6"/>
      <c r="XP416" s="6"/>
      <c r="XQ416" s="6"/>
      <c r="XR416" s="6"/>
      <c r="XS416" s="6"/>
      <c r="XT416" s="6"/>
      <c r="XU416" s="6"/>
      <c r="XV416" s="6"/>
      <c r="XW416" s="6"/>
      <c r="XX416" s="6"/>
      <c r="XY416" s="6"/>
      <c r="XZ416" s="6"/>
      <c r="YA416" s="6"/>
      <c r="YB416" s="6"/>
      <c r="YC416" s="6"/>
      <c r="YD416" s="6"/>
      <c r="YE416" s="6"/>
      <c r="YF416" s="6"/>
      <c r="YG416" s="6"/>
      <c r="YH416" s="6"/>
      <c r="YI416" s="6"/>
      <c r="YJ416" s="6"/>
      <c r="YK416" s="6"/>
      <c r="YL416" s="6"/>
      <c r="YM416" s="6"/>
      <c r="YN416" s="6"/>
      <c r="YO416" s="6"/>
      <c r="YP416" s="6"/>
      <c r="YQ416" s="6"/>
      <c r="YR416" s="6"/>
      <c r="YS416" s="6"/>
      <c r="YT416" s="6"/>
      <c r="YU416" s="6"/>
      <c r="YV416" s="6"/>
      <c r="YW416" s="6"/>
      <c r="YX416" s="6"/>
      <c r="YY416" s="6"/>
      <c r="YZ416" s="6"/>
      <c r="ZA416" s="6"/>
      <c r="ZB416" s="6"/>
      <c r="ZC416" s="6"/>
      <c r="ZD416" s="6"/>
      <c r="ZE416" s="6"/>
      <c r="ZF416" s="6"/>
      <c r="ZG416" s="6"/>
      <c r="ZH416" s="6"/>
      <c r="ZI416" s="6"/>
      <c r="ZJ416" s="6"/>
      <c r="ZK416" s="6"/>
      <c r="ZL416" s="6"/>
      <c r="ZM416" s="6"/>
      <c r="ZN416" s="6"/>
      <c r="ZO416" s="6"/>
      <c r="ZP416" s="6"/>
      <c r="ZQ416" s="6"/>
      <c r="ZR416" s="6"/>
      <c r="ZS416" s="6"/>
      <c r="ZT416" s="6"/>
      <c r="ZU416" s="6"/>
      <c r="ZV416" s="6"/>
      <c r="ZW416" s="6"/>
      <c r="ZX416" s="6"/>
      <c r="ZY416" s="6"/>
      <c r="ZZ416" s="6"/>
      <c r="AAA416" s="6"/>
      <c r="AAB416" s="6"/>
      <c r="AAC416" s="6"/>
      <c r="AAD416" s="6"/>
      <c r="AAE416" s="6"/>
      <c r="AAF416" s="6"/>
      <c r="AAG416" s="6"/>
      <c r="AAH416" s="6"/>
      <c r="AAI416" s="6"/>
      <c r="AAJ416" s="6"/>
      <c r="AAK416" s="6"/>
      <c r="AAL416" s="6"/>
      <c r="AAM416" s="6"/>
      <c r="AAN416" s="6"/>
      <c r="AAO416" s="6"/>
      <c r="AAP416" s="6"/>
      <c r="AAQ416" s="6"/>
      <c r="AAR416" s="6"/>
      <c r="AAS416" s="6"/>
      <c r="AAT416" s="6"/>
      <c r="AAU416" s="6"/>
      <c r="AAV416" s="6"/>
      <c r="AAW416" s="6"/>
      <c r="AAX416" s="6"/>
      <c r="AAY416" s="6"/>
      <c r="AAZ416" s="6"/>
      <c r="ABA416" s="6"/>
      <c r="ABB416" s="6"/>
      <c r="ABC416" s="6"/>
      <c r="ABD416" s="6"/>
      <c r="ABE416" s="6"/>
      <c r="ABF416" s="6"/>
      <c r="ABG416" s="6"/>
      <c r="ABH416" s="6"/>
      <c r="ABI416" s="6"/>
      <c r="ABJ416" s="6"/>
      <c r="ABK416" s="6"/>
      <c r="ABL416" s="6"/>
      <c r="ABM416" s="6"/>
      <c r="ABN416" s="6"/>
      <c r="ABO416" s="6"/>
      <c r="ABP416" s="6"/>
      <c r="ABQ416" s="6"/>
      <c r="ABR416" s="6"/>
      <c r="ABS416" s="6"/>
      <c r="ABT416" s="6"/>
      <c r="ABU416" s="6"/>
      <c r="ABV416" s="6"/>
      <c r="ABW416" s="6"/>
      <c r="ABX416" s="6"/>
      <c r="ABY416" s="6"/>
      <c r="ABZ416" s="6"/>
      <c r="ACA416" s="6"/>
      <c r="ACB416" s="6"/>
      <c r="ACC416" s="6"/>
      <c r="ACD416" s="6"/>
      <c r="ACE416" s="6"/>
      <c r="ACF416" s="6"/>
      <c r="ACG416" s="6"/>
      <c r="ACH416" s="6"/>
      <c r="ACI416" s="6"/>
      <c r="ACJ416" s="6"/>
      <c r="ACK416" s="6"/>
      <c r="ACL416" s="6"/>
      <c r="ACM416" s="6"/>
      <c r="ACN416" s="6"/>
      <c r="ACO416" s="6"/>
      <c r="ACP416" s="6"/>
      <c r="ACQ416" s="6"/>
      <c r="ACR416" s="6"/>
      <c r="ACS416" s="6"/>
      <c r="ACT416" s="6"/>
      <c r="ACU416" s="6"/>
      <c r="ACV416" s="6"/>
      <c r="ACW416" s="6"/>
      <c r="ACX416" s="6"/>
      <c r="ACY416" s="6"/>
      <c r="ACZ416" s="6"/>
      <c r="ADA416" s="6"/>
      <c r="ADB416" s="6"/>
      <c r="ADC416" s="6"/>
      <c r="ADD416" s="6"/>
      <c r="ADE416" s="6"/>
      <c r="ADF416" s="6"/>
      <c r="ADG416" s="6"/>
      <c r="ADH416" s="6"/>
      <c r="ADI416" s="6"/>
      <c r="ADJ416" s="6"/>
      <c r="ADK416" s="6"/>
      <c r="ADL416" s="6"/>
      <c r="ADM416" s="6"/>
      <c r="ADN416" s="6"/>
      <c r="ADO416" s="6"/>
      <c r="ADP416" s="6"/>
      <c r="ADQ416" s="6"/>
      <c r="ADR416" s="6"/>
      <c r="ADS416" s="6"/>
      <c r="ADT416" s="6"/>
      <c r="ADU416" s="6"/>
      <c r="ADV416" s="6"/>
      <c r="ADW416" s="6"/>
      <c r="ADX416" s="6"/>
      <c r="ADY416" s="6"/>
      <c r="ADZ416" s="6"/>
      <c r="AEA416" s="6"/>
      <c r="AEB416" s="6"/>
      <c r="AEC416" s="6"/>
      <c r="AED416" s="6"/>
      <c r="AEE416" s="6"/>
      <c r="AEF416" s="6"/>
      <c r="AEG416" s="6"/>
      <c r="AEH416" s="6"/>
      <c r="AEI416" s="6"/>
      <c r="AEJ416" s="6"/>
      <c r="AEK416" s="6"/>
      <c r="AEL416" s="6"/>
      <c r="AEM416" s="6"/>
      <c r="AEN416" s="6"/>
      <c r="AEO416" s="6"/>
      <c r="AEP416" s="6"/>
      <c r="AEQ416" s="6"/>
      <c r="AER416" s="6"/>
      <c r="AES416" s="6"/>
      <c r="AET416" s="6"/>
      <c r="AEU416" s="6"/>
      <c r="AEV416" s="6"/>
      <c r="AEW416" s="6"/>
      <c r="AEX416" s="6"/>
      <c r="AEY416" s="6"/>
      <c r="AEZ416" s="6"/>
      <c r="AFA416" s="6"/>
      <c r="AFB416" s="6"/>
      <c r="AFC416" s="6"/>
      <c r="AFD416" s="6"/>
      <c r="AFE416" s="6"/>
      <c r="AFF416" s="6"/>
      <c r="AFG416" s="6"/>
      <c r="AFH416" s="6"/>
      <c r="AFI416" s="6"/>
      <c r="AFJ416" s="6"/>
      <c r="AFK416" s="6"/>
      <c r="AFL416" s="6"/>
      <c r="AFM416" s="6"/>
      <c r="AFN416" s="6"/>
      <c r="AFO416" s="6"/>
      <c r="AFP416" s="6"/>
      <c r="AFQ416" s="6"/>
      <c r="AFR416" s="6"/>
      <c r="AFS416" s="6"/>
      <c r="AFT416" s="6"/>
      <c r="AFU416" s="6"/>
      <c r="AFV416" s="6"/>
      <c r="AFW416" s="6"/>
      <c r="AFX416" s="6"/>
      <c r="AFY416" s="6"/>
      <c r="AFZ416" s="6"/>
      <c r="AGA416" s="6"/>
      <c r="AGB416" s="6"/>
      <c r="AGC416" s="6"/>
      <c r="AGD416" s="6"/>
      <c r="AGE416" s="6"/>
      <c r="AGF416" s="6"/>
      <c r="AGG416" s="6"/>
      <c r="AGH416" s="6"/>
      <c r="AGI416" s="6"/>
      <c r="AGJ416" s="6"/>
      <c r="AGK416" s="6"/>
      <c r="AGL416" s="6"/>
      <c r="AGM416" s="6"/>
      <c r="AGN416" s="6"/>
      <c r="AGO416" s="6"/>
      <c r="AGP416" s="6"/>
      <c r="AGQ416" s="6"/>
      <c r="AGR416" s="6"/>
      <c r="AGS416" s="6"/>
      <c r="AGT416" s="6"/>
      <c r="AGU416" s="6"/>
      <c r="AGV416" s="6"/>
      <c r="AGW416" s="6"/>
      <c r="AGX416" s="6"/>
      <c r="AGY416" s="6"/>
      <c r="AGZ416" s="6"/>
      <c r="AHA416" s="6"/>
      <c r="AHB416" s="6"/>
      <c r="AHC416" s="6"/>
      <c r="AHD416" s="6"/>
      <c r="AHE416" s="6"/>
      <c r="AHF416" s="6"/>
      <c r="AHG416" s="6"/>
      <c r="AHH416" s="6"/>
      <c r="AHI416" s="6"/>
      <c r="AHJ416" s="6"/>
      <c r="AHK416" s="6"/>
      <c r="AHL416" s="6"/>
      <c r="AHM416" s="6"/>
      <c r="AHN416" s="6"/>
      <c r="AHO416" s="6"/>
      <c r="AHP416" s="6"/>
      <c r="AHQ416" s="6"/>
      <c r="AHR416" s="6"/>
      <c r="AHS416" s="6"/>
      <c r="AHT416" s="6"/>
      <c r="AHU416" s="6"/>
      <c r="AHV416" s="6"/>
      <c r="AHW416" s="6"/>
      <c r="AHX416" s="6"/>
      <c r="AHY416" s="6"/>
      <c r="AHZ416" s="6"/>
      <c r="AIA416" s="6"/>
      <c r="AIB416" s="6"/>
      <c r="AIC416" s="6"/>
      <c r="AID416" s="6"/>
      <c r="AIE416" s="6"/>
      <c r="AIF416" s="6"/>
      <c r="AIG416" s="6"/>
      <c r="AIH416" s="6"/>
      <c r="AII416" s="6"/>
      <c r="AIJ416" s="6"/>
      <c r="AIK416" s="6"/>
      <c r="AIL416" s="6"/>
      <c r="AIM416" s="6"/>
      <c r="AIN416" s="6"/>
      <c r="AIO416" s="6"/>
      <c r="AIP416" s="6"/>
      <c r="AIQ416" s="6"/>
      <c r="AIR416" s="6"/>
      <c r="AIS416" s="6"/>
      <c r="AIT416" s="6"/>
      <c r="AIU416" s="6"/>
      <c r="AIV416" s="6"/>
      <c r="AIW416" s="6"/>
      <c r="AIX416" s="6"/>
      <c r="AIY416" s="6"/>
      <c r="AIZ416" s="6"/>
      <c r="AJA416" s="6"/>
      <c r="AJB416" s="6"/>
      <c r="AJC416" s="6"/>
      <c r="AJD416" s="6"/>
      <c r="AJE416" s="6"/>
      <c r="AJF416" s="6"/>
      <c r="AJG416" s="6"/>
      <c r="AJH416" s="6"/>
      <c r="AJI416" s="6"/>
      <c r="AJJ416" s="6"/>
      <c r="AJK416" s="6"/>
      <c r="AJL416" s="6"/>
      <c r="AJM416" s="6"/>
      <c r="AJN416" s="6"/>
      <c r="AJO416" s="6"/>
      <c r="AJP416" s="6"/>
      <c r="AJQ416" s="6"/>
      <c r="AJR416" s="6"/>
      <c r="AJS416" s="6"/>
      <c r="AJT416" s="6"/>
      <c r="AJU416" s="6"/>
      <c r="AJV416" s="6"/>
      <c r="AJW416" s="6"/>
      <c r="AJX416" s="6"/>
      <c r="AJY416" s="6"/>
      <c r="AJZ416" s="6"/>
      <c r="AKA416" s="6"/>
      <c r="AKB416" s="6"/>
      <c r="AKC416" s="6"/>
      <c r="AKD416" s="6"/>
      <c r="AKE416" s="6"/>
      <c r="AKF416" s="6"/>
      <c r="AKG416" s="6"/>
      <c r="AKH416" s="6"/>
      <c r="AKI416" s="6"/>
      <c r="AKJ416" s="6"/>
      <c r="AKK416" s="6"/>
      <c r="AKL416" s="6"/>
      <c r="AKM416" s="6"/>
      <c r="AKN416" s="6"/>
      <c r="AKO416" s="6"/>
      <c r="AKP416" s="6"/>
      <c r="AKQ416" s="6"/>
      <c r="AKR416" s="6"/>
      <c r="AKS416" s="6"/>
      <c r="AKT416" s="6"/>
      <c r="AKU416" s="6"/>
      <c r="AKV416" s="6"/>
      <c r="AKW416" s="6"/>
      <c r="AKX416" s="6"/>
      <c r="AKY416" s="6"/>
      <c r="AKZ416" s="6"/>
      <c r="ALA416" s="6"/>
      <c r="ALB416" s="6"/>
      <c r="ALC416" s="6"/>
      <c r="ALD416" s="6"/>
      <c r="ALE416" s="6"/>
      <c r="ALF416" s="6"/>
      <c r="ALG416" s="6"/>
      <c r="ALH416" s="6"/>
      <c r="ALI416" s="6"/>
      <c r="ALJ416" s="6"/>
      <c r="ALK416" s="6"/>
      <c r="ALL416" s="6"/>
      <c r="ALM416" s="6"/>
      <c r="ALN416" s="6"/>
      <c r="ALO416" s="6"/>
      <c r="ALP416" s="6"/>
      <c r="ALQ416" s="6"/>
      <c r="ALR416" s="6"/>
      <c r="ALS416" s="6"/>
      <c r="ALT416" s="6"/>
      <c r="ALU416" s="6"/>
      <c r="ALV416" s="6"/>
      <c r="ALW416" s="6"/>
      <c r="ALX416" s="6"/>
      <c r="ALY416" s="6"/>
      <c r="ALZ416" s="6"/>
      <c r="AMA416" s="6"/>
      <c r="AMB416" s="6"/>
      <c r="AMC416" s="6"/>
      <c r="AMD416" s="6"/>
      <c r="AME416" s="6"/>
      <c r="AMF416" s="6"/>
      <c r="AMG416" s="6"/>
      <c r="AMH416" s="6"/>
      <c r="AMI416" s="6"/>
      <c r="AMJ416" s="6"/>
      <c r="AMK416" s="6"/>
      <c r="AML416" s="6"/>
      <c r="AMM416" s="6"/>
      <c r="AMN416" s="6"/>
      <c r="AMO416" s="6"/>
      <c r="AMP416" s="6"/>
      <c r="AMQ416" s="6"/>
      <c r="AMR416" s="6"/>
      <c r="AMS416" s="6"/>
      <c r="AMT416" s="6"/>
      <c r="AMU416" s="6"/>
      <c r="AMV416" s="6"/>
      <c r="AMW416" s="6"/>
      <c r="AMX416" s="6"/>
      <c r="AMY416" s="6"/>
      <c r="AMZ416" s="6"/>
      <c r="ANA416" s="6"/>
      <c r="ANB416" s="6"/>
    </row>
    <row r="417" spans="1:1042" s="18" customFormat="1" x14ac:dyDescent="0.25">
      <c r="C417" s="6" t="str">
        <f t="shared" si="217"/>
        <v>Whirlpool</v>
      </c>
      <c r="D417" s="6" t="str">
        <f t="shared" si="218"/>
        <v>HPSE2K80HD045V  (80 gal)</v>
      </c>
      <c r="E417" s="6">
        <f t="shared" si="242"/>
        <v>261212</v>
      </c>
      <c r="F417" s="55">
        <f t="shared" si="152"/>
        <v>80</v>
      </c>
      <c r="G417" s="6" t="str">
        <f t="shared" si="219"/>
        <v>AOSmithPHPT80</v>
      </c>
      <c r="H417" s="117">
        <f t="shared" si="238"/>
        <v>0</v>
      </c>
      <c r="I417" s="157" t="str">
        <f t="shared" si="243"/>
        <v>WhirlpoolHPSE2K80</v>
      </c>
      <c r="J417" s="91" t="s">
        <v>192</v>
      </c>
      <c r="K417" s="32">
        <v>1</v>
      </c>
      <c r="L417" s="75">
        <f t="shared" si="239"/>
        <v>26</v>
      </c>
      <c r="M417" s="12" t="s">
        <v>50</v>
      </c>
      <c r="N417" s="62">
        <f t="shared" si="241"/>
        <v>12</v>
      </c>
      <c r="O417" s="62">
        <f xml:space="preserve"> (L417*10000) + (N417*100) + VLOOKUP( U417, $R$2:$T$61, 2, FALSE )</f>
        <v>261212</v>
      </c>
      <c r="P417" s="59" t="str">
        <f t="shared" si="232"/>
        <v>HPSE2K80HD045V  (80 gal)</v>
      </c>
      <c r="Q417" s="156">
        <f>COUNTIF(P$64:P$428, P417)</f>
        <v>1</v>
      </c>
      <c r="R417" s="13" t="s">
        <v>155</v>
      </c>
      <c r="S417" s="14">
        <v>80</v>
      </c>
      <c r="T417" s="30" t="s">
        <v>161</v>
      </c>
      <c r="U417" s="80" t="s">
        <v>105</v>
      </c>
      <c r="V417" s="85" t="str">
        <f>VLOOKUP( U417, $R$2:$T$61, 3, FALSE )</f>
        <v>AOSmithPHPT80</v>
      </c>
      <c r="W417" s="116">
        <v>0</v>
      </c>
      <c r="X417" s="46" t="str">
        <f>[1]ESTAR_to_AWHS!I184</f>
        <v>2-3</v>
      </c>
      <c r="Y417" s="47">
        <f>[1]ESTAR_to_AWHS!J184</f>
        <v>41666</v>
      </c>
      <c r="Z417" s="44" t="s">
        <v>80</v>
      </c>
      <c r="AA417" s="127" t="str">
        <f t="shared" si="230"/>
        <v>2,     261212,   "HPSE2K80HD045V  (80 gal)"</v>
      </c>
      <c r="AB417" s="129" t="str">
        <f t="shared" si="199"/>
        <v>Whirlpool</v>
      </c>
      <c r="AC417" s="131" t="s">
        <v>707</v>
      </c>
      <c r="AD417" s="154">
        <f>COUNTIF(AC$64:AC$428, AC417)</f>
        <v>1</v>
      </c>
      <c r="AE417" s="127" t="str">
        <f t="shared" si="231"/>
        <v xml:space="preserve">          case  HPSE2K80HD045V  (80 gal)   :   "WhirlpoolHPSE2K80"</v>
      </c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  <c r="IU417" s="6"/>
      <c r="IV417" s="6"/>
      <c r="IW417" s="6"/>
      <c r="IX417" s="6"/>
      <c r="IY417" s="6"/>
      <c r="IZ417" s="6"/>
      <c r="JA417" s="6"/>
      <c r="JB417" s="6"/>
      <c r="JC417" s="6"/>
      <c r="JD417" s="6"/>
      <c r="JE417" s="6"/>
      <c r="JF417" s="6"/>
      <c r="JG417" s="6"/>
      <c r="JH417" s="6"/>
      <c r="JI417" s="6"/>
      <c r="JJ417" s="6"/>
      <c r="JK417" s="6"/>
      <c r="JL417" s="6"/>
      <c r="JM417" s="6"/>
      <c r="JN417" s="6"/>
      <c r="JO417" s="6"/>
      <c r="JP417" s="6"/>
      <c r="JQ417" s="6"/>
      <c r="JR417" s="6"/>
      <c r="JS417" s="6"/>
      <c r="JT417" s="6"/>
      <c r="JU417" s="6"/>
      <c r="JV417" s="6"/>
      <c r="JW417" s="6"/>
      <c r="JX417" s="6"/>
      <c r="JY417" s="6"/>
      <c r="JZ417" s="6"/>
      <c r="KA417" s="6"/>
      <c r="KB417" s="6"/>
      <c r="KC417" s="6"/>
      <c r="KD417" s="6"/>
      <c r="KE417" s="6"/>
      <c r="KF417" s="6"/>
      <c r="KG417" s="6"/>
      <c r="KH417" s="6"/>
      <c r="KI417" s="6"/>
      <c r="KJ417" s="6"/>
      <c r="KK417" s="6"/>
      <c r="KL417" s="6"/>
      <c r="KM417" s="6"/>
      <c r="KN417" s="6"/>
      <c r="KO417" s="6"/>
      <c r="KP417" s="6"/>
      <c r="KQ417" s="6"/>
      <c r="KR417" s="6"/>
      <c r="KS417" s="6"/>
      <c r="KT417" s="6"/>
      <c r="KU417" s="6"/>
      <c r="KV417" s="6"/>
      <c r="KW417" s="6"/>
      <c r="KX417" s="6"/>
      <c r="KY417" s="6"/>
      <c r="KZ417" s="6"/>
      <c r="LA417" s="6"/>
      <c r="LB417" s="6"/>
      <c r="LC417" s="6"/>
      <c r="LD417" s="6"/>
      <c r="LE417" s="6"/>
      <c r="LF417" s="6"/>
      <c r="LG417" s="6"/>
      <c r="LH417" s="6"/>
      <c r="LI417" s="6"/>
      <c r="LJ417" s="6"/>
      <c r="LK417" s="6"/>
      <c r="LL417" s="6"/>
      <c r="LM417" s="6"/>
      <c r="LN417" s="6"/>
      <c r="LO417" s="6"/>
      <c r="LP417" s="6"/>
      <c r="LQ417" s="6"/>
      <c r="LR417" s="6"/>
      <c r="LS417" s="6"/>
      <c r="LT417" s="6"/>
      <c r="LU417" s="6"/>
      <c r="LV417" s="6"/>
      <c r="LW417" s="6"/>
      <c r="LX417" s="6"/>
      <c r="LY417" s="6"/>
      <c r="LZ417" s="6"/>
      <c r="MA417" s="6"/>
      <c r="MB417" s="6"/>
      <c r="MC417" s="6"/>
      <c r="MD417" s="6"/>
      <c r="ME417" s="6"/>
      <c r="MF417" s="6"/>
      <c r="MG417" s="6"/>
      <c r="MH417" s="6"/>
      <c r="MI417" s="6"/>
      <c r="MJ417" s="6"/>
      <c r="MK417" s="6"/>
      <c r="ML417" s="6"/>
      <c r="MM417" s="6"/>
      <c r="MN417" s="6"/>
      <c r="MO417" s="6"/>
      <c r="MP417" s="6"/>
      <c r="MQ417" s="6"/>
      <c r="MR417" s="6"/>
      <c r="MS417" s="6"/>
      <c r="MT417" s="6"/>
      <c r="MU417" s="6"/>
      <c r="MV417" s="6"/>
      <c r="MW417" s="6"/>
      <c r="MX417" s="6"/>
      <c r="MY417" s="6"/>
      <c r="MZ417" s="6"/>
      <c r="NA417" s="6"/>
      <c r="NB417" s="6"/>
      <c r="NC417" s="6"/>
      <c r="ND417" s="6"/>
      <c r="NE417" s="6"/>
      <c r="NF417" s="6"/>
      <c r="NG417" s="6"/>
      <c r="NH417" s="6"/>
      <c r="NI417" s="6"/>
      <c r="NJ417" s="6"/>
      <c r="NK417" s="6"/>
      <c r="NL417" s="6"/>
      <c r="NM417" s="6"/>
      <c r="NN417" s="6"/>
      <c r="NO417" s="6"/>
      <c r="NP417" s="6"/>
      <c r="NQ417" s="6"/>
      <c r="NR417" s="6"/>
      <c r="NS417" s="6"/>
      <c r="NT417" s="6"/>
      <c r="NU417" s="6"/>
      <c r="NV417" s="6"/>
      <c r="NW417" s="6"/>
      <c r="NX417" s="6"/>
      <c r="NY417" s="6"/>
      <c r="NZ417" s="6"/>
      <c r="OA417" s="6"/>
      <c r="OB417" s="6"/>
      <c r="OC417" s="6"/>
      <c r="OD417" s="6"/>
      <c r="OE417" s="6"/>
      <c r="OF417" s="6"/>
      <c r="OG417" s="6"/>
      <c r="OH417" s="6"/>
      <c r="OI417" s="6"/>
      <c r="OJ417" s="6"/>
      <c r="OK417" s="6"/>
      <c r="OL417" s="6"/>
      <c r="OM417" s="6"/>
      <c r="ON417" s="6"/>
      <c r="OO417" s="6"/>
      <c r="OP417" s="6"/>
      <c r="OQ417" s="6"/>
      <c r="OR417" s="6"/>
      <c r="OS417" s="6"/>
      <c r="OT417" s="6"/>
      <c r="OU417" s="6"/>
      <c r="OV417" s="6"/>
      <c r="OW417" s="6"/>
      <c r="OX417" s="6"/>
      <c r="OY417" s="6"/>
      <c r="OZ417" s="6"/>
      <c r="PA417" s="6"/>
      <c r="PB417" s="6"/>
      <c r="PC417" s="6"/>
      <c r="PD417" s="6"/>
      <c r="PE417" s="6"/>
      <c r="PF417" s="6"/>
      <c r="PG417" s="6"/>
      <c r="PH417" s="6"/>
      <c r="PI417" s="6"/>
      <c r="PJ417" s="6"/>
      <c r="PK417" s="6"/>
      <c r="PL417" s="6"/>
      <c r="PM417" s="6"/>
      <c r="PN417" s="6"/>
      <c r="PO417" s="6"/>
      <c r="PP417" s="6"/>
      <c r="PQ417" s="6"/>
      <c r="PR417" s="6"/>
      <c r="PS417" s="6"/>
      <c r="PT417" s="6"/>
      <c r="PU417" s="6"/>
      <c r="PV417" s="6"/>
      <c r="PW417" s="6"/>
      <c r="PX417" s="6"/>
      <c r="PY417" s="6"/>
      <c r="PZ417" s="6"/>
      <c r="QA417" s="6"/>
      <c r="QB417" s="6"/>
      <c r="QC417" s="6"/>
      <c r="QD417" s="6"/>
      <c r="QE417" s="6"/>
      <c r="QF417" s="6"/>
      <c r="QG417" s="6"/>
      <c r="QH417" s="6"/>
      <c r="QI417" s="6"/>
      <c r="QJ417" s="6"/>
      <c r="QK417" s="6"/>
      <c r="QL417" s="6"/>
      <c r="QM417" s="6"/>
      <c r="QN417" s="6"/>
      <c r="QO417" s="6"/>
      <c r="QP417" s="6"/>
      <c r="QQ417" s="6"/>
      <c r="QR417" s="6"/>
      <c r="QS417" s="6"/>
      <c r="QT417" s="6"/>
      <c r="QU417" s="6"/>
      <c r="QV417" s="6"/>
      <c r="QW417" s="6"/>
      <c r="QX417" s="6"/>
      <c r="QY417" s="6"/>
      <c r="QZ417" s="6"/>
      <c r="RA417" s="6"/>
      <c r="RB417" s="6"/>
      <c r="RC417" s="6"/>
      <c r="RD417" s="6"/>
      <c r="RE417" s="6"/>
      <c r="RF417" s="6"/>
      <c r="RG417" s="6"/>
      <c r="RH417" s="6"/>
      <c r="RI417" s="6"/>
      <c r="RJ417" s="6"/>
      <c r="RK417" s="6"/>
      <c r="RL417" s="6"/>
      <c r="RM417" s="6"/>
      <c r="RN417" s="6"/>
      <c r="RO417" s="6"/>
      <c r="RP417" s="6"/>
      <c r="RQ417" s="6"/>
      <c r="RR417" s="6"/>
      <c r="RS417" s="6"/>
      <c r="RT417" s="6"/>
      <c r="RU417" s="6"/>
      <c r="RV417" s="6"/>
      <c r="RW417" s="6"/>
      <c r="RX417" s="6"/>
      <c r="RY417" s="6"/>
      <c r="RZ417" s="6"/>
      <c r="SA417" s="6"/>
      <c r="SB417" s="6"/>
      <c r="SC417" s="6"/>
      <c r="SD417" s="6"/>
      <c r="SE417" s="6"/>
      <c r="SF417" s="6"/>
      <c r="SG417" s="6"/>
      <c r="SH417" s="6"/>
      <c r="SI417" s="6"/>
      <c r="SJ417" s="6"/>
      <c r="SK417" s="6"/>
      <c r="SL417" s="6"/>
      <c r="SM417" s="6"/>
      <c r="SN417" s="6"/>
      <c r="SO417" s="6"/>
      <c r="SP417" s="6"/>
      <c r="SQ417" s="6"/>
      <c r="SR417" s="6"/>
      <c r="SS417" s="6"/>
      <c r="ST417" s="6"/>
      <c r="SU417" s="6"/>
      <c r="SV417" s="6"/>
      <c r="SW417" s="6"/>
      <c r="SX417" s="6"/>
      <c r="SY417" s="6"/>
      <c r="SZ417" s="6"/>
      <c r="TA417" s="6"/>
      <c r="TB417" s="6"/>
      <c r="TC417" s="6"/>
      <c r="TD417" s="6"/>
      <c r="TE417" s="6"/>
      <c r="TF417" s="6"/>
      <c r="TG417" s="6"/>
      <c r="TH417" s="6"/>
      <c r="TI417" s="6"/>
      <c r="TJ417" s="6"/>
      <c r="TK417" s="6"/>
      <c r="TL417" s="6"/>
      <c r="TM417" s="6"/>
      <c r="TN417" s="6"/>
      <c r="TO417" s="6"/>
      <c r="TP417" s="6"/>
      <c r="TQ417" s="6"/>
      <c r="TR417" s="6"/>
      <c r="TS417" s="6"/>
      <c r="TT417" s="6"/>
      <c r="TU417" s="6"/>
      <c r="TV417" s="6"/>
      <c r="TW417" s="6"/>
      <c r="TX417" s="6"/>
      <c r="TY417" s="6"/>
      <c r="TZ417" s="6"/>
      <c r="UA417" s="6"/>
      <c r="UB417" s="6"/>
      <c r="UC417" s="6"/>
      <c r="UD417" s="6"/>
      <c r="UE417" s="6"/>
      <c r="UF417" s="6"/>
      <c r="UG417" s="6"/>
      <c r="UH417" s="6"/>
      <c r="UI417" s="6"/>
      <c r="UJ417" s="6"/>
      <c r="UK417" s="6"/>
      <c r="UL417" s="6"/>
      <c r="UM417" s="6"/>
      <c r="UN417" s="6"/>
      <c r="UO417" s="6"/>
      <c r="UP417" s="6"/>
      <c r="UQ417" s="6"/>
      <c r="UR417" s="6"/>
      <c r="US417" s="6"/>
      <c r="UT417" s="6"/>
      <c r="UU417" s="6"/>
      <c r="UV417" s="6"/>
      <c r="UW417" s="6"/>
      <c r="UX417" s="6"/>
      <c r="UY417" s="6"/>
      <c r="UZ417" s="6"/>
      <c r="VA417" s="6"/>
      <c r="VB417" s="6"/>
      <c r="VC417" s="6"/>
      <c r="VD417" s="6"/>
      <c r="VE417" s="6"/>
      <c r="VF417" s="6"/>
      <c r="VG417" s="6"/>
      <c r="VH417" s="6"/>
      <c r="VI417" s="6"/>
      <c r="VJ417" s="6"/>
      <c r="VK417" s="6"/>
      <c r="VL417" s="6"/>
      <c r="VM417" s="6"/>
      <c r="VN417" s="6"/>
      <c r="VO417" s="6"/>
      <c r="VP417" s="6"/>
      <c r="VQ417" s="6"/>
      <c r="VR417" s="6"/>
      <c r="VS417" s="6"/>
      <c r="VT417" s="6"/>
      <c r="VU417" s="6"/>
      <c r="VV417" s="6"/>
      <c r="VW417" s="6"/>
      <c r="VX417" s="6"/>
      <c r="VY417" s="6"/>
      <c r="VZ417" s="6"/>
      <c r="WA417" s="6"/>
      <c r="WB417" s="6"/>
      <c r="WC417" s="6"/>
      <c r="WD417" s="6"/>
      <c r="WE417" s="6"/>
      <c r="WF417" s="6"/>
      <c r="WG417" s="6"/>
      <c r="WH417" s="6"/>
      <c r="WI417" s="6"/>
      <c r="WJ417" s="6"/>
      <c r="WK417" s="6"/>
      <c r="WL417" s="6"/>
      <c r="WM417" s="6"/>
      <c r="WN417" s="6"/>
      <c r="WO417" s="6"/>
      <c r="WP417" s="6"/>
      <c r="WQ417" s="6"/>
      <c r="WR417" s="6"/>
      <c r="WS417" s="6"/>
      <c r="WT417" s="6"/>
      <c r="WU417" s="6"/>
      <c r="WV417" s="6"/>
      <c r="WW417" s="6"/>
      <c r="WX417" s="6"/>
      <c r="WY417" s="6"/>
      <c r="WZ417" s="6"/>
      <c r="XA417" s="6"/>
      <c r="XB417" s="6"/>
      <c r="XC417" s="6"/>
      <c r="XD417" s="6"/>
      <c r="XE417" s="6"/>
      <c r="XF417" s="6"/>
      <c r="XG417" s="6"/>
      <c r="XH417" s="6"/>
      <c r="XI417" s="6"/>
      <c r="XJ417" s="6"/>
      <c r="XK417" s="6"/>
      <c r="XL417" s="6"/>
      <c r="XM417" s="6"/>
      <c r="XN417" s="6"/>
      <c r="XO417" s="6"/>
      <c r="XP417" s="6"/>
      <c r="XQ417" s="6"/>
      <c r="XR417" s="6"/>
      <c r="XS417" s="6"/>
      <c r="XT417" s="6"/>
      <c r="XU417" s="6"/>
      <c r="XV417" s="6"/>
      <c r="XW417" s="6"/>
      <c r="XX417" s="6"/>
      <c r="XY417" s="6"/>
      <c r="XZ417" s="6"/>
      <c r="YA417" s="6"/>
      <c r="YB417" s="6"/>
      <c r="YC417" s="6"/>
      <c r="YD417" s="6"/>
      <c r="YE417" s="6"/>
      <c r="YF417" s="6"/>
      <c r="YG417" s="6"/>
      <c r="YH417" s="6"/>
      <c r="YI417" s="6"/>
      <c r="YJ417" s="6"/>
      <c r="YK417" s="6"/>
      <c r="YL417" s="6"/>
      <c r="YM417" s="6"/>
      <c r="YN417" s="6"/>
      <c r="YO417" s="6"/>
      <c r="YP417" s="6"/>
      <c r="YQ417" s="6"/>
      <c r="YR417" s="6"/>
      <c r="YS417" s="6"/>
      <c r="YT417" s="6"/>
      <c r="YU417" s="6"/>
      <c r="YV417" s="6"/>
      <c r="YW417" s="6"/>
      <c r="YX417" s="6"/>
      <c r="YY417" s="6"/>
      <c r="YZ417" s="6"/>
      <c r="ZA417" s="6"/>
      <c r="ZB417" s="6"/>
      <c r="ZC417" s="6"/>
      <c r="ZD417" s="6"/>
      <c r="ZE417" s="6"/>
      <c r="ZF417" s="6"/>
      <c r="ZG417" s="6"/>
      <c r="ZH417" s="6"/>
      <c r="ZI417" s="6"/>
      <c r="ZJ417" s="6"/>
      <c r="ZK417" s="6"/>
      <c r="ZL417" s="6"/>
      <c r="ZM417" s="6"/>
      <c r="ZN417" s="6"/>
      <c r="ZO417" s="6"/>
      <c r="ZP417" s="6"/>
      <c r="ZQ417" s="6"/>
      <c r="ZR417" s="6"/>
      <c r="ZS417" s="6"/>
      <c r="ZT417" s="6"/>
      <c r="ZU417" s="6"/>
      <c r="ZV417" s="6"/>
      <c r="ZW417" s="6"/>
      <c r="ZX417" s="6"/>
      <c r="ZY417" s="6"/>
      <c r="ZZ417" s="6"/>
      <c r="AAA417" s="6"/>
      <c r="AAB417" s="6"/>
      <c r="AAC417" s="6"/>
      <c r="AAD417" s="6"/>
      <c r="AAE417" s="6"/>
      <c r="AAF417" s="6"/>
      <c r="AAG417" s="6"/>
      <c r="AAH417" s="6"/>
      <c r="AAI417" s="6"/>
      <c r="AAJ417" s="6"/>
      <c r="AAK417" s="6"/>
      <c r="AAL417" s="6"/>
      <c r="AAM417" s="6"/>
      <c r="AAN417" s="6"/>
      <c r="AAO417" s="6"/>
      <c r="AAP417" s="6"/>
      <c r="AAQ417" s="6"/>
      <c r="AAR417" s="6"/>
      <c r="AAS417" s="6"/>
      <c r="AAT417" s="6"/>
      <c r="AAU417" s="6"/>
      <c r="AAV417" s="6"/>
      <c r="AAW417" s="6"/>
      <c r="AAX417" s="6"/>
      <c r="AAY417" s="6"/>
      <c r="AAZ417" s="6"/>
      <c r="ABA417" s="6"/>
      <c r="ABB417" s="6"/>
      <c r="ABC417" s="6"/>
      <c r="ABD417" s="6"/>
      <c r="ABE417" s="6"/>
      <c r="ABF417" s="6"/>
      <c r="ABG417" s="6"/>
      <c r="ABH417" s="6"/>
      <c r="ABI417" s="6"/>
      <c r="ABJ417" s="6"/>
      <c r="ABK417" s="6"/>
      <c r="ABL417" s="6"/>
      <c r="ABM417" s="6"/>
      <c r="ABN417" s="6"/>
      <c r="ABO417" s="6"/>
      <c r="ABP417" s="6"/>
      <c r="ABQ417" s="6"/>
      <c r="ABR417" s="6"/>
      <c r="ABS417" s="6"/>
      <c r="ABT417" s="6"/>
      <c r="ABU417" s="6"/>
      <c r="ABV417" s="6"/>
      <c r="ABW417" s="6"/>
      <c r="ABX417" s="6"/>
      <c r="ABY417" s="6"/>
      <c r="ABZ417" s="6"/>
      <c r="ACA417" s="6"/>
      <c r="ACB417" s="6"/>
      <c r="ACC417" s="6"/>
      <c r="ACD417" s="6"/>
      <c r="ACE417" s="6"/>
      <c r="ACF417" s="6"/>
      <c r="ACG417" s="6"/>
      <c r="ACH417" s="6"/>
      <c r="ACI417" s="6"/>
      <c r="ACJ417" s="6"/>
      <c r="ACK417" s="6"/>
      <c r="ACL417" s="6"/>
      <c r="ACM417" s="6"/>
      <c r="ACN417" s="6"/>
      <c r="ACO417" s="6"/>
      <c r="ACP417" s="6"/>
      <c r="ACQ417" s="6"/>
      <c r="ACR417" s="6"/>
      <c r="ACS417" s="6"/>
      <c r="ACT417" s="6"/>
      <c r="ACU417" s="6"/>
      <c r="ACV417" s="6"/>
      <c r="ACW417" s="6"/>
      <c r="ACX417" s="6"/>
      <c r="ACY417" s="6"/>
      <c r="ACZ417" s="6"/>
      <c r="ADA417" s="6"/>
      <c r="ADB417" s="6"/>
      <c r="ADC417" s="6"/>
      <c r="ADD417" s="6"/>
      <c r="ADE417" s="6"/>
      <c r="ADF417" s="6"/>
      <c r="ADG417" s="6"/>
      <c r="ADH417" s="6"/>
      <c r="ADI417" s="6"/>
      <c r="ADJ417" s="6"/>
      <c r="ADK417" s="6"/>
      <c r="ADL417" s="6"/>
      <c r="ADM417" s="6"/>
      <c r="ADN417" s="6"/>
      <c r="ADO417" s="6"/>
      <c r="ADP417" s="6"/>
      <c r="ADQ417" s="6"/>
      <c r="ADR417" s="6"/>
      <c r="ADS417" s="6"/>
      <c r="ADT417" s="6"/>
      <c r="ADU417" s="6"/>
      <c r="ADV417" s="6"/>
      <c r="ADW417" s="6"/>
      <c r="ADX417" s="6"/>
      <c r="ADY417" s="6"/>
      <c r="ADZ417" s="6"/>
      <c r="AEA417" s="6"/>
      <c r="AEB417" s="6"/>
      <c r="AEC417" s="6"/>
      <c r="AED417" s="6"/>
      <c r="AEE417" s="6"/>
      <c r="AEF417" s="6"/>
      <c r="AEG417" s="6"/>
      <c r="AEH417" s="6"/>
      <c r="AEI417" s="6"/>
      <c r="AEJ417" s="6"/>
      <c r="AEK417" s="6"/>
      <c r="AEL417" s="6"/>
      <c r="AEM417" s="6"/>
      <c r="AEN417" s="6"/>
      <c r="AEO417" s="6"/>
      <c r="AEP417" s="6"/>
      <c r="AEQ417" s="6"/>
      <c r="AER417" s="6"/>
      <c r="AES417" s="6"/>
      <c r="AET417" s="6"/>
      <c r="AEU417" s="6"/>
      <c r="AEV417" s="6"/>
      <c r="AEW417" s="6"/>
      <c r="AEX417" s="6"/>
      <c r="AEY417" s="6"/>
      <c r="AEZ417" s="6"/>
      <c r="AFA417" s="6"/>
      <c r="AFB417" s="6"/>
      <c r="AFC417" s="6"/>
      <c r="AFD417" s="6"/>
      <c r="AFE417" s="6"/>
      <c r="AFF417" s="6"/>
      <c r="AFG417" s="6"/>
      <c r="AFH417" s="6"/>
      <c r="AFI417" s="6"/>
      <c r="AFJ417" s="6"/>
      <c r="AFK417" s="6"/>
      <c r="AFL417" s="6"/>
      <c r="AFM417" s="6"/>
      <c r="AFN417" s="6"/>
      <c r="AFO417" s="6"/>
      <c r="AFP417" s="6"/>
      <c r="AFQ417" s="6"/>
      <c r="AFR417" s="6"/>
      <c r="AFS417" s="6"/>
      <c r="AFT417" s="6"/>
      <c r="AFU417" s="6"/>
      <c r="AFV417" s="6"/>
      <c r="AFW417" s="6"/>
      <c r="AFX417" s="6"/>
      <c r="AFY417" s="6"/>
      <c r="AFZ417" s="6"/>
      <c r="AGA417" s="6"/>
      <c r="AGB417" s="6"/>
      <c r="AGC417" s="6"/>
      <c r="AGD417" s="6"/>
      <c r="AGE417" s="6"/>
      <c r="AGF417" s="6"/>
      <c r="AGG417" s="6"/>
      <c r="AGH417" s="6"/>
      <c r="AGI417" s="6"/>
      <c r="AGJ417" s="6"/>
      <c r="AGK417" s="6"/>
      <c r="AGL417" s="6"/>
      <c r="AGM417" s="6"/>
      <c r="AGN417" s="6"/>
      <c r="AGO417" s="6"/>
      <c r="AGP417" s="6"/>
      <c r="AGQ417" s="6"/>
      <c r="AGR417" s="6"/>
      <c r="AGS417" s="6"/>
      <c r="AGT417" s="6"/>
      <c r="AGU417" s="6"/>
      <c r="AGV417" s="6"/>
      <c r="AGW417" s="6"/>
      <c r="AGX417" s="6"/>
      <c r="AGY417" s="6"/>
      <c r="AGZ417" s="6"/>
      <c r="AHA417" s="6"/>
      <c r="AHB417" s="6"/>
      <c r="AHC417" s="6"/>
      <c r="AHD417" s="6"/>
      <c r="AHE417" s="6"/>
      <c r="AHF417" s="6"/>
      <c r="AHG417" s="6"/>
      <c r="AHH417" s="6"/>
      <c r="AHI417" s="6"/>
      <c r="AHJ417" s="6"/>
      <c r="AHK417" s="6"/>
      <c r="AHL417" s="6"/>
      <c r="AHM417" s="6"/>
      <c r="AHN417" s="6"/>
      <c r="AHO417" s="6"/>
      <c r="AHP417" s="6"/>
      <c r="AHQ417" s="6"/>
      <c r="AHR417" s="6"/>
      <c r="AHS417" s="6"/>
      <c r="AHT417" s="6"/>
      <c r="AHU417" s="6"/>
      <c r="AHV417" s="6"/>
      <c r="AHW417" s="6"/>
      <c r="AHX417" s="6"/>
      <c r="AHY417" s="6"/>
      <c r="AHZ417" s="6"/>
      <c r="AIA417" s="6"/>
      <c r="AIB417" s="6"/>
      <c r="AIC417" s="6"/>
      <c r="AID417" s="6"/>
      <c r="AIE417" s="6"/>
      <c r="AIF417" s="6"/>
      <c r="AIG417" s="6"/>
      <c r="AIH417" s="6"/>
      <c r="AII417" s="6"/>
      <c r="AIJ417" s="6"/>
      <c r="AIK417" s="6"/>
      <c r="AIL417" s="6"/>
      <c r="AIM417" s="6"/>
      <c r="AIN417" s="6"/>
      <c r="AIO417" s="6"/>
      <c r="AIP417" s="6"/>
      <c r="AIQ417" s="6"/>
      <c r="AIR417" s="6"/>
      <c r="AIS417" s="6"/>
      <c r="AIT417" s="6"/>
      <c r="AIU417" s="6"/>
      <c r="AIV417" s="6"/>
      <c r="AIW417" s="6"/>
      <c r="AIX417" s="6"/>
      <c r="AIY417" s="6"/>
      <c r="AIZ417" s="6"/>
      <c r="AJA417" s="6"/>
      <c r="AJB417" s="6"/>
      <c r="AJC417" s="6"/>
      <c r="AJD417" s="6"/>
      <c r="AJE417" s="6"/>
      <c r="AJF417" s="6"/>
      <c r="AJG417" s="6"/>
      <c r="AJH417" s="6"/>
      <c r="AJI417" s="6"/>
      <c r="AJJ417" s="6"/>
      <c r="AJK417" s="6"/>
      <c r="AJL417" s="6"/>
      <c r="AJM417" s="6"/>
      <c r="AJN417" s="6"/>
      <c r="AJO417" s="6"/>
      <c r="AJP417" s="6"/>
      <c r="AJQ417" s="6"/>
      <c r="AJR417" s="6"/>
      <c r="AJS417" s="6"/>
      <c r="AJT417" s="6"/>
      <c r="AJU417" s="6"/>
      <c r="AJV417" s="6"/>
      <c r="AJW417" s="6"/>
      <c r="AJX417" s="6"/>
      <c r="AJY417" s="6"/>
      <c r="AJZ417" s="6"/>
      <c r="AKA417" s="6"/>
      <c r="AKB417" s="6"/>
      <c r="AKC417" s="6"/>
      <c r="AKD417" s="6"/>
      <c r="AKE417" s="6"/>
      <c r="AKF417" s="6"/>
      <c r="AKG417" s="6"/>
      <c r="AKH417" s="6"/>
      <c r="AKI417" s="6"/>
      <c r="AKJ417" s="6"/>
      <c r="AKK417" s="6"/>
      <c r="AKL417" s="6"/>
      <c r="AKM417" s="6"/>
      <c r="AKN417" s="6"/>
      <c r="AKO417" s="6"/>
      <c r="AKP417" s="6"/>
      <c r="AKQ417" s="6"/>
      <c r="AKR417" s="6"/>
      <c r="AKS417" s="6"/>
      <c r="AKT417" s="6"/>
      <c r="AKU417" s="6"/>
      <c r="AKV417" s="6"/>
      <c r="AKW417" s="6"/>
      <c r="AKX417" s="6"/>
      <c r="AKY417" s="6"/>
      <c r="AKZ417" s="6"/>
      <c r="ALA417" s="6"/>
      <c r="ALB417" s="6"/>
      <c r="ALC417" s="6"/>
      <c r="ALD417" s="6"/>
      <c r="ALE417" s="6"/>
      <c r="ALF417" s="6"/>
      <c r="ALG417" s="6"/>
      <c r="ALH417" s="6"/>
      <c r="ALI417" s="6"/>
      <c r="ALJ417" s="6"/>
      <c r="ALK417" s="6"/>
      <c r="ALL417" s="6"/>
      <c r="ALM417" s="6"/>
      <c r="ALN417" s="6"/>
      <c r="ALO417" s="6"/>
      <c r="ALP417" s="6"/>
      <c r="ALQ417" s="6"/>
      <c r="ALR417" s="6"/>
      <c r="ALS417" s="6"/>
      <c r="ALT417" s="6"/>
      <c r="ALU417" s="6"/>
      <c r="ALV417" s="6"/>
      <c r="ALW417" s="6"/>
      <c r="ALX417" s="6"/>
      <c r="ALY417" s="6"/>
      <c r="ALZ417" s="6"/>
      <c r="AMA417" s="6"/>
      <c r="AMB417" s="6"/>
      <c r="AMC417" s="6"/>
      <c r="AMD417" s="6"/>
      <c r="AME417" s="6"/>
      <c r="AMF417" s="6"/>
      <c r="AMG417" s="6"/>
      <c r="AMH417" s="6"/>
      <c r="AMI417" s="6"/>
      <c r="AMJ417" s="6"/>
      <c r="AMK417" s="6"/>
      <c r="AML417" s="6"/>
      <c r="AMM417" s="6"/>
      <c r="AMN417" s="6"/>
      <c r="AMO417" s="6"/>
      <c r="AMP417" s="6"/>
      <c r="AMQ417" s="6"/>
      <c r="AMR417" s="6"/>
      <c r="AMS417" s="6"/>
      <c r="AMT417" s="6"/>
      <c r="AMU417" s="6"/>
      <c r="AMV417" s="6"/>
      <c r="AMW417" s="6"/>
      <c r="AMX417" s="6"/>
      <c r="AMY417" s="6"/>
      <c r="AMZ417" s="6"/>
      <c r="ANA417" s="6"/>
      <c r="ANB417" s="6"/>
    </row>
    <row r="418" spans="1:1042" s="18" customFormat="1" x14ac:dyDescent="0.25">
      <c r="C418" s="6" t="str">
        <f t="shared" si="217"/>
        <v>Whirlpool</v>
      </c>
      <c r="D418" s="6" t="str">
        <f t="shared" si="218"/>
        <v>HPSE2K80HD045VC  (80 gal)</v>
      </c>
      <c r="E418" s="6">
        <f t="shared" si="242"/>
        <v>261312</v>
      </c>
      <c r="F418" s="55">
        <f t="shared" si="152"/>
        <v>80</v>
      </c>
      <c r="G418" s="6" t="str">
        <f t="shared" si="219"/>
        <v>AOSmithPHPT80</v>
      </c>
      <c r="H418" s="117">
        <f t="shared" si="238"/>
        <v>0</v>
      </c>
      <c r="I418" s="157" t="str">
        <f t="shared" si="243"/>
        <v>WhirlpoolHPSE2K80C</v>
      </c>
      <c r="J418" s="91" t="s">
        <v>192</v>
      </c>
      <c r="K418" s="32">
        <v>1</v>
      </c>
      <c r="L418" s="75">
        <f t="shared" si="239"/>
        <v>26</v>
      </c>
      <c r="M418" t="s">
        <v>50</v>
      </c>
      <c r="N418" s="62">
        <f t="shared" si="241"/>
        <v>13</v>
      </c>
      <c r="O418" s="62">
        <f xml:space="preserve"> (L418*10000) + (N418*100) + VLOOKUP( U418, $R$2:$T$61, 2, FALSE )</f>
        <v>261312</v>
      </c>
      <c r="P418" s="59" t="str">
        <f t="shared" si="232"/>
        <v>HPSE2K80HD045VC  (80 gal)</v>
      </c>
      <c r="Q418" s="156">
        <f>COUNTIF(P$64:P$428, P418)</f>
        <v>1</v>
      </c>
      <c r="R418" s="21" t="s">
        <v>156</v>
      </c>
      <c r="S418" s="22">
        <v>80</v>
      </c>
      <c r="T418" s="30" t="s">
        <v>161</v>
      </c>
      <c r="U418" s="80" t="s">
        <v>105</v>
      </c>
      <c r="V418" s="85" t="str">
        <f>VLOOKUP( U418, $R$2:$T$61, 3, FALSE )</f>
        <v>AOSmithPHPT80</v>
      </c>
      <c r="W418" s="116">
        <v>0</v>
      </c>
      <c r="X418" s="45" t="str">
        <f>[1]ESTAR_to_AWHS!I185</f>
        <v>2-3</v>
      </c>
      <c r="Y418" s="47">
        <f>[1]ESTAR_to_AWHS!J185</f>
        <v>41666</v>
      </c>
      <c r="Z418" s="44" t="s">
        <v>80</v>
      </c>
      <c r="AA418" s="127" t="str">
        <f t="shared" si="230"/>
        <v>2,     261312,   "HPSE2K80HD045VC  (80 gal)"</v>
      </c>
      <c r="AB418" s="129" t="str">
        <f t="shared" si="199"/>
        <v>Whirlpool</v>
      </c>
      <c r="AC418" s="131" t="s">
        <v>708</v>
      </c>
      <c r="AD418" s="154">
        <f>COUNTIF(AC$64:AC$428, AC418)</f>
        <v>1</v>
      </c>
      <c r="AE418" s="127" t="str">
        <f t="shared" si="231"/>
        <v xml:space="preserve">          case  HPSE2K80HD045VC  (80 gal)   :   "WhirlpoolHPSE2K80C"</v>
      </c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29"/>
      <c r="CC418" s="29"/>
      <c r="CD418" s="29"/>
      <c r="CE418" s="29"/>
      <c r="CF418" s="29"/>
      <c r="CG418" s="29"/>
      <c r="CH418" s="29"/>
      <c r="CI418" s="29"/>
      <c r="CJ418" s="29"/>
      <c r="CK418" s="29"/>
      <c r="CL418" s="29"/>
      <c r="CM418" s="29"/>
      <c r="CN418" s="29"/>
      <c r="CO418" s="29"/>
      <c r="CP418" s="29"/>
      <c r="CQ418" s="29"/>
      <c r="CR418" s="29"/>
      <c r="CS418" s="29"/>
      <c r="CT418" s="29"/>
      <c r="CU418" s="29"/>
      <c r="CV418" s="29"/>
      <c r="CW418" s="29"/>
      <c r="CX418" s="29"/>
      <c r="CY418" s="29"/>
      <c r="CZ418" s="29"/>
      <c r="DA418" s="29"/>
      <c r="DB418" s="29"/>
      <c r="DC418" s="29"/>
      <c r="DD418" s="29"/>
      <c r="DE418" s="29"/>
      <c r="DF418" s="29"/>
      <c r="DG418" s="29"/>
      <c r="DH418" s="29"/>
      <c r="DI418" s="29"/>
      <c r="DJ418" s="29"/>
      <c r="DK418" s="29"/>
      <c r="DL418" s="29"/>
      <c r="DM418" s="29"/>
      <c r="DN418" s="29"/>
      <c r="DO418" s="29"/>
      <c r="DP418" s="29"/>
      <c r="DQ418" s="29"/>
      <c r="DR418" s="29"/>
      <c r="DS418" s="29"/>
      <c r="DT418" s="29"/>
      <c r="DU418" s="29"/>
      <c r="DV418" s="29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  <c r="EL418" s="29"/>
      <c r="EM418" s="29"/>
      <c r="EN418" s="29"/>
      <c r="EO418" s="29"/>
      <c r="EP418" s="29"/>
      <c r="EQ418" s="29"/>
      <c r="ER418" s="29"/>
      <c r="ES418" s="29"/>
      <c r="ET418" s="29"/>
      <c r="EU418" s="29"/>
      <c r="EV418" s="29"/>
      <c r="EW418" s="29"/>
      <c r="EX418" s="29"/>
      <c r="EY418" s="29"/>
      <c r="EZ418" s="29"/>
      <c r="FA418" s="29"/>
      <c r="FB418" s="29"/>
      <c r="FC418" s="29"/>
      <c r="FD418" s="29"/>
      <c r="FE418" s="29"/>
      <c r="FF418" s="29"/>
      <c r="FG418" s="29"/>
      <c r="FH418" s="29"/>
      <c r="FI418" s="29"/>
      <c r="FJ418" s="29"/>
      <c r="FK418" s="29"/>
      <c r="FL418" s="29"/>
      <c r="FM418" s="29"/>
      <c r="FN418" s="29"/>
      <c r="FO418" s="29"/>
      <c r="FP418" s="29"/>
      <c r="FQ418" s="29"/>
      <c r="FR418" s="29"/>
      <c r="FS418" s="29"/>
      <c r="FT418" s="29"/>
      <c r="FU418" s="29"/>
      <c r="FV418" s="29"/>
      <c r="FW418" s="29"/>
      <c r="FX418" s="29"/>
      <c r="FY418" s="29"/>
      <c r="FZ418" s="29"/>
      <c r="GA418" s="29"/>
      <c r="GB418" s="29"/>
      <c r="GC418" s="29"/>
      <c r="GD418" s="29"/>
      <c r="GE418" s="29"/>
      <c r="GF418" s="29"/>
      <c r="GG418" s="29"/>
      <c r="GH418" s="29"/>
      <c r="GI418" s="29"/>
      <c r="GJ418" s="29"/>
      <c r="GK418" s="29"/>
      <c r="GL418" s="29"/>
      <c r="GM418" s="29"/>
      <c r="GN418" s="29"/>
      <c r="GO418" s="29"/>
      <c r="GP418" s="29"/>
      <c r="GQ418" s="29"/>
      <c r="GR418" s="29"/>
      <c r="GS418" s="29"/>
      <c r="GT418" s="29"/>
      <c r="GU418" s="29"/>
      <c r="GV418" s="29"/>
      <c r="GW418" s="29"/>
      <c r="GX418" s="29"/>
      <c r="GY418" s="29"/>
      <c r="GZ418" s="29"/>
      <c r="HA418" s="29"/>
      <c r="HB418" s="29"/>
      <c r="HC418" s="29"/>
      <c r="HD418" s="29"/>
      <c r="HE418" s="29"/>
      <c r="HF418" s="29"/>
      <c r="HG418" s="29"/>
      <c r="HH418" s="29"/>
      <c r="HI418" s="29"/>
      <c r="HJ418" s="29"/>
      <c r="HK418" s="29"/>
      <c r="HL418" s="29"/>
      <c r="HM418" s="29"/>
      <c r="HN418" s="29"/>
      <c r="HO418" s="29"/>
      <c r="HP418" s="29"/>
      <c r="HQ418" s="29"/>
      <c r="HR418" s="29"/>
      <c r="HS418" s="29"/>
      <c r="HT418" s="29"/>
      <c r="HU418" s="29"/>
      <c r="HV418" s="29"/>
      <c r="HW418" s="29"/>
      <c r="HX418" s="29"/>
      <c r="HY418" s="29"/>
      <c r="HZ418" s="29"/>
      <c r="IA418" s="29"/>
      <c r="IB418" s="29"/>
      <c r="IC418" s="29"/>
      <c r="ID418" s="29"/>
      <c r="IE418" s="29"/>
      <c r="IF418" s="29"/>
      <c r="IG418" s="29"/>
      <c r="IH418" s="29"/>
      <c r="II418" s="29"/>
      <c r="IJ418" s="29"/>
      <c r="IK418" s="29"/>
      <c r="IL418" s="29"/>
      <c r="IM418" s="29"/>
      <c r="IN418" s="29"/>
      <c r="IO418" s="29"/>
      <c r="IP418" s="29"/>
      <c r="IQ418" s="29"/>
      <c r="IR418" s="29"/>
      <c r="IS418" s="29"/>
      <c r="IT418" s="29"/>
      <c r="IU418" s="29"/>
      <c r="IV418" s="29"/>
      <c r="IW418" s="29"/>
      <c r="IX418" s="29"/>
      <c r="IY418" s="29"/>
      <c r="IZ418" s="29"/>
      <c r="JA418" s="29"/>
      <c r="JB418" s="29"/>
      <c r="JC418" s="29"/>
      <c r="JD418" s="29"/>
      <c r="JE418" s="29"/>
      <c r="JF418" s="29"/>
      <c r="JG418" s="29"/>
      <c r="JH418" s="29"/>
      <c r="JI418" s="29"/>
      <c r="JJ418" s="29"/>
      <c r="JK418" s="29"/>
      <c r="JL418" s="29"/>
      <c r="JM418" s="29"/>
      <c r="JN418" s="29"/>
      <c r="JO418" s="29"/>
      <c r="JP418" s="29"/>
      <c r="JQ418" s="29"/>
      <c r="JR418" s="29"/>
      <c r="JS418" s="29"/>
      <c r="JT418" s="29"/>
      <c r="JU418" s="29"/>
      <c r="JV418" s="29"/>
      <c r="JW418" s="29"/>
      <c r="JX418" s="29"/>
      <c r="JY418" s="29"/>
      <c r="JZ418" s="29"/>
      <c r="KA418" s="29"/>
      <c r="KB418" s="29"/>
      <c r="KC418" s="29"/>
      <c r="KD418" s="29"/>
      <c r="KE418" s="29"/>
      <c r="KF418" s="29"/>
      <c r="KG418" s="29"/>
      <c r="KH418" s="29"/>
      <c r="KI418" s="29"/>
      <c r="KJ418" s="29"/>
      <c r="KK418" s="29"/>
      <c r="KL418" s="29"/>
      <c r="KM418" s="29"/>
      <c r="KN418" s="29"/>
      <c r="KO418" s="29"/>
      <c r="KP418" s="29"/>
      <c r="KQ418" s="29"/>
      <c r="KR418" s="29"/>
      <c r="KS418" s="29"/>
      <c r="KT418" s="29"/>
      <c r="KU418" s="29"/>
      <c r="KV418" s="29"/>
      <c r="KW418" s="29"/>
      <c r="KX418" s="29"/>
      <c r="KY418" s="29"/>
      <c r="KZ418" s="29"/>
      <c r="LA418" s="29"/>
      <c r="LB418" s="29"/>
      <c r="LC418" s="29"/>
      <c r="LD418" s="29"/>
      <c r="LE418" s="29"/>
      <c r="LF418" s="29"/>
      <c r="LG418" s="29"/>
      <c r="LH418" s="29"/>
      <c r="LI418" s="29"/>
      <c r="LJ418" s="29"/>
      <c r="LK418" s="29"/>
      <c r="LL418" s="29"/>
      <c r="LM418" s="29"/>
      <c r="LN418" s="29"/>
      <c r="LO418" s="29"/>
      <c r="LP418" s="29"/>
      <c r="LQ418" s="29"/>
      <c r="LR418" s="29"/>
      <c r="LS418" s="29"/>
      <c r="LT418" s="29"/>
      <c r="LU418" s="29"/>
      <c r="LV418" s="29"/>
      <c r="LW418" s="29"/>
      <c r="LX418" s="29"/>
      <c r="LY418" s="29"/>
      <c r="LZ418" s="29"/>
      <c r="MA418" s="29"/>
      <c r="MB418" s="29"/>
      <c r="MC418" s="29"/>
      <c r="MD418" s="29"/>
      <c r="ME418" s="29"/>
      <c r="MF418" s="29"/>
      <c r="MG418" s="29"/>
      <c r="MH418" s="29"/>
      <c r="MI418" s="29"/>
      <c r="MJ418" s="29"/>
      <c r="MK418" s="29"/>
      <c r="ML418" s="29"/>
      <c r="MM418" s="29"/>
      <c r="MN418" s="29"/>
      <c r="MO418" s="29"/>
      <c r="MP418" s="29"/>
      <c r="MQ418" s="29"/>
      <c r="MR418" s="29"/>
      <c r="MS418" s="29"/>
      <c r="MT418" s="29"/>
      <c r="MU418" s="29"/>
      <c r="MV418" s="29"/>
      <c r="MW418" s="29"/>
      <c r="MX418" s="29"/>
      <c r="MY418" s="29"/>
      <c r="MZ418" s="29"/>
      <c r="NA418" s="29"/>
      <c r="NB418" s="29"/>
      <c r="NC418" s="29"/>
      <c r="ND418" s="29"/>
      <c r="NE418" s="29"/>
      <c r="NF418" s="29"/>
      <c r="NG418" s="29"/>
      <c r="NH418" s="29"/>
      <c r="NI418" s="29"/>
      <c r="NJ418" s="29"/>
      <c r="NK418" s="29"/>
      <c r="NL418" s="29"/>
      <c r="NM418" s="29"/>
      <c r="NN418" s="29"/>
      <c r="NO418" s="29"/>
      <c r="NP418" s="29"/>
      <c r="NQ418" s="29"/>
      <c r="NR418" s="29"/>
      <c r="NS418" s="29"/>
      <c r="NT418" s="29"/>
      <c r="NU418" s="29"/>
      <c r="NV418" s="29"/>
      <c r="NW418" s="29"/>
      <c r="NX418" s="29"/>
      <c r="NY418" s="29"/>
      <c r="NZ418" s="29"/>
      <c r="OA418" s="29"/>
      <c r="OB418" s="29"/>
      <c r="OC418" s="29"/>
      <c r="OD418" s="29"/>
      <c r="OE418" s="29"/>
      <c r="OF418" s="29"/>
      <c r="OG418" s="29"/>
      <c r="OH418" s="29"/>
      <c r="OI418" s="29"/>
      <c r="OJ418" s="29"/>
      <c r="OK418" s="29"/>
      <c r="OL418" s="29"/>
      <c r="OM418" s="29"/>
      <c r="ON418" s="29"/>
      <c r="OO418" s="29"/>
      <c r="OP418" s="29"/>
      <c r="OQ418" s="29"/>
      <c r="OR418" s="29"/>
      <c r="OS418" s="29"/>
      <c r="OT418" s="29"/>
      <c r="OU418" s="29"/>
      <c r="OV418" s="29"/>
      <c r="OW418" s="29"/>
      <c r="OX418" s="29"/>
      <c r="OY418" s="29"/>
      <c r="OZ418" s="29"/>
      <c r="PA418" s="29"/>
      <c r="PB418" s="29"/>
      <c r="PC418" s="29"/>
      <c r="PD418" s="29"/>
      <c r="PE418" s="29"/>
      <c r="PF418" s="29"/>
      <c r="PG418" s="29"/>
      <c r="PH418" s="29"/>
      <c r="PI418" s="29"/>
      <c r="PJ418" s="29"/>
      <c r="PK418" s="29"/>
      <c r="PL418" s="29"/>
      <c r="PM418" s="29"/>
      <c r="PN418" s="29"/>
      <c r="PO418" s="29"/>
      <c r="PP418" s="29"/>
      <c r="PQ418" s="29"/>
      <c r="PR418" s="29"/>
      <c r="PS418" s="29"/>
      <c r="PT418" s="29"/>
      <c r="PU418" s="29"/>
      <c r="PV418" s="29"/>
      <c r="PW418" s="29"/>
      <c r="PX418" s="29"/>
      <c r="PY418" s="29"/>
      <c r="PZ418" s="29"/>
      <c r="QA418" s="29"/>
      <c r="QB418" s="29"/>
      <c r="QC418" s="29"/>
      <c r="QD418" s="29"/>
      <c r="QE418" s="29"/>
      <c r="QF418" s="29"/>
      <c r="QG418" s="29"/>
      <c r="QH418" s="29"/>
      <c r="QI418" s="29"/>
      <c r="QJ418" s="29"/>
      <c r="QK418" s="29"/>
      <c r="QL418" s="29"/>
      <c r="QM418" s="29"/>
      <c r="QN418" s="29"/>
      <c r="QO418" s="29"/>
      <c r="QP418" s="29"/>
      <c r="QQ418" s="29"/>
      <c r="QR418" s="29"/>
      <c r="QS418" s="29"/>
      <c r="QT418" s="29"/>
      <c r="QU418" s="29"/>
      <c r="QV418" s="29"/>
      <c r="QW418" s="29"/>
      <c r="QX418" s="29"/>
      <c r="QY418" s="29"/>
      <c r="QZ418" s="29"/>
      <c r="RA418" s="29"/>
      <c r="RB418" s="29"/>
      <c r="RC418" s="29"/>
      <c r="RD418" s="29"/>
      <c r="RE418" s="29"/>
      <c r="RF418" s="29"/>
      <c r="RG418" s="29"/>
      <c r="RH418" s="29"/>
      <c r="RI418" s="29"/>
      <c r="RJ418" s="29"/>
      <c r="RK418" s="29"/>
      <c r="RL418" s="29"/>
      <c r="RM418" s="29"/>
      <c r="RN418" s="29"/>
      <c r="RO418" s="29"/>
      <c r="RP418" s="29"/>
      <c r="RQ418" s="29"/>
      <c r="RR418" s="29"/>
      <c r="RS418" s="29"/>
      <c r="RT418" s="29"/>
      <c r="RU418" s="29"/>
      <c r="RV418" s="29"/>
      <c r="RW418" s="29"/>
      <c r="RX418" s="29"/>
      <c r="RY418" s="29"/>
      <c r="RZ418" s="29"/>
      <c r="SA418" s="29"/>
      <c r="SB418" s="29"/>
      <c r="SC418" s="29"/>
      <c r="SD418" s="29"/>
      <c r="SE418" s="29"/>
      <c r="SF418" s="29"/>
      <c r="SG418" s="29"/>
      <c r="SH418" s="29"/>
      <c r="SI418" s="29"/>
      <c r="SJ418" s="29"/>
      <c r="SK418" s="29"/>
      <c r="SL418" s="29"/>
      <c r="SM418" s="29"/>
      <c r="SN418" s="29"/>
      <c r="SO418" s="29"/>
      <c r="SP418" s="29"/>
      <c r="SQ418" s="29"/>
      <c r="SR418" s="29"/>
      <c r="SS418" s="29"/>
      <c r="ST418" s="29"/>
      <c r="SU418" s="29"/>
      <c r="SV418" s="29"/>
      <c r="SW418" s="29"/>
      <c r="SX418" s="29"/>
      <c r="SY418" s="29"/>
      <c r="SZ418" s="29"/>
      <c r="TA418" s="29"/>
      <c r="TB418" s="29"/>
      <c r="TC418" s="29"/>
      <c r="TD418" s="29"/>
      <c r="TE418" s="29"/>
      <c r="TF418" s="29"/>
      <c r="TG418" s="29"/>
      <c r="TH418" s="29"/>
      <c r="TI418" s="29"/>
      <c r="TJ418" s="29"/>
      <c r="TK418" s="29"/>
      <c r="TL418" s="29"/>
      <c r="TM418" s="29"/>
      <c r="TN418" s="29"/>
      <c r="TO418" s="29"/>
      <c r="TP418" s="29"/>
      <c r="TQ418" s="29"/>
      <c r="TR418" s="29"/>
      <c r="TS418" s="29"/>
      <c r="TT418" s="29"/>
      <c r="TU418" s="29"/>
      <c r="TV418" s="29"/>
      <c r="TW418" s="29"/>
      <c r="TX418" s="29"/>
      <c r="TY418" s="29"/>
      <c r="TZ418" s="29"/>
      <c r="UA418" s="29"/>
      <c r="UB418" s="29"/>
      <c r="UC418" s="29"/>
      <c r="UD418" s="29"/>
      <c r="UE418" s="29"/>
      <c r="UF418" s="29"/>
      <c r="UG418" s="29"/>
      <c r="UH418" s="29"/>
      <c r="UI418" s="29"/>
      <c r="UJ418" s="29"/>
      <c r="UK418" s="29"/>
      <c r="UL418" s="29"/>
      <c r="UM418" s="29"/>
      <c r="UN418" s="29"/>
      <c r="UO418" s="29"/>
      <c r="UP418" s="29"/>
      <c r="UQ418" s="29"/>
      <c r="UR418" s="29"/>
      <c r="US418" s="29"/>
      <c r="UT418" s="29"/>
      <c r="UU418" s="29"/>
      <c r="UV418" s="29"/>
      <c r="UW418" s="29"/>
      <c r="UX418" s="29"/>
      <c r="UY418" s="29"/>
      <c r="UZ418" s="29"/>
      <c r="VA418" s="29"/>
      <c r="VB418" s="29"/>
      <c r="VC418" s="29"/>
      <c r="VD418" s="29"/>
      <c r="VE418" s="29"/>
      <c r="VF418" s="29"/>
      <c r="VG418" s="29"/>
      <c r="VH418" s="29"/>
      <c r="VI418" s="29"/>
      <c r="VJ418" s="29"/>
      <c r="VK418" s="29"/>
      <c r="VL418" s="29"/>
      <c r="VM418" s="29"/>
      <c r="VN418" s="29"/>
      <c r="VO418" s="29"/>
      <c r="VP418" s="29"/>
      <c r="VQ418" s="29"/>
      <c r="VR418" s="29"/>
      <c r="VS418" s="29"/>
      <c r="VT418" s="29"/>
      <c r="VU418" s="29"/>
      <c r="VV418" s="29"/>
      <c r="VW418" s="29"/>
      <c r="VX418" s="29"/>
      <c r="VY418" s="29"/>
      <c r="VZ418" s="29"/>
      <c r="WA418" s="29"/>
      <c r="WB418" s="29"/>
      <c r="WC418" s="29"/>
      <c r="WD418" s="29"/>
      <c r="WE418" s="29"/>
      <c r="WF418" s="29"/>
      <c r="WG418" s="29"/>
      <c r="WH418" s="29"/>
      <c r="WI418" s="29"/>
      <c r="WJ418" s="29"/>
      <c r="WK418" s="29"/>
      <c r="WL418" s="29"/>
      <c r="WM418" s="29"/>
      <c r="WN418" s="29"/>
      <c r="WO418" s="29"/>
      <c r="WP418" s="29"/>
      <c r="WQ418" s="29"/>
      <c r="WR418" s="29"/>
      <c r="WS418" s="29"/>
      <c r="WT418" s="29"/>
      <c r="WU418" s="29"/>
      <c r="WV418" s="29"/>
      <c r="WW418" s="29"/>
      <c r="WX418" s="29"/>
      <c r="WY418" s="29"/>
      <c r="WZ418" s="29"/>
      <c r="XA418" s="29"/>
      <c r="XB418" s="29"/>
      <c r="XC418" s="29"/>
      <c r="XD418" s="29"/>
      <c r="XE418" s="29"/>
      <c r="XF418" s="29"/>
      <c r="XG418" s="29"/>
      <c r="XH418" s="29"/>
      <c r="XI418" s="29"/>
      <c r="XJ418" s="29"/>
      <c r="XK418" s="29"/>
      <c r="XL418" s="29"/>
      <c r="XM418" s="29"/>
      <c r="XN418" s="29"/>
      <c r="XO418" s="29"/>
      <c r="XP418" s="29"/>
      <c r="XQ418" s="29"/>
      <c r="XR418" s="29"/>
      <c r="XS418" s="29"/>
      <c r="XT418" s="29"/>
      <c r="XU418" s="29"/>
      <c r="XV418" s="29"/>
      <c r="XW418" s="29"/>
      <c r="XX418" s="29"/>
      <c r="XY418" s="29"/>
      <c r="XZ418" s="29"/>
      <c r="YA418" s="29"/>
      <c r="YB418" s="29"/>
      <c r="YC418" s="29"/>
      <c r="YD418" s="29"/>
      <c r="YE418" s="29"/>
      <c r="YF418" s="29"/>
      <c r="YG418" s="29"/>
      <c r="YH418" s="29"/>
      <c r="YI418" s="29"/>
      <c r="YJ418" s="29"/>
      <c r="YK418" s="29"/>
      <c r="YL418" s="29"/>
      <c r="YM418" s="29"/>
      <c r="YN418" s="29"/>
      <c r="YO418" s="29"/>
      <c r="YP418" s="29"/>
      <c r="YQ418" s="29"/>
      <c r="YR418" s="29"/>
      <c r="YS418" s="29"/>
      <c r="YT418" s="29"/>
      <c r="YU418" s="29"/>
      <c r="YV418" s="29"/>
      <c r="YW418" s="29"/>
      <c r="YX418" s="29"/>
      <c r="YY418" s="29"/>
      <c r="YZ418" s="29"/>
      <c r="ZA418" s="29"/>
      <c r="ZB418" s="29"/>
      <c r="ZC418" s="29"/>
      <c r="ZD418" s="29"/>
      <c r="ZE418" s="29"/>
      <c r="ZF418" s="29"/>
      <c r="ZG418" s="29"/>
      <c r="ZH418" s="29"/>
      <c r="ZI418" s="29"/>
      <c r="ZJ418" s="29"/>
      <c r="ZK418" s="29"/>
      <c r="ZL418" s="29"/>
      <c r="ZM418" s="29"/>
      <c r="ZN418" s="29"/>
      <c r="ZO418" s="29"/>
      <c r="ZP418" s="29"/>
      <c r="ZQ418" s="29"/>
      <c r="ZR418" s="29"/>
      <c r="ZS418" s="29"/>
      <c r="ZT418" s="29"/>
      <c r="ZU418" s="29"/>
      <c r="ZV418" s="29"/>
      <c r="ZW418" s="29"/>
      <c r="ZX418" s="29"/>
      <c r="ZY418" s="29"/>
      <c r="ZZ418" s="29"/>
      <c r="AAA418" s="29"/>
      <c r="AAB418" s="29"/>
      <c r="AAC418" s="29"/>
      <c r="AAD418" s="29"/>
      <c r="AAE418" s="29"/>
      <c r="AAF418" s="29"/>
      <c r="AAG418" s="29"/>
      <c r="AAH418" s="29"/>
      <c r="AAI418" s="29"/>
      <c r="AAJ418" s="29"/>
      <c r="AAK418" s="29"/>
      <c r="AAL418" s="29"/>
      <c r="AAM418" s="29"/>
      <c r="AAN418" s="29"/>
      <c r="AAO418" s="29"/>
      <c r="AAP418" s="29"/>
      <c r="AAQ418" s="29"/>
      <c r="AAR418" s="29"/>
      <c r="AAS418" s="29"/>
      <c r="AAT418" s="29"/>
      <c r="AAU418" s="29"/>
      <c r="AAV418" s="29"/>
      <c r="AAW418" s="29"/>
      <c r="AAX418" s="29"/>
      <c r="AAY418" s="29"/>
      <c r="AAZ418" s="29"/>
      <c r="ABA418" s="29"/>
      <c r="ABB418" s="29"/>
      <c r="ABC418" s="29"/>
      <c r="ABD418" s="29"/>
      <c r="ABE418" s="29"/>
      <c r="ABF418" s="29"/>
      <c r="ABG418" s="29"/>
      <c r="ABH418" s="29"/>
      <c r="ABI418" s="29"/>
      <c r="ABJ418" s="29"/>
      <c r="ABK418" s="29"/>
      <c r="ABL418" s="29"/>
      <c r="ABM418" s="29"/>
      <c r="ABN418" s="29"/>
      <c r="ABO418" s="29"/>
      <c r="ABP418" s="29"/>
      <c r="ABQ418" s="29"/>
      <c r="ABR418" s="29"/>
      <c r="ABS418" s="29"/>
      <c r="ABT418" s="29"/>
      <c r="ABU418" s="29"/>
      <c r="ABV418" s="29"/>
      <c r="ABW418" s="29"/>
      <c r="ABX418" s="29"/>
      <c r="ABY418" s="29"/>
      <c r="ABZ418" s="29"/>
      <c r="ACA418" s="29"/>
      <c r="ACB418" s="29"/>
      <c r="ACC418" s="29"/>
      <c r="ACD418" s="29"/>
      <c r="ACE418" s="29"/>
      <c r="ACF418" s="29"/>
      <c r="ACG418" s="29"/>
      <c r="ACH418" s="29"/>
      <c r="ACI418" s="29"/>
      <c r="ACJ418" s="29"/>
      <c r="ACK418" s="29"/>
      <c r="ACL418" s="29"/>
      <c r="ACM418" s="29"/>
      <c r="ACN418" s="29"/>
      <c r="ACO418" s="29"/>
      <c r="ACP418" s="29"/>
      <c r="ACQ418" s="29"/>
      <c r="ACR418" s="29"/>
      <c r="ACS418" s="29"/>
      <c r="ACT418" s="29"/>
      <c r="ACU418" s="29"/>
      <c r="ACV418" s="29"/>
      <c r="ACW418" s="29"/>
      <c r="ACX418" s="29"/>
      <c r="ACY418" s="29"/>
      <c r="ACZ418" s="29"/>
      <c r="ADA418" s="29"/>
      <c r="ADB418" s="29"/>
      <c r="ADC418" s="29"/>
      <c r="ADD418" s="29"/>
      <c r="ADE418" s="29"/>
      <c r="ADF418" s="29"/>
      <c r="ADG418" s="29"/>
      <c r="ADH418" s="29"/>
      <c r="ADI418" s="29"/>
      <c r="ADJ418" s="29"/>
      <c r="ADK418" s="29"/>
      <c r="ADL418" s="29"/>
      <c r="ADM418" s="29"/>
      <c r="ADN418" s="29"/>
      <c r="ADO418" s="29"/>
      <c r="ADP418" s="29"/>
      <c r="ADQ418" s="29"/>
      <c r="ADR418" s="29"/>
      <c r="ADS418" s="29"/>
      <c r="ADT418" s="29"/>
      <c r="ADU418" s="29"/>
      <c r="ADV418" s="29"/>
      <c r="ADW418" s="29"/>
      <c r="ADX418" s="29"/>
      <c r="ADY418" s="29"/>
      <c r="ADZ418" s="29"/>
      <c r="AEA418" s="29"/>
      <c r="AEB418" s="29"/>
      <c r="AEC418" s="29"/>
      <c r="AED418" s="29"/>
      <c r="AEE418" s="29"/>
      <c r="AEF418" s="29"/>
      <c r="AEG418" s="29"/>
      <c r="AEH418" s="29"/>
      <c r="AEI418" s="29"/>
      <c r="AEJ418" s="29"/>
      <c r="AEK418" s="29"/>
      <c r="AEL418" s="29"/>
      <c r="AEM418" s="29"/>
      <c r="AEN418" s="29"/>
      <c r="AEO418" s="29"/>
      <c r="AEP418" s="29"/>
      <c r="AEQ418" s="29"/>
      <c r="AER418" s="29"/>
      <c r="AES418" s="29"/>
      <c r="AET418" s="29"/>
      <c r="AEU418" s="29"/>
      <c r="AEV418" s="29"/>
      <c r="AEW418" s="29"/>
      <c r="AEX418" s="29"/>
      <c r="AEY418" s="29"/>
      <c r="AEZ418" s="29"/>
      <c r="AFA418" s="29"/>
      <c r="AFB418" s="29"/>
      <c r="AFC418" s="29"/>
      <c r="AFD418" s="29"/>
      <c r="AFE418" s="29"/>
      <c r="AFF418" s="29"/>
      <c r="AFG418" s="29"/>
      <c r="AFH418" s="29"/>
      <c r="AFI418" s="29"/>
      <c r="AFJ418" s="29"/>
      <c r="AFK418" s="29"/>
      <c r="AFL418" s="29"/>
      <c r="AFM418" s="29"/>
      <c r="AFN418" s="29"/>
      <c r="AFO418" s="29"/>
      <c r="AFP418" s="29"/>
      <c r="AFQ418" s="29"/>
      <c r="AFR418" s="29"/>
      <c r="AFS418" s="29"/>
      <c r="AFT418" s="29"/>
      <c r="AFU418" s="29"/>
      <c r="AFV418" s="29"/>
      <c r="AFW418" s="29"/>
      <c r="AFX418" s="29"/>
      <c r="AFY418" s="29"/>
      <c r="AFZ418" s="29"/>
      <c r="AGA418" s="29"/>
      <c r="AGB418" s="29"/>
      <c r="AGC418" s="29"/>
      <c r="AGD418" s="29"/>
      <c r="AGE418" s="29"/>
      <c r="AGF418" s="29"/>
      <c r="AGG418" s="29"/>
      <c r="AGH418" s="29"/>
      <c r="AGI418" s="29"/>
      <c r="AGJ418" s="29"/>
      <c r="AGK418" s="29"/>
      <c r="AGL418" s="29"/>
      <c r="AGM418" s="29"/>
      <c r="AGN418" s="29"/>
      <c r="AGO418" s="29"/>
      <c r="AGP418" s="29"/>
      <c r="AGQ418" s="29"/>
      <c r="AGR418" s="29"/>
      <c r="AGS418" s="29"/>
      <c r="AGT418" s="29"/>
      <c r="AGU418" s="29"/>
      <c r="AGV418" s="29"/>
      <c r="AGW418" s="29"/>
      <c r="AGX418" s="29"/>
      <c r="AGY418" s="29"/>
      <c r="AGZ418" s="29"/>
      <c r="AHA418" s="29"/>
      <c r="AHB418" s="29"/>
      <c r="AHC418" s="29"/>
      <c r="AHD418" s="29"/>
      <c r="AHE418" s="29"/>
      <c r="AHF418" s="29"/>
      <c r="AHG418" s="29"/>
      <c r="AHH418" s="29"/>
      <c r="AHI418" s="29"/>
      <c r="AHJ418" s="29"/>
      <c r="AHK418" s="29"/>
      <c r="AHL418" s="29"/>
      <c r="AHM418" s="29"/>
      <c r="AHN418" s="29"/>
      <c r="AHO418" s="29"/>
      <c r="AHP418" s="29"/>
      <c r="AHQ418" s="29"/>
      <c r="AHR418" s="29"/>
      <c r="AHS418" s="29"/>
      <c r="AHT418" s="29"/>
      <c r="AHU418" s="29"/>
      <c r="AHV418" s="29"/>
      <c r="AHW418" s="29"/>
      <c r="AHX418" s="29"/>
      <c r="AHY418" s="29"/>
      <c r="AHZ418" s="29"/>
      <c r="AIA418" s="29"/>
      <c r="AIB418" s="29"/>
      <c r="AIC418" s="29"/>
      <c r="AID418" s="29"/>
      <c r="AIE418" s="29"/>
      <c r="AIF418" s="29"/>
      <c r="AIG418" s="29"/>
      <c r="AIH418" s="29"/>
      <c r="AII418" s="29"/>
      <c r="AIJ418" s="29"/>
      <c r="AIK418" s="29"/>
      <c r="AIL418" s="29"/>
      <c r="AIM418" s="29"/>
      <c r="AIN418" s="29"/>
      <c r="AIO418" s="29"/>
      <c r="AIP418" s="29"/>
      <c r="AIQ418" s="29"/>
      <c r="AIR418" s="29"/>
      <c r="AIS418" s="29"/>
      <c r="AIT418" s="29"/>
      <c r="AIU418" s="29"/>
      <c r="AIV418" s="29"/>
      <c r="AIW418" s="29"/>
      <c r="AIX418" s="29"/>
      <c r="AIY418" s="29"/>
      <c r="AIZ418" s="29"/>
      <c r="AJA418" s="29"/>
      <c r="AJB418" s="29"/>
      <c r="AJC418" s="29"/>
      <c r="AJD418" s="29"/>
      <c r="AJE418" s="29"/>
      <c r="AJF418" s="29"/>
      <c r="AJG418" s="29"/>
      <c r="AJH418" s="29"/>
      <c r="AJI418" s="29"/>
      <c r="AJJ418" s="29"/>
      <c r="AJK418" s="29"/>
      <c r="AJL418" s="29"/>
      <c r="AJM418" s="29"/>
      <c r="AJN418" s="29"/>
      <c r="AJO418" s="29"/>
      <c r="AJP418" s="29"/>
      <c r="AJQ418" s="29"/>
      <c r="AJR418" s="29"/>
      <c r="AJS418" s="29"/>
      <c r="AJT418" s="29"/>
      <c r="AJU418" s="29"/>
      <c r="AJV418" s="29"/>
      <c r="AJW418" s="29"/>
      <c r="AJX418" s="29"/>
      <c r="AJY418" s="29"/>
      <c r="AJZ418" s="29"/>
      <c r="AKA418" s="29"/>
      <c r="AKB418" s="29"/>
      <c r="AKC418" s="29"/>
      <c r="AKD418" s="29"/>
      <c r="AKE418" s="29"/>
      <c r="AKF418" s="29"/>
      <c r="AKG418" s="29"/>
      <c r="AKH418" s="29"/>
      <c r="AKI418" s="29"/>
      <c r="AKJ418" s="29"/>
      <c r="AKK418" s="29"/>
      <c r="AKL418" s="29"/>
      <c r="AKM418" s="29"/>
      <c r="AKN418" s="29"/>
      <c r="AKO418" s="29"/>
      <c r="AKP418" s="29"/>
      <c r="AKQ418" s="29"/>
      <c r="AKR418" s="29"/>
      <c r="AKS418" s="29"/>
      <c r="AKT418" s="29"/>
      <c r="AKU418" s="29"/>
      <c r="AKV418" s="29"/>
      <c r="AKW418" s="29"/>
      <c r="AKX418" s="29"/>
      <c r="AKY418" s="29"/>
      <c r="AKZ418" s="29"/>
      <c r="ALA418" s="29"/>
      <c r="ALB418" s="29"/>
      <c r="ALC418" s="29"/>
      <c r="ALD418" s="29"/>
      <c r="ALE418" s="29"/>
      <c r="ALF418" s="29"/>
      <c r="ALG418" s="29"/>
      <c r="ALH418" s="29"/>
      <c r="ALI418" s="29"/>
      <c r="ALJ418" s="29"/>
      <c r="ALK418" s="29"/>
      <c r="ALL418" s="29"/>
      <c r="ALM418" s="29"/>
      <c r="ALN418" s="29"/>
      <c r="ALO418" s="29"/>
      <c r="ALP418" s="29"/>
      <c r="ALQ418" s="29"/>
      <c r="ALR418" s="29"/>
      <c r="ALS418" s="29"/>
      <c r="ALT418" s="29"/>
      <c r="ALU418" s="29"/>
      <c r="ALV418" s="29"/>
      <c r="ALW418" s="29"/>
      <c r="ALX418" s="29"/>
      <c r="ALY418" s="29"/>
      <c r="ALZ418" s="29"/>
      <c r="AMA418" s="29"/>
      <c r="AMB418" s="29"/>
      <c r="AMC418" s="29"/>
      <c r="AMD418" s="29"/>
      <c r="AME418" s="29"/>
      <c r="AMF418" s="29"/>
      <c r="AMG418" s="29"/>
      <c r="AMH418" s="29"/>
      <c r="AMI418" s="29"/>
      <c r="AMJ418" s="29"/>
      <c r="AMK418" s="29"/>
      <c r="AML418" s="29"/>
      <c r="AMM418" s="29"/>
      <c r="AMN418" s="29"/>
      <c r="AMO418" s="29"/>
      <c r="AMP418" s="29"/>
      <c r="AMQ418" s="29"/>
      <c r="AMR418" s="29"/>
      <c r="AMS418" s="29"/>
      <c r="AMT418" s="29"/>
      <c r="AMU418" s="29"/>
      <c r="AMV418" s="29"/>
      <c r="AMW418" s="29"/>
      <c r="AMX418" s="29"/>
      <c r="AMY418" s="29"/>
      <c r="AMZ418" s="29"/>
      <c r="ANA418" s="29"/>
      <c r="ANB418" s="29"/>
    </row>
    <row r="419" spans="1:1042" s="18" customFormat="1" x14ac:dyDescent="0.25">
      <c r="C419" s="147" t="str">
        <f t="shared" ref="C419:C421" si="244">M419</f>
        <v>(generic)</v>
      </c>
      <c r="D419" s="147" t="str">
        <f t="shared" ref="D419" si="245">P419</f>
        <v>UEF 2.17  (65 gal)</v>
      </c>
      <c r="E419" s="6">
        <f t="shared" ref="E419" si="246">O419</f>
        <v>990697</v>
      </c>
      <c r="F419" s="55">
        <f t="shared" ref="F419" si="247">S419</f>
        <v>65</v>
      </c>
      <c r="G419" s="6" t="str">
        <f t="shared" ref="G419" si="248">V419</f>
        <v>GenericUEF217</v>
      </c>
      <c r="H419" s="117">
        <f t="shared" si="238"/>
        <v>0</v>
      </c>
      <c r="I419" s="157" t="str">
        <f t="shared" ref="I419" si="249">AC419</f>
        <v>GenericUEF217</v>
      </c>
      <c r="J419" s="91" t="s">
        <v>192</v>
      </c>
      <c r="K419" s="32">
        <v>1</v>
      </c>
      <c r="L419" s="75">
        <f t="shared" si="239"/>
        <v>99</v>
      </c>
      <c r="M419" s="12" t="s">
        <v>214</v>
      </c>
      <c r="N419" s="168">
        <v>6</v>
      </c>
      <c r="O419" s="62">
        <f xml:space="preserve"> (L419*10000) + (N419*100) + VLOOKUP( U419, $R$2:$T$61, 2, FALSE )</f>
        <v>990697</v>
      </c>
      <c r="P419" s="59" t="str">
        <f t="shared" si="232"/>
        <v>UEF 2.17  (65 gal)</v>
      </c>
      <c r="Q419" s="156">
        <f>COUNTIF(P$64:P$428, P419)</f>
        <v>1</v>
      </c>
      <c r="R419" s="21" t="s">
        <v>901</v>
      </c>
      <c r="S419" s="117">
        <v>65</v>
      </c>
      <c r="T419" s="30" t="s">
        <v>900</v>
      </c>
      <c r="U419" s="80" t="s">
        <v>900</v>
      </c>
      <c r="V419" s="85" t="str">
        <f>VLOOKUP( U419, $R$2:$T$61, 3, FALSE )</f>
        <v>GenericUEF217</v>
      </c>
      <c r="W419" s="116">
        <v>0</v>
      </c>
      <c r="X419" s="45">
        <v>0</v>
      </c>
      <c r="Y419" s="47">
        <v>0</v>
      </c>
      <c r="Z419" s="44"/>
      <c r="AA419" s="127" t="str">
        <f t="shared" ref="AA419" si="250">"2,     "&amp;E419&amp;",   """&amp;P419&amp;""""</f>
        <v>2,     990697,   "UEF 2.17  (65 gal)"</v>
      </c>
      <c r="AB419" s="128" t="str">
        <f>M419</f>
        <v>(generic)</v>
      </c>
      <c r="AC419" s="146" t="s">
        <v>900</v>
      </c>
      <c r="AD419" s="155">
        <f>COUNTIF(AC$64:AC$428, AC419)</f>
        <v>1</v>
      </c>
      <c r="AE419" s="127" t="str">
        <f t="shared" ref="AE419" si="251">"          case  "&amp;D419&amp;"   :   """&amp;AC419&amp;""""</f>
        <v xml:space="preserve">          case  UEF 2.17  (65 gal)   :   "GenericUEF217"</v>
      </c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29"/>
      <c r="CC419" s="29"/>
      <c r="CD419" s="29"/>
      <c r="CE419" s="29"/>
      <c r="CF419" s="29"/>
      <c r="CG419" s="29"/>
      <c r="CH419" s="29"/>
      <c r="CI419" s="29"/>
      <c r="CJ419" s="29"/>
      <c r="CK419" s="29"/>
      <c r="CL419" s="29"/>
      <c r="CM419" s="29"/>
      <c r="CN419" s="29"/>
      <c r="CO419" s="29"/>
      <c r="CP419" s="29"/>
      <c r="CQ419" s="29"/>
      <c r="CR419" s="29"/>
      <c r="CS419" s="29"/>
      <c r="CT419" s="29"/>
      <c r="CU419" s="29"/>
      <c r="CV419" s="29"/>
      <c r="CW419" s="29"/>
      <c r="CX419" s="29"/>
      <c r="CY419" s="29"/>
      <c r="CZ419" s="29"/>
      <c r="DA419" s="29"/>
      <c r="DB419" s="29"/>
      <c r="DC419" s="29"/>
      <c r="DD419" s="29"/>
      <c r="DE419" s="29"/>
      <c r="DF419" s="29"/>
      <c r="DG419" s="29"/>
      <c r="DH419" s="29"/>
      <c r="DI419" s="29"/>
      <c r="DJ419" s="29"/>
      <c r="DK419" s="29"/>
      <c r="DL419" s="29"/>
      <c r="DM419" s="29"/>
      <c r="DN419" s="29"/>
      <c r="DO419" s="29"/>
      <c r="DP419" s="29"/>
      <c r="DQ419" s="29"/>
      <c r="DR419" s="29"/>
      <c r="DS419" s="29"/>
      <c r="DT419" s="29"/>
      <c r="DU419" s="29"/>
      <c r="DV419" s="29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  <c r="EL419" s="29"/>
      <c r="EM419" s="29"/>
      <c r="EN419" s="29"/>
      <c r="EO419" s="29"/>
      <c r="EP419" s="29"/>
      <c r="EQ419" s="29"/>
      <c r="ER419" s="29"/>
      <c r="ES419" s="29"/>
      <c r="ET419" s="29"/>
      <c r="EU419" s="29"/>
      <c r="EV419" s="29"/>
      <c r="EW419" s="29"/>
      <c r="EX419" s="29"/>
      <c r="EY419" s="29"/>
      <c r="EZ419" s="29"/>
      <c r="FA419" s="29"/>
      <c r="FB419" s="29"/>
      <c r="FC419" s="29"/>
      <c r="FD419" s="29"/>
      <c r="FE419" s="29"/>
      <c r="FF419" s="29"/>
      <c r="FG419" s="29"/>
      <c r="FH419" s="29"/>
      <c r="FI419" s="29"/>
      <c r="FJ419" s="29"/>
      <c r="FK419" s="29"/>
      <c r="FL419" s="29"/>
      <c r="FM419" s="29"/>
      <c r="FN419" s="29"/>
      <c r="FO419" s="29"/>
      <c r="FP419" s="29"/>
      <c r="FQ419" s="29"/>
      <c r="FR419" s="29"/>
      <c r="FS419" s="29"/>
      <c r="FT419" s="29"/>
      <c r="FU419" s="29"/>
      <c r="FV419" s="29"/>
      <c r="FW419" s="29"/>
      <c r="FX419" s="29"/>
      <c r="FY419" s="29"/>
      <c r="FZ419" s="29"/>
      <c r="GA419" s="29"/>
      <c r="GB419" s="29"/>
      <c r="GC419" s="29"/>
      <c r="GD419" s="29"/>
      <c r="GE419" s="29"/>
      <c r="GF419" s="29"/>
      <c r="GG419" s="29"/>
      <c r="GH419" s="29"/>
      <c r="GI419" s="29"/>
      <c r="GJ419" s="29"/>
      <c r="GK419" s="29"/>
      <c r="GL419" s="29"/>
      <c r="GM419" s="29"/>
      <c r="GN419" s="29"/>
      <c r="GO419" s="29"/>
      <c r="GP419" s="29"/>
      <c r="GQ419" s="29"/>
      <c r="GR419" s="29"/>
      <c r="GS419" s="29"/>
      <c r="GT419" s="29"/>
      <c r="GU419" s="29"/>
      <c r="GV419" s="29"/>
      <c r="GW419" s="29"/>
      <c r="GX419" s="29"/>
      <c r="GY419" s="29"/>
      <c r="GZ419" s="29"/>
      <c r="HA419" s="29"/>
      <c r="HB419" s="29"/>
      <c r="HC419" s="29"/>
      <c r="HD419" s="29"/>
      <c r="HE419" s="29"/>
      <c r="HF419" s="29"/>
      <c r="HG419" s="29"/>
      <c r="HH419" s="29"/>
      <c r="HI419" s="29"/>
      <c r="HJ419" s="29"/>
      <c r="HK419" s="29"/>
      <c r="HL419" s="29"/>
      <c r="HM419" s="29"/>
      <c r="HN419" s="29"/>
      <c r="HO419" s="29"/>
      <c r="HP419" s="29"/>
      <c r="HQ419" s="29"/>
      <c r="HR419" s="29"/>
      <c r="HS419" s="29"/>
      <c r="HT419" s="29"/>
      <c r="HU419" s="29"/>
      <c r="HV419" s="29"/>
      <c r="HW419" s="29"/>
      <c r="HX419" s="29"/>
      <c r="HY419" s="29"/>
      <c r="HZ419" s="29"/>
      <c r="IA419" s="29"/>
      <c r="IB419" s="29"/>
      <c r="IC419" s="29"/>
      <c r="ID419" s="29"/>
      <c r="IE419" s="29"/>
      <c r="IF419" s="29"/>
      <c r="IG419" s="29"/>
      <c r="IH419" s="29"/>
      <c r="II419" s="29"/>
      <c r="IJ419" s="29"/>
      <c r="IK419" s="29"/>
      <c r="IL419" s="29"/>
      <c r="IM419" s="29"/>
      <c r="IN419" s="29"/>
      <c r="IO419" s="29"/>
      <c r="IP419" s="29"/>
      <c r="IQ419" s="29"/>
      <c r="IR419" s="29"/>
      <c r="IS419" s="29"/>
      <c r="IT419" s="29"/>
      <c r="IU419" s="29"/>
      <c r="IV419" s="29"/>
      <c r="IW419" s="29"/>
      <c r="IX419" s="29"/>
      <c r="IY419" s="29"/>
      <c r="IZ419" s="29"/>
      <c r="JA419" s="29"/>
      <c r="JB419" s="29"/>
      <c r="JC419" s="29"/>
      <c r="JD419" s="29"/>
      <c r="JE419" s="29"/>
      <c r="JF419" s="29"/>
      <c r="JG419" s="29"/>
      <c r="JH419" s="29"/>
      <c r="JI419" s="29"/>
      <c r="JJ419" s="29"/>
      <c r="JK419" s="29"/>
      <c r="JL419" s="29"/>
      <c r="JM419" s="29"/>
      <c r="JN419" s="29"/>
      <c r="JO419" s="29"/>
      <c r="JP419" s="29"/>
      <c r="JQ419" s="29"/>
      <c r="JR419" s="29"/>
      <c r="JS419" s="29"/>
      <c r="JT419" s="29"/>
      <c r="JU419" s="29"/>
      <c r="JV419" s="29"/>
      <c r="JW419" s="29"/>
      <c r="JX419" s="29"/>
      <c r="JY419" s="29"/>
      <c r="JZ419" s="29"/>
      <c r="KA419" s="29"/>
      <c r="KB419" s="29"/>
      <c r="KC419" s="29"/>
      <c r="KD419" s="29"/>
      <c r="KE419" s="29"/>
      <c r="KF419" s="29"/>
      <c r="KG419" s="29"/>
      <c r="KH419" s="29"/>
      <c r="KI419" s="29"/>
      <c r="KJ419" s="29"/>
      <c r="KK419" s="29"/>
      <c r="KL419" s="29"/>
      <c r="KM419" s="29"/>
      <c r="KN419" s="29"/>
      <c r="KO419" s="29"/>
      <c r="KP419" s="29"/>
      <c r="KQ419" s="29"/>
      <c r="KR419" s="29"/>
      <c r="KS419" s="29"/>
      <c r="KT419" s="29"/>
      <c r="KU419" s="29"/>
      <c r="KV419" s="29"/>
      <c r="KW419" s="29"/>
      <c r="KX419" s="29"/>
      <c r="KY419" s="29"/>
      <c r="KZ419" s="29"/>
      <c r="LA419" s="29"/>
      <c r="LB419" s="29"/>
      <c r="LC419" s="29"/>
      <c r="LD419" s="29"/>
      <c r="LE419" s="29"/>
      <c r="LF419" s="29"/>
      <c r="LG419" s="29"/>
      <c r="LH419" s="29"/>
      <c r="LI419" s="29"/>
      <c r="LJ419" s="29"/>
      <c r="LK419" s="29"/>
      <c r="LL419" s="29"/>
      <c r="LM419" s="29"/>
      <c r="LN419" s="29"/>
      <c r="LO419" s="29"/>
      <c r="LP419" s="29"/>
      <c r="LQ419" s="29"/>
      <c r="LR419" s="29"/>
      <c r="LS419" s="29"/>
      <c r="LT419" s="29"/>
      <c r="LU419" s="29"/>
      <c r="LV419" s="29"/>
      <c r="LW419" s="29"/>
      <c r="LX419" s="29"/>
      <c r="LY419" s="29"/>
      <c r="LZ419" s="29"/>
      <c r="MA419" s="29"/>
      <c r="MB419" s="29"/>
      <c r="MC419" s="29"/>
      <c r="MD419" s="29"/>
      <c r="ME419" s="29"/>
      <c r="MF419" s="29"/>
      <c r="MG419" s="29"/>
      <c r="MH419" s="29"/>
      <c r="MI419" s="29"/>
      <c r="MJ419" s="29"/>
      <c r="MK419" s="29"/>
      <c r="ML419" s="29"/>
      <c r="MM419" s="29"/>
      <c r="MN419" s="29"/>
      <c r="MO419" s="29"/>
      <c r="MP419" s="29"/>
      <c r="MQ419" s="29"/>
      <c r="MR419" s="29"/>
      <c r="MS419" s="29"/>
      <c r="MT419" s="29"/>
      <c r="MU419" s="29"/>
      <c r="MV419" s="29"/>
      <c r="MW419" s="29"/>
      <c r="MX419" s="29"/>
      <c r="MY419" s="29"/>
      <c r="MZ419" s="29"/>
      <c r="NA419" s="29"/>
      <c r="NB419" s="29"/>
      <c r="NC419" s="29"/>
      <c r="ND419" s="29"/>
      <c r="NE419" s="29"/>
      <c r="NF419" s="29"/>
      <c r="NG419" s="29"/>
      <c r="NH419" s="29"/>
      <c r="NI419" s="29"/>
      <c r="NJ419" s="29"/>
      <c r="NK419" s="29"/>
      <c r="NL419" s="29"/>
      <c r="NM419" s="29"/>
      <c r="NN419" s="29"/>
      <c r="NO419" s="29"/>
      <c r="NP419" s="29"/>
      <c r="NQ419" s="29"/>
      <c r="NR419" s="29"/>
      <c r="NS419" s="29"/>
      <c r="NT419" s="29"/>
      <c r="NU419" s="29"/>
      <c r="NV419" s="29"/>
      <c r="NW419" s="29"/>
      <c r="NX419" s="29"/>
      <c r="NY419" s="29"/>
      <c r="NZ419" s="29"/>
      <c r="OA419" s="29"/>
      <c r="OB419" s="29"/>
      <c r="OC419" s="29"/>
      <c r="OD419" s="29"/>
      <c r="OE419" s="29"/>
      <c r="OF419" s="29"/>
      <c r="OG419" s="29"/>
      <c r="OH419" s="29"/>
      <c r="OI419" s="29"/>
      <c r="OJ419" s="29"/>
      <c r="OK419" s="29"/>
      <c r="OL419" s="29"/>
      <c r="OM419" s="29"/>
      <c r="ON419" s="29"/>
      <c r="OO419" s="29"/>
      <c r="OP419" s="29"/>
      <c r="OQ419" s="29"/>
      <c r="OR419" s="29"/>
      <c r="OS419" s="29"/>
      <c r="OT419" s="29"/>
      <c r="OU419" s="29"/>
      <c r="OV419" s="29"/>
      <c r="OW419" s="29"/>
      <c r="OX419" s="29"/>
      <c r="OY419" s="29"/>
      <c r="OZ419" s="29"/>
      <c r="PA419" s="29"/>
      <c r="PB419" s="29"/>
      <c r="PC419" s="29"/>
      <c r="PD419" s="29"/>
      <c r="PE419" s="29"/>
      <c r="PF419" s="29"/>
      <c r="PG419" s="29"/>
      <c r="PH419" s="29"/>
      <c r="PI419" s="29"/>
      <c r="PJ419" s="29"/>
      <c r="PK419" s="29"/>
      <c r="PL419" s="29"/>
      <c r="PM419" s="29"/>
      <c r="PN419" s="29"/>
      <c r="PO419" s="29"/>
      <c r="PP419" s="29"/>
      <c r="PQ419" s="29"/>
      <c r="PR419" s="29"/>
      <c r="PS419" s="29"/>
      <c r="PT419" s="29"/>
      <c r="PU419" s="29"/>
      <c r="PV419" s="29"/>
      <c r="PW419" s="29"/>
      <c r="PX419" s="29"/>
      <c r="PY419" s="29"/>
      <c r="PZ419" s="29"/>
      <c r="QA419" s="29"/>
      <c r="QB419" s="29"/>
      <c r="QC419" s="29"/>
      <c r="QD419" s="29"/>
      <c r="QE419" s="29"/>
      <c r="QF419" s="29"/>
      <c r="QG419" s="29"/>
      <c r="QH419" s="29"/>
      <c r="QI419" s="29"/>
      <c r="QJ419" s="29"/>
      <c r="QK419" s="29"/>
      <c r="QL419" s="29"/>
      <c r="QM419" s="29"/>
      <c r="QN419" s="29"/>
      <c r="QO419" s="29"/>
      <c r="QP419" s="29"/>
      <c r="QQ419" s="29"/>
      <c r="QR419" s="29"/>
      <c r="QS419" s="29"/>
      <c r="QT419" s="29"/>
      <c r="QU419" s="29"/>
      <c r="QV419" s="29"/>
      <c r="QW419" s="29"/>
      <c r="QX419" s="29"/>
      <c r="QY419" s="29"/>
      <c r="QZ419" s="29"/>
      <c r="RA419" s="29"/>
      <c r="RB419" s="29"/>
      <c r="RC419" s="29"/>
      <c r="RD419" s="29"/>
      <c r="RE419" s="29"/>
      <c r="RF419" s="29"/>
      <c r="RG419" s="29"/>
      <c r="RH419" s="29"/>
      <c r="RI419" s="29"/>
      <c r="RJ419" s="29"/>
      <c r="RK419" s="29"/>
      <c r="RL419" s="29"/>
      <c r="RM419" s="29"/>
      <c r="RN419" s="29"/>
      <c r="RO419" s="29"/>
      <c r="RP419" s="29"/>
      <c r="RQ419" s="29"/>
      <c r="RR419" s="29"/>
      <c r="RS419" s="29"/>
      <c r="RT419" s="29"/>
      <c r="RU419" s="29"/>
      <c r="RV419" s="29"/>
      <c r="RW419" s="29"/>
      <c r="RX419" s="29"/>
      <c r="RY419" s="29"/>
      <c r="RZ419" s="29"/>
      <c r="SA419" s="29"/>
      <c r="SB419" s="29"/>
      <c r="SC419" s="29"/>
      <c r="SD419" s="29"/>
      <c r="SE419" s="29"/>
      <c r="SF419" s="29"/>
      <c r="SG419" s="29"/>
      <c r="SH419" s="29"/>
      <c r="SI419" s="29"/>
      <c r="SJ419" s="29"/>
      <c r="SK419" s="29"/>
      <c r="SL419" s="29"/>
      <c r="SM419" s="29"/>
      <c r="SN419" s="29"/>
      <c r="SO419" s="29"/>
      <c r="SP419" s="29"/>
      <c r="SQ419" s="29"/>
      <c r="SR419" s="29"/>
      <c r="SS419" s="29"/>
      <c r="ST419" s="29"/>
      <c r="SU419" s="29"/>
      <c r="SV419" s="29"/>
      <c r="SW419" s="29"/>
      <c r="SX419" s="29"/>
      <c r="SY419" s="29"/>
      <c r="SZ419" s="29"/>
      <c r="TA419" s="29"/>
      <c r="TB419" s="29"/>
      <c r="TC419" s="29"/>
      <c r="TD419" s="29"/>
      <c r="TE419" s="29"/>
      <c r="TF419" s="29"/>
      <c r="TG419" s="29"/>
      <c r="TH419" s="29"/>
      <c r="TI419" s="29"/>
      <c r="TJ419" s="29"/>
      <c r="TK419" s="29"/>
      <c r="TL419" s="29"/>
      <c r="TM419" s="29"/>
      <c r="TN419" s="29"/>
      <c r="TO419" s="29"/>
      <c r="TP419" s="29"/>
      <c r="TQ419" s="29"/>
      <c r="TR419" s="29"/>
      <c r="TS419" s="29"/>
      <c r="TT419" s="29"/>
      <c r="TU419" s="29"/>
      <c r="TV419" s="29"/>
      <c r="TW419" s="29"/>
      <c r="TX419" s="29"/>
      <c r="TY419" s="29"/>
      <c r="TZ419" s="29"/>
      <c r="UA419" s="29"/>
      <c r="UB419" s="29"/>
      <c r="UC419" s="29"/>
      <c r="UD419" s="29"/>
      <c r="UE419" s="29"/>
      <c r="UF419" s="29"/>
      <c r="UG419" s="29"/>
      <c r="UH419" s="29"/>
      <c r="UI419" s="29"/>
      <c r="UJ419" s="29"/>
      <c r="UK419" s="29"/>
      <c r="UL419" s="29"/>
      <c r="UM419" s="29"/>
      <c r="UN419" s="29"/>
      <c r="UO419" s="29"/>
      <c r="UP419" s="29"/>
      <c r="UQ419" s="29"/>
      <c r="UR419" s="29"/>
      <c r="US419" s="29"/>
      <c r="UT419" s="29"/>
      <c r="UU419" s="29"/>
      <c r="UV419" s="29"/>
      <c r="UW419" s="29"/>
      <c r="UX419" s="29"/>
      <c r="UY419" s="29"/>
      <c r="UZ419" s="29"/>
      <c r="VA419" s="29"/>
      <c r="VB419" s="29"/>
      <c r="VC419" s="29"/>
      <c r="VD419" s="29"/>
      <c r="VE419" s="29"/>
      <c r="VF419" s="29"/>
      <c r="VG419" s="29"/>
      <c r="VH419" s="29"/>
      <c r="VI419" s="29"/>
      <c r="VJ419" s="29"/>
      <c r="VK419" s="29"/>
      <c r="VL419" s="29"/>
      <c r="VM419" s="29"/>
      <c r="VN419" s="29"/>
      <c r="VO419" s="29"/>
      <c r="VP419" s="29"/>
      <c r="VQ419" s="29"/>
      <c r="VR419" s="29"/>
      <c r="VS419" s="29"/>
      <c r="VT419" s="29"/>
      <c r="VU419" s="29"/>
      <c r="VV419" s="29"/>
      <c r="VW419" s="29"/>
      <c r="VX419" s="29"/>
      <c r="VY419" s="29"/>
      <c r="VZ419" s="29"/>
      <c r="WA419" s="29"/>
      <c r="WB419" s="29"/>
      <c r="WC419" s="29"/>
      <c r="WD419" s="29"/>
      <c r="WE419" s="29"/>
      <c r="WF419" s="29"/>
      <c r="WG419" s="29"/>
      <c r="WH419" s="29"/>
      <c r="WI419" s="29"/>
      <c r="WJ419" s="29"/>
      <c r="WK419" s="29"/>
      <c r="WL419" s="29"/>
      <c r="WM419" s="29"/>
      <c r="WN419" s="29"/>
      <c r="WO419" s="29"/>
      <c r="WP419" s="29"/>
      <c r="WQ419" s="29"/>
      <c r="WR419" s="29"/>
      <c r="WS419" s="29"/>
      <c r="WT419" s="29"/>
      <c r="WU419" s="29"/>
      <c r="WV419" s="29"/>
      <c r="WW419" s="29"/>
      <c r="WX419" s="29"/>
      <c r="WY419" s="29"/>
      <c r="WZ419" s="29"/>
      <c r="XA419" s="29"/>
      <c r="XB419" s="29"/>
      <c r="XC419" s="29"/>
      <c r="XD419" s="29"/>
      <c r="XE419" s="29"/>
      <c r="XF419" s="29"/>
      <c r="XG419" s="29"/>
      <c r="XH419" s="29"/>
      <c r="XI419" s="29"/>
      <c r="XJ419" s="29"/>
      <c r="XK419" s="29"/>
      <c r="XL419" s="29"/>
      <c r="XM419" s="29"/>
      <c r="XN419" s="29"/>
      <c r="XO419" s="29"/>
      <c r="XP419" s="29"/>
      <c r="XQ419" s="29"/>
      <c r="XR419" s="29"/>
      <c r="XS419" s="29"/>
      <c r="XT419" s="29"/>
      <c r="XU419" s="29"/>
      <c r="XV419" s="29"/>
      <c r="XW419" s="29"/>
      <c r="XX419" s="29"/>
      <c r="XY419" s="29"/>
      <c r="XZ419" s="29"/>
      <c r="YA419" s="29"/>
      <c r="YB419" s="29"/>
      <c r="YC419" s="29"/>
      <c r="YD419" s="29"/>
      <c r="YE419" s="29"/>
      <c r="YF419" s="29"/>
      <c r="YG419" s="29"/>
      <c r="YH419" s="29"/>
      <c r="YI419" s="29"/>
      <c r="YJ419" s="29"/>
      <c r="YK419" s="29"/>
      <c r="YL419" s="29"/>
      <c r="YM419" s="29"/>
      <c r="YN419" s="29"/>
      <c r="YO419" s="29"/>
      <c r="YP419" s="29"/>
      <c r="YQ419" s="29"/>
      <c r="YR419" s="29"/>
      <c r="YS419" s="29"/>
      <c r="YT419" s="29"/>
      <c r="YU419" s="29"/>
      <c r="YV419" s="29"/>
      <c r="YW419" s="29"/>
      <c r="YX419" s="29"/>
      <c r="YY419" s="29"/>
      <c r="YZ419" s="29"/>
      <c r="ZA419" s="29"/>
      <c r="ZB419" s="29"/>
      <c r="ZC419" s="29"/>
      <c r="ZD419" s="29"/>
      <c r="ZE419" s="29"/>
      <c r="ZF419" s="29"/>
      <c r="ZG419" s="29"/>
      <c r="ZH419" s="29"/>
      <c r="ZI419" s="29"/>
      <c r="ZJ419" s="29"/>
      <c r="ZK419" s="29"/>
      <c r="ZL419" s="29"/>
      <c r="ZM419" s="29"/>
      <c r="ZN419" s="29"/>
      <c r="ZO419" s="29"/>
      <c r="ZP419" s="29"/>
      <c r="ZQ419" s="29"/>
      <c r="ZR419" s="29"/>
      <c r="ZS419" s="29"/>
      <c r="ZT419" s="29"/>
      <c r="ZU419" s="29"/>
      <c r="ZV419" s="29"/>
      <c r="ZW419" s="29"/>
      <c r="ZX419" s="29"/>
      <c r="ZY419" s="29"/>
      <c r="ZZ419" s="29"/>
      <c r="AAA419" s="29"/>
      <c r="AAB419" s="29"/>
      <c r="AAC419" s="29"/>
      <c r="AAD419" s="29"/>
      <c r="AAE419" s="29"/>
      <c r="AAF419" s="29"/>
      <c r="AAG419" s="29"/>
      <c r="AAH419" s="29"/>
      <c r="AAI419" s="29"/>
      <c r="AAJ419" s="29"/>
      <c r="AAK419" s="29"/>
      <c r="AAL419" s="29"/>
      <c r="AAM419" s="29"/>
      <c r="AAN419" s="29"/>
      <c r="AAO419" s="29"/>
      <c r="AAP419" s="29"/>
      <c r="AAQ419" s="29"/>
      <c r="AAR419" s="29"/>
      <c r="AAS419" s="29"/>
      <c r="AAT419" s="29"/>
      <c r="AAU419" s="29"/>
      <c r="AAV419" s="29"/>
      <c r="AAW419" s="29"/>
      <c r="AAX419" s="29"/>
      <c r="AAY419" s="29"/>
      <c r="AAZ419" s="29"/>
      <c r="ABA419" s="29"/>
      <c r="ABB419" s="29"/>
      <c r="ABC419" s="29"/>
      <c r="ABD419" s="29"/>
      <c r="ABE419" s="29"/>
      <c r="ABF419" s="29"/>
      <c r="ABG419" s="29"/>
      <c r="ABH419" s="29"/>
      <c r="ABI419" s="29"/>
      <c r="ABJ419" s="29"/>
      <c r="ABK419" s="29"/>
      <c r="ABL419" s="29"/>
      <c r="ABM419" s="29"/>
      <c r="ABN419" s="29"/>
      <c r="ABO419" s="29"/>
      <c r="ABP419" s="29"/>
      <c r="ABQ419" s="29"/>
      <c r="ABR419" s="29"/>
      <c r="ABS419" s="29"/>
      <c r="ABT419" s="29"/>
      <c r="ABU419" s="29"/>
      <c r="ABV419" s="29"/>
      <c r="ABW419" s="29"/>
      <c r="ABX419" s="29"/>
      <c r="ABY419" s="29"/>
      <c r="ABZ419" s="29"/>
      <c r="ACA419" s="29"/>
      <c r="ACB419" s="29"/>
      <c r="ACC419" s="29"/>
      <c r="ACD419" s="29"/>
      <c r="ACE419" s="29"/>
      <c r="ACF419" s="29"/>
      <c r="ACG419" s="29"/>
      <c r="ACH419" s="29"/>
      <c r="ACI419" s="29"/>
      <c r="ACJ419" s="29"/>
      <c r="ACK419" s="29"/>
      <c r="ACL419" s="29"/>
      <c r="ACM419" s="29"/>
      <c r="ACN419" s="29"/>
      <c r="ACO419" s="29"/>
      <c r="ACP419" s="29"/>
      <c r="ACQ419" s="29"/>
      <c r="ACR419" s="29"/>
      <c r="ACS419" s="29"/>
      <c r="ACT419" s="29"/>
      <c r="ACU419" s="29"/>
      <c r="ACV419" s="29"/>
      <c r="ACW419" s="29"/>
      <c r="ACX419" s="29"/>
      <c r="ACY419" s="29"/>
      <c r="ACZ419" s="29"/>
      <c r="ADA419" s="29"/>
      <c r="ADB419" s="29"/>
      <c r="ADC419" s="29"/>
      <c r="ADD419" s="29"/>
      <c r="ADE419" s="29"/>
      <c r="ADF419" s="29"/>
      <c r="ADG419" s="29"/>
      <c r="ADH419" s="29"/>
      <c r="ADI419" s="29"/>
      <c r="ADJ419" s="29"/>
      <c r="ADK419" s="29"/>
      <c r="ADL419" s="29"/>
      <c r="ADM419" s="29"/>
      <c r="ADN419" s="29"/>
      <c r="ADO419" s="29"/>
      <c r="ADP419" s="29"/>
      <c r="ADQ419" s="29"/>
      <c r="ADR419" s="29"/>
      <c r="ADS419" s="29"/>
      <c r="ADT419" s="29"/>
      <c r="ADU419" s="29"/>
      <c r="ADV419" s="29"/>
      <c r="ADW419" s="29"/>
      <c r="ADX419" s="29"/>
      <c r="ADY419" s="29"/>
      <c r="ADZ419" s="29"/>
      <c r="AEA419" s="29"/>
      <c r="AEB419" s="29"/>
      <c r="AEC419" s="29"/>
      <c r="AED419" s="29"/>
      <c r="AEE419" s="29"/>
      <c r="AEF419" s="29"/>
      <c r="AEG419" s="29"/>
      <c r="AEH419" s="29"/>
      <c r="AEI419" s="29"/>
      <c r="AEJ419" s="29"/>
      <c r="AEK419" s="29"/>
      <c r="AEL419" s="29"/>
      <c r="AEM419" s="29"/>
      <c r="AEN419" s="29"/>
      <c r="AEO419" s="29"/>
      <c r="AEP419" s="29"/>
      <c r="AEQ419" s="29"/>
      <c r="AER419" s="29"/>
      <c r="AES419" s="29"/>
      <c r="AET419" s="29"/>
      <c r="AEU419" s="29"/>
      <c r="AEV419" s="29"/>
      <c r="AEW419" s="29"/>
      <c r="AEX419" s="29"/>
      <c r="AEY419" s="29"/>
      <c r="AEZ419" s="29"/>
      <c r="AFA419" s="29"/>
      <c r="AFB419" s="29"/>
      <c r="AFC419" s="29"/>
      <c r="AFD419" s="29"/>
      <c r="AFE419" s="29"/>
      <c r="AFF419" s="29"/>
      <c r="AFG419" s="29"/>
      <c r="AFH419" s="29"/>
      <c r="AFI419" s="29"/>
      <c r="AFJ419" s="29"/>
      <c r="AFK419" s="29"/>
      <c r="AFL419" s="29"/>
      <c r="AFM419" s="29"/>
      <c r="AFN419" s="29"/>
      <c r="AFO419" s="29"/>
      <c r="AFP419" s="29"/>
      <c r="AFQ419" s="29"/>
      <c r="AFR419" s="29"/>
      <c r="AFS419" s="29"/>
      <c r="AFT419" s="29"/>
      <c r="AFU419" s="29"/>
      <c r="AFV419" s="29"/>
      <c r="AFW419" s="29"/>
      <c r="AFX419" s="29"/>
      <c r="AFY419" s="29"/>
      <c r="AFZ419" s="29"/>
      <c r="AGA419" s="29"/>
      <c r="AGB419" s="29"/>
      <c r="AGC419" s="29"/>
      <c r="AGD419" s="29"/>
      <c r="AGE419" s="29"/>
      <c r="AGF419" s="29"/>
      <c r="AGG419" s="29"/>
      <c r="AGH419" s="29"/>
      <c r="AGI419" s="29"/>
      <c r="AGJ419" s="29"/>
      <c r="AGK419" s="29"/>
      <c r="AGL419" s="29"/>
      <c r="AGM419" s="29"/>
      <c r="AGN419" s="29"/>
      <c r="AGO419" s="29"/>
      <c r="AGP419" s="29"/>
      <c r="AGQ419" s="29"/>
      <c r="AGR419" s="29"/>
      <c r="AGS419" s="29"/>
      <c r="AGT419" s="29"/>
      <c r="AGU419" s="29"/>
      <c r="AGV419" s="29"/>
      <c r="AGW419" s="29"/>
      <c r="AGX419" s="29"/>
      <c r="AGY419" s="29"/>
      <c r="AGZ419" s="29"/>
      <c r="AHA419" s="29"/>
      <c r="AHB419" s="29"/>
      <c r="AHC419" s="29"/>
      <c r="AHD419" s="29"/>
      <c r="AHE419" s="29"/>
      <c r="AHF419" s="29"/>
      <c r="AHG419" s="29"/>
      <c r="AHH419" s="29"/>
      <c r="AHI419" s="29"/>
      <c r="AHJ419" s="29"/>
      <c r="AHK419" s="29"/>
      <c r="AHL419" s="29"/>
      <c r="AHM419" s="29"/>
      <c r="AHN419" s="29"/>
      <c r="AHO419" s="29"/>
      <c r="AHP419" s="29"/>
      <c r="AHQ419" s="29"/>
      <c r="AHR419" s="29"/>
      <c r="AHS419" s="29"/>
      <c r="AHT419" s="29"/>
      <c r="AHU419" s="29"/>
      <c r="AHV419" s="29"/>
      <c r="AHW419" s="29"/>
      <c r="AHX419" s="29"/>
      <c r="AHY419" s="29"/>
      <c r="AHZ419" s="29"/>
      <c r="AIA419" s="29"/>
      <c r="AIB419" s="29"/>
      <c r="AIC419" s="29"/>
      <c r="AID419" s="29"/>
      <c r="AIE419" s="29"/>
      <c r="AIF419" s="29"/>
      <c r="AIG419" s="29"/>
      <c r="AIH419" s="29"/>
      <c r="AII419" s="29"/>
      <c r="AIJ419" s="29"/>
      <c r="AIK419" s="29"/>
      <c r="AIL419" s="29"/>
      <c r="AIM419" s="29"/>
      <c r="AIN419" s="29"/>
      <c r="AIO419" s="29"/>
      <c r="AIP419" s="29"/>
      <c r="AIQ419" s="29"/>
      <c r="AIR419" s="29"/>
      <c r="AIS419" s="29"/>
      <c r="AIT419" s="29"/>
      <c r="AIU419" s="29"/>
      <c r="AIV419" s="29"/>
      <c r="AIW419" s="29"/>
      <c r="AIX419" s="29"/>
      <c r="AIY419" s="29"/>
      <c r="AIZ419" s="29"/>
      <c r="AJA419" s="29"/>
      <c r="AJB419" s="29"/>
      <c r="AJC419" s="29"/>
      <c r="AJD419" s="29"/>
      <c r="AJE419" s="29"/>
      <c r="AJF419" s="29"/>
      <c r="AJG419" s="29"/>
      <c r="AJH419" s="29"/>
      <c r="AJI419" s="29"/>
      <c r="AJJ419" s="29"/>
      <c r="AJK419" s="29"/>
      <c r="AJL419" s="29"/>
      <c r="AJM419" s="29"/>
      <c r="AJN419" s="29"/>
      <c r="AJO419" s="29"/>
      <c r="AJP419" s="29"/>
      <c r="AJQ419" s="29"/>
      <c r="AJR419" s="29"/>
      <c r="AJS419" s="29"/>
      <c r="AJT419" s="29"/>
      <c r="AJU419" s="29"/>
      <c r="AJV419" s="29"/>
      <c r="AJW419" s="29"/>
      <c r="AJX419" s="29"/>
      <c r="AJY419" s="29"/>
      <c r="AJZ419" s="29"/>
      <c r="AKA419" s="29"/>
      <c r="AKB419" s="29"/>
      <c r="AKC419" s="29"/>
      <c r="AKD419" s="29"/>
      <c r="AKE419" s="29"/>
      <c r="AKF419" s="29"/>
      <c r="AKG419" s="29"/>
      <c r="AKH419" s="29"/>
      <c r="AKI419" s="29"/>
      <c r="AKJ419" s="29"/>
      <c r="AKK419" s="29"/>
      <c r="AKL419" s="29"/>
      <c r="AKM419" s="29"/>
      <c r="AKN419" s="29"/>
      <c r="AKO419" s="29"/>
      <c r="AKP419" s="29"/>
      <c r="AKQ419" s="29"/>
      <c r="AKR419" s="29"/>
      <c r="AKS419" s="29"/>
      <c r="AKT419" s="29"/>
      <c r="AKU419" s="29"/>
      <c r="AKV419" s="29"/>
      <c r="AKW419" s="29"/>
      <c r="AKX419" s="29"/>
      <c r="AKY419" s="29"/>
      <c r="AKZ419" s="29"/>
      <c r="ALA419" s="29"/>
      <c r="ALB419" s="29"/>
      <c r="ALC419" s="29"/>
      <c r="ALD419" s="29"/>
      <c r="ALE419" s="29"/>
      <c r="ALF419" s="29"/>
      <c r="ALG419" s="29"/>
      <c r="ALH419" s="29"/>
      <c r="ALI419" s="29"/>
      <c r="ALJ419" s="29"/>
      <c r="ALK419" s="29"/>
      <c r="ALL419" s="29"/>
      <c r="ALM419" s="29"/>
      <c r="ALN419" s="29"/>
      <c r="ALO419" s="29"/>
      <c r="ALP419" s="29"/>
      <c r="ALQ419" s="29"/>
      <c r="ALR419" s="29"/>
      <c r="ALS419" s="29"/>
      <c r="ALT419" s="29"/>
      <c r="ALU419" s="29"/>
      <c r="ALV419" s="29"/>
      <c r="ALW419" s="29"/>
      <c r="ALX419" s="29"/>
      <c r="ALY419" s="29"/>
      <c r="ALZ419" s="29"/>
      <c r="AMA419" s="29"/>
      <c r="AMB419" s="29"/>
      <c r="AMC419" s="29"/>
      <c r="AMD419" s="29"/>
      <c r="AME419" s="29"/>
      <c r="AMF419" s="29"/>
      <c r="AMG419" s="29"/>
      <c r="AMH419" s="29"/>
      <c r="AMI419" s="29"/>
      <c r="AMJ419" s="29"/>
      <c r="AMK419" s="29"/>
      <c r="AML419" s="29"/>
      <c r="AMM419" s="29"/>
      <c r="AMN419" s="29"/>
      <c r="AMO419" s="29"/>
      <c r="AMP419" s="29"/>
      <c r="AMQ419" s="29"/>
      <c r="AMR419" s="29"/>
      <c r="AMS419" s="29"/>
      <c r="AMT419" s="29"/>
      <c r="AMU419" s="29"/>
      <c r="AMV419" s="29"/>
      <c r="AMW419" s="29"/>
      <c r="AMX419" s="29"/>
      <c r="AMY419" s="29"/>
      <c r="AMZ419" s="29"/>
      <c r="ANA419" s="29"/>
      <c r="ANB419" s="29"/>
    </row>
    <row r="420" spans="1:1042" s="18" customFormat="1" x14ac:dyDescent="0.25">
      <c r="C420" s="6" t="str">
        <f t="shared" si="217"/>
        <v>(generic)</v>
      </c>
      <c r="D420" s="6" t="str">
        <f t="shared" si="218"/>
        <v>UEF 2  (50 gal)</v>
      </c>
      <c r="E420" s="6">
        <f t="shared" si="242"/>
        <v>990138</v>
      </c>
      <c r="F420" s="55">
        <f t="shared" ref="F420:F427" si="252">S420</f>
        <v>50</v>
      </c>
      <c r="G420" s="6" t="str">
        <f t="shared" si="219"/>
        <v>GE2012</v>
      </c>
      <c r="H420" s="117">
        <f t="shared" ref="H420:H427" si="253">W420</f>
        <v>0</v>
      </c>
      <c r="I420" s="157" t="str">
        <f t="shared" si="243"/>
        <v>WhirlpoolHPSE2K50</v>
      </c>
      <c r="J420" s="91" t="s">
        <v>192</v>
      </c>
      <c r="K420" s="32">
        <v>1</v>
      </c>
      <c r="L420" s="75">
        <f t="shared" ref="L420:L424" si="254">VLOOKUP( M420, $M$2:$N$21, 2, FALSE )</f>
        <v>99</v>
      </c>
      <c r="M420" s="12" t="s">
        <v>214</v>
      </c>
      <c r="N420" s="61">
        <v>1</v>
      </c>
      <c r="O420" s="62">
        <f xml:space="preserve"> (L420*10000) + (N420*100) + VLOOKUP( U420, $R$2:$T$61, 2, FALSE )</f>
        <v>990138</v>
      </c>
      <c r="P420" s="59" t="str">
        <f t="shared" ref="P420" si="255">R420 &amp; "  (" &amp; S420 &amp; " gal" &amp; IF(W420&gt;0, ", JA13)", ")")</f>
        <v>UEF 2  (50 gal)</v>
      </c>
      <c r="Q420" s="156">
        <f>COUNTIF(P$64:P$428, P420)</f>
        <v>1</v>
      </c>
      <c r="R420" s="21" t="s">
        <v>218</v>
      </c>
      <c r="S420" s="22">
        <v>50</v>
      </c>
      <c r="T420" s="30" t="s">
        <v>216</v>
      </c>
      <c r="U420" s="80" t="s">
        <v>216</v>
      </c>
      <c r="V420" s="85" t="str">
        <f>VLOOKUP( U420, $R$2:$T$61, 3, FALSE )</f>
        <v>GE2012</v>
      </c>
      <c r="W420" s="116">
        <v>0</v>
      </c>
      <c r="X420" s="45">
        <v>0</v>
      </c>
      <c r="Y420" s="47">
        <v>0</v>
      </c>
      <c r="Z420" s="44"/>
      <c r="AA420" s="127" t="str">
        <f t="shared" si="230"/>
        <v>2,     990138,   "UEF 2  (50 gal)"</v>
      </c>
      <c r="AB420" s="129" t="str">
        <f t="shared" si="199"/>
        <v>(generic)</v>
      </c>
      <c r="AC420" s="130" t="s">
        <v>687</v>
      </c>
      <c r="AD420" s="155">
        <f>COUNTIF(AC$64:AC$428, AC420)</f>
        <v>2</v>
      </c>
      <c r="AE420" s="127" t="str">
        <f t="shared" si="231"/>
        <v xml:space="preserve">          case  UEF 2  (50 gal)   :   "WhirlpoolHPSE2K50"</v>
      </c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29"/>
      <c r="CC420" s="29"/>
      <c r="CD420" s="29"/>
      <c r="CE420" s="29"/>
      <c r="CF420" s="29"/>
      <c r="CG420" s="29"/>
      <c r="CH420" s="29"/>
      <c r="CI420" s="29"/>
      <c r="CJ420" s="29"/>
      <c r="CK420" s="29"/>
      <c r="CL420" s="29"/>
      <c r="CM420" s="29"/>
      <c r="CN420" s="29"/>
      <c r="CO420" s="29"/>
      <c r="CP420" s="29"/>
      <c r="CQ420" s="29"/>
      <c r="CR420" s="29"/>
      <c r="CS420" s="29"/>
      <c r="CT420" s="29"/>
      <c r="CU420" s="29"/>
      <c r="CV420" s="29"/>
      <c r="CW420" s="29"/>
      <c r="CX420" s="29"/>
      <c r="CY420" s="29"/>
      <c r="CZ420" s="29"/>
      <c r="DA420" s="29"/>
      <c r="DB420" s="29"/>
      <c r="DC420" s="29"/>
      <c r="DD420" s="29"/>
      <c r="DE420" s="29"/>
      <c r="DF420" s="29"/>
      <c r="DG420" s="29"/>
      <c r="DH420" s="29"/>
      <c r="DI420" s="29"/>
      <c r="DJ420" s="29"/>
      <c r="DK420" s="29"/>
      <c r="DL420" s="29"/>
      <c r="DM420" s="29"/>
      <c r="DN420" s="29"/>
      <c r="DO420" s="29"/>
      <c r="DP420" s="29"/>
      <c r="DQ420" s="29"/>
      <c r="DR420" s="29"/>
      <c r="DS420" s="29"/>
      <c r="DT420" s="29"/>
      <c r="DU420" s="29"/>
      <c r="DV420" s="29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  <c r="EL420" s="29"/>
      <c r="EM420" s="29"/>
      <c r="EN420" s="29"/>
      <c r="EO420" s="29"/>
      <c r="EP420" s="29"/>
      <c r="EQ420" s="29"/>
      <c r="ER420" s="29"/>
      <c r="ES420" s="29"/>
      <c r="ET420" s="29"/>
      <c r="EU420" s="29"/>
      <c r="EV420" s="29"/>
      <c r="EW420" s="29"/>
      <c r="EX420" s="29"/>
      <c r="EY420" s="29"/>
      <c r="EZ420" s="29"/>
      <c r="FA420" s="29"/>
      <c r="FB420" s="29"/>
      <c r="FC420" s="29"/>
      <c r="FD420" s="29"/>
      <c r="FE420" s="29"/>
      <c r="FF420" s="29"/>
      <c r="FG420" s="29"/>
      <c r="FH420" s="29"/>
      <c r="FI420" s="29"/>
      <c r="FJ420" s="29"/>
      <c r="FK420" s="29"/>
      <c r="FL420" s="29"/>
      <c r="FM420" s="29"/>
      <c r="FN420" s="29"/>
      <c r="FO420" s="29"/>
      <c r="FP420" s="29"/>
      <c r="FQ420" s="29"/>
      <c r="FR420" s="29"/>
      <c r="FS420" s="29"/>
      <c r="FT420" s="29"/>
      <c r="FU420" s="29"/>
      <c r="FV420" s="29"/>
      <c r="FW420" s="29"/>
      <c r="FX420" s="29"/>
      <c r="FY420" s="29"/>
      <c r="FZ420" s="29"/>
      <c r="GA420" s="29"/>
      <c r="GB420" s="29"/>
      <c r="GC420" s="29"/>
      <c r="GD420" s="29"/>
      <c r="GE420" s="29"/>
      <c r="GF420" s="29"/>
      <c r="GG420" s="29"/>
      <c r="GH420" s="29"/>
      <c r="GI420" s="29"/>
      <c r="GJ420" s="29"/>
      <c r="GK420" s="29"/>
      <c r="GL420" s="29"/>
      <c r="GM420" s="29"/>
      <c r="GN420" s="29"/>
      <c r="GO420" s="29"/>
      <c r="GP420" s="29"/>
      <c r="GQ420" s="29"/>
      <c r="GR420" s="29"/>
      <c r="GS420" s="29"/>
      <c r="GT420" s="29"/>
      <c r="GU420" s="29"/>
      <c r="GV420" s="29"/>
      <c r="GW420" s="29"/>
      <c r="GX420" s="29"/>
      <c r="GY420" s="29"/>
      <c r="GZ420" s="29"/>
      <c r="HA420" s="29"/>
      <c r="HB420" s="29"/>
      <c r="HC420" s="29"/>
      <c r="HD420" s="29"/>
      <c r="HE420" s="29"/>
      <c r="HF420" s="29"/>
      <c r="HG420" s="29"/>
      <c r="HH420" s="29"/>
      <c r="HI420" s="29"/>
      <c r="HJ420" s="29"/>
      <c r="HK420" s="29"/>
      <c r="HL420" s="29"/>
      <c r="HM420" s="29"/>
      <c r="HN420" s="29"/>
      <c r="HO420" s="29"/>
      <c r="HP420" s="29"/>
      <c r="HQ420" s="29"/>
      <c r="HR420" s="29"/>
      <c r="HS420" s="29"/>
      <c r="HT420" s="29"/>
      <c r="HU420" s="29"/>
      <c r="HV420" s="29"/>
      <c r="HW420" s="29"/>
      <c r="HX420" s="29"/>
      <c r="HY420" s="29"/>
      <c r="HZ420" s="29"/>
      <c r="IA420" s="29"/>
      <c r="IB420" s="29"/>
      <c r="IC420" s="29"/>
      <c r="ID420" s="29"/>
      <c r="IE420" s="29"/>
      <c r="IF420" s="29"/>
      <c r="IG420" s="29"/>
      <c r="IH420" s="29"/>
      <c r="II420" s="29"/>
      <c r="IJ420" s="29"/>
      <c r="IK420" s="29"/>
      <c r="IL420" s="29"/>
      <c r="IM420" s="29"/>
      <c r="IN420" s="29"/>
      <c r="IO420" s="29"/>
      <c r="IP420" s="29"/>
      <c r="IQ420" s="29"/>
      <c r="IR420" s="29"/>
      <c r="IS420" s="29"/>
      <c r="IT420" s="29"/>
      <c r="IU420" s="29"/>
      <c r="IV420" s="29"/>
      <c r="IW420" s="29"/>
      <c r="IX420" s="29"/>
      <c r="IY420" s="29"/>
      <c r="IZ420" s="29"/>
      <c r="JA420" s="29"/>
      <c r="JB420" s="29"/>
      <c r="JC420" s="29"/>
      <c r="JD420" s="29"/>
      <c r="JE420" s="29"/>
      <c r="JF420" s="29"/>
      <c r="JG420" s="29"/>
      <c r="JH420" s="29"/>
      <c r="JI420" s="29"/>
      <c r="JJ420" s="29"/>
      <c r="JK420" s="29"/>
      <c r="JL420" s="29"/>
      <c r="JM420" s="29"/>
      <c r="JN420" s="29"/>
      <c r="JO420" s="29"/>
      <c r="JP420" s="29"/>
      <c r="JQ420" s="29"/>
      <c r="JR420" s="29"/>
      <c r="JS420" s="29"/>
      <c r="JT420" s="29"/>
      <c r="JU420" s="29"/>
      <c r="JV420" s="29"/>
      <c r="JW420" s="29"/>
      <c r="JX420" s="29"/>
      <c r="JY420" s="29"/>
      <c r="JZ420" s="29"/>
      <c r="KA420" s="29"/>
      <c r="KB420" s="29"/>
      <c r="KC420" s="29"/>
      <c r="KD420" s="29"/>
      <c r="KE420" s="29"/>
      <c r="KF420" s="29"/>
      <c r="KG420" s="29"/>
      <c r="KH420" s="29"/>
      <c r="KI420" s="29"/>
      <c r="KJ420" s="29"/>
      <c r="KK420" s="29"/>
      <c r="KL420" s="29"/>
      <c r="KM420" s="29"/>
      <c r="KN420" s="29"/>
      <c r="KO420" s="29"/>
      <c r="KP420" s="29"/>
      <c r="KQ420" s="29"/>
      <c r="KR420" s="29"/>
      <c r="KS420" s="29"/>
      <c r="KT420" s="29"/>
      <c r="KU420" s="29"/>
      <c r="KV420" s="29"/>
      <c r="KW420" s="29"/>
      <c r="KX420" s="29"/>
      <c r="KY420" s="29"/>
      <c r="KZ420" s="29"/>
      <c r="LA420" s="29"/>
      <c r="LB420" s="29"/>
      <c r="LC420" s="29"/>
      <c r="LD420" s="29"/>
      <c r="LE420" s="29"/>
      <c r="LF420" s="29"/>
      <c r="LG420" s="29"/>
      <c r="LH420" s="29"/>
      <c r="LI420" s="29"/>
      <c r="LJ420" s="29"/>
      <c r="LK420" s="29"/>
      <c r="LL420" s="29"/>
      <c r="LM420" s="29"/>
      <c r="LN420" s="29"/>
      <c r="LO420" s="29"/>
      <c r="LP420" s="29"/>
      <c r="LQ420" s="29"/>
      <c r="LR420" s="29"/>
      <c r="LS420" s="29"/>
      <c r="LT420" s="29"/>
      <c r="LU420" s="29"/>
      <c r="LV420" s="29"/>
      <c r="LW420" s="29"/>
      <c r="LX420" s="29"/>
      <c r="LY420" s="29"/>
      <c r="LZ420" s="29"/>
      <c r="MA420" s="29"/>
      <c r="MB420" s="29"/>
      <c r="MC420" s="29"/>
      <c r="MD420" s="29"/>
      <c r="ME420" s="29"/>
      <c r="MF420" s="29"/>
      <c r="MG420" s="29"/>
      <c r="MH420" s="29"/>
      <c r="MI420" s="29"/>
      <c r="MJ420" s="29"/>
      <c r="MK420" s="29"/>
      <c r="ML420" s="29"/>
      <c r="MM420" s="29"/>
      <c r="MN420" s="29"/>
      <c r="MO420" s="29"/>
      <c r="MP420" s="29"/>
      <c r="MQ420" s="29"/>
      <c r="MR420" s="29"/>
      <c r="MS420" s="29"/>
      <c r="MT420" s="29"/>
      <c r="MU420" s="29"/>
      <c r="MV420" s="29"/>
      <c r="MW420" s="29"/>
      <c r="MX420" s="29"/>
      <c r="MY420" s="29"/>
      <c r="MZ420" s="29"/>
      <c r="NA420" s="29"/>
      <c r="NB420" s="29"/>
      <c r="NC420" s="29"/>
      <c r="ND420" s="29"/>
      <c r="NE420" s="29"/>
      <c r="NF420" s="29"/>
      <c r="NG420" s="29"/>
      <c r="NH420" s="29"/>
      <c r="NI420" s="29"/>
      <c r="NJ420" s="29"/>
      <c r="NK420" s="29"/>
      <c r="NL420" s="29"/>
      <c r="NM420" s="29"/>
      <c r="NN420" s="29"/>
      <c r="NO420" s="29"/>
      <c r="NP420" s="29"/>
      <c r="NQ420" s="29"/>
      <c r="NR420" s="29"/>
      <c r="NS420" s="29"/>
      <c r="NT420" s="29"/>
      <c r="NU420" s="29"/>
      <c r="NV420" s="29"/>
      <c r="NW420" s="29"/>
      <c r="NX420" s="29"/>
      <c r="NY420" s="29"/>
      <c r="NZ420" s="29"/>
      <c r="OA420" s="29"/>
      <c r="OB420" s="29"/>
      <c r="OC420" s="29"/>
      <c r="OD420" s="29"/>
      <c r="OE420" s="29"/>
      <c r="OF420" s="29"/>
      <c r="OG420" s="29"/>
      <c r="OH420" s="29"/>
      <c r="OI420" s="29"/>
      <c r="OJ420" s="29"/>
      <c r="OK420" s="29"/>
      <c r="OL420" s="29"/>
      <c r="OM420" s="29"/>
      <c r="ON420" s="29"/>
      <c r="OO420" s="29"/>
      <c r="OP420" s="29"/>
      <c r="OQ420" s="29"/>
      <c r="OR420" s="29"/>
      <c r="OS420" s="29"/>
      <c r="OT420" s="29"/>
      <c r="OU420" s="29"/>
      <c r="OV420" s="29"/>
      <c r="OW420" s="29"/>
      <c r="OX420" s="29"/>
      <c r="OY420" s="29"/>
      <c r="OZ420" s="29"/>
      <c r="PA420" s="29"/>
      <c r="PB420" s="29"/>
      <c r="PC420" s="29"/>
      <c r="PD420" s="29"/>
      <c r="PE420" s="29"/>
      <c r="PF420" s="29"/>
      <c r="PG420" s="29"/>
      <c r="PH420" s="29"/>
      <c r="PI420" s="29"/>
      <c r="PJ420" s="29"/>
      <c r="PK420" s="29"/>
      <c r="PL420" s="29"/>
      <c r="PM420" s="29"/>
      <c r="PN420" s="29"/>
      <c r="PO420" s="29"/>
      <c r="PP420" s="29"/>
      <c r="PQ420" s="29"/>
      <c r="PR420" s="29"/>
      <c r="PS420" s="29"/>
      <c r="PT420" s="29"/>
      <c r="PU420" s="29"/>
      <c r="PV420" s="29"/>
      <c r="PW420" s="29"/>
      <c r="PX420" s="29"/>
      <c r="PY420" s="29"/>
      <c r="PZ420" s="29"/>
      <c r="QA420" s="29"/>
      <c r="QB420" s="29"/>
      <c r="QC420" s="29"/>
      <c r="QD420" s="29"/>
      <c r="QE420" s="29"/>
      <c r="QF420" s="29"/>
      <c r="QG420" s="29"/>
      <c r="QH420" s="29"/>
      <c r="QI420" s="29"/>
      <c r="QJ420" s="29"/>
      <c r="QK420" s="29"/>
      <c r="QL420" s="29"/>
      <c r="QM420" s="29"/>
      <c r="QN420" s="29"/>
      <c r="QO420" s="29"/>
      <c r="QP420" s="29"/>
      <c r="QQ420" s="29"/>
      <c r="QR420" s="29"/>
      <c r="QS420" s="29"/>
      <c r="QT420" s="29"/>
      <c r="QU420" s="29"/>
      <c r="QV420" s="29"/>
      <c r="QW420" s="29"/>
      <c r="QX420" s="29"/>
      <c r="QY420" s="29"/>
      <c r="QZ420" s="29"/>
      <c r="RA420" s="29"/>
      <c r="RB420" s="29"/>
      <c r="RC420" s="29"/>
      <c r="RD420" s="29"/>
      <c r="RE420" s="29"/>
      <c r="RF420" s="29"/>
      <c r="RG420" s="29"/>
      <c r="RH420" s="29"/>
      <c r="RI420" s="29"/>
      <c r="RJ420" s="29"/>
      <c r="RK420" s="29"/>
      <c r="RL420" s="29"/>
      <c r="RM420" s="29"/>
      <c r="RN420" s="29"/>
      <c r="RO420" s="29"/>
      <c r="RP420" s="29"/>
      <c r="RQ420" s="29"/>
      <c r="RR420" s="29"/>
      <c r="RS420" s="29"/>
      <c r="RT420" s="29"/>
      <c r="RU420" s="29"/>
      <c r="RV420" s="29"/>
      <c r="RW420" s="29"/>
      <c r="RX420" s="29"/>
      <c r="RY420" s="29"/>
      <c r="RZ420" s="29"/>
      <c r="SA420" s="29"/>
      <c r="SB420" s="29"/>
      <c r="SC420" s="29"/>
      <c r="SD420" s="29"/>
      <c r="SE420" s="29"/>
      <c r="SF420" s="29"/>
      <c r="SG420" s="29"/>
      <c r="SH420" s="29"/>
      <c r="SI420" s="29"/>
      <c r="SJ420" s="29"/>
      <c r="SK420" s="29"/>
      <c r="SL420" s="29"/>
      <c r="SM420" s="29"/>
      <c r="SN420" s="29"/>
      <c r="SO420" s="29"/>
      <c r="SP420" s="29"/>
      <c r="SQ420" s="29"/>
      <c r="SR420" s="29"/>
      <c r="SS420" s="29"/>
      <c r="ST420" s="29"/>
      <c r="SU420" s="29"/>
      <c r="SV420" s="29"/>
      <c r="SW420" s="29"/>
      <c r="SX420" s="29"/>
      <c r="SY420" s="29"/>
      <c r="SZ420" s="29"/>
      <c r="TA420" s="29"/>
      <c r="TB420" s="29"/>
      <c r="TC420" s="29"/>
      <c r="TD420" s="29"/>
      <c r="TE420" s="29"/>
      <c r="TF420" s="29"/>
      <c r="TG420" s="29"/>
      <c r="TH420" s="29"/>
      <c r="TI420" s="29"/>
      <c r="TJ420" s="29"/>
      <c r="TK420" s="29"/>
      <c r="TL420" s="29"/>
      <c r="TM420" s="29"/>
      <c r="TN420" s="29"/>
      <c r="TO420" s="29"/>
      <c r="TP420" s="29"/>
      <c r="TQ420" s="29"/>
      <c r="TR420" s="29"/>
      <c r="TS420" s="29"/>
      <c r="TT420" s="29"/>
      <c r="TU420" s="29"/>
      <c r="TV420" s="29"/>
      <c r="TW420" s="29"/>
      <c r="TX420" s="29"/>
      <c r="TY420" s="29"/>
      <c r="TZ420" s="29"/>
      <c r="UA420" s="29"/>
      <c r="UB420" s="29"/>
      <c r="UC420" s="29"/>
      <c r="UD420" s="29"/>
      <c r="UE420" s="29"/>
      <c r="UF420" s="29"/>
      <c r="UG420" s="29"/>
      <c r="UH420" s="29"/>
      <c r="UI420" s="29"/>
      <c r="UJ420" s="29"/>
      <c r="UK420" s="29"/>
      <c r="UL420" s="29"/>
      <c r="UM420" s="29"/>
      <c r="UN420" s="29"/>
      <c r="UO420" s="29"/>
      <c r="UP420" s="29"/>
      <c r="UQ420" s="29"/>
      <c r="UR420" s="29"/>
      <c r="US420" s="29"/>
      <c r="UT420" s="29"/>
      <c r="UU420" s="29"/>
      <c r="UV420" s="29"/>
      <c r="UW420" s="29"/>
      <c r="UX420" s="29"/>
      <c r="UY420" s="29"/>
      <c r="UZ420" s="29"/>
      <c r="VA420" s="29"/>
      <c r="VB420" s="29"/>
      <c r="VC420" s="29"/>
      <c r="VD420" s="29"/>
      <c r="VE420" s="29"/>
      <c r="VF420" s="29"/>
      <c r="VG420" s="29"/>
      <c r="VH420" s="29"/>
      <c r="VI420" s="29"/>
      <c r="VJ420" s="29"/>
      <c r="VK420" s="29"/>
      <c r="VL420" s="29"/>
      <c r="VM420" s="29"/>
      <c r="VN420" s="29"/>
      <c r="VO420" s="29"/>
      <c r="VP420" s="29"/>
      <c r="VQ420" s="29"/>
      <c r="VR420" s="29"/>
      <c r="VS420" s="29"/>
      <c r="VT420" s="29"/>
      <c r="VU420" s="29"/>
      <c r="VV420" s="29"/>
      <c r="VW420" s="29"/>
      <c r="VX420" s="29"/>
      <c r="VY420" s="29"/>
      <c r="VZ420" s="29"/>
      <c r="WA420" s="29"/>
      <c r="WB420" s="29"/>
      <c r="WC420" s="29"/>
      <c r="WD420" s="29"/>
      <c r="WE420" s="29"/>
      <c r="WF420" s="29"/>
      <c r="WG420" s="29"/>
      <c r="WH420" s="29"/>
      <c r="WI420" s="29"/>
      <c r="WJ420" s="29"/>
      <c r="WK420" s="29"/>
      <c r="WL420" s="29"/>
      <c r="WM420" s="29"/>
      <c r="WN420" s="29"/>
      <c r="WO420" s="29"/>
      <c r="WP420" s="29"/>
      <c r="WQ420" s="29"/>
      <c r="WR420" s="29"/>
      <c r="WS420" s="29"/>
      <c r="WT420" s="29"/>
      <c r="WU420" s="29"/>
      <c r="WV420" s="29"/>
      <c r="WW420" s="29"/>
      <c r="WX420" s="29"/>
      <c r="WY420" s="29"/>
      <c r="WZ420" s="29"/>
      <c r="XA420" s="29"/>
      <c r="XB420" s="29"/>
      <c r="XC420" s="29"/>
      <c r="XD420" s="29"/>
      <c r="XE420" s="29"/>
      <c r="XF420" s="29"/>
      <c r="XG420" s="29"/>
      <c r="XH420" s="29"/>
      <c r="XI420" s="29"/>
      <c r="XJ420" s="29"/>
      <c r="XK420" s="29"/>
      <c r="XL420" s="29"/>
      <c r="XM420" s="29"/>
      <c r="XN420" s="29"/>
      <c r="XO420" s="29"/>
      <c r="XP420" s="29"/>
      <c r="XQ420" s="29"/>
      <c r="XR420" s="29"/>
      <c r="XS420" s="29"/>
      <c r="XT420" s="29"/>
      <c r="XU420" s="29"/>
      <c r="XV420" s="29"/>
      <c r="XW420" s="29"/>
      <c r="XX420" s="29"/>
      <c r="XY420" s="29"/>
      <c r="XZ420" s="29"/>
      <c r="YA420" s="29"/>
      <c r="YB420" s="29"/>
      <c r="YC420" s="29"/>
      <c r="YD420" s="29"/>
      <c r="YE420" s="29"/>
      <c r="YF420" s="29"/>
      <c r="YG420" s="29"/>
      <c r="YH420" s="29"/>
      <c r="YI420" s="29"/>
      <c r="YJ420" s="29"/>
      <c r="YK420" s="29"/>
      <c r="YL420" s="29"/>
      <c r="YM420" s="29"/>
      <c r="YN420" s="29"/>
      <c r="YO420" s="29"/>
      <c r="YP420" s="29"/>
      <c r="YQ420" s="29"/>
      <c r="YR420" s="29"/>
      <c r="YS420" s="29"/>
      <c r="YT420" s="29"/>
      <c r="YU420" s="29"/>
      <c r="YV420" s="29"/>
      <c r="YW420" s="29"/>
      <c r="YX420" s="29"/>
      <c r="YY420" s="29"/>
      <c r="YZ420" s="29"/>
      <c r="ZA420" s="29"/>
      <c r="ZB420" s="29"/>
      <c r="ZC420" s="29"/>
      <c r="ZD420" s="29"/>
      <c r="ZE420" s="29"/>
      <c r="ZF420" s="29"/>
      <c r="ZG420" s="29"/>
      <c r="ZH420" s="29"/>
      <c r="ZI420" s="29"/>
      <c r="ZJ420" s="29"/>
      <c r="ZK420" s="29"/>
      <c r="ZL420" s="29"/>
      <c r="ZM420" s="29"/>
      <c r="ZN420" s="29"/>
      <c r="ZO420" s="29"/>
      <c r="ZP420" s="29"/>
      <c r="ZQ420" s="29"/>
      <c r="ZR420" s="29"/>
      <c r="ZS420" s="29"/>
      <c r="ZT420" s="29"/>
      <c r="ZU420" s="29"/>
      <c r="ZV420" s="29"/>
      <c r="ZW420" s="29"/>
      <c r="ZX420" s="29"/>
      <c r="ZY420" s="29"/>
      <c r="ZZ420" s="29"/>
      <c r="AAA420" s="29"/>
      <c r="AAB420" s="29"/>
      <c r="AAC420" s="29"/>
      <c r="AAD420" s="29"/>
      <c r="AAE420" s="29"/>
      <c r="AAF420" s="29"/>
      <c r="AAG420" s="29"/>
      <c r="AAH420" s="29"/>
      <c r="AAI420" s="29"/>
      <c r="AAJ420" s="29"/>
      <c r="AAK420" s="29"/>
      <c r="AAL420" s="29"/>
      <c r="AAM420" s="29"/>
      <c r="AAN420" s="29"/>
      <c r="AAO420" s="29"/>
      <c r="AAP420" s="29"/>
      <c r="AAQ420" s="29"/>
      <c r="AAR420" s="29"/>
      <c r="AAS420" s="29"/>
      <c r="AAT420" s="29"/>
      <c r="AAU420" s="29"/>
      <c r="AAV420" s="29"/>
      <c r="AAW420" s="29"/>
      <c r="AAX420" s="29"/>
      <c r="AAY420" s="29"/>
      <c r="AAZ420" s="29"/>
      <c r="ABA420" s="29"/>
      <c r="ABB420" s="29"/>
      <c r="ABC420" s="29"/>
      <c r="ABD420" s="29"/>
      <c r="ABE420" s="29"/>
      <c r="ABF420" s="29"/>
      <c r="ABG420" s="29"/>
      <c r="ABH420" s="29"/>
      <c r="ABI420" s="29"/>
      <c r="ABJ420" s="29"/>
      <c r="ABK420" s="29"/>
      <c r="ABL420" s="29"/>
      <c r="ABM420" s="29"/>
      <c r="ABN420" s="29"/>
      <c r="ABO420" s="29"/>
      <c r="ABP420" s="29"/>
      <c r="ABQ420" s="29"/>
      <c r="ABR420" s="29"/>
      <c r="ABS420" s="29"/>
      <c r="ABT420" s="29"/>
      <c r="ABU420" s="29"/>
      <c r="ABV420" s="29"/>
      <c r="ABW420" s="29"/>
      <c r="ABX420" s="29"/>
      <c r="ABY420" s="29"/>
      <c r="ABZ420" s="29"/>
      <c r="ACA420" s="29"/>
      <c r="ACB420" s="29"/>
      <c r="ACC420" s="29"/>
      <c r="ACD420" s="29"/>
      <c r="ACE420" s="29"/>
      <c r="ACF420" s="29"/>
      <c r="ACG420" s="29"/>
      <c r="ACH420" s="29"/>
      <c r="ACI420" s="29"/>
      <c r="ACJ420" s="29"/>
      <c r="ACK420" s="29"/>
      <c r="ACL420" s="29"/>
      <c r="ACM420" s="29"/>
      <c r="ACN420" s="29"/>
      <c r="ACO420" s="29"/>
      <c r="ACP420" s="29"/>
      <c r="ACQ420" s="29"/>
      <c r="ACR420" s="29"/>
      <c r="ACS420" s="29"/>
      <c r="ACT420" s="29"/>
      <c r="ACU420" s="29"/>
      <c r="ACV420" s="29"/>
      <c r="ACW420" s="29"/>
      <c r="ACX420" s="29"/>
      <c r="ACY420" s="29"/>
      <c r="ACZ420" s="29"/>
      <c r="ADA420" s="29"/>
      <c r="ADB420" s="29"/>
      <c r="ADC420" s="29"/>
      <c r="ADD420" s="29"/>
      <c r="ADE420" s="29"/>
      <c r="ADF420" s="29"/>
      <c r="ADG420" s="29"/>
      <c r="ADH420" s="29"/>
      <c r="ADI420" s="29"/>
      <c r="ADJ420" s="29"/>
      <c r="ADK420" s="29"/>
      <c r="ADL420" s="29"/>
      <c r="ADM420" s="29"/>
      <c r="ADN420" s="29"/>
      <c r="ADO420" s="29"/>
      <c r="ADP420" s="29"/>
      <c r="ADQ420" s="29"/>
      <c r="ADR420" s="29"/>
      <c r="ADS420" s="29"/>
      <c r="ADT420" s="29"/>
      <c r="ADU420" s="29"/>
      <c r="ADV420" s="29"/>
      <c r="ADW420" s="29"/>
      <c r="ADX420" s="29"/>
      <c r="ADY420" s="29"/>
      <c r="ADZ420" s="29"/>
      <c r="AEA420" s="29"/>
      <c r="AEB420" s="29"/>
      <c r="AEC420" s="29"/>
      <c r="AED420" s="29"/>
      <c r="AEE420" s="29"/>
      <c r="AEF420" s="29"/>
      <c r="AEG420" s="29"/>
      <c r="AEH420" s="29"/>
      <c r="AEI420" s="29"/>
      <c r="AEJ420" s="29"/>
      <c r="AEK420" s="29"/>
      <c r="AEL420" s="29"/>
      <c r="AEM420" s="29"/>
      <c r="AEN420" s="29"/>
      <c r="AEO420" s="29"/>
      <c r="AEP420" s="29"/>
      <c r="AEQ420" s="29"/>
      <c r="AER420" s="29"/>
      <c r="AES420" s="29"/>
      <c r="AET420" s="29"/>
      <c r="AEU420" s="29"/>
      <c r="AEV420" s="29"/>
      <c r="AEW420" s="29"/>
      <c r="AEX420" s="29"/>
      <c r="AEY420" s="29"/>
      <c r="AEZ420" s="29"/>
      <c r="AFA420" s="29"/>
      <c r="AFB420" s="29"/>
      <c r="AFC420" s="29"/>
      <c r="AFD420" s="29"/>
      <c r="AFE420" s="29"/>
      <c r="AFF420" s="29"/>
      <c r="AFG420" s="29"/>
      <c r="AFH420" s="29"/>
      <c r="AFI420" s="29"/>
      <c r="AFJ420" s="29"/>
      <c r="AFK420" s="29"/>
      <c r="AFL420" s="29"/>
      <c r="AFM420" s="29"/>
      <c r="AFN420" s="29"/>
      <c r="AFO420" s="29"/>
      <c r="AFP420" s="29"/>
      <c r="AFQ420" s="29"/>
      <c r="AFR420" s="29"/>
      <c r="AFS420" s="29"/>
      <c r="AFT420" s="29"/>
      <c r="AFU420" s="29"/>
      <c r="AFV420" s="29"/>
      <c r="AFW420" s="29"/>
      <c r="AFX420" s="29"/>
      <c r="AFY420" s="29"/>
      <c r="AFZ420" s="29"/>
      <c r="AGA420" s="29"/>
      <c r="AGB420" s="29"/>
      <c r="AGC420" s="29"/>
      <c r="AGD420" s="29"/>
      <c r="AGE420" s="29"/>
      <c r="AGF420" s="29"/>
      <c r="AGG420" s="29"/>
      <c r="AGH420" s="29"/>
      <c r="AGI420" s="29"/>
      <c r="AGJ420" s="29"/>
      <c r="AGK420" s="29"/>
      <c r="AGL420" s="29"/>
      <c r="AGM420" s="29"/>
      <c r="AGN420" s="29"/>
      <c r="AGO420" s="29"/>
      <c r="AGP420" s="29"/>
      <c r="AGQ420" s="29"/>
      <c r="AGR420" s="29"/>
      <c r="AGS420" s="29"/>
      <c r="AGT420" s="29"/>
      <c r="AGU420" s="29"/>
      <c r="AGV420" s="29"/>
      <c r="AGW420" s="29"/>
      <c r="AGX420" s="29"/>
      <c r="AGY420" s="29"/>
      <c r="AGZ420" s="29"/>
      <c r="AHA420" s="29"/>
      <c r="AHB420" s="29"/>
      <c r="AHC420" s="29"/>
      <c r="AHD420" s="29"/>
      <c r="AHE420" s="29"/>
      <c r="AHF420" s="29"/>
      <c r="AHG420" s="29"/>
      <c r="AHH420" s="29"/>
      <c r="AHI420" s="29"/>
      <c r="AHJ420" s="29"/>
      <c r="AHK420" s="29"/>
      <c r="AHL420" s="29"/>
      <c r="AHM420" s="29"/>
      <c r="AHN420" s="29"/>
      <c r="AHO420" s="29"/>
      <c r="AHP420" s="29"/>
      <c r="AHQ420" s="29"/>
      <c r="AHR420" s="29"/>
      <c r="AHS420" s="29"/>
      <c r="AHT420" s="29"/>
      <c r="AHU420" s="29"/>
      <c r="AHV420" s="29"/>
      <c r="AHW420" s="29"/>
      <c r="AHX420" s="29"/>
      <c r="AHY420" s="29"/>
      <c r="AHZ420" s="29"/>
      <c r="AIA420" s="29"/>
      <c r="AIB420" s="29"/>
      <c r="AIC420" s="29"/>
      <c r="AID420" s="29"/>
      <c r="AIE420" s="29"/>
      <c r="AIF420" s="29"/>
      <c r="AIG420" s="29"/>
      <c r="AIH420" s="29"/>
      <c r="AII420" s="29"/>
      <c r="AIJ420" s="29"/>
      <c r="AIK420" s="29"/>
      <c r="AIL420" s="29"/>
      <c r="AIM420" s="29"/>
      <c r="AIN420" s="29"/>
      <c r="AIO420" s="29"/>
      <c r="AIP420" s="29"/>
      <c r="AIQ420" s="29"/>
      <c r="AIR420" s="29"/>
      <c r="AIS420" s="29"/>
      <c r="AIT420" s="29"/>
      <c r="AIU420" s="29"/>
      <c r="AIV420" s="29"/>
      <c r="AIW420" s="29"/>
      <c r="AIX420" s="29"/>
      <c r="AIY420" s="29"/>
      <c r="AIZ420" s="29"/>
      <c r="AJA420" s="29"/>
      <c r="AJB420" s="29"/>
      <c r="AJC420" s="29"/>
      <c r="AJD420" s="29"/>
      <c r="AJE420" s="29"/>
      <c r="AJF420" s="29"/>
      <c r="AJG420" s="29"/>
      <c r="AJH420" s="29"/>
      <c r="AJI420" s="29"/>
      <c r="AJJ420" s="29"/>
      <c r="AJK420" s="29"/>
      <c r="AJL420" s="29"/>
      <c r="AJM420" s="29"/>
      <c r="AJN420" s="29"/>
      <c r="AJO420" s="29"/>
      <c r="AJP420" s="29"/>
      <c r="AJQ420" s="29"/>
      <c r="AJR420" s="29"/>
      <c r="AJS420" s="29"/>
      <c r="AJT420" s="29"/>
      <c r="AJU420" s="29"/>
      <c r="AJV420" s="29"/>
      <c r="AJW420" s="29"/>
      <c r="AJX420" s="29"/>
      <c r="AJY420" s="29"/>
      <c r="AJZ420" s="29"/>
      <c r="AKA420" s="29"/>
      <c r="AKB420" s="29"/>
      <c r="AKC420" s="29"/>
      <c r="AKD420" s="29"/>
      <c r="AKE420" s="29"/>
      <c r="AKF420" s="29"/>
      <c r="AKG420" s="29"/>
      <c r="AKH420" s="29"/>
      <c r="AKI420" s="29"/>
      <c r="AKJ420" s="29"/>
      <c r="AKK420" s="29"/>
      <c r="AKL420" s="29"/>
      <c r="AKM420" s="29"/>
      <c r="AKN420" s="29"/>
      <c r="AKO420" s="29"/>
      <c r="AKP420" s="29"/>
      <c r="AKQ420" s="29"/>
      <c r="AKR420" s="29"/>
      <c r="AKS420" s="29"/>
      <c r="AKT420" s="29"/>
      <c r="AKU420" s="29"/>
      <c r="AKV420" s="29"/>
      <c r="AKW420" s="29"/>
      <c r="AKX420" s="29"/>
      <c r="AKY420" s="29"/>
      <c r="AKZ420" s="29"/>
      <c r="ALA420" s="29"/>
      <c r="ALB420" s="29"/>
      <c r="ALC420" s="29"/>
      <c r="ALD420" s="29"/>
      <c r="ALE420" s="29"/>
      <c r="ALF420" s="29"/>
      <c r="ALG420" s="29"/>
      <c r="ALH420" s="29"/>
      <c r="ALI420" s="29"/>
      <c r="ALJ420" s="29"/>
      <c r="ALK420" s="29"/>
      <c r="ALL420" s="29"/>
      <c r="ALM420" s="29"/>
      <c r="ALN420" s="29"/>
      <c r="ALO420" s="29"/>
      <c r="ALP420" s="29"/>
      <c r="ALQ420" s="29"/>
      <c r="ALR420" s="29"/>
      <c r="ALS420" s="29"/>
      <c r="ALT420" s="29"/>
      <c r="ALU420" s="29"/>
      <c r="ALV420" s="29"/>
      <c r="ALW420" s="29"/>
      <c r="ALX420" s="29"/>
      <c r="ALY420" s="29"/>
      <c r="ALZ420" s="29"/>
      <c r="AMA420" s="29"/>
      <c r="AMB420" s="29"/>
      <c r="AMC420" s="29"/>
      <c r="AMD420" s="29"/>
      <c r="AME420" s="29"/>
      <c r="AMF420" s="29"/>
      <c r="AMG420" s="29"/>
      <c r="AMH420" s="29"/>
      <c r="AMI420" s="29"/>
      <c r="AMJ420" s="29"/>
      <c r="AMK420" s="29"/>
      <c r="AML420" s="29"/>
      <c r="AMM420" s="29"/>
      <c r="AMN420" s="29"/>
      <c r="AMO420" s="29"/>
      <c r="AMP420" s="29"/>
      <c r="AMQ420" s="29"/>
      <c r="AMR420" s="29"/>
      <c r="AMS420" s="29"/>
      <c r="AMT420" s="29"/>
      <c r="AMU420" s="29"/>
      <c r="AMV420" s="29"/>
      <c r="AMW420" s="29"/>
      <c r="AMX420" s="29"/>
      <c r="AMY420" s="29"/>
      <c r="AMZ420" s="29"/>
      <c r="ANA420" s="29"/>
      <c r="ANB420" s="29"/>
    </row>
    <row r="421" spans="1:1042" s="18" customFormat="1" x14ac:dyDescent="0.25">
      <c r="C421" s="147" t="str">
        <f t="shared" si="244"/>
        <v>(generic)</v>
      </c>
      <c r="D421" s="147" t="str">
        <f t="shared" ref="D421:D424" si="256">P421</f>
        <v>tier 4  (40+ gal)</v>
      </c>
      <c r="E421" s="6">
        <f t="shared" ref="E421:E424" si="257">O421</f>
        <v>990787</v>
      </c>
      <c r="F421" s="55">
        <f t="shared" ref="F421:F424" si="258">S421</f>
        <v>40</v>
      </c>
      <c r="G421" s="6" t="str">
        <f t="shared" ref="G421:G424" si="259">V421</f>
        <v>AWHSTier4Generic40</v>
      </c>
      <c r="H421" s="117">
        <f t="shared" ref="H421:H424" si="260">W421</f>
        <v>0</v>
      </c>
      <c r="I421" s="157" t="str">
        <f t="shared" ref="I421:I424" si="261">AC421</f>
        <v>Tier4Generic40</v>
      </c>
      <c r="J421" s="91" t="s">
        <v>192</v>
      </c>
      <c r="K421" s="32">
        <v>4</v>
      </c>
      <c r="L421" s="75">
        <f t="shared" si="254"/>
        <v>99</v>
      </c>
      <c r="M421" s="12" t="s">
        <v>214</v>
      </c>
      <c r="N421" s="123">
        <v>7</v>
      </c>
      <c r="O421" s="62">
        <f xml:space="preserve"> (L421*10000) + (N421*100) + VLOOKUP( U421, $R$2:$T$61, 2, FALSE )</f>
        <v>990787</v>
      </c>
      <c r="P421" s="138" t="str">
        <f t="shared" ref="P421:P423" si="262">R421 &amp; "  (" &amp; S421 &amp; "+ gal" &amp; IF(W421&gt;0, ", JA13)", ")")</f>
        <v>tier 4  (40+ gal)</v>
      </c>
      <c r="Q421" s="156">
        <f>COUNTIF(P$64:P$428, P421)</f>
        <v>1</v>
      </c>
      <c r="R421" s="21" t="s">
        <v>902</v>
      </c>
      <c r="S421" s="117">
        <v>40</v>
      </c>
      <c r="T421" s="30" t="s">
        <v>896</v>
      </c>
      <c r="U421" s="80" t="s">
        <v>896</v>
      </c>
      <c r="V421" s="85" t="str">
        <f>VLOOKUP( U421, $R$2:$T$61, 3, FALSE )</f>
        <v>AWHSTier4Generic40</v>
      </c>
      <c r="W421" s="116">
        <v>0</v>
      </c>
      <c r="X421" s="45">
        <v>0</v>
      </c>
      <c r="Y421" s="47">
        <v>0</v>
      </c>
      <c r="Z421" s="44"/>
      <c r="AA421" s="127" t="str">
        <f t="shared" ref="AA421:AA424" si="263">"2,     "&amp;E421&amp;",   """&amp;P421&amp;""""</f>
        <v>2,     990787,   "tier 4  (40+ gal)"</v>
      </c>
      <c r="AB421" s="129" t="str">
        <f>AB420</f>
        <v>(generic)</v>
      </c>
      <c r="AC421" s="146" t="s">
        <v>903</v>
      </c>
      <c r="AD421" s="154">
        <f>COUNTIF(AC$64:AC$428, AC421)</f>
        <v>1</v>
      </c>
      <c r="AE421" s="127" t="str">
        <f t="shared" ref="AE421:AE424" si="264">"          case  "&amp;D421&amp;"   :   """&amp;AC421&amp;""""</f>
        <v xml:space="preserve">          case  tier 4  (40+ gal)   :   "Tier4Generic40"</v>
      </c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29"/>
      <c r="CR421" s="29"/>
      <c r="CS421" s="29"/>
      <c r="CT421" s="29"/>
      <c r="CU421" s="29"/>
      <c r="CV421" s="29"/>
      <c r="CW421" s="29"/>
      <c r="CX421" s="29"/>
      <c r="CY421" s="29"/>
      <c r="CZ421" s="29"/>
      <c r="DA421" s="29"/>
      <c r="DB421" s="29"/>
      <c r="DC421" s="29"/>
      <c r="DD421" s="29"/>
      <c r="DE421" s="29"/>
      <c r="DF421" s="29"/>
      <c r="DG421" s="29"/>
      <c r="DH421" s="29"/>
      <c r="DI421" s="29"/>
      <c r="DJ421" s="29"/>
      <c r="DK421" s="29"/>
      <c r="DL421" s="29"/>
      <c r="DM421" s="29"/>
      <c r="DN421" s="29"/>
      <c r="DO421" s="29"/>
      <c r="DP421" s="29"/>
      <c r="DQ421" s="29"/>
      <c r="DR421" s="29"/>
      <c r="DS421" s="29"/>
      <c r="DT421" s="29"/>
      <c r="DU421" s="29"/>
      <c r="DV421" s="29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  <c r="EL421" s="29"/>
      <c r="EM421" s="29"/>
      <c r="EN421" s="29"/>
      <c r="EO421" s="29"/>
      <c r="EP421" s="29"/>
      <c r="EQ421" s="29"/>
      <c r="ER421" s="29"/>
      <c r="ES421" s="29"/>
      <c r="ET421" s="29"/>
      <c r="EU421" s="29"/>
      <c r="EV421" s="29"/>
      <c r="EW421" s="29"/>
      <c r="EX421" s="29"/>
      <c r="EY421" s="29"/>
      <c r="EZ421" s="29"/>
      <c r="FA421" s="29"/>
      <c r="FB421" s="29"/>
      <c r="FC421" s="29"/>
      <c r="FD421" s="29"/>
      <c r="FE421" s="29"/>
      <c r="FF421" s="29"/>
      <c r="FG421" s="29"/>
      <c r="FH421" s="29"/>
      <c r="FI421" s="29"/>
      <c r="FJ421" s="29"/>
      <c r="FK421" s="29"/>
      <c r="FL421" s="29"/>
      <c r="FM421" s="29"/>
      <c r="FN421" s="29"/>
      <c r="FO421" s="29"/>
      <c r="FP421" s="29"/>
      <c r="FQ421" s="29"/>
      <c r="FR421" s="29"/>
      <c r="FS421" s="29"/>
      <c r="FT421" s="29"/>
      <c r="FU421" s="29"/>
      <c r="FV421" s="29"/>
      <c r="FW421" s="29"/>
      <c r="FX421" s="29"/>
      <c r="FY421" s="29"/>
      <c r="FZ421" s="29"/>
      <c r="GA421" s="29"/>
      <c r="GB421" s="29"/>
      <c r="GC421" s="29"/>
      <c r="GD421" s="29"/>
      <c r="GE421" s="29"/>
      <c r="GF421" s="29"/>
      <c r="GG421" s="29"/>
      <c r="GH421" s="29"/>
      <c r="GI421" s="29"/>
      <c r="GJ421" s="29"/>
      <c r="GK421" s="29"/>
      <c r="GL421" s="29"/>
      <c r="GM421" s="29"/>
      <c r="GN421" s="29"/>
      <c r="GO421" s="29"/>
      <c r="GP421" s="29"/>
      <c r="GQ421" s="29"/>
      <c r="GR421" s="29"/>
      <c r="GS421" s="29"/>
      <c r="GT421" s="29"/>
      <c r="GU421" s="29"/>
      <c r="GV421" s="29"/>
      <c r="GW421" s="29"/>
      <c r="GX421" s="29"/>
      <c r="GY421" s="29"/>
      <c r="GZ421" s="29"/>
      <c r="HA421" s="29"/>
      <c r="HB421" s="29"/>
      <c r="HC421" s="29"/>
      <c r="HD421" s="29"/>
      <c r="HE421" s="29"/>
      <c r="HF421" s="29"/>
      <c r="HG421" s="29"/>
      <c r="HH421" s="29"/>
      <c r="HI421" s="29"/>
      <c r="HJ421" s="29"/>
      <c r="HK421" s="29"/>
      <c r="HL421" s="29"/>
      <c r="HM421" s="29"/>
      <c r="HN421" s="29"/>
      <c r="HO421" s="29"/>
      <c r="HP421" s="29"/>
      <c r="HQ421" s="29"/>
      <c r="HR421" s="29"/>
      <c r="HS421" s="29"/>
      <c r="HT421" s="29"/>
      <c r="HU421" s="29"/>
      <c r="HV421" s="29"/>
      <c r="HW421" s="29"/>
      <c r="HX421" s="29"/>
      <c r="HY421" s="29"/>
      <c r="HZ421" s="29"/>
      <c r="IA421" s="29"/>
      <c r="IB421" s="29"/>
      <c r="IC421" s="29"/>
      <c r="ID421" s="29"/>
      <c r="IE421" s="29"/>
      <c r="IF421" s="29"/>
      <c r="IG421" s="29"/>
      <c r="IH421" s="29"/>
      <c r="II421" s="29"/>
      <c r="IJ421" s="29"/>
      <c r="IK421" s="29"/>
      <c r="IL421" s="29"/>
      <c r="IM421" s="29"/>
      <c r="IN421" s="29"/>
      <c r="IO421" s="29"/>
      <c r="IP421" s="29"/>
      <c r="IQ421" s="29"/>
      <c r="IR421" s="29"/>
      <c r="IS421" s="29"/>
      <c r="IT421" s="29"/>
      <c r="IU421" s="29"/>
      <c r="IV421" s="29"/>
      <c r="IW421" s="29"/>
      <c r="IX421" s="29"/>
      <c r="IY421" s="29"/>
      <c r="IZ421" s="29"/>
      <c r="JA421" s="29"/>
      <c r="JB421" s="29"/>
      <c r="JC421" s="29"/>
      <c r="JD421" s="29"/>
      <c r="JE421" s="29"/>
      <c r="JF421" s="29"/>
      <c r="JG421" s="29"/>
      <c r="JH421" s="29"/>
      <c r="JI421" s="29"/>
      <c r="JJ421" s="29"/>
      <c r="JK421" s="29"/>
      <c r="JL421" s="29"/>
      <c r="JM421" s="29"/>
      <c r="JN421" s="29"/>
      <c r="JO421" s="29"/>
      <c r="JP421" s="29"/>
      <c r="JQ421" s="29"/>
      <c r="JR421" s="29"/>
      <c r="JS421" s="29"/>
      <c r="JT421" s="29"/>
      <c r="JU421" s="29"/>
      <c r="JV421" s="29"/>
      <c r="JW421" s="29"/>
      <c r="JX421" s="29"/>
      <c r="JY421" s="29"/>
      <c r="JZ421" s="29"/>
      <c r="KA421" s="29"/>
      <c r="KB421" s="29"/>
      <c r="KC421" s="29"/>
      <c r="KD421" s="29"/>
      <c r="KE421" s="29"/>
      <c r="KF421" s="29"/>
      <c r="KG421" s="29"/>
      <c r="KH421" s="29"/>
      <c r="KI421" s="29"/>
      <c r="KJ421" s="29"/>
      <c r="KK421" s="29"/>
      <c r="KL421" s="29"/>
      <c r="KM421" s="29"/>
      <c r="KN421" s="29"/>
      <c r="KO421" s="29"/>
      <c r="KP421" s="29"/>
      <c r="KQ421" s="29"/>
      <c r="KR421" s="29"/>
      <c r="KS421" s="29"/>
      <c r="KT421" s="29"/>
      <c r="KU421" s="29"/>
      <c r="KV421" s="29"/>
      <c r="KW421" s="29"/>
      <c r="KX421" s="29"/>
      <c r="KY421" s="29"/>
      <c r="KZ421" s="29"/>
      <c r="LA421" s="29"/>
      <c r="LB421" s="29"/>
      <c r="LC421" s="29"/>
      <c r="LD421" s="29"/>
      <c r="LE421" s="29"/>
      <c r="LF421" s="29"/>
      <c r="LG421" s="29"/>
      <c r="LH421" s="29"/>
      <c r="LI421" s="29"/>
      <c r="LJ421" s="29"/>
      <c r="LK421" s="29"/>
      <c r="LL421" s="29"/>
      <c r="LM421" s="29"/>
      <c r="LN421" s="29"/>
      <c r="LO421" s="29"/>
      <c r="LP421" s="29"/>
      <c r="LQ421" s="29"/>
      <c r="LR421" s="29"/>
      <c r="LS421" s="29"/>
      <c r="LT421" s="29"/>
      <c r="LU421" s="29"/>
      <c r="LV421" s="29"/>
      <c r="LW421" s="29"/>
      <c r="LX421" s="29"/>
      <c r="LY421" s="29"/>
      <c r="LZ421" s="29"/>
      <c r="MA421" s="29"/>
      <c r="MB421" s="29"/>
      <c r="MC421" s="29"/>
      <c r="MD421" s="29"/>
      <c r="ME421" s="29"/>
      <c r="MF421" s="29"/>
      <c r="MG421" s="29"/>
      <c r="MH421" s="29"/>
      <c r="MI421" s="29"/>
      <c r="MJ421" s="29"/>
      <c r="MK421" s="29"/>
      <c r="ML421" s="29"/>
      <c r="MM421" s="29"/>
      <c r="MN421" s="29"/>
      <c r="MO421" s="29"/>
      <c r="MP421" s="29"/>
      <c r="MQ421" s="29"/>
      <c r="MR421" s="29"/>
      <c r="MS421" s="29"/>
      <c r="MT421" s="29"/>
      <c r="MU421" s="29"/>
      <c r="MV421" s="29"/>
      <c r="MW421" s="29"/>
      <c r="MX421" s="29"/>
      <c r="MY421" s="29"/>
      <c r="MZ421" s="29"/>
      <c r="NA421" s="29"/>
      <c r="NB421" s="29"/>
      <c r="NC421" s="29"/>
      <c r="ND421" s="29"/>
      <c r="NE421" s="29"/>
      <c r="NF421" s="29"/>
      <c r="NG421" s="29"/>
      <c r="NH421" s="29"/>
      <c r="NI421" s="29"/>
      <c r="NJ421" s="29"/>
      <c r="NK421" s="29"/>
      <c r="NL421" s="29"/>
      <c r="NM421" s="29"/>
      <c r="NN421" s="29"/>
      <c r="NO421" s="29"/>
      <c r="NP421" s="29"/>
      <c r="NQ421" s="29"/>
      <c r="NR421" s="29"/>
      <c r="NS421" s="29"/>
      <c r="NT421" s="29"/>
      <c r="NU421" s="29"/>
      <c r="NV421" s="29"/>
      <c r="NW421" s="29"/>
      <c r="NX421" s="29"/>
      <c r="NY421" s="29"/>
      <c r="NZ421" s="29"/>
      <c r="OA421" s="29"/>
      <c r="OB421" s="29"/>
      <c r="OC421" s="29"/>
      <c r="OD421" s="29"/>
      <c r="OE421" s="29"/>
      <c r="OF421" s="29"/>
      <c r="OG421" s="29"/>
      <c r="OH421" s="29"/>
      <c r="OI421" s="29"/>
      <c r="OJ421" s="29"/>
      <c r="OK421" s="29"/>
      <c r="OL421" s="29"/>
      <c r="OM421" s="29"/>
      <c r="ON421" s="29"/>
      <c r="OO421" s="29"/>
      <c r="OP421" s="29"/>
      <c r="OQ421" s="29"/>
      <c r="OR421" s="29"/>
      <c r="OS421" s="29"/>
      <c r="OT421" s="29"/>
      <c r="OU421" s="29"/>
      <c r="OV421" s="29"/>
      <c r="OW421" s="29"/>
      <c r="OX421" s="29"/>
      <c r="OY421" s="29"/>
      <c r="OZ421" s="29"/>
      <c r="PA421" s="29"/>
      <c r="PB421" s="29"/>
      <c r="PC421" s="29"/>
      <c r="PD421" s="29"/>
      <c r="PE421" s="29"/>
      <c r="PF421" s="29"/>
      <c r="PG421" s="29"/>
      <c r="PH421" s="29"/>
      <c r="PI421" s="29"/>
      <c r="PJ421" s="29"/>
      <c r="PK421" s="29"/>
      <c r="PL421" s="29"/>
      <c r="PM421" s="29"/>
      <c r="PN421" s="29"/>
      <c r="PO421" s="29"/>
      <c r="PP421" s="29"/>
      <c r="PQ421" s="29"/>
      <c r="PR421" s="29"/>
      <c r="PS421" s="29"/>
      <c r="PT421" s="29"/>
      <c r="PU421" s="29"/>
      <c r="PV421" s="29"/>
      <c r="PW421" s="29"/>
      <c r="PX421" s="29"/>
      <c r="PY421" s="29"/>
      <c r="PZ421" s="29"/>
      <c r="QA421" s="29"/>
      <c r="QB421" s="29"/>
      <c r="QC421" s="29"/>
      <c r="QD421" s="29"/>
      <c r="QE421" s="29"/>
      <c r="QF421" s="29"/>
      <c r="QG421" s="29"/>
      <c r="QH421" s="29"/>
      <c r="QI421" s="29"/>
      <c r="QJ421" s="29"/>
      <c r="QK421" s="29"/>
      <c r="QL421" s="29"/>
      <c r="QM421" s="29"/>
      <c r="QN421" s="29"/>
      <c r="QO421" s="29"/>
      <c r="QP421" s="29"/>
      <c r="QQ421" s="29"/>
      <c r="QR421" s="29"/>
      <c r="QS421" s="29"/>
      <c r="QT421" s="29"/>
      <c r="QU421" s="29"/>
      <c r="QV421" s="29"/>
      <c r="QW421" s="29"/>
      <c r="QX421" s="29"/>
      <c r="QY421" s="29"/>
      <c r="QZ421" s="29"/>
      <c r="RA421" s="29"/>
      <c r="RB421" s="29"/>
      <c r="RC421" s="29"/>
      <c r="RD421" s="29"/>
      <c r="RE421" s="29"/>
      <c r="RF421" s="29"/>
      <c r="RG421" s="29"/>
      <c r="RH421" s="29"/>
      <c r="RI421" s="29"/>
      <c r="RJ421" s="29"/>
      <c r="RK421" s="29"/>
      <c r="RL421" s="29"/>
      <c r="RM421" s="29"/>
      <c r="RN421" s="29"/>
      <c r="RO421" s="29"/>
      <c r="RP421" s="29"/>
      <c r="RQ421" s="29"/>
      <c r="RR421" s="29"/>
      <c r="RS421" s="29"/>
      <c r="RT421" s="29"/>
      <c r="RU421" s="29"/>
      <c r="RV421" s="29"/>
      <c r="RW421" s="29"/>
      <c r="RX421" s="29"/>
      <c r="RY421" s="29"/>
      <c r="RZ421" s="29"/>
      <c r="SA421" s="29"/>
      <c r="SB421" s="29"/>
      <c r="SC421" s="29"/>
      <c r="SD421" s="29"/>
      <c r="SE421" s="29"/>
      <c r="SF421" s="29"/>
      <c r="SG421" s="29"/>
      <c r="SH421" s="29"/>
      <c r="SI421" s="29"/>
      <c r="SJ421" s="29"/>
      <c r="SK421" s="29"/>
      <c r="SL421" s="29"/>
      <c r="SM421" s="29"/>
      <c r="SN421" s="29"/>
      <c r="SO421" s="29"/>
      <c r="SP421" s="29"/>
      <c r="SQ421" s="29"/>
      <c r="SR421" s="29"/>
      <c r="SS421" s="29"/>
      <c r="ST421" s="29"/>
      <c r="SU421" s="29"/>
      <c r="SV421" s="29"/>
      <c r="SW421" s="29"/>
      <c r="SX421" s="29"/>
      <c r="SY421" s="29"/>
      <c r="SZ421" s="29"/>
      <c r="TA421" s="29"/>
      <c r="TB421" s="29"/>
      <c r="TC421" s="29"/>
      <c r="TD421" s="29"/>
      <c r="TE421" s="29"/>
      <c r="TF421" s="29"/>
      <c r="TG421" s="29"/>
      <c r="TH421" s="29"/>
      <c r="TI421" s="29"/>
      <c r="TJ421" s="29"/>
      <c r="TK421" s="29"/>
      <c r="TL421" s="29"/>
      <c r="TM421" s="29"/>
      <c r="TN421" s="29"/>
      <c r="TO421" s="29"/>
      <c r="TP421" s="29"/>
      <c r="TQ421" s="29"/>
      <c r="TR421" s="29"/>
      <c r="TS421" s="29"/>
      <c r="TT421" s="29"/>
      <c r="TU421" s="29"/>
      <c r="TV421" s="29"/>
      <c r="TW421" s="29"/>
      <c r="TX421" s="29"/>
      <c r="TY421" s="29"/>
      <c r="TZ421" s="29"/>
      <c r="UA421" s="29"/>
      <c r="UB421" s="29"/>
      <c r="UC421" s="29"/>
      <c r="UD421" s="29"/>
      <c r="UE421" s="29"/>
      <c r="UF421" s="29"/>
      <c r="UG421" s="29"/>
      <c r="UH421" s="29"/>
      <c r="UI421" s="29"/>
      <c r="UJ421" s="29"/>
      <c r="UK421" s="29"/>
      <c r="UL421" s="29"/>
      <c r="UM421" s="29"/>
      <c r="UN421" s="29"/>
      <c r="UO421" s="29"/>
      <c r="UP421" s="29"/>
      <c r="UQ421" s="29"/>
      <c r="UR421" s="29"/>
      <c r="US421" s="29"/>
      <c r="UT421" s="29"/>
      <c r="UU421" s="29"/>
      <c r="UV421" s="29"/>
      <c r="UW421" s="29"/>
      <c r="UX421" s="29"/>
      <c r="UY421" s="29"/>
      <c r="UZ421" s="29"/>
      <c r="VA421" s="29"/>
      <c r="VB421" s="29"/>
      <c r="VC421" s="29"/>
      <c r="VD421" s="29"/>
      <c r="VE421" s="29"/>
      <c r="VF421" s="29"/>
      <c r="VG421" s="29"/>
      <c r="VH421" s="29"/>
      <c r="VI421" s="29"/>
      <c r="VJ421" s="29"/>
      <c r="VK421" s="29"/>
      <c r="VL421" s="29"/>
      <c r="VM421" s="29"/>
      <c r="VN421" s="29"/>
      <c r="VO421" s="29"/>
      <c r="VP421" s="29"/>
      <c r="VQ421" s="29"/>
      <c r="VR421" s="29"/>
      <c r="VS421" s="29"/>
      <c r="VT421" s="29"/>
      <c r="VU421" s="29"/>
      <c r="VV421" s="29"/>
      <c r="VW421" s="29"/>
      <c r="VX421" s="29"/>
      <c r="VY421" s="29"/>
      <c r="VZ421" s="29"/>
      <c r="WA421" s="29"/>
      <c r="WB421" s="29"/>
      <c r="WC421" s="29"/>
      <c r="WD421" s="29"/>
      <c r="WE421" s="29"/>
      <c r="WF421" s="29"/>
      <c r="WG421" s="29"/>
      <c r="WH421" s="29"/>
      <c r="WI421" s="29"/>
      <c r="WJ421" s="29"/>
      <c r="WK421" s="29"/>
      <c r="WL421" s="29"/>
      <c r="WM421" s="29"/>
      <c r="WN421" s="29"/>
      <c r="WO421" s="29"/>
      <c r="WP421" s="29"/>
      <c r="WQ421" s="29"/>
      <c r="WR421" s="29"/>
      <c r="WS421" s="29"/>
      <c r="WT421" s="29"/>
      <c r="WU421" s="29"/>
      <c r="WV421" s="29"/>
      <c r="WW421" s="29"/>
      <c r="WX421" s="29"/>
      <c r="WY421" s="29"/>
      <c r="WZ421" s="29"/>
      <c r="XA421" s="29"/>
      <c r="XB421" s="29"/>
      <c r="XC421" s="29"/>
      <c r="XD421" s="29"/>
      <c r="XE421" s="29"/>
      <c r="XF421" s="29"/>
      <c r="XG421" s="29"/>
      <c r="XH421" s="29"/>
      <c r="XI421" s="29"/>
      <c r="XJ421" s="29"/>
      <c r="XK421" s="29"/>
      <c r="XL421" s="29"/>
      <c r="XM421" s="29"/>
      <c r="XN421" s="29"/>
      <c r="XO421" s="29"/>
      <c r="XP421" s="29"/>
      <c r="XQ421" s="29"/>
      <c r="XR421" s="29"/>
      <c r="XS421" s="29"/>
      <c r="XT421" s="29"/>
      <c r="XU421" s="29"/>
      <c r="XV421" s="29"/>
      <c r="XW421" s="29"/>
      <c r="XX421" s="29"/>
      <c r="XY421" s="29"/>
      <c r="XZ421" s="29"/>
      <c r="YA421" s="29"/>
      <c r="YB421" s="29"/>
      <c r="YC421" s="29"/>
      <c r="YD421" s="29"/>
      <c r="YE421" s="29"/>
      <c r="YF421" s="29"/>
      <c r="YG421" s="29"/>
      <c r="YH421" s="29"/>
      <c r="YI421" s="29"/>
      <c r="YJ421" s="29"/>
      <c r="YK421" s="29"/>
      <c r="YL421" s="29"/>
      <c r="YM421" s="29"/>
      <c r="YN421" s="29"/>
      <c r="YO421" s="29"/>
      <c r="YP421" s="29"/>
      <c r="YQ421" s="29"/>
      <c r="YR421" s="29"/>
      <c r="YS421" s="29"/>
      <c r="YT421" s="29"/>
      <c r="YU421" s="29"/>
      <c r="YV421" s="29"/>
      <c r="YW421" s="29"/>
      <c r="YX421" s="29"/>
      <c r="YY421" s="29"/>
      <c r="YZ421" s="29"/>
      <c r="ZA421" s="29"/>
      <c r="ZB421" s="29"/>
      <c r="ZC421" s="29"/>
      <c r="ZD421" s="29"/>
      <c r="ZE421" s="29"/>
      <c r="ZF421" s="29"/>
      <c r="ZG421" s="29"/>
      <c r="ZH421" s="29"/>
      <c r="ZI421" s="29"/>
      <c r="ZJ421" s="29"/>
      <c r="ZK421" s="29"/>
      <c r="ZL421" s="29"/>
      <c r="ZM421" s="29"/>
      <c r="ZN421" s="29"/>
      <c r="ZO421" s="29"/>
      <c r="ZP421" s="29"/>
      <c r="ZQ421" s="29"/>
      <c r="ZR421" s="29"/>
      <c r="ZS421" s="29"/>
      <c r="ZT421" s="29"/>
      <c r="ZU421" s="29"/>
      <c r="ZV421" s="29"/>
      <c r="ZW421" s="29"/>
      <c r="ZX421" s="29"/>
      <c r="ZY421" s="29"/>
      <c r="ZZ421" s="29"/>
      <c r="AAA421" s="29"/>
      <c r="AAB421" s="29"/>
      <c r="AAC421" s="29"/>
      <c r="AAD421" s="29"/>
      <c r="AAE421" s="29"/>
      <c r="AAF421" s="29"/>
      <c r="AAG421" s="29"/>
      <c r="AAH421" s="29"/>
      <c r="AAI421" s="29"/>
      <c r="AAJ421" s="29"/>
      <c r="AAK421" s="29"/>
      <c r="AAL421" s="29"/>
      <c r="AAM421" s="29"/>
      <c r="AAN421" s="29"/>
      <c r="AAO421" s="29"/>
      <c r="AAP421" s="29"/>
      <c r="AAQ421" s="29"/>
      <c r="AAR421" s="29"/>
      <c r="AAS421" s="29"/>
      <c r="AAT421" s="29"/>
      <c r="AAU421" s="29"/>
      <c r="AAV421" s="29"/>
      <c r="AAW421" s="29"/>
      <c r="AAX421" s="29"/>
      <c r="AAY421" s="29"/>
      <c r="AAZ421" s="29"/>
      <c r="ABA421" s="29"/>
      <c r="ABB421" s="29"/>
      <c r="ABC421" s="29"/>
      <c r="ABD421" s="29"/>
      <c r="ABE421" s="29"/>
      <c r="ABF421" s="29"/>
      <c r="ABG421" s="29"/>
      <c r="ABH421" s="29"/>
      <c r="ABI421" s="29"/>
      <c r="ABJ421" s="29"/>
      <c r="ABK421" s="29"/>
      <c r="ABL421" s="29"/>
      <c r="ABM421" s="29"/>
      <c r="ABN421" s="29"/>
      <c r="ABO421" s="29"/>
      <c r="ABP421" s="29"/>
      <c r="ABQ421" s="29"/>
      <c r="ABR421" s="29"/>
      <c r="ABS421" s="29"/>
      <c r="ABT421" s="29"/>
      <c r="ABU421" s="29"/>
      <c r="ABV421" s="29"/>
      <c r="ABW421" s="29"/>
      <c r="ABX421" s="29"/>
      <c r="ABY421" s="29"/>
      <c r="ABZ421" s="29"/>
      <c r="ACA421" s="29"/>
      <c r="ACB421" s="29"/>
      <c r="ACC421" s="29"/>
      <c r="ACD421" s="29"/>
      <c r="ACE421" s="29"/>
      <c r="ACF421" s="29"/>
      <c r="ACG421" s="29"/>
      <c r="ACH421" s="29"/>
      <c r="ACI421" s="29"/>
      <c r="ACJ421" s="29"/>
      <c r="ACK421" s="29"/>
      <c r="ACL421" s="29"/>
      <c r="ACM421" s="29"/>
      <c r="ACN421" s="29"/>
      <c r="ACO421" s="29"/>
      <c r="ACP421" s="29"/>
      <c r="ACQ421" s="29"/>
      <c r="ACR421" s="29"/>
      <c r="ACS421" s="29"/>
      <c r="ACT421" s="29"/>
      <c r="ACU421" s="29"/>
      <c r="ACV421" s="29"/>
      <c r="ACW421" s="29"/>
      <c r="ACX421" s="29"/>
      <c r="ACY421" s="29"/>
      <c r="ACZ421" s="29"/>
      <c r="ADA421" s="29"/>
      <c r="ADB421" s="29"/>
      <c r="ADC421" s="29"/>
      <c r="ADD421" s="29"/>
      <c r="ADE421" s="29"/>
      <c r="ADF421" s="29"/>
      <c r="ADG421" s="29"/>
      <c r="ADH421" s="29"/>
      <c r="ADI421" s="29"/>
      <c r="ADJ421" s="29"/>
      <c r="ADK421" s="29"/>
      <c r="ADL421" s="29"/>
      <c r="ADM421" s="29"/>
      <c r="ADN421" s="29"/>
      <c r="ADO421" s="29"/>
      <c r="ADP421" s="29"/>
      <c r="ADQ421" s="29"/>
      <c r="ADR421" s="29"/>
      <c r="ADS421" s="29"/>
      <c r="ADT421" s="29"/>
      <c r="ADU421" s="29"/>
      <c r="ADV421" s="29"/>
      <c r="ADW421" s="29"/>
      <c r="ADX421" s="29"/>
      <c r="ADY421" s="29"/>
      <c r="ADZ421" s="29"/>
      <c r="AEA421" s="29"/>
      <c r="AEB421" s="29"/>
      <c r="AEC421" s="29"/>
      <c r="AED421" s="29"/>
      <c r="AEE421" s="29"/>
      <c r="AEF421" s="29"/>
      <c r="AEG421" s="29"/>
      <c r="AEH421" s="29"/>
      <c r="AEI421" s="29"/>
      <c r="AEJ421" s="29"/>
      <c r="AEK421" s="29"/>
      <c r="AEL421" s="29"/>
      <c r="AEM421" s="29"/>
      <c r="AEN421" s="29"/>
      <c r="AEO421" s="29"/>
      <c r="AEP421" s="29"/>
      <c r="AEQ421" s="29"/>
      <c r="AER421" s="29"/>
      <c r="AES421" s="29"/>
      <c r="AET421" s="29"/>
      <c r="AEU421" s="29"/>
      <c r="AEV421" s="29"/>
      <c r="AEW421" s="29"/>
      <c r="AEX421" s="29"/>
      <c r="AEY421" s="29"/>
      <c r="AEZ421" s="29"/>
      <c r="AFA421" s="29"/>
      <c r="AFB421" s="29"/>
      <c r="AFC421" s="29"/>
      <c r="AFD421" s="29"/>
      <c r="AFE421" s="29"/>
      <c r="AFF421" s="29"/>
      <c r="AFG421" s="29"/>
      <c r="AFH421" s="29"/>
      <c r="AFI421" s="29"/>
      <c r="AFJ421" s="29"/>
      <c r="AFK421" s="29"/>
      <c r="AFL421" s="29"/>
      <c r="AFM421" s="29"/>
      <c r="AFN421" s="29"/>
      <c r="AFO421" s="29"/>
      <c r="AFP421" s="29"/>
      <c r="AFQ421" s="29"/>
      <c r="AFR421" s="29"/>
      <c r="AFS421" s="29"/>
      <c r="AFT421" s="29"/>
      <c r="AFU421" s="29"/>
      <c r="AFV421" s="29"/>
      <c r="AFW421" s="29"/>
      <c r="AFX421" s="29"/>
      <c r="AFY421" s="29"/>
      <c r="AFZ421" s="29"/>
      <c r="AGA421" s="29"/>
      <c r="AGB421" s="29"/>
      <c r="AGC421" s="29"/>
      <c r="AGD421" s="29"/>
      <c r="AGE421" s="29"/>
      <c r="AGF421" s="29"/>
      <c r="AGG421" s="29"/>
      <c r="AGH421" s="29"/>
      <c r="AGI421" s="29"/>
      <c r="AGJ421" s="29"/>
      <c r="AGK421" s="29"/>
      <c r="AGL421" s="29"/>
      <c r="AGM421" s="29"/>
      <c r="AGN421" s="29"/>
      <c r="AGO421" s="29"/>
      <c r="AGP421" s="29"/>
      <c r="AGQ421" s="29"/>
      <c r="AGR421" s="29"/>
      <c r="AGS421" s="29"/>
      <c r="AGT421" s="29"/>
      <c r="AGU421" s="29"/>
      <c r="AGV421" s="29"/>
      <c r="AGW421" s="29"/>
      <c r="AGX421" s="29"/>
      <c r="AGY421" s="29"/>
      <c r="AGZ421" s="29"/>
      <c r="AHA421" s="29"/>
      <c r="AHB421" s="29"/>
      <c r="AHC421" s="29"/>
      <c r="AHD421" s="29"/>
      <c r="AHE421" s="29"/>
      <c r="AHF421" s="29"/>
      <c r="AHG421" s="29"/>
      <c r="AHH421" s="29"/>
      <c r="AHI421" s="29"/>
      <c r="AHJ421" s="29"/>
      <c r="AHK421" s="29"/>
      <c r="AHL421" s="29"/>
      <c r="AHM421" s="29"/>
      <c r="AHN421" s="29"/>
      <c r="AHO421" s="29"/>
      <c r="AHP421" s="29"/>
      <c r="AHQ421" s="29"/>
      <c r="AHR421" s="29"/>
      <c r="AHS421" s="29"/>
      <c r="AHT421" s="29"/>
      <c r="AHU421" s="29"/>
      <c r="AHV421" s="29"/>
      <c r="AHW421" s="29"/>
      <c r="AHX421" s="29"/>
      <c r="AHY421" s="29"/>
      <c r="AHZ421" s="29"/>
      <c r="AIA421" s="29"/>
      <c r="AIB421" s="29"/>
      <c r="AIC421" s="29"/>
      <c r="AID421" s="29"/>
      <c r="AIE421" s="29"/>
      <c r="AIF421" s="29"/>
      <c r="AIG421" s="29"/>
      <c r="AIH421" s="29"/>
      <c r="AII421" s="29"/>
      <c r="AIJ421" s="29"/>
      <c r="AIK421" s="29"/>
      <c r="AIL421" s="29"/>
      <c r="AIM421" s="29"/>
      <c r="AIN421" s="29"/>
      <c r="AIO421" s="29"/>
      <c r="AIP421" s="29"/>
      <c r="AIQ421" s="29"/>
      <c r="AIR421" s="29"/>
      <c r="AIS421" s="29"/>
      <c r="AIT421" s="29"/>
      <c r="AIU421" s="29"/>
      <c r="AIV421" s="29"/>
      <c r="AIW421" s="29"/>
      <c r="AIX421" s="29"/>
      <c r="AIY421" s="29"/>
      <c r="AIZ421" s="29"/>
      <c r="AJA421" s="29"/>
      <c r="AJB421" s="29"/>
      <c r="AJC421" s="29"/>
      <c r="AJD421" s="29"/>
      <c r="AJE421" s="29"/>
      <c r="AJF421" s="29"/>
      <c r="AJG421" s="29"/>
      <c r="AJH421" s="29"/>
      <c r="AJI421" s="29"/>
      <c r="AJJ421" s="29"/>
      <c r="AJK421" s="29"/>
      <c r="AJL421" s="29"/>
      <c r="AJM421" s="29"/>
      <c r="AJN421" s="29"/>
      <c r="AJO421" s="29"/>
      <c r="AJP421" s="29"/>
      <c r="AJQ421" s="29"/>
      <c r="AJR421" s="29"/>
      <c r="AJS421" s="29"/>
      <c r="AJT421" s="29"/>
      <c r="AJU421" s="29"/>
      <c r="AJV421" s="29"/>
      <c r="AJW421" s="29"/>
      <c r="AJX421" s="29"/>
      <c r="AJY421" s="29"/>
      <c r="AJZ421" s="29"/>
      <c r="AKA421" s="29"/>
      <c r="AKB421" s="29"/>
      <c r="AKC421" s="29"/>
      <c r="AKD421" s="29"/>
      <c r="AKE421" s="29"/>
      <c r="AKF421" s="29"/>
      <c r="AKG421" s="29"/>
      <c r="AKH421" s="29"/>
      <c r="AKI421" s="29"/>
      <c r="AKJ421" s="29"/>
      <c r="AKK421" s="29"/>
      <c r="AKL421" s="29"/>
      <c r="AKM421" s="29"/>
      <c r="AKN421" s="29"/>
      <c r="AKO421" s="29"/>
      <c r="AKP421" s="29"/>
      <c r="AKQ421" s="29"/>
      <c r="AKR421" s="29"/>
      <c r="AKS421" s="29"/>
      <c r="AKT421" s="29"/>
      <c r="AKU421" s="29"/>
      <c r="AKV421" s="29"/>
      <c r="AKW421" s="29"/>
      <c r="AKX421" s="29"/>
      <c r="AKY421" s="29"/>
      <c r="AKZ421" s="29"/>
      <c r="ALA421" s="29"/>
      <c r="ALB421" s="29"/>
      <c r="ALC421" s="29"/>
      <c r="ALD421" s="29"/>
      <c r="ALE421" s="29"/>
      <c r="ALF421" s="29"/>
      <c r="ALG421" s="29"/>
      <c r="ALH421" s="29"/>
      <c r="ALI421" s="29"/>
      <c r="ALJ421" s="29"/>
      <c r="ALK421" s="29"/>
      <c r="ALL421" s="29"/>
      <c r="ALM421" s="29"/>
      <c r="ALN421" s="29"/>
      <c r="ALO421" s="29"/>
      <c r="ALP421" s="29"/>
      <c r="ALQ421" s="29"/>
      <c r="ALR421" s="29"/>
      <c r="ALS421" s="29"/>
      <c r="ALT421" s="29"/>
      <c r="ALU421" s="29"/>
      <c r="ALV421" s="29"/>
      <c r="ALW421" s="29"/>
      <c r="ALX421" s="29"/>
      <c r="ALY421" s="29"/>
      <c r="ALZ421" s="29"/>
      <c r="AMA421" s="29"/>
      <c r="AMB421" s="29"/>
      <c r="AMC421" s="29"/>
      <c r="AMD421" s="29"/>
      <c r="AME421" s="29"/>
      <c r="AMF421" s="29"/>
      <c r="AMG421" s="29"/>
      <c r="AMH421" s="29"/>
      <c r="AMI421" s="29"/>
      <c r="AMJ421" s="29"/>
      <c r="AMK421" s="29"/>
      <c r="AML421" s="29"/>
      <c r="AMM421" s="29"/>
      <c r="AMN421" s="29"/>
      <c r="AMO421" s="29"/>
      <c r="AMP421" s="29"/>
      <c r="AMQ421" s="29"/>
      <c r="AMR421" s="29"/>
      <c r="AMS421" s="29"/>
      <c r="AMT421" s="29"/>
      <c r="AMU421" s="29"/>
      <c r="AMV421" s="29"/>
      <c r="AMW421" s="29"/>
      <c r="AMX421" s="29"/>
      <c r="AMY421" s="29"/>
      <c r="AMZ421" s="29"/>
      <c r="ANA421" s="29"/>
      <c r="ANB421" s="29"/>
    </row>
    <row r="422" spans="1:1042" s="18" customFormat="1" x14ac:dyDescent="0.25">
      <c r="C422" s="147" t="str">
        <f t="shared" ref="C421:C424" si="265">M422</f>
        <v>(generic)</v>
      </c>
      <c r="D422" s="147" t="str">
        <f t="shared" si="256"/>
        <v>tier 4  (50+ gal)</v>
      </c>
      <c r="E422" s="6">
        <f t="shared" si="257"/>
        <v>990888</v>
      </c>
      <c r="F422" s="55">
        <f t="shared" si="258"/>
        <v>50</v>
      </c>
      <c r="G422" s="6" t="str">
        <f t="shared" si="259"/>
        <v>AWHSTier4Generic50</v>
      </c>
      <c r="H422" s="117">
        <f t="shared" si="260"/>
        <v>0</v>
      </c>
      <c r="I422" s="157" t="str">
        <f t="shared" si="261"/>
        <v>Tier4Generic50</v>
      </c>
      <c r="J422" s="91" t="s">
        <v>192</v>
      </c>
      <c r="K422" s="32">
        <v>4</v>
      </c>
      <c r="L422" s="75">
        <f t="shared" si="254"/>
        <v>99</v>
      </c>
      <c r="M422" s="12" t="s">
        <v>214</v>
      </c>
      <c r="N422" s="62">
        <f t="shared" si="241"/>
        <v>8</v>
      </c>
      <c r="O422" s="62">
        <f xml:space="preserve"> (L422*10000) + (N422*100) + VLOOKUP( U422, $R$2:$T$61, 2, FALSE )</f>
        <v>990888</v>
      </c>
      <c r="P422" s="138" t="str">
        <f t="shared" si="262"/>
        <v>tier 4  (50+ gal)</v>
      </c>
      <c r="Q422" s="156">
        <f>COUNTIF(P$64:P$428, P422)</f>
        <v>1</v>
      </c>
      <c r="R422" s="21" t="s">
        <v>902</v>
      </c>
      <c r="S422" s="117">
        <v>50</v>
      </c>
      <c r="T422" s="30" t="s">
        <v>897</v>
      </c>
      <c r="U422" s="80" t="s">
        <v>897</v>
      </c>
      <c r="V422" s="85" t="str">
        <f>VLOOKUP( U422, $R$2:$T$61, 3, FALSE )</f>
        <v>AWHSTier4Generic50</v>
      </c>
      <c r="W422" s="116">
        <v>0</v>
      </c>
      <c r="X422" s="45">
        <v>0</v>
      </c>
      <c r="Y422" s="47">
        <v>0</v>
      </c>
      <c r="Z422" s="44"/>
      <c r="AA422" s="127" t="str">
        <f t="shared" si="263"/>
        <v>2,     990888,   "tier 4  (50+ gal)"</v>
      </c>
      <c r="AB422" s="129" t="str">
        <f t="shared" si="199"/>
        <v>(generic)</v>
      </c>
      <c r="AC422" s="146" t="s">
        <v>904</v>
      </c>
      <c r="AD422" s="154">
        <f>COUNTIF(AC$64:AC$428, AC422)</f>
        <v>1</v>
      </c>
      <c r="AE422" s="127" t="str">
        <f t="shared" si="264"/>
        <v xml:space="preserve">          case  tier 4  (50+ gal)   :   "Tier4Generic50"</v>
      </c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29"/>
      <c r="CC422" s="29"/>
      <c r="CD422" s="29"/>
      <c r="CE422" s="29"/>
      <c r="CF422" s="29"/>
      <c r="CG422" s="29"/>
      <c r="CH422" s="29"/>
      <c r="CI422" s="29"/>
      <c r="CJ422" s="29"/>
      <c r="CK422" s="29"/>
      <c r="CL422" s="29"/>
      <c r="CM422" s="29"/>
      <c r="CN422" s="29"/>
      <c r="CO422" s="29"/>
      <c r="CP422" s="29"/>
      <c r="CQ422" s="29"/>
      <c r="CR422" s="29"/>
      <c r="CS422" s="29"/>
      <c r="CT422" s="29"/>
      <c r="CU422" s="29"/>
      <c r="CV422" s="29"/>
      <c r="CW422" s="29"/>
      <c r="CX422" s="29"/>
      <c r="CY422" s="29"/>
      <c r="CZ422" s="29"/>
      <c r="DA422" s="29"/>
      <c r="DB422" s="29"/>
      <c r="DC422" s="29"/>
      <c r="DD422" s="29"/>
      <c r="DE422" s="29"/>
      <c r="DF422" s="29"/>
      <c r="DG422" s="29"/>
      <c r="DH422" s="29"/>
      <c r="DI422" s="29"/>
      <c r="DJ422" s="29"/>
      <c r="DK422" s="29"/>
      <c r="DL422" s="29"/>
      <c r="DM422" s="29"/>
      <c r="DN422" s="29"/>
      <c r="DO422" s="29"/>
      <c r="DP422" s="29"/>
      <c r="DQ422" s="29"/>
      <c r="DR422" s="29"/>
      <c r="DS422" s="29"/>
      <c r="DT422" s="29"/>
      <c r="DU422" s="29"/>
      <c r="DV422" s="29"/>
      <c r="DW422" s="29"/>
      <c r="DX422" s="29"/>
      <c r="DY422" s="29"/>
      <c r="DZ422" s="29"/>
      <c r="EA422" s="29"/>
      <c r="EB422" s="29"/>
      <c r="EC422" s="29"/>
      <c r="ED422" s="29"/>
      <c r="EE422" s="29"/>
      <c r="EF422" s="29"/>
      <c r="EG422" s="29"/>
      <c r="EH422" s="29"/>
      <c r="EI422" s="29"/>
      <c r="EJ422" s="29"/>
      <c r="EK422" s="29"/>
      <c r="EL422" s="29"/>
      <c r="EM422" s="29"/>
      <c r="EN422" s="29"/>
      <c r="EO422" s="29"/>
      <c r="EP422" s="29"/>
      <c r="EQ422" s="29"/>
      <c r="ER422" s="29"/>
      <c r="ES422" s="29"/>
      <c r="ET422" s="29"/>
      <c r="EU422" s="29"/>
      <c r="EV422" s="29"/>
      <c r="EW422" s="29"/>
      <c r="EX422" s="29"/>
      <c r="EY422" s="29"/>
      <c r="EZ422" s="29"/>
      <c r="FA422" s="29"/>
      <c r="FB422" s="29"/>
      <c r="FC422" s="29"/>
      <c r="FD422" s="29"/>
      <c r="FE422" s="29"/>
      <c r="FF422" s="29"/>
      <c r="FG422" s="29"/>
      <c r="FH422" s="29"/>
      <c r="FI422" s="29"/>
      <c r="FJ422" s="29"/>
      <c r="FK422" s="29"/>
      <c r="FL422" s="29"/>
      <c r="FM422" s="29"/>
      <c r="FN422" s="29"/>
      <c r="FO422" s="29"/>
      <c r="FP422" s="29"/>
      <c r="FQ422" s="29"/>
      <c r="FR422" s="29"/>
      <c r="FS422" s="29"/>
      <c r="FT422" s="29"/>
      <c r="FU422" s="29"/>
      <c r="FV422" s="29"/>
      <c r="FW422" s="29"/>
      <c r="FX422" s="29"/>
      <c r="FY422" s="29"/>
      <c r="FZ422" s="29"/>
      <c r="GA422" s="29"/>
      <c r="GB422" s="29"/>
      <c r="GC422" s="29"/>
      <c r="GD422" s="29"/>
      <c r="GE422" s="29"/>
      <c r="GF422" s="29"/>
      <c r="GG422" s="29"/>
      <c r="GH422" s="29"/>
      <c r="GI422" s="29"/>
      <c r="GJ422" s="29"/>
      <c r="GK422" s="29"/>
      <c r="GL422" s="29"/>
      <c r="GM422" s="29"/>
      <c r="GN422" s="29"/>
      <c r="GO422" s="29"/>
      <c r="GP422" s="29"/>
      <c r="GQ422" s="29"/>
      <c r="GR422" s="29"/>
      <c r="GS422" s="29"/>
      <c r="GT422" s="29"/>
      <c r="GU422" s="29"/>
      <c r="GV422" s="29"/>
      <c r="GW422" s="29"/>
      <c r="GX422" s="29"/>
      <c r="GY422" s="29"/>
      <c r="GZ422" s="29"/>
      <c r="HA422" s="29"/>
      <c r="HB422" s="29"/>
      <c r="HC422" s="29"/>
      <c r="HD422" s="29"/>
      <c r="HE422" s="29"/>
      <c r="HF422" s="29"/>
      <c r="HG422" s="29"/>
      <c r="HH422" s="29"/>
      <c r="HI422" s="29"/>
      <c r="HJ422" s="29"/>
      <c r="HK422" s="29"/>
      <c r="HL422" s="29"/>
      <c r="HM422" s="29"/>
      <c r="HN422" s="29"/>
      <c r="HO422" s="29"/>
      <c r="HP422" s="29"/>
      <c r="HQ422" s="29"/>
      <c r="HR422" s="29"/>
      <c r="HS422" s="29"/>
      <c r="HT422" s="29"/>
      <c r="HU422" s="29"/>
      <c r="HV422" s="29"/>
      <c r="HW422" s="29"/>
      <c r="HX422" s="29"/>
      <c r="HY422" s="29"/>
      <c r="HZ422" s="29"/>
      <c r="IA422" s="29"/>
      <c r="IB422" s="29"/>
      <c r="IC422" s="29"/>
      <c r="ID422" s="29"/>
      <c r="IE422" s="29"/>
      <c r="IF422" s="29"/>
      <c r="IG422" s="29"/>
      <c r="IH422" s="29"/>
      <c r="II422" s="29"/>
      <c r="IJ422" s="29"/>
      <c r="IK422" s="29"/>
      <c r="IL422" s="29"/>
      <c r="IM422" s="29"/>
      <c r="IN422" s="29"/>
      <c r="IO422" s="29"/>
      <c r="IP422" s="29"/>
      <c r="IQ422" s="29"/>
      <c r="IR422" s="29"/>
      <c r="IS422" s="29"/>
      <c r="IT422" s="29"/>
      <c r="IU422" s="29"/>
      <c r="IV422" s="29"/>
      <c r="IW422" s="29"/>
      <c r="IX422" s="29"/>
      <c r="IY422" s="29"/>
      <c r="IZ422" s="29"/>
      <c r="JA422" s="29"/>
      <c r="JB422" s="29"/>
      <c r="JC422" s="29"/>
      <c r="JD422" s="29"/>
      <c r="JE422" s="29"/>
      <c r="JF422" s="29"/>
      <c r="JG422" s="29"/>
      <c r="JH422" s="29"/>
      <c r="JI422" s="29"/>
      <c r="JJ422" s="29"/>
      <c r="JK422" s="29"/>
      <c r="JL422" s="29"/>
      <c r="JM422" s="29"/>
      <c r="JN422" s="29"/>
      <c r="JO422" s="29"/>
      <c r="JP422" s="29"/>
      <c r="JQ422" s="29"/>
      <c r="JR422" s="29"/>
      <c r="JS422" s="29"/>
      <c r="JT422" s="29"/>
      <c r="JU422" s="29"/>
      <c r="JV422" s="29"/>
      <c r="JW422" s="29"/>
      <c r="JX422" s="29"/>
      <c r="JY422" s="29"/>
      <c r="JZ422" s="29"/>
      <c r="KA422" s="29"/>
      <c r="KB422" s="29"/>
      <c r="KC422" s="29"/>
      <c r="KD422" s="29"/>
      <c r="KE422" s="29"/>
      <c r="KF422" s="29"/>
      <c r="KG422" s="29"/>
      <c r="KH422" s="29"/>
      <c r="KI422" s="29"/>
      <c r="KJ422" s="29"/>
      <c r="KK422" s="29"/>
      <c r="KL422" s="29"/>
      <c r="KM422" s="29"/>
      <c r="KN422" s="29"/>
      <c r="KO422" s="29"/>
      <c r="KP422" s="29"/>
      <c r="KQ422" s="29"/>
      <c r="KR422" s="29"/>
      <c r="KS422" s="29"/>
      <c r="KT422" s="29"/>
      <c r="KU422" s="29"/>
      <c r="KV422" s="29"/>
      <c r="KW422" s="29"/>
      <c r="KX422" s="29"/>
      <c r="KY422" s="29"/>
      <c r="KZ422" s="29"/>
      <c r="LA422" s="29"/>
      <c r="LB422" s="29"/>
      <c r="LC422" s="29"/>
      <c r="LD422" s="29"/>
      <c r="LE422" s="29"/>
      <c r="LF422" s="29"/>
      <c r="LG422" s="29"/>
      <c r="LH422" s="29"/>
      <c r="LI422" s="29"/>
      <c r="LJ422" s="29"/>
      <c r="LK422" s="29"/>
      <c r="LL422" s="29"/>
      <c r="LM422" s="29"/>
      <c r="LN422" s="29"/>
      <c r="LO422" s="29"/>
      <c r="LP422" s="29"/>
      <c r="LQ422" s="29"/>
      <c r="LR422" s="29"/>
      <c r="LS422" s="29"/>
      <c r="LT422" s="29"/>
      <c r="LU422" s="29"/>
      <c r="LV422" s="29"/>
      <c r="LW422" s="29"/>
      <c r="LX422" s="29"/>
      <c r="LY422" s="29"/>
      <c r="LZ422" s="29"/>
      <c r="MA422" s="29"/>
      <c r="MB422" s="29"/>
      <c r="MC422" s="29"/>
      <c r="MD422" s="29"/>
      <c r="ME422" s="29"/>
      <c r="MF422" s="29"/>
      <c r="MG422" s="29"/>
      <c r="MH422" s="29"/>
      <c r="MI422" s="29"/>
      <c r="MJ422" s="29"/>
      <c r="MK422" s="29"/>
      <c r="ML422" s="29"/>
      <c r="MM422" s="29"/>
      <c r="MN422" s="29"/>
      <c r="MO422" s="29"/>
      <c r="MP422" s="29"/>
      <c r="MQ422" s="29"/>
      <c r="MR422" s="29"/>
      <c r="MS422" s="29"/>
      <c r="MT422" s="29"/>
      <c r="MU422" s="29"/>
      <c r="MV422" s="29"/>
      <c r="MW422" s="29"/>
      <c r="MX422" s="29"/>
      <c r="MY422" s="29"/>
      <c r="MZ422" s="29"/>
      <c r="NA422" s="29"/>
      <c r="NB422" s="29"/>
      <c r="NC422" s="29"/>
      <c r="ND422" s="29"/>
      <c r="NE422" s="29"/>
      <c r="NF422" s="29"/>
      <c r="NG422" s="29"/>
      <c r="NH422" s="29"/>
      <c r="NI422" s="29"/>
      <c r="NJ422" s="29"/>
      <c r="NK422" s="29"/>
      <c r="NL422" s="29"/>
      <c r="NM422" s="29"/>
      <c r="NN422" s="29"/>
      <c r="NO422" s="29"/>
      <c r="NP422" s="29"/>
      <c r="NQ422" s="29"/>
      <c r="NR422" s="29"/>
      <c r="NS422" s="29"/>
      <c r="NT422" s="29"/>
      <c r="NU422" s="29"/>
      <c r="NV422" s="29"/>
      <c r="NW422" s="29"/>
      <c r="NX422" s="29"/>
      <c r="NY422" s="29"/>
      <c r="NZ422" s="29"/>
      <c r="OA422" s="29"/>
      <c r="OB422" s="29"/>
      <c r="OC422" s="29"/>
      <c r="OD422" s="29"/>
      <c r="OE422" s="29"/>
      <c r="OF422" s="29"/>
      <c r="OG422" s="29"/>
      <c r="OH422" s="29"/>
      <c r="OI422" s="29"/>
      <c r="OJ422" s="29"/>
      <c r="OK422" s="29"/>
      <c r="OL422" s="29"/>
      <c r="OM422" s="29"/>
      <c r="ON422" s="29"/>
      <c r="OO422" s="29"/>
      <c r="OP422" s="29"/>
      <c r="OQ422" s="29"/>
      <c r="OR422" s="29"/>
      <c r="OS422" s="29"/>
      <c r="OT422" s="29"/>
      <c r="OU422" s="29"/>
      <c r="OV422" s="29"/>
      <c r="OW422" s="29"/>
      <c r="OX422" s="29"/>
      <c r="OY422" s="29"/>
      <c r="OZ422" s="29"/>
      <c r="PA422" s="29"/>
      <c r="PB422" s="29"/>
      <c r="PC422" s="29"/>
      <c r="PD422" s="29"/>
      <c r="PE422" s="29"/>
      <c r="PF422" s="29"/>
      <c r="PG422" s="29"/>
      <c r="PH422" s="29"/>
      <c r="PI422" s="29"/>
      <c r="PJ422" s="29"/>
      <c r="PK422" s="29"/>
      <c r="PL422" s="29"/>
      <c r="PM422" s="29"/>
      <c r="PN422" s="29"/>
      <c r="PO422" s="29"/>
      <c r="PP422" s="29"/>
      <c r="PQ422" s="29"/>
      <c r="PR422" s="29"/>
      <c r="PS422" s="29"/>
      <c r="PT422" s="29"/>
      <c r="PU422" s="29"/>
      <c r="PV422" s="29"/>
      <c r="PW422" s="29"/>
      <c r="PX422" s="29"/>
      <c r="PY422" s="29"/>
      <c r="PZ422" s="29"/>
      <c r="QA422" s="29"/>
      <c r="QB422" s="29"/>
      <c r="QC422" s="29"/>
      <c r="QD422" s="29"/>
      <c r="QE422" s="29"/>
      <c r="QF422" s="29"/>
      <c r="QG422" s="29"/>
      <c r="QH422" s="29"/>
      <c r="QI422" s="29"/>
      <c r="QJ422" s="29"/>
      <c r="QK422" s="29"/>
      <c r="QL422" s="29"/>
      <c r="QM422" s="29"/>
      <c r="QN422" s="29"/>
      <c r="QO422" s="29"/>
      <c r="QP422" s="29"/>
      <c r="QQ422" s="29"/>
      <c r="QR422" s="29"/>
      <c r="QS422" s="29"/>
      <c r="QT422" s="29"/>
      <c r="QU422" s="29"/>
      <c r="QV422" s="29"/>
      <c r="QW422" s="29"/>
      <c r="QX422" s="29"/>
      <c r="QY422" s="29"/>
      <c r="QZ422" s="29"/>
      <c r="RA422" s="29"/>
      <c r="RB422" s="29"/>
      <c r="RC422" s="29"/>
      <c r="RD422" s="29"/>
      <c r="RE422" s="29"/>
      <c r="RF422" s="29"/>
      <c r="RG422" s="29"/>
      <c r="RH422" s="29"/>
      <c r="RI422" s="29"/>
      <c r="RJ422" s="29"/>
      <c r="RK422" s="29"/>
      <c r="RL422" s="29"/>
      <c r="RM422" s="29"/>
      <c r="RN422" s="29"/>
      <c r="RO422" s="29"/>
      <c r="RP422" s="29"/>
      <c r="RQ422" s="29"/>
      <c r="RR422" s="29"/>
      <c r="RS422" s="29"/>
      <c r="RT422" s="29"/>
      <c r="RU422" s="29"/>
      <c r="RV422" s="29"/>
      <c r="RW422" s="29"/>
      <c r="RX422" s="29"/>
      <c r="RY422" s="29"/>
      <c r="RZ422" s="29"/>
      <c r="SA422" s="29"/>
      <c r="SB422" s="29"/>
      <c r="SC422" s="29"/>
      <c r="SD422" s="29"/>
      <c r="SE422" s="29"/>
      <c r="SF422" s="29"/>
      <c r="SG422" s="29"/>
      <c r="SH422" s="29"/>
      <c r="SI422" s="29"/>
      <c r="SJ422" s="29"/>
      <c r="SK422" s="29"/>
      <c r="SL422" s="29"/>
      <c r="SM422" s="29"/>
      <c r="SN422" s="29"/>
      <c r="SO422" s="29"/>
      <c r="SP422" s="29"/>
      <c r="SQ422" s="29"/>
      <c r="SR422" s="29"/>
      <c r="SS422" s="29"/>
      <c r="ST422" s="29"/>
      <c r="SU422" s="29"/>
      <c r="SV422" s="29"/>
      <c r="SW422" s="29"/>
      <c r="SX422" s="29"/>
      <c r="SY422" s="29"/>
      <c r="SZ422" s="29"/>
      <c r="TA422" s="29"/>
      <c r="TB422" s="29"/>
      <c r="TC422" s="29"/>
      <c r="TD422" s="29"/>
      <c r="TE422" s="29"/>
      <c r="TF422" s="29"/>
      <c r="TG422" s="29"/>
      <c r="TH422" s="29"/>
      <c r="TI422" s="29"/>
      <c r="TJ422" s="29"/>
      <c r="TK422" s="29"/>
      <c r="TL422" s="29"/>
      <c r="TM422" s="29"/>
      <c r="TN422" s="29"/>
      <c r="TO422" s="29"/>
      <c r="TP422" s="29"/>
      <c r="TQ422" s="29"/>
      <c r="TR422" s="29"/>
      <c r="TS422" s="29"/>
      <c r="TT422" s="29"/>
      <c r="TU422" s="29"/>
      <c r="TV422" s="29"/>
      <c r="TW422" s="29"/>
      <c r="TX422" s="29"/>
      <c r="TY422" s="29"/>
      <c r="TZ422" s="29"/>
      <c r="UA422" s="29"/>
      <c r="UB422" s="29"/>
      <c r="UC422" s="29"/>
      <c r="UD422" s="29"/>
      <c r="UE422" s="29"/>
      <c r="UF422" s="29"/>
      <c r="UG422" s="29"/>
      <c r="UH422" s="29"/>
      <c r="UI422" s="29"/>
      <c r="UJ422" s="29"/>
      <c r="UK422" s="29"/>
      <c r="UL422" s="29"/>
      <c r="UM422" s="29"/>
      <c r="UN422" s="29"/>
      <c r="UO422" s="29"/>
      <c r="UP422" s="29"/>
      <c r="UQ422" s="29"/>
      <c r="UR422" s="29"/>
      <c r="US422" s="29"/>
      <c r="UT422" s="29"/>
      <c r="UU422" s="29"/>
      <c r="UV422" s="29"/>
      <c r="UW422" s="29"/>
      <c r="UX422" s="29"/>
      <c r="UY422" s="29"/>
      <c r="UZ422" s="29"/>
      <c r="VA422" s="29"/>
      <c r="VB422" s="29"/>
      <c r="VC422" s="29"/>
      <c r="VD422" s="29"/>
      <c r="VE422" s="29"/>
      <c r="VF422" s="29"/>
      <c r="VG422" s="29"/>
      <c r="VH422" s="29"/>
      <c r="VI422" s="29"/>
      <c r="VJ422" s="29"/>
      <c r="VK422" s="29"/>
      <c r="VL422" s="29"/>
      <c r="VM422" s="29"/>
      <c r="VN422" s="29"/>
      <c r="VO422" s="29"/>
      <c r="VP422" s="29"/>
      <c r="VQ422" s="29"/>
      <c r="VR422" s="29"/>
      <c r="VS422" s="29"/>
      <c r="VT422" s="29"/>
      <c r="VU422" s="29"/>
      <c r="VV422" s="29"/>
      <c r="VW422" s="29"/>
      <c r="VX422" s="29"/>
      <c r="VY422" s="29"/>
      <c r="VZ422" s="29"/>
      <c r="WA422" s="29"/>
      <c r="WB422" s="29"/>
      <c r="WC422" s="29"/>
      <c r="WD422" s="29"/>
      <c r="WE422" s="29"/>
      <c r="WF422" s="29"/>
      <c r="WG422" s="29"/>
      <c r="WH422" s="29"/>
      <c r="WI422" s="29"/>
      <c r="WJ422" s="29"/>
      <c r="WK422" s="29"/>
      <c r="WL422" s="29"/>
      <c r="WM422" s="29"/>
      <c r="WN422" s="29"/>
      <c r="WO422" s="29"/>
      <c r="WP422" s="29"/>
      <c r="WQ422" s="29"/>
      <c r="WR422" s="29"/>
      <c r="WS422" s="29"/>
      <c r="WT422" s="29"/>
      <c r="WU422" s="29"/>
      <c r="WV422" s="29"/>
      <c r="WW422" s="29"/>
      <c r="WX422" s="29"/>
      <c r="WY422" s="29"/>
      <c r="WZ422" s="29"/>
      <c r="XA422" s="29"/>
      <c r="XB422" s="29"/>
      <c r="XC422" s="29"/>
      <c r="XD422" s="29"/>
      <c r="XE422" s="29"/>
      <c r="XF422" s="29"/>
      <c r="XG422" s="29"/>
      <c r="XH422" s="29"/>
      <c r="XI422" s="29"/>
      <c r="XJ422" s="29"/>
      <c r="XK422" s="29"/>
      <c r="XL422" s="29"/>
      <c r="XM422" s="29"/>
      <c r="XN422" s="29"/>
      <c r="XO422" s="29"/>
      <c r="XP422" s="29"/>
      <c r="XQ422" s="29"/>
      <c r="XR422" s="29"/>
      <c r="XS422" s="29"/>
      <c r="XT422" s="29"/>
      <c r="XU422" s="29"/>
      <c r="XV422" s="29"/>
      <c r="XW422" s="29"/>
      <c r="XX422" s="29"/>
      <c r="XY422" s="29"/>
      <c r="XZ422" s="29"/>
      <c r="YA422" s="29"/>
      <c r="YB422" s="29"/>
      <c r="YC422" s="29"/>
      <c r="YD422" s="29"/>
      <c r="YE422" s="29"/>
      <c r="YF422" s="29"/>
      <c r="YG422" s="29"/>
      <c r="YH422" s="29"/>
      <c r="YI422" s="29"/>
      <c r="YJ422" s="29"/>
      <c r="YK422" s="29"/>
      <c r="YL422" s="29"/>
      <c r="YM422" s="29"/>
      <c r="YN422" s="29"/>
      <c r="YO422" s="29"/>
      <c r="YP422" s="29"/>
      <c r="YQ422" s="29"/>
      <c r="YR422" s="29"/>
      <c r="YS422" s="29"/>
      <c r="YT422" s="29"/>
      <c r="YU422" s="29"/>
      <c r="YV422" s="29"/>
      <c r="YW422" s="29"/>
      <c r="YX422" s="29"/>
      <c r="YY422" s="29"/>
      <c r="YZ422" s="29"/>
      <c r="ZA422" s="29"/>
      <c r="ZB422" s="29"/>
      <c r="ZC422" s="29"/>
      <c r="ZD422" s="29"/>
      <c r="ZE422" s="29"/>
      <c r="ZF422" s="29"/>
      <c r="ZG422" s="29"/>
      <c r="ZH422" s="29"/>
      <c r="ZI422" s="29"/>
      <c r="ZJ422" s="29"/>
      <c r="ZK422" s="29"/>
      <c r="ZL422" s="29"/>
      <c r="ZM422" s="29"/>
      <c r="ZN422" s="29"/>
      <c r="ZO422" s="29"/>
      <c r="ZP422" s="29"/>
      <c r="ZQ422" s="29"/>
      <c r="ZR422" s="29"/>
      <c r="ZS422" s="29"/>
      <c r="ZT422" s="29"/>
      <c r="ZU422" s="29"/>
      <c r="ZV422" s="29"/>
      <c r="ZW422" s="29"/>
      <c r="ZX422" s="29"/>
      <c r="ZY422" s="29"/>
      <c r="ZZ422" s="29"/>
      <c r="AAA422" s="29"/>
      <c r="AAB422" s="29"/>
      <c r="AAC422" s="29"/>
      <c r="AAD422" s="29"/>
      <c r="AAE422" s="29"/>
      <c r="AAF422" s="29"/>
      <c r="AAG422" s="29"/>
      <c r="AAH422" s="29"/>
      <c r="AAI422" s="29"/>
      <c r="AAJ422" s="29"/>
      <c r="AAK422" s="29"/>
      <c r="AAL422" s="29"/>
      <c r="AAM422" s="29"/>
      <c r="AAN422" s="29"/>
      <c r="AAO422" s="29"/>
      <c r="AAP422" s="29"/>
      <c r="AAQ422" s="29"/>
      <c r="AAR422" s="29"/>
      <c r="AAS422" s="29"/>
      <c r="AAT422" s="29"/>
      <c r="AAU422" s="29"/>
      <c r="AAV422" s="29"/>
      <c r="AAW422" s="29"/>
      <c r="AAX422" s="29"/>
      <c r="AAY422" s="29"/>
      <c r="AAZ422" s="29"/>
      <c r="ABA422" s="29"/>
      <c r="ABB422" s="29"/>
      <c r="ABC422" s="29"/>
      <c r="ABD422" s="29"/>
      <c r="ABE422" s="29"/>
      <c r="ABF422" s="29"/>
      <c r="ABG422" s="29"/>
      <c r="ABH422" s="29"/>
      <c r="ABI422" s="29"/>
      <c r="ABJ422" s="29"/>
      <c r="ABK422" s="29"/>
      <c r="ABL422" s="29"/>
      <c r="ABM422" s="29"/>
      <c r="ABN422" s="29"/>
      <c r="ABO422" s="29"/>
      <c r="ABP422" s="29"/>
      <c r="ABQ422" s="29"/>
      <c r="ABR422" s="29"/>
      <c r="ABS422" s="29"/>
      <c r="ABT422" s="29"/>
      <c r="ABU422" s="29"/>
      <c r="ABV422" s="29"/>
      <c r="ABW422" s="29"/>
      <c r="ABX422" s="29"/>
      <c r="ABY422" s="29"/>
      <c r="ABZ422" s="29"/>
      <c r="ACA422" s="29"/>
      <c r="ACB422" s="29"/>
      <c r="ACC422" s="29"/>
      <c r="ACD422" s="29"/>
      <c r="ACE422" s="29"/>
      <c r="ACF422" s="29"/>
      <c r="ACG422" s="29"/>
      <c r="ACH422" s="29"/>
      <c r="ACI422" s="29"/>
      <c r="ACJ422" s="29"/>
      <c r="ACK422" s="29"/>
      <c r="ACL422" s="29"/>
      <c r="ACM422" s="29"/>
      <c r="ACN422" s="29"/>
      <c r="ACO422" s="29"/>
      <c r="ACP422" s="29"/>
      <c r="ACQ422" s="29"/>
      <c r="ACR422" s="29"/>
      <c r="ACS422" s="29"/>
      <c r="ACT422" s="29"/>
      <c r="ACU422" s="29"/>
      <c r="ACV422" s="29"/>
      <c r="ACW422" s="29"/>
      <c r="ACX422" s="29"/>
      <c r="ACY422" s="29"/>
      <c r="ACZ422" s="29"/>
      <c r="ADA422" s="29"/>
      <c r="ADB422" s="29"/>
      <c r="ADC422" s="29"/>
      <c r="ADD422" s="29"/>
      <c r="ADE422" s="29"/>
      <c r="ADF422" s="29"/>
      <c r="ADG422" s="29"/>
      <c r="ADH422" s="29"/>
      <c r="ADI422" s="29"/>
      <c r="ADJ422" s="29"/>
      <c r="ADK422" s="29"/>
      <c r="ADL422" s="29"/>
      <c r="ADM422" s="29"/>
      <c r="ADN422" s="29"/>
      <c r="ADO422" s="29"/>
      <c r="ADP422" s="29"/>
      <c r="ADQ422" s="29"/>
      <c r="ADR422" s="29"/>
      <c r="ADS422" s="29"/>
      <c r="ADT422" s="29"/>
      <c r="ADU422" s="29"/>
      <c r="ADV422" s="29"/>
      <c r="ADW422" s="29"/>
      <c r="ADX422" s="29"/>
      <c r="ADY422" s="29"/>
      <c r="ADZ422" s="29"/>
      <c r="AEA422" s="29"/>
      <c r="AEB422" s="29"/>
      <c r="AEC422" s="29"/>
      <c r="AED422" s="29"/>
      <c r="AEE422" s="29"/>
      <c r="AEF422" s="29"/>
      <c r="AEG422" s="29"/>
      <c r="AEH422" s="29"/>
      <c r="AEI422" s="29"/>
      <c r="AEJ422" s="29"/>
      <c r="AEK422" s="29"/>
      <c r="AEL422" s="29"/>
      <c r="AEM422" s="29"/>
      <c r="AEN422" s="29"/>
      <c r="AEO422" s="29"/>
      <c r="AEP422" s="29"/>
      <c r="AEQ422" s="29"/>
      <c r="AER422" s="29"/>
      <c r="AES422" s="29"/>
      <c r="AET422" s="29"/>
      <c r="AEU422" s="29"/>
      <c r="AEV422" s="29"/>
      <c r="AEW422" s="29"/>
      <c r="AEX422" s="29"/>
      <c r="AEY422" s="29"/>
      <c r="AEZ422" s="29"/>
      <c r="AFA422" s="29"/>
      <c r="AFB422" s="29"/>
      <c r="AFC422" s="29"/>
      <c r="AFD422" s="29"/>
      <c r="AFE422" s="29"/>
      <c r="AFF422" s="29"/>
      <c r="AFG422" s="29"/>
      <c r="AFH422" s="29"/>
      <c r="AFI422" s="29"/>
      <c r="AFJ422" s="29"/>
      <c r="AFK422" s="29"/>
      <c r="AFL422" s="29"/>
      <c r="AFM422" s="29"/>
      <c r="AFN422" s="29"/>
      <c r="AFO422" s="29"/>
      <c r="AFP422" s="29"/>
      <c r="AFQ422" s="29"/>
      <c r="AFR422" s="29"/>
      <c r="AFS422" s="29"/>
      <c r="AFT422" s="29"/>
      <c r="AFU422" s="29"/>
      <c r="AFV422" s="29"/>
      <c r="AFW422" s="29"/>
      <c r="AFX422" s="29"/>
      <c r="AFY422" s="29"/>
      <c r="AFZ422" s="29"/>
      <c r="AGA422" s="29"/>
      <c r="AGB422" s="29"/>
      <c r="AGC422" s="29"/>
      <c r="AGD422" s="29"/>
      <c r="AGE422" s="29"/>
      <c r="AGF422" s="29"/>
      <c r="AGG422" s="29"/>
      <c r="AGH422" s="29"/>
      <c r="AGI422" s="29"/>
      <c r="AGJ422" s="29"/>
      <c r="AGK422" s="29"/>
      <c r="AGL422" s="29"/>
      <c r="AGM422" s="29"/>
      <c r="AGN422" s="29"/>
      <c r="AGO422" s="29"/>
      <c r="AGP422" s="29"/>
      <c r="AGQ422" s="29"/>
      <c r="AGR422" s="29"/>
      <c r="AGS422" s="29"/>
      <c r="AGT422" s="29"/>
      <c r="AGU422" s="29"/>
      <c r="AGV422" s="29"/>
      <c r="AGW422" s="29"/>
      <c r="AGX422" s="29"/>
      <c r="AGY422" s="29"/>
      <c r="AGZ422" s="29"/>
      <c r="AHA422" s="29"/>
      <c r="AHB422" s="29"/>
      <c r="AHC422" s="29"/>
      <c r="AHD422" s="29"/>
      <c r="AHE422" s="29"/>
      <c r="AHF422" s="29"/>
      <c r="AHG422" s="29"/>
      <c r="AHH422" s="29"/>
      <c r="AHI422" s="29"/>
      <c r="AHJ422" s="29"/>
      <c r="AHK422" s="29"/>
      <c r="AHL422" s="29"/>
      <c r="AHM422" s="29"/>
      <c r="AHN422" s="29"/>
      <c r="AHO422" s="29"/>
      <c r="AHP422" s="29"/>
      <c r="AHQ422" s="29"/>
      <c r="AHR422" s="29"/>
      <c r="AHS422" s="29"/>
      <c r="AHT422" s="29"/>
      <c r="AHU422" s="29"/>
      <c r="AHV422" s="29"/>
      <c r="AHW422" s="29"/>
      <c r="AHX422" s="29"/>
      <c r="AHY422" s="29"/>
      <c r="AHZ422" s="29"/>
      <c r="AIA422" s="29"/>
      <c r="AIB422" s="29"/>
      <c r="AIC422" s="29"/>
      <c r="AID422" s="29"/>
      <c r="AIE422" s="29"/>
      <c r="AIF422" s="29"/>
      <c r="AIG422" s="29"/>
      <c r="AIH422" s="29"/>
      <c r="AII422" s="29"/>
      <c r="AIJ422" s="29"/>
      <c r="AIK422" s="29"/>
      <c r="AIL422" s="29"/>
      <c r="AIM422" s="29"/>
      <c r="AIN422" s="29"/>
      <c r="AIO422" s="29"/>
      <c r="AIP422" s="29"/>
      <c r="AIQ422" s="29"/>
      <c r="AIR422" s="29"/>
      <c r="AIS422" s="29"/>
      <c r="AIT422" s="29"/>
      <c r="AIU422" s="29"/>
      <c r="AIV422" s="29"/>
      <c r="AIW422" s="29"/>
      <c r="AIX422" s="29"/>
      <c r="AIY422" s="29"/>
      <c r="AIZ422" s="29"/>
      <c r="AJA422" s="29"/>
      <c r="AJB422" s="29"/>
      <c r="AJC422" s="29"/>
      <c r="AJD422" s="29"/>
      <c r="AJE422" s="29"/>
      <c r="AJF422" s="29"/>
      <c r="AJG422" s="29"/>
      <c r="AJH422" s="29"/>
      <c r="AJI422" s="29"/>
      <c r="AJJ422" s="29"/>
      <c r="AJK422" s="29"/>
      <c r="AJL422" s="29"/>
      <c r="AJM422" s="29"/>
      <c r="AJN422" s="29"/>
      <c r="AJO422" s="29"/>
      <c r="AJP422" s="29"/>
      <c r="AJQ422" s="29"/>
      <c r="AJR422" s="29"/>
      <c r="AJS422" s="29"/>
      <c r="AJT422" s="29"/>
      <c r="AJU422" s="29"/>
      <c r="AJV422" s="29"/>
      <c r="AJW422" s="29"/>
      <c r="AJX422" s="29"/>
      <c r="AJY422" s="29"/>
      <c r="AJZ422" s="29"/>
      <c r="AKA422" s="29"/>
      <c r="AKB422" s="29"/>
      <c r="AKC422" s="29"/>
      <c r="AKD422" s="29"/>
      <c r="AKE422" s="29"/>
      <c r="AKF422" s="29"/>
      <c r="AKG422" s="29"/>
      <c r="AKH422" s="29"/>
      <c r="AKI422" s="29"/>
      <c r="AKJ422" s="29"/>
      <c r="AKK422" s="29"/>
      <c r="AKL422" s="29"/>
      <c r="AKM422" s="29"/>
      <c r="AKN422" s="29"/>
      <c r="AKO422" s="29"/>
      <c r="AKP422" s="29"/>
      <c r="AKQ422" s="29"/>
      <c r="AKR422" s="29"/>
      <c r="AKS422" s="29"/>
      <c r="AKT422" s="29"/>
      <c r="AKU422" s="29"/>
      <c r="AKV422" s="29"/>
      <c r="AKW422" s="29"/>
      <c r="AKX422" s="29"/>
      <c r="AKY422" s="29"/>
      <c r="AKZ422" s="29"/>
      <c r="ALA422" s="29"/>
      <c r="ALB422" s="29"/>
      <c r="ALC422" s="29"/>
      <c r="ALD422" s="29"/>
      <c r="ALE422" s="29"/>
      <c r="ALF422" s="29"/>
      <c r="ALG422" s="29"/>
      <c r="ALH422" s="29"/>
      <c r="ALI422" s="29"/>
      <c r="ALJ422" s="29"/>
      <c r="ALK422" s="29"/>
      <c r="ALL422" s="29"/>
      <c r="ALM422" s="29"/>
      <c r="ALN422" s="29"/>
      <c r="ALO422" s="29"/>
      <c r="ALP422" s="29"/>
      <c r="ALQ422" s="29"/>
      <c r="ALR422" s="29"/>
      <c r="ALS422" s="29"/>
      <c r="ALT422" s="29"/>
      <c r="ALU422" s="29"/>
      <c r="ALV422" s="29"/>
      <c r="ALW422" s="29"/>
      <c r="ALX422" s="29"/>
      <c r="ALY422" s="29"/>
      <c r="ALZ422" s="29"/>
      <c r="AMA422" s="29"/>
      <c r="AMB422" s="29"/>
      <c r="AMC422" s="29"/>
      <c r="AMD422" s="29"/>
      <c r="AME422" s="29"/>
      <c r="AMF422" s="29"/>
      <c r="AMG422" s="29"/>
      <c r="AMH422" s="29"/>
      <c r="AMI422" s="29"/>
      <c r="AMJ422" s="29"/>
      <c r="AMK422" s="29"/>
      <c r="AML422" s="29"/>
      <c r="AMM422" s="29"/>
      <c r="AMN422" s="29"/>
      <c r="AMO422" s="29"/>
      <c r="AMP422" s="29"/>
      <c r="AMQ422" s="29"/>
      <c r="AMR422" s="29"/>
      <c r="AMS422" s="29"/>
      <c r="AMT422" s="29"/>
      <c r="AMU422" s="29"/>
      <c r="AMV422" s="29"/>
      <c r="AMW422" s="29"/>
      <c r="AMX422" s="29"/>
      <c r="AMY422" s="29"/>
      <c r="AMZ422" s="29"/>
      <c r="ANA422" s="29"/>
      <c r="ANB422" s="29"/>
    </row>
    <row r="423" spans="1:1042" s="18" customFormat="1" x14ac:dyDescent="0.25">
      <c r="C423" s="147" t="str">
        <f t="shared" si="265"/>
        <v>(generic)</v>
      </c>
      <c r="D423" s="147" t="str">
        <f t="shared" si="256"/>
        <v>tier 4  (65+ gal)</v>
      </c>
      <c r="E423" s="6">
        <f t="shared" si="257"/>
        <v>990989</v>
      </c>
      <c r="F423" s="55">
        <f t="shared" si="258"/>
        <v>65</v>
      </c>
      <c r="G423" s="6" t="str">
        <f t="shared" si="259"/>
        <v>AWHSTier4Generic65</v>
      </c>
      <c r="H423" s="117">
        <f t="shared" si="260"/>
        <v>0</v>
      </c>
      <c r="I423" s="157" t="str">
        <f t="shared" si="261"/>
        <v>Tier4Generic65</v>
      </c>
      <c r="J423" s="91" t="s">
        <v>192</v>
      </c>
      <c r="K423" s="32">
        <v>4</v>
      </c>
      <c r="L423" s="75">
        <f t="shared" si="254"/>
        <v>99</v>
      </c>
      <c r="M423" s="12" t="s">
        <v>214</v>
      </c>
      <c r="N423" s="62">
        <f t="shared" si="241"/>
        <v>9</v>
      </c>
      <c r="O423" s="62">
        <f xml:space="preserve"> (L423*10000) + (N423*100) + VLOOKUP( U423, $R$2:$T$61, 2, FALSE )</f>
        <v>990989</v>
      </c>
      <c r="P423" s="138" t="str">
        <f t="shared" si="262"/>
        <v>tier 4  (65+ gal)</v>
      </c>
      <c r="Q423" s="156">
        <f>COUNTIF(P$64:P$428, P423)</f>
        <v>1</v>
      </c>
      <c r="R423" s="21" t="s">
        <v>902</v>
      </c>
      <c r="S423" s="117">
        <v>65</v>
      </c>
      <c r="T423" s="30" t="s">
        <v>898</v>
      </c>
      <c r="U423" s="80" t="s">
        <v>898</v>
      </c>
      <c r="V423" s="85" t="str">
        <f>VLOOKUP( U423, $R$2:$T$61, 3, FALSE )</f>
        <v>AWHSTier4Generic65</v>
      </c>
      <c r="W423" s="116">
        <v>0</v>
      </c>
      <c r="X423" s="45">
        <v>0</v>
      </c>
      <c r="Y423" s="47">
        <v>0</v>
      </c>
      <c r="Z423" s="44"/>
      <c r="AA423" s="127" t="str">
        <f t="shared" si="263"/>
        <v>2,     990989,   "tier 4  (65+ gal)"</v>
      </c>
      <c r="AB423" s="129" t="str">
        <f t="shared" si="199"/>
        <v>(generic)</v>
      </c>
      <c r="AC423" s="146" t="s">
        <v>905</v>
      </c>
      <c r="AD423" s="154">
        <f>COUNTIF(AC$64:AC$428, AC423)</f>
        <v>1</v>
      </c>
      <c r="AE423" s="127" t="str">
        <f t="shared" si="264"/>
        <v xml:space="preserve">          case  tier 4  (65+ gal)   :   "Tier4Generic65"</v>
      </c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  <c r="EL423" s="29"/>
      <c r="EM423" s="29"/>
      <c r="EN423" s="29"/>
      <c r="EO423" s="29"/>
      <c r="EP423" s="29"/>
      <c r="EQ423" s="29"/>
      <c r="ER423" s="29"/>
      <c r="ES423" s="29"/>
      <c r="ET423" s="29"/>
      <c r="EU423" s="29"/>
      <c r="EV423" s="29"/>
      <c r="EW423" s="29"/>
      <c r="EX423" s="29"/>
      <c r="EY423" s="29"/>
      <c r="EZ423" s="29"/>
      <c r="FA423" s="29"/>
      <c r="FB423" s="29"/>
      <c r="FC423" s="29"/>
      <c r="FD423" s="29"/>
      <c r="FE423" s="29"/>
      <c r="FF423" s="29"/>
      <c r="FG423" s="29"/>
      <c r="FH423" s="29"/>
      <c r="FI423" s="29"/>
      <c r="FJ423" s="29"/>
      <c r="FK423" s="29"/>
      <c r="FL423" s="29"/>
      <c r="FM423" s="29"/>
      <c r="FN423" s="29"/>
      <c r="FO423" s="29"/>
      <c r="FP423" s="29"/>
      <c r="FQ423" s="29"/>
      <c r="FR423" s="29"/>
      <c r="FS423" s="29"/>
      <c r="FT423" s="29"/>
      <c r="FU423" s="29"/>
      <c r="FV423" s="29"/>
      <c r="FW423" s="29"/>
      <c r="FX423" s="29"/>
      <c r="FY423" s="29"/>
      <c r="FZ423" s="29"/>
      <c r="GA423" s="29"/>
      <c r="GB423" s="29"/>
      <c r="GC423" s="29"/>
      <c r="GD423" s="29"/>
      <c r="GE423" s="29"/>
      <c r="GF423" s="29"/>
      <c r="GG423" s="29"/>
      <c r="GH423" s="29"/>
      <c r="GI423" s="29"/>
      <c r="GJ423" s="29"/>
      <c r="GK423" s="29"/>
      <c r="GL423" s="29"/>
      <c r="GM423" s="29"/>
      <c r="GN423" s="29"/>
      <c r="GO423" s="29"/>
      <c r="GP423" s="29"/>
      <c r="GQ423" s="29"/>
      <c r="GR423" s="29"/>
      <c r="GS423" s="29"/>
      <c r="GT423" s="29"/>
      <c r="GU423" s="29"/>
      <c r="GV423" s="29"/>
      <c r="GW423" s="29"/>
      <c r="GX423" s="29"/>
      <c r="GY423" s="29"/>
      <c r="GZ423" s="29"/>
      <c r="HA423" s="29"/>
      <c r="HB423" s="29"/>
      <c r="HC423" s="29"/>
      <c r="HD423" s="29"/>
      <c r="HE423" s="29"/>
      <c r="HF423" s="29"/>
      <c r="HG423" s="29"/>
      <c r="HH423" s="29"/>
      <c r="HI423" s="29"/>
      <c r="HJ423" s="29"/>
      <c r="HK423" s="29"/>
      <c r="HL423" s="29"/>
      <c r="HM423" s="29"/>
      <c r="HN423" s="29"/>
      <c r="HO423" s="29"/>
      <c r="HP423" s="29"/>
      <c r="HQ423" s="29"/>
      <c r="HR423" s="29"/>
      <c r="HS423" s="29"/>
      <c r="HT423" s="29"/>
      <c r="HU423" s="29"/>
      <c r="HV423" s="29"/>
      <c r="HW423" s="29"/>
      <c r="HX423" s="29"/>
      <c r="HY423" s="29"/>
      <c r="HZ423" s="29"/>
      <c r="IA423" s="29"/>
      <c r="IB423" s="29"/>
      <c r="IC423" s="29"/>
      <c r="ID423" s="29"/>
      <c r="IE423" s="29"/>
      <c r="IF423" s="29"/>
      <c r="IG423" s="29"/>
      <c r="IH423" s="29"/>
      <c r="II423" s="29"/>
      <c r="IJ423" s="29"/>
      <c r="IK423" s="29"/>
      <c r="IL423" s="29"/>
      <c r="IM423" s="29"/>
      <c r="IN423" s="29"/>
      <c r="IO423" s="29"/>
      <c r="IP423" s="29"/>
      <c r="IQ423" s="29"/>
      <c r="IR423" s="29"/>
      <c r="IS423" s="29"/>
      <c r="IT423" s="29"/>
      <c r="IU423" s="29"/>
      <c r="IV423" s="29"/>
      <c r="IW423" s="29"/>
      <c r="IX423" s="29"/>
      <c r="IY423" s="29"/>
      <c r="IZ423" s="29"/>
      <c r="JA423" s="29"/>
      <c r="JB423" s="29"/>
      <c r="JC423" s="29"/>
      <c r="JD423" s="29"/>
      <c r="JE423" s="29"/>
      <c r="JF423" s="29"/>
      <c r="JG423" s="29"/>
      <c r="JH423" s="29"/>
      <c r="JI423" s="29"/>
      <c r="JJ423" s="29"/>
      <c r="JK423" s="29"/>
      <c r="JL423" s="29"/>
      <c r="JM423" s="29"/>
      <c r="JN423" s="29"/>
      <c r="JO423" s="29"/>
      <c r="JP423" s="29"/>
      <c r="JQ423" s="29"/>
      <c r="JR423" s="29"/>
      <c r="JS423" s="29"/>
      <c r="JT423" s="29"/>
      <c r="JU423" s="29"/>
      <c r="JV423" s="29"/>
      <c r="JW423" s="29"/>
      <c r="JX423" s="29"/>
      <c r="JY423" s="29"/>
      <c r="JZ423" s="29"/>
      <c r="KA423" s="29"/>
      <c r="KB423" s="29"/>
      <c r="KC423" s="29"/>
      <c r="KD423" s="29"/>
      <c r="KE423" s="29"/>
      <c r="KF423" s="29"/>
      <c r="KG423" s="29"/>
      <c r="KH423" s="29"/>
      <c r="KI423" s="29"/>
      <c r="KJ423" s="29"/>
      <c r="KK423" s="29"/>
      <c r="KL423" s="29"/>
      <c r="KM423" s="29"/>
      <c r="KN423" s="29"/>
      <c r="KO423" s="29"/>
      <c r="KP423" s="29"/>
      <c r="KQ423" s="29"/>
      <c r="KR423" s="29"/>
      <c r="KS423" s="29"/>
      <c r="KT423" s="29"/>
      <c r="KU423" s="29"/>
      <c r="KV423" s="29"/>
      <c r="KW423" s="29"/>
      <c r="KX423" s="29"/>
      <c r="KY423" s="29"/>
      <c r="KZ423" s="29"/>
      <c r="LA423" s="29"/>
      <c r="LB423" s="29"/>
      <c r="LC423" s="29"/>
      <c r="LD423" s="29"/>
      <c r="LE423" s="29"/>
      <c r="LF423" s="29"/>
      <c r="LG423" s="29"/>
      <c r="LH423" s="29"/>
      <c r="LI423" s="29"/>
      <c r="LJ423" s="29"/>
      <c r="LK423" s="29"/>
      <c r="LL423" s="29"/>
      <c r="LM423" s="29"/>
      <c r="LN423" s="29"/>
      <c r="LO423" s="29"/>
      <c r="LP423" s="29"/>
      <c r="LQ423" s="29"/>
      <c r="LR423" s="29"/>
      <c r="LS423" s="29"/>
      <c r="LT423" s="29"/>
      <c r="LU423" s="29"/>
      <c r="LV423" s="29"/>
      <c r="LW423" s="29"/>
      <c r="LX423" s="29"/>
      <c r="LY423" s="29"/>
      <c r="LZ423" s="29"/>
      <c r="MA423" s="29"/>
      <c r="MB423" s="29"/>
      <c r="MC423" s="29"/>
      <c r="MD423" s="29"/>
      <c r="ME423" s="29"/>
      <c r="MF423" s="29"/>
      <c r="MG423" s="29"/>
      <c r="MH423" s="29"/>
      <c r="MI423" s="29"/>
      <c r="MJ423" s="29"/>
      <c r="MK423" s="29"/>
      <c r="ML423" s="29"/>
      <c r="MM423" s="29"/>
      <c r="MN423" s="29"/>
      <c r="MO423" s="29"/>
      <c r="MP423" s="29"/>
      <c r="MQ423" s="29"/>
      <c r="MR423" s="29"/>
      <c r="MS423" s="29"/>
      <c r="MT423" s="29"/>
      <c r="MU423" s="29"/>
      <c r="MV423" s="29"/>
      <c r="MW423" s="29"/>
      <c r="MX423" s="29"/>
      <c r="MY423" s="29"/>
      <c r="MZ423" s="29"/>
      <c r="NA423" s="29"/>
      <c r="NB423" s="29"/>
      <c r="NC423" s="29"/>
      <c r="ND423" s="29"/>
      <c r="NE423" s="29"/>
      <c r="NF423" s="29"/>
      <c r="NG423" s="29"/>
      <c r="NH423" s="29"/>
      <c r="NI423" s="29"/>
      <c r="NJ423" s="29"/>
      <c r="NK423" s="29"/>
      <c r="NL423" s="29"/>
      <c r="NM423" s="29"/>
      <c r="NN423" s="29"/>
      <c r="NO423" s="29"/>
      <c r="NP423" s="29"/>
      <c r="NQ423" s="29"/>
      <c r="NR423" s="29"/>
      <c r="NS423" s="29"/>
      <c r="NT423" s="29"/>
      <c r="NU423" s="29"/>
      <c r="NV423" s="29"/>
      <c r="NW423" s="29"/>
      <c r="NX423" s="29"/>
      <c r="NY423" s="29"/>
      <c r="NZ423" s="29"/>
      <c r="OA423" s="29"/>
      <c r="OB423" s="29"/>
      <c r="OC423" s="29"/>
      <c r="OD423" s="29"/>
      <c r="OE423" s="29"/>
      <c r="OF423" s="29"/>
      <c r="OG423" s="29"/>
      <c r="OH423" s="29"/>
      <c r="OI423" s="29"/>
      <c r="OJ423" s="29"/>
      <c r="OK423" s="29"/>
      <c r="OL423" s="29"/>
      <c r="OM423" s="29"/>
      <c r="ON423" s="29"/>
      <c r="OO423" s="29"/>
      <c r="OP423" s="29"/>
      <c r="OQ423" s="29"/>
      <c r="OR423" s="29"/>
      <c r="OS423" s="29"/>
      <c r="OT423" s="29"/>
      <c r="OU423" s="29"/>
      <c r="OV423" s="29"/>
      <c r="OW423" s="29"/>
      <c r="OX423" s="29"/>
      <c r="OY423" s="29"/>
      <c r="OZ423" s="29"/>
      <c r="PA423" s="29"/>
      <c r="PB423" s="29"/>
      <c r="PC423" s="29"/>
      <c r="PD423" s="29"/>
      <c r="PE423" s="29"/>
      <c r="PF423" s="29"/>
      <c r="PG423" s="29"/>
      <c r="PH423" s="29"/>
      <c r="PI423" s="29"/>
      <c r="PJ423" s="29"/>
      <c r="PK423" s="29"/>
      <c r="PL423" s="29"/>
      <c r="PM423" s="29"/>
      <c r="PN423" s="29"/>
      <c r="PO423" s="29"/>
      <c r="PP423" s="29"/>
      <c r="PQ423" s="29"/>
      <c r="PR423" s="29"/>
      <c r="PS423" s="29"/>
      <c r="PT423" s="29"/>
      <c r="PU423" s="29"/>
      <c r="PV423" s="29"/>
      <c r="PW423" s="29"/>
      <c r="PX423" s="29"/>
      <c r="PY423" s="29"/>
      <c r="PZ423" s="29"/>
      <c r="QA423" s="29"/>
      <c r="QB423" s="29"/>
      <c r="QC423" s="29"/>
      <c r="QD423" s="29"/>
      <c r="QE423" s="29"/>
      <c r="QF423" s="29"/>
      <c r="QG423" s="29"/>
      <c r="QH423" s="29"/>
      <c r="QI423" s="29"/>
      <c r="QJ423" s="29"/>
      <c r="QK423" s="29"/>
      <c r="QL423" s="29"/>
      <c r="QM423" s="29"/>
      <c r="QN423" s="29"/>
      <c r="QO423" s="29"/>
      <c r="QP423" s="29"/>
      <c r="QQ423" s="29"/>
      <c r="QR423" s="29"/>
      <c r="QS423" s="29"/>
      <c r="QT423" s="29"/>
      <c r="QU423" s="29"/>
      <c r="QV423" s="29"/>
      <c r="QW423" s="29"/>
      <c r="QX423" s="29"/>
      <c r="QY423" s="29"/>
      <c r="QZ423" s="29"/>
      <c r="RA423" s="29"/>
      <c r="RB423" s="29"/>
      <c r="RC423" s="29"/>
      <c r="RD423" s="29"/>
      <c r="RE423" s="29"/>
      <c r="RF423" s="29"/>
      <c r="RG423" s="29"/>
      <c r="RH423" s="29"/>
      <c r="RI423" s="29"/>
      <c r="RJ423" s="29"/>
      <c r="RK423" s="29"/>
      <c r="RL423" s="29"/>
      <c r="RM423" s="29"/>
      <c r="RN423" s="29"/>
      <c r="RO423" s="29"/>
      <c r="RP423" s="29"/>
      <c r="RQ423" s="29"/>
      <c r="RR423" s="29"/>
      <c r="RS423" s="29"/>
      <c r="RT423" s="29"/>
      <c r="RU423" s="29"/>
      <c r="RV423" s="29"/>
      <c r="RW423" s="29"/>
      <c r="RX423" s="29"/>
      <c r="RY423" s="29"/>
      <c r="RZ423" s="29"/>
      <c r="SA423" s="29"/>
      <c r="SB423" s="29"/>
      <c r="SC423" s="29"/>
      <c r="SD423" s="29"/>
      <c r="SE423" s="29"/>
      <c r="SF423" s="29"/>
      <c r="SG423" s="29"/>
      <c r="SH423" s="29"/>
      <c r="SI423" s="29"/>
      <c r="SJ423" s="29"/>
      <c r="SK423" s="29"/>
      <c r="SL423" s="29"/>
      <c r="SM423" s="29"/>
      <c r="SN423" s="29"/>
      <c r="SO423" s="29"/>
      <c r="SP423" s="29"/>
      <c r="SQ423" s="29"/>
      <c r="SR423" s="29"/>
      <c r="SS423" s="29"/>
      <c r="ST423" s="29"/>
      <c r="SU423" s="29"/>
      <c r="SV423" s="29"/>
      <c r="SW423" s="29"/>
      <c r="SX423" s="29"/>
      <c r="SY423" s="29"/>
      <c r="SZ423" s="29"/>
      <c r="TA423" s="29"/>
      <c r="TB423" s="29"/>
      <c r="TC423" s="29"/>
      <c r="TD423" s="29"/>
      <c r="TE423" s="29"/>
      <c r="TF423" s="29"/>
      <c r="TG423" s="29"/>
      <c r="TH423" s="29"/>
      <c r="TI423" s="29"/>
      <c r="TJ423" s="29"/>
      <c r="TK423" s="29"/>
      <c r="TL423" s="29"/>
      <c r="TM423" s="29"/>
      <c r="TN423" s="29"/>
      <c r="TO423" s="29"/>
      <c r="TP423" s="29"/>
      <c r="TQ423" s="29"/>
      <c r="TR423" s="29"/>
      <c r="TS423" s="29"/>
      <c r="TT423" s="29"/>
      <c r="TU423" s="29"/>
      <c r="TV423" s="29"/>
      <c r="TW423" s="29"/>
      <c r="TX423" s="29"/>
      <c r="TY423" s="29"/>
      <c r="TZ423" s="29"/>
      <c r="UA423" s="29"/>
      <c r="UB423" s="29"/>
      <c r="UC423" s="29"/>
      <c r="UD423" s="29"/>
      <c r="UE423" s="29"/>
      <c r="UF423" s="29"/>
      <c r="UG423" s="29"/>
      <c r="UH423" s="29"/>
      <c r="UI423" s="29"/>
      <c r="UJ423" s="29"/>
      <c r="UK423" s="29"/>
      <c r="UL423" s="29"/>
      <c r="UM423" s="29"/>
      <c r="UN423" s="29"/>
      <c r="UO423" s="29"/>
      <c r="UP423" s="29"/>
      <c r="UQ423" s="29"/>
      <c r="UR423" s="29"/>
      <c r="US423" s="29"/>
      <c r="UT423" s="29"/>
      <c r="UU423" s="29"/>
      <c r="UV423" s="29"/>
      <c r="UW423" s="29"/>
      <c r="UX423" s="29"/>
      <c r="UY423" s="29"/>
      <c r="UZ423" s="29"/>
      <c r="VA423" s="29"/>
      <c r="VB423" s="29"/>
      <c r="VC423" s="29"/>
      <c r="VD423" s="29"/>
      <c r="VE423" s="29"/>
      <c r="VF423" s="29"/>
      <c r="VG423" s="29"/>
      <c r="VH423" s="29"/>
      <c r="VI423" s="29"/>
      <c r="VJ423" s="29"/>
      <c r="VK423" s="29"/>
      <c r="VL423" s="29"/>
      <c r="VM423" s="29"/>
      <c r="VN423" s="29"/>
      <c r="VO423" s="29"/>
      <c r="VP423" s="29"/>
      <c r="VQ423" s="29"/>
      <c r="VR423" s="29"/>
      <c r="VS423" s="29"/>
      <c r="VT423" s="29"/>
      <c r="VU423" s="29"/>
      <c r="VV423" s="29"/>
      <c r="VW423" s="29"/>
      <c r="VX423" s="29"/>
      <c r="VY423" s="29"/>
      <c r="VZ423" s="29"/>
      <c r="WA423" s="29"/>
      <c r="WB423" s="29"/>
      <c r="WC423" s="29"/>
      <c r="WD423" s="29"/>
      <c r="WE423" s="29"/>
      <c r="WF423" s="29"/>
      <c r="WG423" s="29"/>
      <c r="WH423" s="29"/>
      <c r="WI423" s="29"/>
      <c r="WJ423" s="29"/>
      <c r="WK423" s="29"/>
      <c r="WL423" s="29"/>
      <c r="WM423" s="29"/>
      <c r="WN423" s="29"/>
      <c r="WO423" s="29"/>
      <c r="WP423" s="29"/>
      <c r="WQ423" s="29"/>
      <c r="WR423" s="29"/>
      <c r="WS423" s="29"/>
      <c r="WT423" s="29"/>
      <c r="WU423" s="29"/>
      <c r="WV423" s="29"/>
      <c r="WW423" s="29"/>
      <c r="WX423" s="29"/>
      <c r="WY423" s="29"/>
      <c r="WZ423" s="29"/>
      <c r="XA423" s="29"/>
      <c r="XB423" s="29"/>
      <c r="XC423" s="29"/>
      <c r="XD423" s="29"/>
      <c r="XE423" s="29"/>
      <c r="XF423" s="29"/>
      <c r="XG423" s="29"/>
      <c r="XH423" s="29"/>
      <c r="XI423" s="29"/>
      <c r="XJ423" s="29"/>
      <c r="XK423" s="29"/>
      <c r="XL423" s="29"/>
      <c r="XM423" s="29"/>
      <c r="XN423" s="29"/>
      <c r="XO423" s="29"/>
      <c r="XP423" s="29"/>
      <c r="XQ423" s="29"/>
      <c r="XR423" s="29"/>
      <c r="XS423" s="29"/>
      <c r="XT423" s="29"/>
      <c r="XU423" s="29"/>
      <c r="XV423" s="29"/>
      <c r="XW423" s="29"/>
      <c r="XX423" s="29"/>
      <c r="XY423" s="29"/>
      <c r="XZ423" s="29"/>
      <c r="YA423" s="29"/>
      <c r="YB423" s="29"/>
      <c r="YC423" s="29"/>
      <c r="YD423" s="29"/>
      <c r="YE423" s="29"/>
      <c r="YF423" s="29"/>
      <c r="YG423" s="29"/>
      <c r="YH423" s="29"/>
      <c r="YI423" s="29"/>
      <c r="YJ423" s="29"/>
      <c r="YK423" s="29"/>
      <c r="YL423" s="29"/>
      <c r="YM423" s="29"/>
      <c r="YN423" s="29"/>
      <c r="YO423" s="29"/>
      <c r="YP423" s="29"/>
      <c r="YQ423" s="29"/>
      <c r="YR423" s="29"/>
      <c r="YS423" s="29"/>
      <c r="YT423" s="29"/>
      <c r="YU423" s="29"/>
      <c r="YV423" s="29"/>
      <c r="YW423" s="29"/>
      <c r="YX423" s="29"/>
      <c r="YY423" s="29"/>
      <c r="YZ423" s="29"/>
      <c r="ZA423" s="29"/>
      <c r="ZB423" s="29"/>
      <c r="ZC423" s="29"/>
      <c r="ZD423" s="29"/>
      <c r="ZE423" s="29"/>
      <c r="ZF423" s="29"/>
      <c r="ZG423" s="29"/>
      <c r="ZH423" s="29"/>
      <c r="ZI423" s="29"/>
      <c r="ZJ423" s="29"/>
      <c r="ZK423" s="29"/>
      <c r="ZL423" s="29"/>
      <c r="ZM423" s="29"/>
      <c r="ZN423" s="29"/>
      <c r="ZO423" s="29"/>
      <c r="ZP423" s="29"/>
      <c r="ZQ423" s="29"/>
      <c r="ZR423" s="29"/>
      <c r="ZS423" s="29"/>
      <c r="ZT423" s="29"/>
      <c r="ZU423" s="29"/>
      <c r="ZV423" s="29"/>
      <c r="ZW423" s="29"/>
      <c r="ZX423" s="29"/>
      <c r="ZY423" s="29"/>
      <c r="ZZ423" s="29"/>
      <c r="AAA423" s="29"/>
      <c r="AAB423" s="29"/>
      <c r="AAC423" s="29"/>
      <c r="AAD423" s="29"/>
      <c r="AAE423" s="29"/>
      <c r="AAF423" s="29"/>
      <c r="AAG423" s="29"/>
      <c r="AAH423" s="29"/>
      <c r="AAI423" s="29"/>
      <c r="AAJ423" s="29"/>
      <c r="AAK423" s="29"/>
      <c r="AAL423" s="29"/>
      <c r="AAM423" s="29"/>
      <c r="AAN423" s="29"/>
      <c r="AAO423" s="29"/>
      <c r="AAP423" s="29"/>
      <c r="AAQ423" s="29"/>
      <c r="AAR423" s="29"/>
      <c r="AAS423" s="29"/>
      <c r="AAT423" s="29"/>
      <c r="AAU423" s="29"/>
      <c r="AAV423" s="29"/>
      <c r="AAW423" s="29"/>
      <c r="AAX423" s="29"/>
      <c r="AAY423" s="29"/>
      <c r="AAZ423" s="29"/>
      <c r="ABA423" s="29"/>
      <c r="ABB423" s="29"/>
      <c r="ABC423" s="29"/>
      <c r="ABD423" s="29"/>
      <c r="ABE423" s="29"/>
      <c r="ABF423" s="29"/>
      <c r="ABG423" s="29"/>
      <c r="ABH423" s="29"/>
      <c r="ABI423" s="29"/>
      <c r="ABJ423" s="29"/>
      <c r="ABK423" s="29"/>
      <c r="ABL423" s="29"/>
      <c r="ABM423" s="29"/>
      <c r="ABN423" s="29"/>
      <c r="ABO423" s="29"/>
      <c r="ABP423" s="29"/>
      <c r="ABQ423" s="29"/>
      <c r="ABR423" s="29"/>
      <c r="ABS423" s="29"/>
      <c r="ABT423" s="29"/>
      <c r="ABU423" s="29"/>
      <c r="ABV423" s="29"/>
      <c r="ABW423" s="29"/>
      <c r="ABX423" s="29"/>
      <c r="ABY423" s="29"/>
      <c r="ABZ423" s="29"/>
      <c r="ACA423" s="29"/>
      <c r="ACB423" s="29"/>
      <c r="ACC423" s="29"/>
      <c r="ACD423" s="29"/>
      <c r="ACE423" s="29"/>
      <c r="ACF423" s="29"/>
      <c r="ACG423" s="29"/>
      <c r="ACH423" s="29"/>
      <c r="ACI423" s="29"/>
      <c r="ACJ423" s="29"/>
      <c r="ACK423" s="29"/>
      <c r="ACL423" s="29"/>
      <c r="ACM423" s="29"/>
      <c r="ACN423" s="29"/>
      <c r="ACO423" s="29"/>
      <c r="ACP423" s="29"/>
      <c r="ACQ423" s="29"/>
      <c r="ACR423" s="29"/>
      <c r="ACS423" s="29"/>
      <c r="ACT423" s="29"/>
      <c r="ACU423" s="29"/>
      <c r="ACV423" s="29"/>
      <c r="ACW423" s="29"/>
      <c r="ACX423" s="29"/>
      <c r="ACY423" s="29"/>
      <c r="ACZ423" s="29"/>
      <c r="ADA423" s="29"/>
      <c r="ADB423" s="29"/>
      <c r="ADC423" s="29"/>
      <c r="ADD423" s="29"/>
      <c r="ADE423" s="29"/>
      <c r="ADF423" s="29"/>
      <c r="ADG423" s="29"/>
      <c r="ADH423" s="29"/>
      <c r="ADI423" s="29"/>
      <c r="ADJ423" s="29"/>
      <c r="ADK423" s="29"/>
      <c r="ADL423" s="29"/>
      <c r="ADM423" s="29"/>
      <c r="ADN423" s="29"/>
      <c r="ADO423" s="29"/>
      <c r="ADP423" s="29"/>
      <c r="ADQ423" s="29"/>
      <c r="ADR423" s="29"/>
      <c r="ADS423" s="29"/>
      <c r="ADT423" s="29"/>
      <c r="ADU423" s="29"/>
      <c r="ADV423" s="29"/>
      <c r="ADW423" s="29"/>
      <c r="ADX423" s="29"/>
      <c r="ADY423" s="29"/>
      <c r="ADZ423" s="29"/>
      <c r="AEA423" s="29"/>
      <c r="AEB423" s="29"/>
      <c r="AEC423" s="29"/>
      <c r="AED423" s="29"/>
      <c r="AEE423" s="29"/>
      <c r="AEF423" s="29"/>
      <c r="AEG423" s="29"/>
      <c r="AEH423" s="29"/>
      <c r="AEI423" s="29"/>
      <c r="AEJ423" s="29"/>
      <c r="AEK423" s="29"/>
      <c r="AEL423" s="29"/>
      <c r="AEM423" s="29"/>
      <c r="AEN423" s="29"/>
      <c r="AEO423" s="29"/>
      <c r="AEP423" s="29"/>
      <c r="AEQ423" s="29"/>
      <c r="AER423" s="29"/>
      <c r="AES423" s="29"/>
      <c r="AET423" s="29"/>
      <c r="AEU423" s="29"/>
      <c r="AEV423" s="29"/>
      <c r="AEW423" s="29"/>
      <c r="AEX423" s="29"/>
      <c r="AEY423" s="29"/>
      <c r="AEZ423" s="29"/>
      <c r="AFA423" s="29"/>
      <c r="AFB423" s="29"/>
      <c r="AFC423" s="29"/>
      <c r="AFD423" s="29"/>
      <c r="AFE423" s="29"/>
      <c r="AFF423" s="29"/>
      <c r="AFG423" s="29"/>
      <c r="AFH423" s="29"/>
      <c r="AFI423" s="29"/>
      <c r="AFJ423" s="29"/>
      <c r="AFK423" s="29"/>
      <c r="AFL423" s="29"/>
      <c r="AFM423" s="29"/>
      <c r="AFN423" s="29"/>
      <c r="AFO423" s="29"/>
      <c r="AFP423" s="29"/>
      <c r="AFQ423" s="29"/>
      <c r="AFR423" s="29"/>
      <c r="AFS423" s="29"/>
      <c r="AFT423" s="29"/>
      <c r="AFU423" s="29"/>
      <c r="AFV423" s="29"/>
      <c r="AFW423" s="29"/>
      <c r="AFX423" s="29"/>
      <c r="AFY423" s="29"/>
      <c r="AFZ423" s="29"/>
      <c r="AGA423" s="29"/>
      <c r="AGB423" s="29"/>
      <c r="AGC423" s="29"/>
      <c r="AGD423" s="29"/>
      <c r="AGE423" s="29"/>
      <c r="AGF423" s="29"/>
      <c r="AGG423" s="29"/>
      <c r="AGH423" s="29"/>
      <c r="AGI423" s="29"/>
      <c r="AGJ423" s="29"/>
      <c r="AGK423" s="29"/>
      <c r="AGL423" s="29"/>
      <c r="AGM423" s="29"/>
      <c r="AGN423" s="29"/>
      <c r="AGO423" s="29"/>
      <c r="AGP423" s="29"/>
      <c r="AGQ423" s="29"/>
      <c r="AGR423" s="29"/>
      <c r="AGS423" s="29"/>
      <c r="AGT423" s="29"/>
      <c r="AGU423" s="29"/>
      <c r="AGV423" s="29"/>
      <c r="AGW423" s="29"/>
      <c r="AGX423" s="29"/>
      <c r="AGY423" s="29"/>
      <c r="AGZ423" s="29"/>
      <c r="AHA423" s="29"/>
      <c r="AHB423" s="29"/>
      <c r="AHC423" s="29"/>
      <c r="AHD423" s="29"/>
      <c r="AHE423" s="29"/>
      <c r="AHF423" s="29"/>
      <c r="AHG423" s="29"/>
      <c r="AHH423" s="29"/>
      <c r="AHI423" s="29"/>
      <c r="AHJ423" s="29"/>
      <c r="AHK423" s="29"/>
      <c r="AHL423" s="29"/>
      <c r="AHM423" s="29"/>
      <c r="AHN423" s="29"/>
      <c r="AHO423" s="29"/>
      <c r="AHP423" s="29"/>
      <c r="AHQ423" s="29"/>
      <c r="AHR423" s="29"/>
      <c r="AHS423" s="29"/>
      <c r="AHT423" s="29"/>
      <c r="AHU423" s="29"/>
      <c r="AHV423" s="29"/>
      <c r="AHW423" s="29"/>
      <c r="AHX423" s="29"/>
      <c r="AHY423" s="29"/>
      <c r="AHZ423" s="29"/>
      <c r="AIA423" s="29"/>
      <c r="AIB423" s="29"/>
      <c r="AIC423" s="29"/>
      <c r="AID423" s="29"/>
      <c r="AIE423" s="29"/>
      <c r="AIF423" s="29"/>
      <c r="AIG423" s="29"/>
      <c r="AIH423" s="29"/>
      <c r="AII423" s="29"/>
      <c r="AIJ423" s="29"/>
      <c r="AIK423" s="29"/>
      <c r="AIL423" s="29"/>
      <c r="AIM423" s="29"/>
      <c r="AIN423" s="29"/>
      <c r="AIO423" s="29"/>
      <c r="AIP423" s="29"/>
      <c r="AIQ423" s="29"/>
      <c r="AIR423" s="29"/>
      <c r="AIS423" s="29"/>
      <c r="AIT423" s="29"/>
      <c r="AIU423" s="29"/>
      <c r="AIV423" s="29"/>
      <c r="AIW423" s="29"/>
      <c r="AIX423" s="29"/>
      <c r="AIY423" s="29"/>
      <c r="AIZ423" s="29"/>
      <c r="AJA423" s="29"/>
      <c r="AJB423" s="29"/>
      <c r="AJC423" s="29"/>
      <c r="AJD423" s="29"/>
      <c r="AJE423" s="29"/>
      <c r="AJF423" s="29"/>
      <c r="AJG423" s="29"/>
      <c r="AJH423" s="29"/>
      <c r="AJI423" s="29"/>
      <c r="AJJ423" s="29"/>
      <c r="AJK423" s="29"/>
      <c r="AJL423" s="29"/>
      <c r="AJM423" s="29"/>
      <c r="AJN423" s="29"/>
      <c r="AJO423" s="29"/>
      <c r="AJP423" s="29"/>
      <c r="AJQ423" s="29"/>
      <c r="AJR423" s="29"/>
      <c r="AJS423" s="29"/>
      <c r="AJT423" s="29"/>
      <c r="AJU423" s="29"/>
      <c r="AJV423" s="29"/>
      <c r="AJW423" s="29"/>
      <c r="AJX423" s="29"/>
      <c r="AJY423" s="29"/>
      <c r="AJZ423" s="29"/>
      <c r="AKA423" s="29"/>
      <c r="AKB423" s="29"/>
      <c r="AKC423" s="29"/>
      <c r="AKD423" s="29"/>
      <c r="AKE423" s="29"/>
      <c r="AKF423" s="29"/>
      <c r="AKG423" s="29"/>
      <c r="AKH423" s="29"/>
      <c r="AKI423" s="29"/>
      <c r="AKJ423" s="29"/>
      <c r="AKK423" s="29"/>
      <c r="AKL423" s="29"/>
      <c r="AKM423" s="29"/>
      <c r="AKN423" s="29"/>
      <c r="AKO423" s="29"/>
      <c r="AKP423" s="29"/>
      <c r="AKQ423" s="29"/>
      <c r="AKR423" s="29"/>
      <c r="AKS423" s="29"/>
      <c r="AKT423" s="29"/>
      <c r="AKU423" s="29"/>
      <c r="AKV423" s="29"/>
      <c r="AKW423" s="29"/>
      <c r="AKX423" s="29"/>
      <c r="AKY423" s="29"/>
      <c r="AKZ423" s="29"/>
      <c r="ALA423" s="29"/>
      <c r="ALB423" s="29"/>
      <c r="ALC423" s="29"/>
      <c r="ALD423" s="29"/>
      <c r="ALE423" s="29"/>
      <c r="ALF423" s="29"/>
      <c r="ALG423" s="29"/>
      <c r="ALH423" s="29"/>
      <c r="ALI423" s="29"/>
      <c r="ALJ423" s="29"/>
      <c r="ALK423" s="29"/>
      <c r="ALL423" s="29"/>
      <c r="ALM423" s="29"/>
      <c r="ALN423" s="29"/>
      <c r="ALO423" s="29"/>
      <c r="ALP423" s="29"/>
      <c r="ALQ423" s="29"/>
      <c r="ALR423" s="29"/>
      <c r="ALS423" s="29"/>
      <c r="ALT423" s="29"/>
      <c r="ALU423" s="29"/>
      <c r="ALV423" s="29"/>
      <c r="ALW423" s="29"/>
      <c r="ALX423" s="29"/>
      <c r="ALY423" s="29"/>
      <c r="ALZ423" s="29"/>
      <c r="AMA423" s="29"/>
      <c r="AMB423" s="29"/>
      <c r="AMC423" s="29"/>
      <c r="AMD423" s="29"/>
      <c r="AME423" s="29"/>
      <c r="AMF423" s="29"/>
      <c r="AMG423" s="29"/>
      <c r="AMH423" s="29"/>
      <c r="AMI423" s="29"/>
      <c r="AMJ423" s="29"/>
      <c r="AMK423" s="29"/>
      <c r="AML423" s="29"/>
      <c r="AMM423" s="29"/>
      <c r="AMN423" s="29"/>
      <c r="AMO423" s="29"/>
      <c r="AMP423" s="29"/>
      <c r="AMQ423" s="29"/>
      <c r="AMR423" s="29"/>
      <c r="AMS423" s="29"/>
      <c r="AMT423" s="29"/>
      <c r="AMU423" s="29"/>
      <c r="AMV423" s="29"/>
      <c r="AMW423" s="29"/>
      <c r="AMX423" s="29"/>
      <c r="AMY423" s="29"/>
      <c r="AMZ423" s="29"/>
      <c r="ANA423" s="29"/>
      <c r="ANB423" s="29"/>
    </row>
    <row r="424" spans="1:1042" s="18" customFormat="1" x14ac:dyDescent="0.25">
      <c r="C424" s="147" t="str">
        <f t="shared" si="265"/>
        <v>(generic)</v>
      </c>
      <c r="D424" s="147" t="str">
        <f t="shared" si="256"/>
        <v>tier 4  (80+ gal)</v>
      </c>
      <c r="E424" s="6">
        <f t="shared" si="257"/>
        <v>991090</v>
      </c>
      <c r="F424" s="55">
        <f t="shared" si="258"/>
        <v>80</v>
      </c>
      <c r="G424" s="6" t="str">
        <f t="shared" si="259"/>
        <v>AWHSTier4Generic80</v>
      </c>
      <c r="H424" s="117">
        <f t="shared" si="260"/>
        <v>0</v>
      </c>
      <c r="I424" s="157" t="str">
        <f t="shared" si="261"/>
        <v>Tier4Generic80</v>
      </c>
      <c r="J424" s="91" t="s">
        <v>192</v>
      </c>
      <c r="K424" s="32">
        <v>4</v>
      </c>
      <c r="L424" s="75">
        <f t="shared" si="254"/>
        <v>99</v>
      </c>
      <c r="M424" s="12" t="s">
        <v>214</v>
      </c>
      <c r="N424" s="62">
        <f t="shared" si="241"/>
        <v>10</v>
      </c>
      <c r="O424" s="62">
        <f t="shared" ref="O424" si="266" xml:space="preserve"> (L424*10000) + (N424*100) + VLOOKUP( U424, $R$2:$T$61, 2, FALSE )</f>
        <v>991090</v>
      </c>
      <c r="P424" s="138" t="str">
        <f>R424 &amp; "  (" &amp; S424 &amp; "+ gal" &amp; IF(W424&gt;0, ", JA13)", ")")</f>
        <v>tier 4  (80+ gal)</v>
      </c>
      <c r="Q424" s="156">
        <f>COUNTIF(P$64:P$428, P424)</f>
        <v>1</v>
      </c>
      <c r="R424" s="21" t="s">
        <v>902</v>
      </c>
      <c r="S424" s="117">
        <v>80</v>
      </c>
      <c r="T424" s="30" t="s">
        <v>899</v>
      </c>
      <c r="U424" s="80" t="s">
        <v>899</v>
      </c>
      <c r="V424" s="85" t="str">
        <f>VLOOKUP( U424, $R$2:$T$61, 3, FALSE )</f>
        <v>AWHSTier4Generic80</v>
      </c>
      <c r="W424" s="116">
        <v>0</v>
      </c>
      <c r="X424" s="45">
        <v>0</v>
      </c>
      <c r="Y424" s="47">
        <v>0</v>
      </c>
      <c r="Z424" s="44"/>
      <c r="AA424" s="127" t="str">
        <f t="shared" si="263"/>
        <v>2,     991090,   "tier 4  (80+ gal)"</v>
      </c>
      <c r="AB424" s="129" t="str">
        <f t="shared" si="199"/>
        <v>(generic)</v>
      </c>
      <c r="AC424" s="146" t="s">
        <v>906</v>
      </c>
      <c r="AD424" s="154">
        <f>COUNTIF(AC$64:AC$428, AC424)</f>
        <v>1</v>
      </c>
      <c r="AE424" s="127" t="str">
        <f t="shared" si="264"/>
        <v xml:space="preserve">          case  tier 4  (80+ gal)   :   "Tier4Generic80"</v>
      </c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29"/>
      <c r="CC424" s="29"/>
      <c r="CD424" s="29"/>
      <c r="CE424" s="29"/>
      <c r="CF424" s="29"/>
      <c r="CG424" s="29"/>
      <c r="CH424" s="29"/>
      <c r="CI424" s="29"/>
      <c r="CJ424" s="29"/>
      <c r="CK424" s="29"/>
      <c r="CL424" s="29"/>
      <c r="CM424" s="29"/>
      <c r="CN424" s="29"/>
      <c r="CO424" s="29"/>
      <c r="CP424" s="29"/>
      <c r="CQ424" s="29"/>
      <c r="CR424" s="29"/>
      <c r="CS424" s="29"/>
      <c r="CT424" s="29"/>
      <c r="CU424" s="29"/>
      <c r="CV424" s="29"/>
      <c r="CW424" s="29"/>
      <c r="CX424" s="29"/>
      <c r="CY424" s="29"/>
      <c r="CZ424" s="29"/>
      <c r="DA424" s="29"/>
      <c r="DB424" s="29"/>
      <c r="DC424" s="29"/>
      <c r="DD424" s="29"/>
      <c r="DE424" s="29"/>
      <c r="DF424" s="29"/>
      <c r="DG424" s="29"/>
      <c r="DH424" s="29"/>
      <c r="DI424" s="29"/>
      <c r="DJ424" s="29"/>
      <c r="DK424" s="29"/>
      <c r="DL424" s="29"/>
      <c r="DM424" s="29"/>
      <c r="DN424" s="29"/>
      <c r="DO424" s="29"/>
      <c r="DP424" s="29"/>
      <c r="DQ424" s="29"/>
      <c r="DR424" s="29"/>
      <c r="DS424" s="29"/>
      <c r="DT424" s="29"/>
      <c r="DU424" s="29"/>
      <c r="DV424" s="29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29"/>
      <c r="EK424" s="29"/>
      <c r="EL424" s="29"/>
      <c r="EM424" s="29"/>
      <c r="EN424" s="29"/>
      <c r="EO424" s="29"/>
      <c r="EP424" s="29"/>
      <c r="EQ424" s="29"/>
      <c r="ER424" s="29"/>
      <c r="ES424" s="29"/>
      <c r="ET424" s="29"/>
      <c r="EU424" s="29"/>
      <c r="EV424" s="29"/>
      <c r="EW424" s="29"/>
      <c r="EX424" s="29"/>
      <c r="EY424" s="29"/>
      <c r="EZ424" s="29"/>
      <c r="FA424" s="29"/>
      <c r="FB424" s="29"/>
      <c r="FC424" s="29"/>
      <c r="FD424" s="29"/>
      <c r="FE424" s="29"/>
      <c r="FF424" s="29"/>
      <c r="FG424" s="29"/>
      <c r="FH424" s="29"/>
      <c r="FI424" s="29"/>
      <c r="FJ424" s="29"/>
      <c r="FK424" s="29"/>
      <c r="FL424" s="29"/>
      <c r="FM424" s="29"/>
      <c r="FN424" s="29"/>
      <c r="FO424" s="29"/>
      <c r="FP424" s="29"/>
      <c r="FQ424" s="29"/>
      <c r="FR424" s="29"/>
      <c r="FS424" s="29"/>
      <c r="FT424" s="29"/>
      <c r="FU424" s="29"/>
      <c r="FV424" s="29"/>
      <c r="FW424" s="29"/>
      <c r="FX424" s="29"/>
      <c r="FY424" s="29"/>
      <c r="FZ424" s="29"/>
      <c r="GA424" s="29"/>
      <c r="GB424" s="29"/>
      <c r="GC424" s="29"/>
      <c r="GD424" s="29"/>
      <c r="GE424" s="29"/>
      <c r="GF424" s="29"/>
      <c r="GG424" s="29"/>
      <c r="GH424" s="29"/>
      <c r="GI424" s="29"/>
      <c r="GJ424" s="29"/>
      <c r="GK424" s="29"/>
      <c r="GL424" s="29"/>
      <c r="GM424" s="29"/>
      <c r="GN424" s="29"/>
      <c r="GO424" s="29"/>
      <c r="GP424" s="29"/>
      <c r="GQ424" s="29"/>
      <c r="GR424" s="29"/>
      <c r="GS424" s="29"/>
      <c r="GT424" s="29"/>
      <c r="GU424" s="29"/>
      <c r="GV424" s="29"/>
      <c r="GW424" s="29"/>
      <c r="GX424" s="29"/>
      <c r="GY424" s="29"/>
      <c r="GZ424" s="29"/>
      <c r="HA424" s="29"/>
      <c r="HB424" s="29"/>
      <c r="HC424" s="29"/>
      <c r="HD424" s="29"/>
      <c r="HE424" s="29"/>
      <c r="HF424" s="29"/>
      <c r="HG424" s="29"/>
      <c r="HH424" s="29"/>
      <c r="HI424" s="29"/>
      <c r="HJ424" s="29"/>
      <c r="HK424" s="29"/>
      <c r="HL424" s="29"/>
      <c r="HM424" s="29"/>
      <c r="HN424" s="29"/>
      <c r="HO424" s="29"/>
      <c r="HP424" s="29"/>
      <c r="HQ424" s="29"/>
      <c r="HR424" s="29"/>
      <c r="HS424" s="29"/>
      <c r="HT424" s="29"/>
      <c r="HU424" s="29"/>
      <c r="HV424" s="29"/>
      <c r="HW424" s="29"/>
      <c r="HX424" s="29"/>
      <c r="HY424" s="29"/>
      <c r="HZ424" s="29"/>
      <c r="IA424" s="29"/>
      <c r="IB424" s="29"/>
      <c r="IC424" s="29"/>
      <c r="ID424" s="29"/>
      <c r="IE424" s="29"/>
      <c r="IF424" s="29"/>
      <c r="IG424" s="29"/>
      <c r="IH424" s="29"/>
      <c r="II424" s="29"/>
      <c r="IJ424" s="29"/>
      <c r="IK424" s="29"/>
      <c r="IL424" s="29"/>
      <c r="IM424" s="29"/>
      <c r="IN424" s="29"/>
      <c r="IO424" s="29"/>
      <c r="IP424" s="29"/>
      <c r="IQ424" s="29"/>
      <c r="IR424" s="29"/>
      <c r="IS424" s="29"/>
      <c r="IT424" s="29"/>
      <c r="IU424" s="29"/>
      <c r="IV424" s="29"/>
      <c r="IW424" s="29"/>
      <c r="IX424" s="29"/>
      <c r="IY424" s="29"/>
      <c r="IZ424" s="29"/>
      <c r="JA424" s="29"/>
      <c r="JB424" s="29"/>
      <c r="JC424" s="29"/>
      <c r="JD424" s="29"/>
      <c r="JE424" s="29"/>
      <c r="JF424" s="29"/>
      <c r="JG424" s="29"/>
      <c r="JH424" s="29"/>
      <c r="JI424" s="29"/>
      <c r="JJ424" s="29"/>
      <c r="JK424" s="29"/>
      <c r="JL424" s="29"/>
      <c r="JM424" s="29"/>
      <c r="JN424" s="29"/>
      <c r="JO424" s="29"/>
      <c r="JP424" s="29"/>
      <c r="JQ424" s="29"/>
      <c r="JR424" s="29"/>
      <c r="JS424" s="29"/>
      <c r="JT424" s="29"/>
      <c r="JU424" s="29"/>
      <c r="JV424" s="29"/>
      <c r="JW424" s="29"/>
      <c r="JX424" s="29"/>
      <c r="JY424" s="29"/>
      <c r="JZ424" s="29"/>
      <c r="KA424" s="29"/>
      <c r="KB424" s="29"/>
      <c r="KC424" s="29"/>
      <c r="KD424" s="29"/>
      <c r="KE424" s="29"/>
      <c r="KF424" s="29"/>
      <c r="KG424" s="29"/>
      <c r="KH424" s="29"/>
      <c r="KI424" s="29"/>
      <c r="KJ424" s="29"/>
      <c r="KK424" s="29"/>
      <c r="KL424" s="29"/>
      <c r="KM424" s="29"/>
      <c r="KN424" s="29"/>
      <c r="KO424" s="29"/>
      <c r="KP424" s="29"/>
      <c r="KQ424" s="29"/>
      <c r="KR424" s="29"/>
      <c r="KS424" s="29"/>
      <c r="KT424" s="29"/>
      <c r="KU424" s="29"/>
      <c r="KV424" s="29"/>
      <c r="KW424" s="29"/>
      <c r="KX424" s="29"/>
      <c r="KY424" s="29"/>
      <c r="KZ424" s="29"/>
      <c r="LA424" s="29"/>
      <c r="LB424" s="29"/>
      <c r="LC424" s="29"/>
      <c r="LD424" s="29"/>
      <c r="LE424" s="29"/>
      <c r="LF424" s="29"/>
      <c r="LG424" s="29"/>
      <c r="LH424" s="29"/>
      <c r="LI424" s="29"/>
      <c r="LJ424" s="29"/>
      <c r="LK424" s="29"/>
      <c r="LL424" s="29"/>
      <c r="LM424" s="29"/>
      <c r="LN424" s="29"/>
      <c r="LO424" s="29"/>
      <c r="LP424" s="29"/>
      <c r="LQ424" s="29"/>
      <c r="LR424" s="29"/>
      <c r="LS424" s="29"/>
      <c r="LT424" s="29"/>
      <c r="LU424" s="29"/>
      <c r="LV424" s="29"/>
      <c r="LW424" s="29"/>
      <c r="LX424" s="29"/>
      <c r="LY424" s="29"/>
      <c r="LZ424" s="29"/>
      <c r="MA424" s="29"/>
      <c r="MB424" s="29"/>
      <c r="MC424" s="29"/>
      <c r="MD424" s="29"/>
      <c r="ME424" s="29"/>
      <c r="MF424" s="29"/>
      <c r="MG424" s="29"/>
      <c r="MH424" s="29"/>
      <c r="MI424" s="29"/>
      <c r="MJ424" s="29"/>
      <c r="MK424" s="29"/>
      <c r="ML424" s="29"/>
      <c r="MM424" s="29"/>
      <c r="MN424" s="29"/>
      <c r="MO424" s="29"/>
      <c r="MP424" s="29"/>
      <c r="MQ424" s="29"/>
      <c r="MR424" s="29"/>
      <c r="MS424" s="29"/>
      <c r="MT424" s="29"/>
      <c r="MU424" s="29"/>
      <c r="MV424" s="29"/>
      <c r="MW424" s="29"/>
      <c r="MX424" s="29"/>
      <c r="MY424" s="29"/>
      <c r="MZ424" s="29"/>
      <c r="NA424" s="29"/>
      <c r="NB424" s="29"/>
      <c r="NC424" s="29"/>
      <c r="ND424" s="29"/>
      <c r="NE424" s="29"/>
      <c r="NF424" s="29"/>
      <c r="NG424" s="29"/>
      <c r="NH424" s="29"/>
      <c r="NI424" s="29"/>
      <c r="NJ424" s="29"/>
      <c r="NK424" s="29"/>
      <c r="NL424" s="29"/>
      <c r="NM424" s="29"/>
      <c r="NN424" s="29"/>
      <c r="NO424" s="29"/>
      <c r="NP424" s="29"/>
      <c r="NQ424" s="29"/>
      <c r="NR424" s="29"/>
      <c r="NS424" s="29"/>
      <c r="NT424" s="29"/>
      <c r="NU424" s="29"/>
      <c r="NV424" s="29"/>
      <c r="NW424" s="29"/>
      <c r="NX424" s="29"/>
      <c r="NY424" s="29"/>
      <c r="NZ424" s="29"/>
      <c r="OA424" s="29"/>
      <c r="OB424" s="29"/>
      <c r="OC424" s="29"/>
      <c r="OD424" s="29"/>
      <c r="OE424" s="29"/>
      <c r="OF424" s="29"/>
      <c r="OG424" s="29"/>
      <c r="OH424" s="29"/>
      <c r="OI424" s="29"/>
      <c r="OJ424" s="29"/>
      <c r="OK424" s="29"/>
      <c r="OL424" s="29"/>
      <c r="OM424" s="29"/>
      <c r="ON424" s="29"/>
      <c r="OO424" s="29"/>
      <c r="OP424" s="29"/>
      <c r="OQ424" s="29"/>
      <c r="OR424" s="29"/>
      <c r="OS424" s="29"/>
      <c r="OT424" s="29"/>
      <c r="OU424" s="29"/>
      <c r="OV424" s="29"/>
      <c r="OW424" s="29"/>
      <c r="OX424" s="29"/>
      <c r="OY424" s="29"/>
      <c r="OZ424" s="29"/>
      <c r="PA424" s="29"/>
      <c r="PB424" s="29"/>
      <c r="PC424" s="29"/>
      <c r="PD424" s="29"/>
      <c r="PE424" s="29"/>
      <c r="PF424" s="29"/>
      <c r="PG424" s="29"/>
      <c r="PH424" s="29"/>
      <c r="PI424" s="29"/>
      <c r="PJ424" s="29"/>
      <c r="PK424" s="29"/>
      <c r="PL424" s="29"/>
      <c r="PM424" s="29"/>
      <c r="PN424" s="29"/>
      <c r="PO424" s="29"/>
      <c r="PP424" s="29"/>
      <c r="PQ424" s="29"/>
      <c r="PR424" s="29"/>
      <c r="PS424" s="29"/>
      <c r="PT424" s="29"/>
      <c r="PU424" s="29"/>
      <c r="PV424" s="29"/>
      <c r="PW424" s="29"/>
      <c r="PX424" s="29"/>
      <c r="PY424" s="29"/>
      <c r="PZ424" s="29"/>
      <c r="QA424" s="29"/>
      <c r="QB424" s="29"/>
      <c r="QC424" s="29"/>
      <c r="QD424" s="29"/>
      <c r="QE424" s="29"/>
      <c r="QF424" s="29"/>
      <c r="QG424" s="29"/>
      <c r="QH424" s="29"/>
      <c r="QI424" s="29"/>
      <c r="QJ424" s="29"/>
      <c r="QK424" s="29"/>
      <c r="QL424" s="29"/>
      <c r="QM424" s="29"/>
      <c r="QN424" s="29"/>
      <c r="QO424" s="29"/>
      <c r="QP424" s="29"/>
      <c r="QQ424" s="29"/>
      <c r="QR424" s="29"/>
      <c r="QS424" s="29"/>
      <c r="QT424" s="29"/>
      <c r="QU424" s="29"/>
      <c r="QV424" s="29"/>
      <c r="QW424" s="29"/>
      <c r="QX424" s="29"/>
      <c r="QY424" s="29"/>
      <c r="QZ424" s="29"/>
      <c r="RA424" s="29"/>
      <c r="RB424" s="29"/>
      <c r="RC424" s="29"/>
      <c r="RD424" s="29"/>
      <c r="RE424" s="29"/>
      <c r="RF424" s="29"/>
      <c r="RG424" s="29"/>
      <c r="RH424" s="29"/>
      <c r="RI424" s="29"/>
      <c r="RJ424" s="29"/>
      <c r="RK424" s="29"/>
      <c r="RL424" s="29"/>
      <c r="RM424" s="29"/>
      <c r="RN424" s="29"/>
      <c r="RO424" s="29"/>
      <c r="RP424" s="29"/>
      <c r="RQ424" s="29"/>
      <c r="RR424" s="29"/>
      <c r="RS424" s="29"/>
      <c r="RT424" s="29"/>
      <c r="RU424" s="29"/>
      <c r="RV424" s="29"/>
      <c r="RW424" s="29"/>
      <c r="RX424" s="29"/>
      <c r="RY424" s="29"/>
      <c r="RZ424" s="29"/>
      <c r="SA424" s="29"/>
      <c r="SB424" s="29"/>
      <c r="SC424" s="29"/>
      <c r="SD424" s="29"/>
      <c r="SE424" s="29"/>
      <c r="SF424" s="29"/>
      <c r="SG424" s="29"/>
      <c r="SH424" s="29"/>
      <c r="SI424" s="29"/>
      <c r="SJ424" s="29"/>
      <c r="SK424" s="29"/>
      <c r="SL424" s="29"/>
      <c r="SM424" s="29"/>
      <c r="SN424" s="29"/>
      <c r="SO424" s="29"/>
      <c r="SP424" s="29"/>
      <c r="SQ424" s="29"/>
      <c r="SR424" s="29"/>
      <c r="SS424" s="29"/>
      <c r="ST424" s="29"/>
      <c r="SU424" s="29"/>
      <c r="SV424" s="29"/>
      <c r="SW424" s="29"/>
      <c r="SX424" s="29"/>
      <c r="SY424" s="29"/>
      <c r="SZ424" s="29"/>
      <c r="TA424" s="29"/>
      <c r="TB424" s="29"/>
      <c r="TC424" s="29"/>
      <c r="TD424" s="29"/>
      <c r="TE424" s="29"/>
      <c r="TF424" s="29"/>
      <c r="TG424" s="29"/>
      <c r="TH424" s="29"/>
      <c r="TI424" s="29"/>
      <c r="TJ424" s="29"/>
      <c r="TK424" s="29"/>
      <c r="TL424" s="29"/>
      <c r="TM424" s="29"/>
      <c r="TN424" s="29"/>
      <c r="TO424" s="29"/>
      <c r="TP424" s="29"/>
      <c r="TQ424" s="29"/>
      <c r="TR424" s="29"/>
      <c r="TS424" s="29"/>
      <c r="TT424" s="29"/>
      <c r="TU424" s="29"/>
      <c r="TV424" s="29"/>
      <c r="TW424" s="29"/>
      <c r="TX424" s="29"/>
      <c r="TY424" s="29"/>
      <c r="TZ424" s="29"/>
      <c r="UA424" s="29"/>
      <c r="UB424" s="29"/>
      <c r="UC424" s="29"/>
      <c r="UD424" s="29"/>
      <c r="UE424" s="29"/>
      <c r="UF424" s="29"/>
      <c r="UG424" s="29"/>
      <c r="UH424" s="29"/>
      <c r="UI424" s="29"/>
      <c r="UJ424" s="29"/>
      <c r="UK424" s="29"/>
      <c r="UL424" s="29"/>
      <c r="UM424" s="29"/>
      <c r="UN424" s="29"/>
      <c r="UO424" s="29"/>
      <c r="UP424" s="29"/>
      <c r="UQ424" s="29"/>
      <c r="UR424" s="29"/>
      <c r="US424" s="29"/>
      <c r="UT424" s="29"/>
      <c r="UU424" s="29"/>
      <c r="UV424" s="29"/>
      <c r="UW424" s="29"/>
      <c r="UX424" s="29"/>
      <c r="UY424" s="29"/>
      <c r="UZ424" s="29"/>
      <c r="VA424" s="29"/>
      <c r="VB424" s="29"/>
      <c r="VC424" s="29"/>
      <c r="VD424" s="29"/>
      <c r="VE424" s="29"/>
      <c r="VF424" s="29"/>
      <c r="VG424" s="29"/>
      <c r="VH424" s="29"/>
      <c r="VI424" s="29"/>
      <c r="VJ424" s="29"/>
      <c r="VK424" s="29"/>
      <c r="VL424" s="29"/>
      <c r="VM424" s="29"/>
      <c r="VN424" s="29"/>
      <c r="VO424" s="29"/>
      <c r="VP424" s="29"/>
      <c r="VQ424" s="29"/>
      <c r="VR424" s="29"/>
      <c r="VS424" s="29"/>
      <c r="VT424" s="29"/>
      <c r="VU424" s="29"/>
      <c r="VV424" s="29"/>
      <c r="VW424" s="29"/>
      <c r="VX424" s="29"/>
      <c r="VY424" s="29"/>
      <c r="VZ424" s="29"/>
      <c r="WA424" s="29"/>
      <c r="WB424" s="29"/>
      <c r="WC424" s="29"/>
      <c r="WD424" s="29"/>
      <c r="WE424" s="29"/>
      <c r="WF424" s="29"/>
      <c r="WG424" s="29"/>
      <c r="WH424" s="29"/>
      <c r="WI424" s="29"/>
      <c r="WJ424" s="29"/>
      <c r="WK424" s="29"/>
      <c r="WL424" s="29"/>
      <c r="WM424" s="29"/>
      <c r="WN424" s="29"/>
      <c r="WO424" s="29"/>
      <c r="WP424" s="29"/>
      <c r="WQ424" s="29"/>
      <c r="WR424" s="29"/>
      <c r="WS424" s="29"/>
      <c r="WT424" s="29"/>
      <c r="WU424" s="29"/>
      <c r="WV424" s="29"/>
      <c r="WW424" s="29"/>
      <c r="WX424" s="29"/>
      <c r="WY424" s="29"/>
      <c r="WZ424" s="29"/>
      <c r="XA424" s="29"/>
      <c r="XB424" s="29"/>
      <c r="XC424" s="29"/>
      <c r="XD424" s="29"/>
      <c r="XE424" s="29"/>
      <c r="XF424" s="29"/>
      <c r="XG424" s="29"/>
      <c r="XH424" s="29"/>
      <c r="XI424" s="29"/>
      <c r="XJ424" s="29"/>
      <c r="XK424" s="29"/>
      <c r="XL424" s="29"/>
      <c r="XM424" s="29"/>
      <c r="XN424" s="29"/>
      <c r="XO424" s="29"/>
      <c r="XP424" s="29"/>
      <c r="XQ424" s="29"/>
      <c r="XR424" s="29"/>
      <c r="XS424" s="29"/>
      <c r="XT424" s="29"/>
      <c r="XU424" s="29"/>
      <c r="XV424" s="29"/>
      <c r="XW424" s="29"/>
      <c r="XX424" s="29"/>
      <c r="XY424" s="29"/>
      <c r="XZ424" s="29"/>
      <c r="YA424" s="29"/>
      <c r="YB424" s="29"/>
      <c r="YC424" s="29"/>
      <c r="YD424" s="29"/>
      <c r="YE424" s="29"/>
      <c r="YF424" s="29"/>
      <c r="YG424" s="29"/>
      <c r="YH424" s="29"/>
      <c r="YI424" s="29"/>
      <c r="YJ424" s="29"/>
      <c r="YK424" s="29"/>
      <c r="YL424" s="29"/>
      <c r="YM424" s="29"/>
      <c r="YN424" s="29"/>
      <c r="YO424" s="29"/>
      <c r="YP424" s="29"/>
      <c r="YQ424" s="29"/>
      <c r="YR424" s="29"/>
      <c r="YS424" s="29"/>
      <c r="YT424" s="29"/>
      <c r="YU424" s="29"/>
      <c r="YV424" s="29"/>
      <c r="YW424" s="29"/>
      <c r="YX424" s="29"/>
      <c r="YY424" s="29"/>
      <c r="YZ424" s="29"/>
      <c r="ZA424" s="29"/>
      <c r="ZB424" s="29"/>
      <c r="ZC424" s="29"/>
      <c r="ZD424" s="29"/>
      <c r="ZE424" s="29"/>
      <c r="ZF424" s="29"/>
      <c r="ZG424" s="29"/>
      <c r="ZH424" s="29"/>
      <c r="ZI424" s="29"/>
      <c r="ZJ424" s="29"/>
      <c r="ZK424" s="29"/>
      <c r="ZL424" s="29"/>
      <c r="ZM424" s="29"/>
      <c r="ZN424" s="29"/>
      <c r="ZO424" s="29"/>
      <c r="ZP424" s="29"/>
      <c r="ZQ424" s="29"/>
      <c r="ZR424" s="29"/>
      <c r="ZS424" s="29"/>
      <c r="ZT424" s="29"/>
      <c r="ZU424" s="29"/>
      <c r="ZV424" s="29"/>
      <c r="ZW424" s="29"/>
      <c r="ZX424" s="29"/>
      <c r="ZY424" s="29"/>
      <c r="ZZ424" s="29"/>
      <c r="AAA424" s="29"/>
      <c r="AAB424" s="29"/>
      <c r="AAC424" s="29"/>
      <c r="AAD424" s="29"/>
      <c r="AAE424" s="29"/>
      <c r="AAF424" s="29"/>
      <c r="AAG424" s="29"/>
      <c r="AAH424" s="29"/>
      <c r="AAI424" s="29"/>
      <c r="AAJ424" s="29"/>
      <c r="AAK424" s="29"/>
      <c r="AAL424" s="29"/>
      <c r="AAM424" s="29"/>
      <c r="AAN424" s="29"/>
      <c r="AAO424" s="29"/>
      <c r="AAP424" s="29"/>
      <c r="AAQ424" s="29"/>
      <c r="AAR424" s="29"/>
      <c r="AAS424" s="29"/>
      <c r="AAT424" s="29"/>
      <c r="AAU424" s="29"/>
      <c r="AAV424" s="29"/>
      <c r="AAW424" s="29"/>
      <c r="AAX424" s="29"/>
      <c r="AAY424" s="29"/>
      <c r="AAZ424" s="29"/>
      <c r="ABA424" s="29"/>
      <c r="ABB424" s="29"/>
      <c r="ABC424" s="29"/>
      <c r="ABD424" s="29"/>
      <c r="ABE424" s="29"/>
      <c r="ABF424" s="29"/>
      <c r="ABG424" s="29"/>
      <c r="ABH424" s="29"/>
      <c r="ABI424" s="29"/>
      <c r="ABJ424" s="29"/>
      <c r="ABK424" s="29"/>
      <c r="ABL424" s="29"/>
      <c r="ABM424" s="29"/>
      <c r="ABN424" s="29"/>
      <c r="ABO424" s="29"/>
      <c r="ABP424" s="29"/>
      <c r="ABQ424" s="29"/>
      <c r="ABR424" s="29"/>
      <c r="ABS424" s="29"/>
      <c r="ABT424" s="29"/>
      <c r="ABU424" s="29"/>
      <c r="ABV424" s="29"/>
      <c r="ABW424" s="29"/>
      <c r="ABX424" s="29"/>
      <c r="ABY424" s="29"/>
      <c r="ABZ424" s="29"/>
      <c r="ACA424" s="29"/>
      <c r="ACB424" s="29"/>
      <c r="ACC424" s="29"/>
      <c r="ACD424" s="29"/>
      <c r="ACE424" s="29"/>
      <c r="ACF424" s="29"/>
      <c r="ACG424" s="29"/>
      <c r="ACH424" s="29"/>
      <c r="ACI424" s="29"/>
      <c r="ACJ424" s="29"/>
      <c r="ACK424" s="29"/>
      <c r="ACL424" s="29"/>
      <c r="ACM424" s="29"/>
      <c r="ACN424" s="29"/>
      <c r="ACO424" s="29"/>
      <c r="ACP424" s="29"/>
      <c r="ACQ424" s="29"/>
      <c r="ACR424" s="29"/>
      <c r="ACS424" s="29"/>
      <c r="ACT424" s="29"/>
      <c r="ACU424" s="29"/>
      <c r="ACV424" s="29"/>
      <c r="ACW424" s="29"/>
      <c r="ACX424" s="29"/>
      <c r="ACY424" s="29"/>
      <c r="ACZ424" s="29"/>
      <c r="ADA424" s="29"/>
      <c r="ADB424" s="29"/>
      <c r="ADC424" s="29"/>
      <c r="ADD424" s="29"/>
      <c r="ADE424" s="29"/>
      <c r="ADF424" s="29"/>
      <c r="ADG424" s="29"/>
      <c r="ADH424" s="29"/>
      <c r="ADI424" s="29"/>
      <c r="ADJ424" s="29"/>
      <c r="ADK424" s="29"/>
      <c r="ADL424" s="29"/>
      <c r="ADM424" s="29"/>
      <c r="ADN424" s="29"/>
      <c r="ADO424" s="29"/>
      <c r="ADP424" s="29"/>
      <c r="ADQ424" s="29"/>
      <c r="ADR424" s="29"/>
      <c r="ADS424" s="29"/>
      <c r="ADT424" s="29"/>
      <c r="ADU424" s="29"/>
      <c r="ADV424" s="29"/>
      <c r="ADW424" s="29"/>
      <c r="ADX424" s="29"/>
      <c r="ADY424" s="29"/>
      <c r="ADZ424" s="29"/>
      <c r="AEA424" s="29"/>
      <c r="AEB424" s="29"/>
      <c r="AEC424" s="29"/>
      <c r="AED424" s="29"/>
      <c r="AEE424" s="29"/>
      <c r="AEF424" s="29"/>
      <c r="AEG424" s="29"/>
      <c r="AEH424" s="29"/>
      <c r="AEI424" s="29"/>
      <c r="AEJ424" s="29"/>
      <c r="AEK424" s="29"/>
      <c r="AEL424" s="29"/>
      <c r="AEM424" s="29"/>
      <c r="AEN424" s="29"/>
      <c r="AEO424" s="29"/>
      <c r="AEP424" s="29"/>
      <c r="AEQ424" s="29"/>
      <c r="AER424" s="29"/>
      <c r="AES424" s="29"/>
      <c r="AET424" s="29"/>
      <c r="AEU424" s="29"/>
      <c r="AEV424" s="29"/>
      <c r="AEW424" s="29"/>
      <c r="AEX424" s="29"/>
      <c r="AEY424" s="29"/>
      <c r="AEZ424" s="29"/>
      <c r="AFA424" s="29"/>
      <c r="AFB424" s="29"/>
      <c r="AFC424" s="29"/>
      <c r="AFD424" s="29"/>
      <c r="AFE424" s="29"/>
      <c r="AFF424" s="29"/>
      <c r="AFG424" s="29"/>
      <c r="AFH424" s="29"/>
      <c r="AFI424" s="29"/>
      <c r="AFJ424" s="29"/>
      <c r="AFK424" s="29"/>
      <c r="AFL424" s="29"/>
      <c r="AFM424" s="29"/>
      <c r="AFN424" s="29"/>
      <c r="AFO424" s="29"/>
      <c r="AFP424" s="29"/>
      <c r="AFQ424" s="29"/>
      <c r="AFR424" s="29"/>
      <c r="AFS424" s="29"/>
      <c r="AFT424" s="29"/>
      <c r="AFU424" s="29"/>
      <c r="AFV424" s="29"/>
      <c r="AFW424" s="29"/>
      <c r="AFX424" s="29"/>
      <c r="AFY424" s="29"/>
      <c r="AFZ424" s="29"/>
      <c r="AGA424" s="29"/>
      <c r="AGB424" s="29"/>
      <c r="AGC424" s="29"/>
      <c r="AGD424" s="29"/>
      <c r="AGE424" s="29"/>
      <c r="AGF424" s="29"/>
      <c r="AGG424" s="29"/>
      <c r="AGH424" s="29"/>
      <c r="AGI424" s="29"/>
      <c r="AGJ424" s="29"/>
      <c r="AGK424" s="29"/>
      <c r="AGL424" s="29"/>
      <c r="AGM424" s="29"/>
      <c r="AGN424" s="29"/>
      <c r="AGO424" s="29"/>
      <c r="AGP424" s="29"/>
      <c r="AGQ424" s="29"/>
      <c r="AGR424" s="29"/>
      <c r="AGS424" s="29"/>
      <c r="AGT424" s="29"/>
      <c r="AGU424" s="29"/>
      <c r="AGV424" s="29"/>
      <c r="AGW424" s="29"/>
      <c r="AGX424" s="29"/>
      <c r="AGY424" s="29"/>
      <c r="AGZ424" s="29"/>
      <c r="AHA424" s="29"/>
      <c r="AHB424" s="29"/>
      <c r="AHC424" s="29"/>
      <c r="AHD424" s="29"/>
      <c r="AHE424" s="29"/>
      <c r="AHF424" s="29"/>
      <c r="AHG424" s="29"/>
      <c r="AHH424" s="29"/>
      <c r="AHI424" s="29"/>
      <c r="AHJ424" s="29"/>
      <c r="AHK424" s="29"/>
      <c r="AHL424" s="29"/>
      <c r="AHM424" s="29"/>
      <c r="AHN424" s="29"/>
      <c r="AHO424" s="29"/>
      <c r="AHP424" s="29"/>
      <c r="AHQ424" s="29"/>
      <c r="AHR424" s="29"/>
      <c r="AHS424" s="29"/>
      <c r="AHT424" s="29"/>
      <c r="AHU424" s="29"/>
      <c r="AHV424" s="29"/>
      <c r="AHW424" s="29"/>
      <c r="AHX424" s="29"/>
      <c r="AHY424" s="29"/>
      <c r="AHZ424" s="29"/>
      <c r="AIA424" s="29"/>
      <c r="AIB424" s="29"/>
      <c r="AIC424" s="29"/>
      <c r="AID424" s="29"/>
      <c r="AIE424" s="29"/>
      <c r="AIF424" s="29"/>
      <c r="AIG424" s="29"/>
      <c r="AIH424" s="29"/>
      <c r="AII424" s="29"/>
      <c r="AIJ424" s="29"/>
      <c r="AIK424" s="29"/>
      <c r="AIL424" s="29"/>
      <c r="AIM424" s="29"/>
      <c r="AIN424" s="29"/>
      <c r="AIO424" s="29"/>
      <c r="AIP424" s="29"/>
      <c r="AIQ424" s="29"/>
      <c r="AIR424" s="29"/>
      <c r="AIS424" s="29"/>
      <c r="AIT424" s="29"/>
      <c r="AIU424" s="29"/>
      <c r="AIV424" s="29"/>
      <c r="AIW424" s="29"/>
      <c r="AIX424" s="29"/>
      <c r="AIY424" s="29"/>
      <c r="AIZ424" s="29"/>
      <c r="AJA424" s="29"/>
      <c r="AJB424" s="29"/>
      <c r="AJC424" s="29"/>
      <c r="AJD424" s="29"/>
      <c r="AJE424" s="29"/>
      <c r="AJF424" s="29"/>
      <c r="AJG424" s="29"/>
      <c r="AJH424" s="29"/>
      <c r="AJI424" s="29"/>
      <c r="AJJ424" s="29"/>
      <c r="AJK424" s="29"/>
      <c r="AJL424" s="29"/>
      <c r="AJM424" s="29"/>
      <c r="AJN424" s="29"/>
      <c r="AJO424" s="29"/>
      <c r="AJP424" s="29"/>
      <c r="AJQ424" s="29"/>
      <c r="AJR424" s="29"/>
      <c r="AJS424" s="29"/>
      <c r="AJT424" s="29"/>
      <c r="AJU424" s="29"/>
      <c r="AJV424" s="29"/>
      <c r="AJW424" s="29"/>
      <c r="AJX424" s="29"/>
      <c r="AJY424" s="29"/>
      <c r="AJZ424" s="29"/>
      <c r="AKA424" s="29"/>
      <c r="AKB424" s="29"/>
      <c r="AKC424" s="29"/>
      <c r="AKD424" s="29"/>
      <c r="AKE424" s="29"/>
      <c r="AKF424" s="29"/>
      <c r="AKG424" s="29"/>
      <c r="AKH424" s="29"/>
      <c r="AKI424" s="29"/>
      <c r="AKJ424" s="29"/>
      <c r="AKK424" s="29"/>
      <c r="AKL424" s="29"/>
      <c r="AKM424" s="29"/>
      <c r="AKN424" s="29"/>
      <c r="AKO424" s="29"/>
      <c r="AKP424" s="29"/>
      <c r="AKQ424" s="29"/>
      <c r="AKR424" s="29"/>
      <c r="AKS424" s="29"/>
      <c r="AKT424" s="29"/>
      <c r="AKU424" s="29"/>
      <c r="AKV424" s="29"/>
      <c r="AKW424" s="29"/>
      <c r="AKX424" s="29"/>
      <c r="AKY424" s="29"/>
      <c r="AKZ424" s="29"/>
      <c r="ALA424" s="29"/>
      <c r="ALB424" s="29"/>
      <c r="ALC424" s="29"/>
      <c r="ALD424" s="29"/>
      <c r="ALE424" s="29"/>
      <c r="ALF424" s="29"/>
      <c r="ALG424" s="29"/>
      <c r="ALH424" s="29"/>
      <c r="ALI424" s="29"/>
      <c r="ALJ424" s="29"/>
      <c r="ALK424" s="29"/>
      <c r="ALL424" s="29"/>
      <c r="ALM424" s="29"/>
      <c r="ALN424" s="29"/>
      <c r="ALO424" s="29"/>
      <c r="ALP424" s="29"/>
      <c r="ALQ424" s="29"/>
      <c r="ALR424" s="29"/>
      <c r="ALS424" s="29"/>
      <c r="ALT424" s="29"/>
      <c r="ALU424" s="29"/>
      <c r="ALV424" s="29"/>
      <c r="ALW424" s="29"/>
      <c r="ALX424" s="29"/>
      <c r="ALY424" s="29"/>
      <c r="ALZ424" s="29"/>
      <c r="AMA424" s="29"/>
      <c r="AMB424" s="29"/>
      <c r="AMC424" s="29"/>
      <c r="AMD424" s="29"/>
      <c r="AME424" s="29"/>
      <c r="AMF424" s="29"/>
      <c r="AMG424" s="29"/>
      <c r="AMH424" s="29"/>
      <c r="AMI424" s="29"/>
      <c r="AMJ424" s="29"/>
      <c r="AMK424" s="29"/>
      <c r="AML424" s="29"/>
      <c r="AMM424" s="29"/>
      <c r="AMN424" s="29"/>
      <c r="AMO424" s="29"/>
      <c r="AMP424" s="29"/>
      <c r="AMQ424" s="29"/>
      <c r="AMR424" s="29"/>
      <c r="AMS424" s="29"/>
      <c r="AMT424" s="29"/>
      <c r="AMU424" s="29"/>
      <c r="AMV424" s="29"/>
      <c r="AMW424" s="29"/>
      <c r="AMX424" s="29"/>
      <c r="AMY424" s="29"/>
      <c r="AMZ424" s="29"/>
      <c r="ANA424" s="29"/>
      <c r="ANB424" s="29"/>
    </row>
    <row r="425" spans="1:1042" s="18" customFormat="1" x14ac:dyDescent="0.25">
      <c r="C425" s="6" t="str">
        <f t="shared" si="217"/>
        <v>(generic)</v>
      </c>
      <c r="D425" s="6" t="str">
        <f t="shared" si="218"/>
        <v>tier 3  (40+ gal)</v>
      </c>
      <c r="E425" s="6">
        <f t="shared" si="242"/>
        <v>990273</v>
      </c>
      <c r="F425" s="55">
        <f t="shared" si="252"/>
        <v>40</v>
      </c>
      <c r="G425" s="6" t="str">
        <f t="shared" si="219"/>
        <v>AWHSTier3Generic40</v>
      </c>
      <c r="H425" s="117">
        <f t="shared" si="253"/>
        <v>0</v>
      </c>
      <c r="I425" s="157" t="str">
        <f t="shared" si="243"/>
        <v>Tier3Generic40</v>
      </c>
      <c r="J425" s="91" t="s">
        <v>192</v>
      </c>
      <c r="K425" s="32">
        <v>3</v>
      </c>
      <c r="L425" s="75">
        <f t="shared" ref="L425:L427" si="267">VLOOKUP( M425, $M$2:$N$21, 2, FALSE )</f>
        <v>99</v>
      </c>
      <c r="M425" s="12" t="s">
        <v>214</v>
      </c>
      <c r="N425" s="123">
        <v>2</v>
      </c>
      <c r="O425" s="62">
        <f xml:space="preserve"> (L425*10000) + (N425*100) + VLOOKUP( U425, $R$2:$T$61, 2, FALSE )</f>
        <v>990273</v>
      </c>
      <c r="P425" s="138" t="str">
        <f t="shared" ref="P425:P427" si="268">R425 &amp; "  (" &amp; S425 &amp; "+ gal" &amp; IF(W425&gt;0, ", JA13)", ")")</f>
        <v>tier 3  (40+ gal)</v>
      </c>
      <c r="Q425" s="156">
        <f>COUNTIF(P$64:P$428, P425)</f>
        <v>1</v>
      </c>
      <c r="R425" s="21" t="s">
        <v>731</v>
      </c>
      <c r="S425" s="117">
        <v>40</v>
      </c>
      <c r="T425" s="30" t="s">
        <v>725</v>
      </c>
      <c r="U425" s="80" t="s">
        <v>725</v>
      </c>
      <c r="V425" s="85" t="str">
        <f>VLOOKUP( U425, $R$2:$T$61, 3, FALSE )</f>
        <v>AWHSTier3Generic40</v>
      </c>
      <c r="W425" s="116">
        <v>0</v>
      </c>
      <c r="X425" s="45">
        <v>0</v>
      </c>
      <c r="Y425" s="47">
        <v>0</v>
      </c>
      <c r="Z425" s="44"/>
      <c r="AA425" s="127" t="str">
        <f t="shared" si="230"/>
        <v>2,     990273,   "tier 3  (40+ gal)"</v>
      </c>
      <c r="AB425" s="129" t="str">
        <f t="shared" si="199"/>
        <v>(generic)</v>
      </c>
      <c r="AC425" s="80" t="s">
        <v>869</v>
      </c>
      <c r="AD425" s="154">
        <f>COUNTIF(AC$64:AC$428, AC425)</f>
        <v>1</v>
      </c>
      <c r="AE425" s="127" t="str">
        <f t="shared" si="231"/>
        <v xml:space="preserve">          case  tier 3  (40+ gal)   :   "Tier3Generic40"</v>
      </c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29"/>
      <c r="CC425" s="29"/>
      <c r="CD425" s="29"/>
      <c r="CE425" s="29"/>
      <c r="CF425" s="29"/>
      <c r="CG425" s="29"/>
      <c r="CH425" s="29"/>
      <c r="CI425" s="29"/>
      <c r="CJ425" s="29"/>
      <c r="CK425" s="29"/>
      <c r="CL425" s="29"/>
      <c r="CM425" s="29"/>
      <c r="CN425" s="29"/>
      <c r="CO425" s="29"/>
      <c r="CP425" s="29"/>
      <c r="CQ425" s="29"/>
      <c r="CR425" s="29"/>
      <c r="CS425" s="29"/>
      <c r="CT425" s="29"/>
      <c r="CU425" s="29"/>
      <c r="CV425" s="29"/>
      <c r="CW425" s="29"/>
      <c r="CX425" s="29"/>
      <c r="CY425" s="29"/>
      <c r="CZ425" s="29"/>
      <c r="DA425" s="29"/>
      <c r="DB425" s="29"/>
      <c r="DC425" s="29"/>
      <c r="DD425" s="29"/>
      <c r="DE425" s="29"/>
      <c r="DF425" s="29"/>
      <c r="DG425" s="29"/>
      <c r="DH425" s="29"/>
      <c r="DI425" s="29"/>
      <c r="DJ425" s="29"/>
      <c r="DK425" s="29"/>
      <c r="DL425" s="29"/>
      <c r="DM425" s="29"/>
      <c r="DN425" s="29"/>
      <c r="DO425" s="29"/>
      <c r="DP425" s="29"/>
      <c r="DQ425" s="29"/>
      <c r="DR425" s="29"/>
      <c r="DS425" s="29"/>
      <c r="DT425" s="29"/>
      <c r="DU425" s="29"/>
      <c r="DV425" s="29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29"/>
      <c r="EK425" s="29"/>
      <c r="EL425" s="29"/>
      <c r="EM425" s="29"/>
      <c r="EN425" s="29"/>
      <c r="EO425" s="29"/>
      <c r="EP425" s="29"/>
      <c r="EQ425" s="29"/>
      <c r="ER425" s="29"/>
      <c r="ES425" s="29"/>
      <c r="ET425" s="29"/>
      <c r="EU425" s="29"/>
      <c r="EV425" s="29"/>
      <c r="EW425" s="29"/>
      <c r="EX425" s="29"/>
      <c r="EY425" s="29"/>
      <c r="EZ425" s="29"/>
      <c r="FA425" s="29"/>
      <c r="FB425" s="29"/>
      <c r="FC425" s="29"/>
      <c r="FD425" s="29"/>
      <c r="FE425" s="29"/>
      <c r="FF425" s="29"/>
      <c r="FG425" s="29"/>
      <c r="FH425" s="29"/>
      <c r="FI425" s="29"/>
      <c r="FJ425" s="29"/>
      <c r="FK425" s="29"/>
      <c r="FL425" s="29"/>
      <c r="FM425" s="29"/>
      <c r="FN425" s="29"/>
      <c r="FO425" s="29"/>
      <c r="FP425" s="29"/>
      <c r="FQ425" s="29"/>
      <c r="FR425" s="29"/>
      <c r="FS425" s="29"/>
      <c r="FT425" s="29"/>
      <c r="FU425" s="29"/>
      <c r="FV425" s="29"/>
      <c r="FW425" s="29"/>
      <c r="FX425" s="29"/>
      <c r="FY425" s="29"/>
      <c r="FZ425" s="29"/>
      <c r="GA425" s="29"/>
      <c r="GB425" s="29"/>
      <c r="GC425" s="29"/>
      <c r="GD425" s="29"/>
      <c r="GE425" s="29"/>
      <c r="GF425" s="29"/>
      <c r="GG425" s="29"/>
      <c r="GH425" s="29"/>
      <c r="GI425" s="29"/>
      <c r="GJ425" s="29"/>
      <c r="GK425" s="29"/>
      <c r="GL425" s="29"/>
      <c r="GM425" s="29"/>
      <c r="GN425" s="29"/>
      <c r="GO425" s="29"/>
      <c r="GP425" s="29"/>
      <c r="GQ425" s="29"/>
      <c r="GR425" s="29"/>
      <c r="GS425" s="29"/>
      <c r="GT425" s="29"/>
      <c r="GU425" s="29"/>
      <c r="GV425" s="29"/>
      <c r="GW425" s="29"/>
      <c r="GX425" s="29"/>
      <c r="GY425" s="29"/>
      <c r="GZ425" s="29"/>
      <c r="HA425" s="29"/>
      <c r="HB425" s="29"/>
      <c r="HC425" s="29"/>
      <c r="HD425" s="29"/>
      <c r="HE425" s="29"/>
      <c r="HF425" s="29"/>
      <c r="HG425" s="29"/>
      <c r="HH425" s="29"/>
      <c r="HI425" s="29"/>
      <c r="HJ425" s="29"/>
      <c r="HK425" s="29"/>
      <c r="HL425" s="29"/>
      <c r="HM425" s="29"/>
      <c r="HN425" s="29"/>
      <c r="HO425" s="29"/>
      <c r="HP425" s="29"/>
      <c r="HQ425" s="29"/>
      <c r="HR425" s="29"/>
      <c r="HS425" s="29"/>
      <c r="HT425" s="29"/>
      <c r="HU425" s="29"/>
      <c r="HV425" s="29"/>
      <c r="HW425" s="29"/>
      <c r="HX425" s="29"/>
      <c r="HY425" s="29"/>
      <c r="HZ425" s="29"/>
      <c r="IA425" s="29"/>
      <c r="IB425" s="29"/>
      <c r="IC425" s="29"/>
      <c r="ID425" s="29"/>
      <c r="IE425" s="29"/>
      <c r="IF425" s="29"/>
      <c r="IG425" s="29"/>
      <c r="IH425" s="29"/>
      <c r="II425" s="29"/>
      <c r="IJ425" s="29"/>
      <c r="IK425" s="29"/>
      <c r="IL425" s="29"/>
      <c r="IM425" s="29"/>
      <c r="IN425" s="29"/>
      <c r="IO425" s="29"/>
      <c r="IP425" s="29"/>
      <c r="IQ425" s="29"/>
      <c r="IR425" s="29"/>
      <c r="IS425" s="29"/>
      <c r="IT425" s="29"/>
      <c r="IU425" s="29"/>
      <c r="IV425" s="29"/>
      <c r="IW425" s="29"/>
      <c r="IX425" s="29"/>
      <c r="IY425" s="29"/>
      <c r="IZ425" s="29"/>
      <c r="JA425" s="29"/>
      <c r="JB425" s="29"/>
      <c r="JC425" s="29"/>
      <c r="JD425" s="29"/>
      <c r="JE425" s="29"/>
      <c r="JF425" s="29"/>
      <c r="JG425" s="29"/>
      <c r="JH425" s="29"/>
      <c r="JI425" s="29"/>
      <c r="JJ425" s="29"/>
      <c r="JK425" s="29"/>
      <c r="JL425" s="29"/>
      <c r="JM425" s="29"/>
      <c r="JN425" s="29"/>
      <c r="JO425" s="29"/>
      <c r="JP425" s="29"/>
      <c r="JQ425" s="29"/>
      <c r="JR425" s="29"/>
      <c r="JS425" s="29"/>
      <c r="JT425" s="29"/>
      <c r="JU425" s="29"/>
      <c r="JV425" s="29"/>
      <c r="JW425" s="29"/>
      <c r="JX425" s="29"/>
      <c r="JY425" s="29"/>
      <c r="JZ425" s="29"/>
      <c r="KA425" s="29"/>
      <c r="KB425" s="29"/>
      <c r="KC425" s="29"/>
      <c r="KD425" s="29"/>
      <c r="KE425" s="29"/>
      <c r="KF425" s="29"/>
      <c r="KG425" s="29"/>
      <c r="KH425" s="29"/>
      <c r="KI425" s="29"/>
      <c r="KJ425" s="29"/>
      <c r="KK425" s="29"/>
      <c r="KL425" s="29"/>
      <c r="KM425" s="29"/>
      <c r="KN425" s="29"/>
      <c r="KO425" s="29"/>
      <c r="KP425" s="29"/>
      <c r="KQ425" s="29"/>
      <c r="KR425" s="29"/>
      <c r="KS425" s="29"/>
      <c r="KT425" s="29"/>
      <c r="KU425" s="29"/>
      <c r="KV425" s="29"/>
      <c r="KW425" s="29"/>
      <c r="KX425" s="29"/>
      <c r="KY425" s="29"/>
      <c r="KZ425" s="29"/>
      <c r="LA425" s="29"/>
      <c r="LB425" s="29"/>
      <c r="LC425" s="29"/>
      <c r="LD425" s="29"/>
      <c r="LE425" s="29"/>
      <c r="LF425" s="29"/>
      <c r="LG425" s="29"/>
      <c r="LH425" s="29"/>
      <c r="LI425" s="29"/>
      <c r="LJ425" s="29"/>
      <c r="LK425" s="29"/>
      <c r="LL425" s="29"/>
      <c r="LM425" s="29"/>
      <c r="LN425" s="29"/>
      <c r="LO425" s="29"/>
      <c r="LP425" s="29"/>
      <c r="LQ425" s="29"/>
      <c r="LR425" s="29"/>
      <c r="LS425" s="29"/>
      <c r="LT425" s="29"/>
      <c r="LU425" s="29"/>
      <c r="LV425" s="29"/>
      <c r="LW425" s="29"/>
      <c r="LX425" s="29"/>
      <c r="LY425" s="29"/>
      <c r="LZ425" s="29"/>
      <c r="MA425" s="29"/>
      <c r="MB425" s="29"/>
      <c r="MC425" s="29"/>
      <c r="MD425" s="29"/>
      <c r="ME425" s="29"/>
      <c r="MF425" s="29"/>
      <c r="MG425" s="29"/>
      <c r="MH425" s="29"/>
      <c r="MI425" s="29"/>
      <c r="MJ425" s="29"/>
      <c r="MK425" s="29"/>
      <c r="ML425" s="29"/>
      <c r="MM425" s="29"/>
      <c r="MN425" s="29"/>
      <c r="MO425" s="29"/>
      <c r="MP425" s="29"/>
      <c r="MQ425" s="29"/>
      <c r="MR425" s="29"/>
      <c r="MS425" s="29"/>
      <c r="MT425" s="29"/>
      <c r="MU425" s="29"/>
      <c r="MV425" s="29"/>
      <c r="MW425" s="29"/>
      <c r="MX425" s="29"/>
      <c r="MY425" s="29"/>
      <c r="MZ425" s="29"/>
      <c r="NA425" s="29"/>
      <c r="NB425" s="29"/>
      <c r="NC425" s="29"/>
      <c r="ND425" s="29"/>
      <c r="NE425" s="29"/>
      <c r="NF425" s="29"/>
      <c r="NG425" s="29"/>
      <c r="NH425" s="29"/>
      <c r="NI425" s="29"/>
      <c r="NJ425" s="29"/>
      <c r="NK425" s="29"/>
      <c r="NL425" s="29"/>
      <c r="NM425" s="29"/>
      <c r="NN425" s="29"/>
      <c r="NO425" s="29"/>
      <c r="NP425" s="29"/>
      <c r="NQ425" s="29"/>
      <c r="NR425" s="29"/>
      <c r="NS425" s="29"/>
      <c r="NT425" s="29"/>
      <c r="NU425" s="29"/>
      <c r="NV425" s="29"/>
      <c r="NW425" s="29"/>
      <c r="NX425" s="29"/>
      <c r="NY425" s="29"/>
      <c r="NZ425" s="29"/>
      <c r="OA425" s="29"/>
      <c r="OB425" s="29"/>
      <c r="OC425" s="29"/>
      <c r="OD425" s="29"/>
      <c r="OE425" s="29"/>
      <c r="OF425" s="29"/>
      <c r="OG425" s="29"/>
      <c r="OH425" s="29"/>
      <c r="OI425" s="29"/>
      <c r="OJ425" s="29"/>
      <c r="OK425" s="29"/>
      <c r="OL425" s="29"/>
      <c r="OM425" s="29"/>
      <c r="ON425" s="29"/>
      <c r="OO425" s="29"/>
      <c r="OP425" s="29"/>
      <c r="OQ425" s="29"/>
      <c r="OR425" s="29"/>
      <c r="OS425" s="29"/>
      <c r="OT425" s="29"/>
      <c r="OU425" s="29"/>
      <c r="OV425" s="29"/>
      <c r="OW425" s="29"/>
      <c r="OX425" s="29"/>
      <c r="OY425" s="29"/>
      <c r="OZ425" s="29"/>
      <c r="PA425" s="29"/>
      <c r="PB425" s="29"/>
      <c r="PC425" s="29"/>
      <c r="PD425" s="29"/>
      <c r="PE425" s="29"/>
      <c r="PF425" s="29"/>
      <c r="PG425" s="29"/>
      <c r="PH425" s="29"/>
      <c r="PI425" s="29"/>
      <c r="PJ425" s="29"/>
      <c r="PK425" s="29"/>
      <c r="PL425" s="29"/>
      <c r="PM425" s="29"/>
      <c r="PN425" s="29"/>
      <c r="PO425" s="29"/>
      <c r="PP425" s="29"/>
      <c r="PQ425" s="29"/>
      <c r="PR425" s="29"/>
      <c r="PS425" s="29"/>
      <c r="PT425" s="29"/>
      <c r="PU425" s="29"/>
      <c r="PV425" s="29"/>
      <c r="PW425" s="29"/>
      <c r="PX425" s="29"/>
      <c r="PY425" s="29"/>
      <c r="PZ425" s="29"/>
      <c r="QA425" s="29"/>
      <c r="QB425" s="29"/>
      <c r="QC425" s="29"/>
      <c r="QD425" s="29"/>
      <c r="QE425" s="29"/>
      <c r="QF425" s="29"/>
      <c r="QG425" s="29"/>
      <c r="QH425" s="29"/>
      <c r="QI425" s="29"/>
      <c r="QJ425" s="29"/>
      <c r="QK425" s="29"/>
      <c r="QL425" s="29"/>
      <c r="QM425" s="29"/>
      <c r="QN425" s="29"/>
      <c r="QO425" s="29"/>
      <c r="QP425" s="29"/>
      <c r="QQ425" s="29"/>
      <c r="QR425" s="29"/>
      <c r="QS425" s="29"/>
      <c r="QT425" s="29"/>
      <c r="QU425" s="29"/>
      <c r="QV425" s="29"/>
      <c r="QW425" s="29"/>
      <c r="QX425" s="29"/>
      <c r="QY425" s="29"/>
      <c r="QZ425" s="29"/>
      <c r="RA425" s="29"/>
      <c r="RB425" s="29"/>
      <c r="RC425" s="29"/>
      <c r="RD425" s="29"/>
      <c r="RE425" s="29"/>
      <c r="RF425" s="29"/>
      <c r="RG425" s="29"/>
      <c r="RH425" s="29"/>
      <c r="RI425" s="29"/>
      <c r="RJ425" s="29"/>
      <c r="RK425" s="29"/>
      <c r="RL425" s="29"/>
      <c r="RM425" s="29"/>
      <c r="RN425" s="29"/>
      <c r="RO425" s="29"/>
      <c r="RP425" s="29"/>
      <c r="RQ425" s="29"/>
      <c r="RR425" s="29"/>
      <c r="RS425" s="29"/>
      <c r="RT425" s="29"/>
      <c r="RU425" s="29"/>
      <c r="RV425" s="29"/>
      <c r="RW425" s="29"/>
      <c r="RX425" s="29"/>
      <c r="RY425" s="29"/>
      <c r="RZ425" s="29"/>
      <c r="SA425" s="29"/>
      <c r="SB425" s="29"/>
      <c r="SC425" s="29"/>
      <c r="SD425" s="29"/>
      <c r="SE425" s="29"/>
      <c r="SF425" s="29"/>
      <c r="SG425" s="29"/>
      <c r="SH425" s="29"/>
      <c r="SI425" s="29"/>
      <c r="SJ425" s="29"/>
      <c r="SK425" s="29"/>
      <c r="SL425" s="29"/>
      <c r="SM425" s="29"/>
      <c r="SN425" s="29"/>
      <c r="SO425" s="29"/>
      <c r="SP425" s="29"/>
      <c r="SQ425" s="29"/>
      <c r="SR425" s="29"/>
      <c r="SS425" s="29"/>
      <c r="ST425" s="29"/>
      <c r="SU425" s="29"/>
      <c r="SV425" s="29"/>
      <c r="SW425" s="29"/>
      <c r="SX425" s="29"/>
      <c r="SY425" s="29"/>
      <c r="SZ425" s="29"/>
      <c r="TA425" s="29"/>
      <c r="TB425" s="29"/>
      <c r="TC425" s="29"/>
      <c r="TD425" s="29"/>
      <c r="TE425" s="29"/>
      <c r="TF425" s="29"/>
      <c r="TG425" s="29"/>
      <c r="TH425" s="29"/>
      <c r="TI425" s="29"/>
      <c r="TJ425" s="29"/>
      <c r="TK425" s="29"/>
      <c r="TL425" s="29"/>
      <c r="TM425" s="29"/>
      <c r="TN425" s="29"/>
      <c r="TO425" s="29"/>
      <c r="TP425" s="29"/>
      <c r="TQ425" s="29"/>
      <c r="TR425" s="29"/>
      <c r="TS425" s="29"/>
      <c r="TT425" s="29"/>
      <c r="TU425" s="29"/>
      <c r="TV425" s="29"/>
      <c r="TW425" s="29"/>
      <c r="TX425" s="29"/>
      <c r="TY425" s="29"/>
      <c r="TZ425" s="29"/>
      <c r="UA425" s="29"/>
      <c r="UB425" s="29"/>
      <c r="UC425" s="29"/>
      <c r="UD425" s="29"/>
      <c r="UE425" s="29"/>
      <c r="UF425" s="29"/>
      <c r="UG425" s="29"/>
      <c r="UH425" s="29"/>
      <c r="UI425" s="29"/>
      <c r="UJ425" s="29"/>
      <c r="UK425" s="29"/>
      <c r="UL425" s="29"/>
      <c r="UM425" s="29"/>
      <c r="UN425" s="29"/>
      <c r="UO425" s="29"/>
      <c r="UP425" s="29"/>
      <c r="UQ425" s="29"/>
      <c r="UR425" s="29"/>
      <c r="US425" s="29"/>
      <c r="UT425" s="29"/>
      <c r="UU425" s="29"/>
      <c r="UV425" s="29"/>
      <c r="UW425" s="29"/>
      <c r="UX425" s="29"/>
      <c r="UY425" s="29"/>
      <c r="UZ425" s="29"/>
      <c r="VA425" s="29"/>
      <c r="VB425" s="29"/>
      <c r="VC425" s="29"/>
      <c r="VD425" s="29"/>
      <c r="VE425" s="29"/>
      <c r="VF425" s="29"/>
      <c r="VG425" s="29"/>
      <c r="VH425" s="29"/>
      <c r="VI425" s="29"/>
      <c r="VJ425" s="29"/>
      <c r="VK425" s="29"/>
      <c r="VL425" s="29"/>
      <c r="VM425" s="29"/>
      <c r="VN425" s="29"/>
      <c r="VO425" s="29"/>
      <c r="VP425" s="29"/>
      <c r="VQ425" s="29"/>
      <c r="VR425" s="29"/>
      <c r="VS425" s="29"/>
      <c r="VT425" s="29"/>
      <c r="VU425" s="29"/>
      <c r="VV425" s="29"/>
      <c r="VW425" s="29"/>
      <c r="VX425" s="29"/>
      <c r="VY425" s="29"/>
      <c r="VZ425" s="29"/>
      <c r="WA425" s="29"/>
      <c r="WB425" s="29"/>
      <c r="WC425" s="29"/>
      <c r="WD425" s="29"/>
      <c r="WE425" s="29"/>
      <c r="WF425" s="29"/>
      <c r="WG425" s="29"/>
      <c r="WH425" s="29"/>
      <c r="WI425" s="29"/>
      <c r="WJ425" s="29"/>
      <c r="WK425" s="29"/>
      <c r="WL425" s="29"/>
      <c r="WM425" s="29"/>
      <c r="WN425" s="29"/>
      <c r="WO425" s="29"/>
      <c r="WP425" s="29"/>
      <c r="WQ425" s="29"/>
      <c r="WR425" s="29"/>
      <c r="WS425" s="29"/>
      <c r="WT425" s="29"/>
      <c r="WU425" s="29"/>
      <c r="WV425" s="29"/>
      <c r="WW425" s="29"/>
      <c r="WX425" s="29"/>
      <c r="WY425" s="29"/>
      <c r="WZ425" s="29"/>
      <c r="XA425" s="29"/>
      <c r="XB425" s="29"/>
      <c r="XC425" s="29"/>
      <c r="XD425" s="29"/>
      <c r="XE425" s="29"/>
      <c r="XF425" s="29"/>
      <c r="XG425" s="29"/>
      <c r="XH425" s="29"/>
      <c r="XI425" s="29"/>
      <c r="XJ425" s="29"/>
      <c r="XK425" s="29"/>
      <c r="XL425" s="29"/>
      <c r="XM425" s="29"/>
      <c r="XN425" s="29"/>
      <c r="XO425" s="29"/>
      <c r="XP425" s="29"/>
      <c r="XQ425" s="29"/>
      <c r="XR425" s="29"/>
      <c r="XS425" s="29"/>
      <c r="XT425" s="29"/>
      <c r="XU425" s="29"/>
      <c r="XV425" s="29"/>
      <c r="XW425" s="29"/>
      <c r="XX425" s="29"/>
      <c r="XY425" s="29"/>
      <c r="XZ425" s="29"/>
      <c r="YA425" s="29"/>
      <c r="YB425" s="29"/>
      <c r="YC425" s="29"/>
      <c r="YD425" s="29"/>
      <c r="YE425" s="29"/>
      <c r="YF425" s="29"/>
      <c r="YG425" s="29"/>
      <c r="YH425" s="29"/>
      <c r="YI425" s="29"/>
      <c r="YJ425" s="29"/>
      <c r="YK425" s="29"/>
      <c r="YL425" s="29"/>
      <c r="YM425" s="29"/>
      <c r="YN425" s="29"/>
      <c r="YO425" s="29"/>
      <c r="YP425" s="29"/>
      <c r="YQ425" s="29"/>
      <c r="YR425" s="29"/>
      <c r="YS425" s="29"/>
      <c r="YT425" s="29"/>
      <c r="YU425" s="29"/>
      <c r="YV425" s="29"/>
      <c r="YW425" s="29"/>
      <c r="YX425" s="29"/>
      <c r="YY425" s="29"/>
      <c r="YZ425" s="29"/>
      <c r="ZA425" s="29"/>
      <c r="ZB425" s="29"/>
      <c r="ZC425" s="29"/>
      <c r="ZD425" s="29"/>
      <c r="ZE425" s="29"/>
      <c r="ZF425" s="29"/>
      <c r="ZG425" s="29"/>
      <c r="ZH425" s="29"/>
      <c r="ZI425" s="29"/>
      <c r="ZJ425" s="29"/>
      <c r="ZK425" s="29"/>
      <c r="ZL425" s="29"/>
      <c r="ZM425" s="29"/>
      <c r="ZN425" s="29"/>
      <c r="ZO425" s="29"/>
      <c r="ZP425" s="29"/>
      <c r="ZQ425" s="29"/>
      <c r="ZR425" s="29"/>
      <c r="ZS425" s="29"/>
      <c r="ZT425" s="29"/>
      <c r="ZU425" s="29"/>
      <c r="ZV425" s="29"/>
      <c r="ZW425" s="29"/>
      <c r="ZX425" s="29"/>
      <c r="ZY425" s="29"/>
      <c r="ZZ425" s="29"/>
      <c r="AAA425" s="29"/>
      <c r="AAB425" s="29"/>
      <c r="AAC425" s="29"/>
      <c r="AAD425" s="29"/>
      <c r="AAE425" s="29"/>
      <c r="AAF425" s="29"/>
      <c r="AAG425" s="29"/>
      <c r="AAH425" s="29"/>
      <c r="AAI425" s="29"/>
      <c r="AAJ425" s="29"/>
      <c r="AAK425" s="29"/>
      <c r="AAL425" s="29"/>
      <c r="AAM425" s="29"/>
      <c r="AAN425" s="29"/>
      <c r="AAO425" s="29"/>
      <c r="AAP425" s="29"/>
      <c r="AAQ425" s="29"/>
      <c r="AAR425" s="29"/>
      <c r="AAS425" s="29"/>
      <c r="AAT425" s="29"/>
      <c r="AAU425" s="29"/>
      <c r="AAV425" s="29"/>
      <c r="AAW425" s="29"/>
      <c r="AAX425" s="29"/>
      <c r="AAY425" s="29"/>
      <c r="AAZ425" s="29"/>
      <c r="ABA425" s="29"/>
      <c r="ABB425" s="29"/>
      <c r="ABC425" s="29"/>
      <c r="ABD425" s="29"/>
      <c r="ABE425" s="29"/>
      <c r="ABF425" s="29"/>
      <c r="ABG425" s="29"/>
      <c r="ABH425" s="29"/>
      <c r="ABI425" s="29"/>
      <c r="ABJ425" s="29"/>
      <c r="ABK425" s="29"/>
      <c r="ABL425" s="29"/>
      <c r="ABM425" s="29"/>
      <c r="ABN425" s="29"/>
      <c r="ABO425" s="29"/>
      <c r="ABP425" s="29"/>
      <c r="ABQ425" s="29"/>
      <c r="ABR425" s="29"/>
      <c r="ABS425" s="29"/>
      <c r="ABT425" s="29"/>
      <c r="ABU425" s="29"/>
      <c r="ABV425" s="29"/>
      <c r="ABW425" s="29"/>
      <c r="ABX425" s="29"/>
      <c r="ABY425" s="29"/>
      <c r="ABZ425" s="29"/>
      <c r="ACA425" s="29"/>
      <c r="ACB425" s="29"/>
      <c r="ACC425" s="29"/>
      <c r="ACD425" s="29"/>
      <c r="ACE425" s="29"/>
      <c r="ACF425" s="29"/>
      <c r="ACG425" s="29"/>
      <c r="ACH425" s="29"/>
      <c r="ACI425" s="29"/>
      <c r="ACJ425" s="29"/>
      <c r="ACK425" s="29"/>
      <c r="ACL425" s="29"/>
      <c r="ACM425" s="29"/>
      <c r="ACN425" s="29"/>
      <c r="ACO425" s="29"/>
      <c r="ACP425" s="29"/>
      <c r="ACQ425" s="29"/>
      <c r="ACR425" s="29"/>
      <c r="ACS425" s="29"/>
      <c r="ACT425" s="29"/>
      <c r="ACU425" s="29"/>
      <c r="ACV425" s="29"/>
      <c r="ACW425" s="29"/>
      <c r="ACX425" s="29"/>
      <c r="ACY425" s="29"/>
      <c r="ACZ425" s="29"/>
      <c r="ADA425" s="29"/>
      <c r="ADB425" s="29"/>
      <c r="ADC425" s="29"/>
      <c r="ADD425" s="29"/>
      <c r="ADE425" s="29"/>
      <c r="ADF425" s="29"/>
      <c r="ADG425" s="29"/>
      <c r="ADH425" s="29"/>
      <c r="ADI425" s="29"/>
      <c r="ADJ425" s="29"/>
      <c r="ADK425" s="29"/>
      <c r="ADL425" s="29"/>
      <c r="ADM425" s="29"/>
      <c r="ADN425" s="29"/>
      <c r="ADO425" s="29"/>
      <c r="ADP425" s="29"/>
      <c r="ADQ425" s="29"/>
      <c r="ADR425" s="29"/>
      <c r="ADS425" s="29"/>
      <c r="ADT425" s="29"/>
      <c r="ADU425" s="29"/>
      <c r="ADV425" s="29"/>
      <c r="ADW425" s="29"/>
      <c r="ADX425" s="29"/>
      <c r="ADY425" s="29"/>
      <c r="ADZ425" s="29"/>
      <c r="AEA425" s="29"/>
      <c r="AEB425" s="29"/>
      <c r="AEC425" s="29"/>
      <c r="AED425" s="29"/>
      <c r="AEE425" s="29"/>
      <c r="AEF425" s="29"/>
      <c r="AEG425" s="29"/>
      <c r="AEH425" s="29"/>
      <c r="AEI425" s="29"/>
      <c r="AEJ425" s="29"/>
      <c r="AEK425" s="29"/>
      <c r="AEL425" s="29"/>
      <c r="AEM425" s="29"/>
      <c r="AEN425" s="29"/>
      <c r="AEO425" s="29"/>
      <c r="AEP425" s="29"/>
      <c r="AEQ425" s="29"/>
      <c r="AER425" s="29"/>
      <c r="AES425" s="29"/>
      <c r="AET425" s="29"/>
      <c r="AEU425" s="29"/>
      <c r="AEV425" s="29"/>
      <c r="AEW425" s="29"/>
      <c r="AEX425" s="29"/>
      <c r="AEY425" s="29"/>
      <c r="AEZ425" s="29"/>
      <c r="AFA425" s="29"/>
      <c r="AFB425" s="29"/>
      <c r="AFC425" s="29"/>
      <c r="AFD425" s="29"/>
      <c r="AFE425" s="29"/>
      <c r="AFF425" s="29"/>
      <c r="AFG425" s="29"/>
      <c r="AFH425" s="29"/>
      <c r="AFI425" s="29"/>
      <c r="AFJ425" s="29"/>
      <c r="AFK425" s="29"/>
      <c r="AFL425" s="29"/>
      <c r="AFM425" s="29"/>
      <c r="AFN425" s="29"/>
      <c r="AFO425" s="29"/>
      <c r="AFP425" s="29"/>
      <c r="AFQ425" s="29"/>
      <c r="AFR425" s="29"/>
      <c r="AFS425" s="29"/>
      <c r="AFT425" s="29"/>
      <c r="AFU425" s="29"/>
      <c r="AFV425" s="29"/>
      <c r="AFW425" s="29"/>
      <c r="AFX425" s="29"/>
      <c r="AFY425" s="29"/>
      <c r="AFZ425" s="29"/>
      <c r="AGA425" s="29"/>
      <c r="AGB425" s="29"/>
      <c r="AGC425" s="29"/>
      <c r="AGD425" s="29"/>
      <c r="AGE425" s="29"/>
      <c r="AGF425" s="29"/>
      <c r="AGG425" s="29"/>
      <c r="AGH425" s="29"/>
      <c r="AGI425" s="29"/>
      <c r="AGJ425" s="29"/>
      <c r="AGK425" s="29"/>
      <c r="AGL425" s="29"/>
      <c r="AGM425" s="29"/>
      <c r="AGN425" s="29"/>
      <c r="AGO425" s="29"/>
      <c r="AGP425" s="29"/>
      <c r="AGQ425" s="29"/>
      <c r="AGR425" s="29"/>
      <c r="AGS425" s="29"/>
      <c r="AGT425" s="29"/>
      <c r="AGU425" s="29"/>
      <c r="AGV425" s="29"/>
      <c r="AGW425" s="29"/>
      <c r="AGX425" s="29"/>
      <c r="AGY425" s="29"/>
      <c r="AGZ425" s="29"/>
      <c r="AHA425" s="29"/>
      <c r="AHB425" s="29"/>
      <c r="AHC425" s="29"/>
      <c r="AHD425" s="29"/>
      <c r="AHE425" s="29"/>
      <c r="AHF425" s="29"/>
      <c r="AHG425" s="29"/>
      <c r="AHH425" s="29"/>
      <c r="AHI425" s="29"/>
      <c r="AHJ425" s="29"/>
      <c r="AHK425" s="29"/>
      <c r="AHL425" s="29"/>
      <c r="AHM425" s="29"/>
      <c r="AHN425" s="29"/>
      <c r="AHO425" s="29"/>
      <c r="AHP425" s="29"/>
      <c r="AHQ425" s="29"/>
      <c r="AHR425" s="29"/>
      <c r="AHS425" s="29"/>
      <c r="AHT425" s="29"/>
      <c r="AHU425" s="29"/>
      <c r="AHV425" s="29"/>
      <c r="AHW425" s="29"/>
      <c r="AHX425" s="29"/>
      <c r="AHY425" s="29"/>
      <c r="AHZ425" s="29"/>
      <c r="AIA425" s="29"/>
      <c r="AIB425" s="29"/>
      <c r="AIC425" s="29"/>
      <c r="AID425" s="29"/>
      <c r="AIE425" s="29"/>
      <c r="AIF425" s="29"/>
      <c r="AIG425" s="29"/>
      <c r="AIH425" s="29"/>
      <c r="AII425" s="29"/>
      <c r="AIJ425" s="29"/>
      <c r="AIK425" s="29"/>
      <c r="AIL425" s="29"/>
      <c r="AIM425" s="29"/>
      <c r="AIN425" s="29"/>
      <c r="AIO425" s="29"/>
      <c r="AIP425" s="29"/>
      <c r="AIQ425" s="29"/>
      <c r="AIR425" s="29"/>
      <c r="AIS425" s="29"/>
      <c r="AIT425" s="29"/>
      <c r="AIU425" s="29"/>
      <c r="AIV425" s="29"/>
      <c r="AIW425" s="29"/>
      <c r="AIX425" s="29"/>
      <c r="AIY425" s="29"/>
      <c r="AIZ425" s="29"/>
      <c r="AJA425" s="29"/>
      <c r="AJB425" s="29"/>
      <c r="AJC425" s="29"/>
      <c r="AJD425" s="29"/>
      <c r="AJE425" s="29"/>
      <c r="AJF425" s="29"/>
      <c r="AJG425" s="29"/>
      <c r="AJH425" s="29"/>
      <c r="AJI425" s="29"/>
      <c r="AJJ425" s="29"/>
      <c r="AJK425" s="29"/>
      <c r="AJL425" s="29"/>
      <c r="AJM425" s="29"/>
      <c r="AJN425" s="29"/>
      <c r="AJO425" s="29"/>
      <c r="AJP425" s="29"/>
      <c r="AJQ425" s="29"/>
      <c r="AJR425" s="29"/>
      <c r="AJS425" s="29"/>
      <c r="AJT425" s="29"/>
      <c r="AJU425" s="29"/>
      <c r="AJV425" s="29"/>
      <c r="AJW425" s="29"/>
      <c r="AJX425" s="29"/>
      <c r="AJY425" s="29"/>
      <c r="AJZ425" s="29"/>
      <c r="AKA425" s="29"/>
      <c r="AKB425" s="29"/>
      <c r="AKC425" s="29"/>
      <c r="AKD425" s="29"/>
      <c r="AKE425" s="29"/>
      <c r="AKF425" s="29"/>
      <c r="AKG425" s="29"/>
      <c r="AKH425" s="29"/>
      <c r="AKI425" s="29"/>
      <c r="AKJ425" s="29"/>
      <c r="AKK425" s="29"/>
      <c r="AKL425" s="29"/>
      <c r="AKM425" s="29"/>
      <c r="AKN425" s="29"/>
      <c r="AKO425" s="29"/>
      <c r="AKP425" s="29"/>
      <c r="AKQ425" s="29"/>
      <c r="AKR425" s="29"/>
      <c r="AKS425" s="29"/>
      <c r="AKT425" s="29"/>
      <c r="AKU425" s="29"/>
      <c r="AKV425" s="29"/>
      <c r="AKW425" s="29"/>
      <c r="AKX425" s="29"/>
      <c r="AKY425" s="29"/>
      <c r="AKZ425" s="29"/>
      <c r="ALA425" s="29"/>
      <c r="ALB425" s="29"/>
      <c r="ALC425" s="29"/>
      <c r="ALD425" s="29"/>
      <c r="ALE425" s="29"/>
      <c r="ALF425" s="29"/>
      <c r="ALG425" s="29"/>
      <c r="ALH425" s="29"/>
      <c r="ALI425" s="29"/>
      <c r="ALJ425" s="29"/>
      <c r="ALK425" s="29"/>
      <c r="ALL425" s="29"/>
      <c r="ALM425" s="29"/>
      <c r="ALN425" s="29"/>
      <c r="ALO425" s="29"/>
      <c r="ALP425" s="29"/>
      <c r="ALQ425" s="29"/>
      <c r="ALR425" s="29"/>
      <c r="ALS425" s="29"/>
      <c r="ALT425" s="29"/>
      <c r="ALU425" s="29"/>
      <c r="ALV425" s="29"/>
      <c r="ALW425" s="29"/>
      <c r="ALX425" s="29"/>
      <c r="ALY425" s="29"/>
      <c r="ALZ425" s="29"/>
      <c r="AMA425" s="29"/>
      <c r="AMB425" s="29"/>
      <c r="AMC425" s="29"/>
      <c r="AMD425" s="29"/>
      <c r="AME425" s="29"/>
      <c r="AMF425" s="29"/>
      <c r="AMG425" s="29"/>
      <c r="AMH425" s="29"/>
      <c r="AMI425" s="29"/>
      <c r="AMJ425" s="29"/>
      <c r="AMK425" s="29"/>
      <c r="AML425" s="29"/>
      <c r="AMM425" s="29"/>
      <c r="AMN425" s="29"/>
      <c r="AMO425" s="29"/>
      <c r="AMP425" s="29"/>
      <c r="AMQ425" s="29"/>
      <c r="AMR425" s="29"/>
      <c r="AMS425" s="29"/>
      <c r="AMT425" s="29"/>
      <c r="AMU425" s="29"/>
      <c r="AMV425" s="29"/>
      <c r="AMW425" s="29"/>
      <c r="AMX425" s="29"/>
      <c r="AMY425" s="29"/>
      <c r="AMZ425" s="29"/>
      <c r="ANA425" s="29"/>
      <c r="ANB425" s="29"/>
    </row>
    <row r="426" spans="1:1042" s="18" customFormat="1" x14ac:dyDescent="0.25">
      <c r="C426" s="6" t="str">
        <f t="shared" si="217"/>
        <v>(generic)</v>
      </c>
      <c r="D426" s="6" t="str">
        <f t="shared" si="218"/>
        <v>tier 3  (50+ gal)</v>
      </c>
      <c r="E426" s="6">
        <f t="shared" si="242"/>
        <v>990374</v>
      </c>
      <c r="F426" s="55">
        <f t="shared" si="252"/>
        <v>50</v>
      </c>
      <c r="G426" s="6" t="str">
        <f t="shared" si="219"/>
        <v>AWHSTier3Generic50</v>
      </c>
      <c r="H426" s="117">
        <f t="shared" si="253"/>
        <v>0</v>
      </c>
      <c r="I426" s="157" t="str">
        <f t="shared" si="243"/>
        <v>Tier3Generic50</v>
      </c>
      <c r="J426" s="91" t="s">
        <v>192</v>
      </c>
      <c r="K426" s="32">
        <v>3</v>
      </c>
      <c r="L426" s="75">
        <f t="shared" si="267"/>
        <v>99</v>
      </c>
      <c r="M426" s="12" t="s">
        <v>214</v>
      </c>
      <c r="N426" s="62">
        <f t="shared" si="241"/>
        <v>3</v>
      </c>
      <c r="O426" s="62">
        <f xml:space="preserve"> (L426*10000) + (N426*100) + VLOOKUP( U426, $R$2:$T$61, 2, FALSE )</f>
        <v>990374</v>
      </c>
      <c r="P426" s="138" t="str">
        <f t="shared" si="268"/>
        <v>tier 3  (50+ gal)</v>
      </c>
      <c r="Q426" s="156">
        <f>COUNTIF(P$64:P$428, P426)</f>
        <v>1</v>
      </c>
      <c r="R426" s="21" t="s">
        <v>731</v>
      </c>
      <c r="S426" s="117">
        <v>50</v>
      </c>
      <c r="T426" s="30" t="s">
        <v>726</v>
      </c>
      <c r="U426" s="80" t="s">
        <v>726</v>
      </c>
      <c r="V426" s="85" t="str">
        <f>VLOOKUP( U426, $R$2:$T$61, 3, FALSE )</f>
        <v>AWHSTier3Generic50</v>
      </c>
      <c r="W426" s="116">
        <v>0</v>
      </c>
      <c r="X426" s="45">
        <v>0</v>
      </c>
      <c r="Y426" s="47">
        <v>0</v>
      </c>
      <c r="Z426" s="44"/>
      <c r="AA426" s="127" t="str">
        <f t="shared" si="230"/>
        <v>2,     990374,   "tier 3  (50+ gal)"</v>
      </c>
      <c r="AB426" s="129" t="str">
        <f t="shared" si="199"/>
        <v>(generic)</v>
      </c>
      <c r="AC426" s="80" t="s">
        <v>870</v>
      </c>
      <c r="AD426" s="154">
        <f>COUNTIF(AC$64:AC$428, AC426)</f>
        <v>1</v>
      </c>
      <c r="AE426" s="127" t="str">
        <f t="shared" si="231"/>
        <v xml:space="preserve">          case  tier 3  (50+ gal)   :   "Tier3Generic50"</v>
      </c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29"/>
      <c r="CC426" s="29"/>
      <c r="CD426" s="29"/>
      <c r="CE426" s="29"/>
      <c r="CF426" s="29"/>
      <c r="CG426" s="29"/>
      <c r="CH426" s="29"/>
      <c r="CI426" s="29"/>
      <c r="CJ426" s="29"/>
      <c r="CK426" s="29"/>
      <c r="CL426" s="29"/>
      <c r="CM426" s="29"/>
      <c r="CN426" s="29"/>
      <c r="CO426" s="29"/>
      <c r="CP426" s="29"/>
      <c r="CQ426" s="29"/>
      <c r="CR426" s="29"/>
      <c r="CS426" s="29"/>
      <c r="CT426" s="29"/>
      <c r="CU426" s="29"/>
      <c r="CV426" s="29"/>
      <c r="CW426" s="29"/>
      <c r="CX426" s="29"/>
      <c r="CY426" s="29"/>
      <c r="CZ426" s="29"/>
      <c r="DA426" s="29"/>
      <c r="DB426" s="29"/>
      <c r="DC426" s="29"/>
      <c r="DD426" s="29"/>
      <c r="DE426" s="29"/>
      <c r="DF426" s="29"/>
      <c r="DG426" s="29"/>
      <c r="DH426" s="29"/>
      <c r="DI426" s="29"/>
      <c r="DJ426" s="29"/>
      <c r="DK426" s="29"/>
      <c r="DL426" s="29"/>
      <c r="DM426" s="29"/>
      <c r="DN426" s="29"/>
      <c r="DO426" s="29"/>
      <c r="DP426" s="29"/>
      <c r="DQ426" s="29"/>
      <c r="DR426" s="29"/>
      <c r="DS426" s="29"/>
      <c r="DT426" s="29"/>
      <c r="DU426" s="29"/>
      <c r="DV426" s="29"/>
      <c r="DW426" s="29"/>
      <c r="DX426" s="29"/>
      <c r="DY426" s="29"/>
      <c r="DZ426" s="29"/>
      <c r="EA426" s="29"/>
      <c r="EB426" s="29"/>
      <c r="EC426" s="29"/>
      <c r="ED426" s="29"/>
      <c r="EE426" s="29"/>
      <c r="EF426" s="29"/>
      <c r="EG426" s="29"/>
      <c r="EH426" s="29"/>
      <c r="EI426" s="29"/>
      <c r="EJ426" s="29"/>
      <c r="EK426" s="29"/>
      <c r="EL426" s="29"/>
      <c r="EM426" s="29"/>
      <c r="EN426" s="29"/>
      <c r="EO426" s="29"/>
      <c r="EP426" s="29"/>
      <c r="EQ426" s="29"/>
      <c r="ER426" s="29"/>
      <c r="ES426" s="29"/>
      <c r="ET426" s="29"/>
      <c r="EU426" s="29"/>
      <c r="EV426" s="29"/>
      <c r="EW426" s="29"/>
      <c r="EX426" s="29"/>
      <c r="EY426" s="29"/>
      <c r="EZ426" s="29"/>
      <c r="FA426" s="29"/>
      <c r="FB426" s="29"/>
      <c r="FC426" s="29"/>
      <c r="FD426" s="29"/>
      <c r="FE426" s="29"/>
      <c r="FF426" s="29"/>
      <c r="FG426" s="29"/>
      <c r="FH426" s="29"/>
      <c r="FI426" s="29"/>
      <c r="FJ426" s="29"/>
      <c r="FK426" s="29"/>
      <c r="FL426" s="29"/>
      <c r="FM426" s="29"/>
      <c r="FN426" s="29"/>
      <c r="FO426" s="29"/>
      <c r="FP426" s="29"/>
      <c r="FQ426" s="29"/>
      <c r="FR426" s="29"/>
      <c r="FS426" s="29"/>
      <c r="FT426" s="29"/>
      <c r="FU426" s="29"/>
      <c r="FV426" s="29"/>
      <c r="FW426" s="29"/>
      <c r="FX426" s="29"/>
      <c r="FY426" s="29"/>
      <c r="FZ426" s="29"/>
      <c r="GA426" s="29"/>
      <c r="GB426" s="29"/>
      <c r="GC426" s="29"/>
      <c r="GD426" s="29"/>
      <c r="GE426" s="29"/>
      <c r="GF426" s="29"/>
      <c r="GG426" s="29"/>
      <c r="GH426" s="29"/>
      <c r="GI426" s="29"/>
      <c r="GJ426" s="29"/>
      <c r="GK426" s="29"/>
      <c r="GL426" s="29"/>
      <c r="GM426" s="29"/>
      <c r="GN426" s="29"/>
      <c r="GO426" s="29"/>
      <c r="GP426" s="29"/>
      <c r="GQ426" s="29"/>
      <c r="GR426" s="29"/>
      <c r="GS426" s="29"/>
      <c r="GT426" s="29"/>
      <c r="GU426" s="29"/>
      <c r="GV426" s="29"/>
      <c r="GW426" s="29"/>
      <c r="GX426" s="29"/>
      <c r="GY426" s="29"/>
      <c r="GZ426" s="29"/>
      <c r="HA426" s="29"/>
      <c r="HB426" s="29"/>
      <c r="HC426" s="29"/>
      <c r="HD426" s="29"/>
      <c r="HE426" s="29"/>
      <c r="HF426" s="29"/>
      <c r="HG426" s="29"/>
      <c r="HH426" s="29"/>
      <c r="HI426" s="29"/>
      <c r="HJ426" s="29"/>
      <c r="HK426" s="29"/>
      <c r="HL426" s="29"/>
      <c r="HM426" s="29"/>
      <c r="HN426" s="29"/>
      <c r="HO426" s="29"/>
      <c r="HP426" s="29"/>
      <c r="HQ426" s="29"/>
      <c r="HR426" s="29"/>
      <c r="HS426" s="29"/>
      <c r="HT426" s="29"/>
      <c r="HU426" s="29"/>
      <c r="HV426" s="29"/>
      <c r="HW426" s="29"/>
      <c r="HX426" s="29"/>
      <c r="HY426" s="29"/>
      <c r="HZ426" s="29"/>
      <c r="IA426" s="29"/>
      <c r="IB426" s="29"/>
      <c r="IC426" s="29"/>
      <c r="ID426" s="29"/>
      <c r="IE426" s="29"/>
      <c r="IF426" s="29"/>
      <c r="IG426" s="29"/>
      <c r="IH426" s="29"/>
      <c r="II426" s="29"/>
      <c r="IJ426" s="29"/>
      <c r="IK426" s="29"/>
      <c r="IL426" s="29"/>
      <c r="IM426" s="29"/>
      <c r="IN426" s="29"/>
      <c r="IO426" s="29"/>
      <c r="IP426" s="29"/>
      <c r="IQ426" s="29"/>
      <c r="IR426" s="29"/>
      <c r="IS426" s="29"/>
      <c r="IT426" s="29"/>
      <c r="IU426" s="29"/>
      <c r="IV426" s="29"/>
      <c r="IW426" s="29"/>
      <c r="IX426" s="29"/>
      <c r="IY426" s="29"/>
      <c r="IZ426" s="29"/>
      <c r="JA426" s="29"/>
      <c r="JB426" s="29"/>
      <c r="JC426" s="29"/>
      <c r="JD426" s="29"/>
      <c r="JE426" s="29"/>
      <c r="JF426" s="29"/>
      <c r="JG426" s="29"/>
      <c r="JH426" s="29"/>
      <c r="JI426" s="29"/>
      <c r="JJ426" s="29"/>
      <c r="JK426" s="29"/>
      <c r="JL426" s="29"/>
      <c r="JM426" s="29"/>
      <c r="JN426" s="29"/>
      <c r="JO426" s="29"/>
      <c r="JP426" s="29"/>
      <c r="JQ426" s="29"/>
      <c r="JR426" s="29"/>
      <c r="JS426" s="29"/>
      <c r="JT426" s="29"/>
      <c r="JU426" s="29"/>
      <c r="JV426" s="29"/>
      <c r="JW426" s="29"/>
      <c r="JX426" s="29"/>
      <c r="JY426" s="29"/>
      <c r="JZ426" s="29"/>
      <c r="KA426" s="29"/>
      <c r="KB426" s="29"/>
      <c r="KC426" s="29"/>
      <c r="KD426" s="29"/>
      <c r="KE426" s="29"/>
      <c r="KF426" s="29"/>
      <c r="KG426" s="29"/>
      <c r="KH426" s="29"/>
      <c r="KI426" s="29"/>
      <c r="KJ426" s="29"/>
      <c r="KK426" s="29"/>
      <c r="KL426" s="29"/>
      <c r="KM426" s="29"/>
      <c r="KN426" s="29"/>
      <c r="KO426" s="29"/>
      <c r="KP426" s="29"/>
      <c r="KQ426" s="29"/>
      <c r="KR426" s="29"/>
      <c r="KS426" s="29"/>
      <c r="KT426" s="29"/>
      <c r="KU426" s="29"/>
      <c r="KV426" s="29"/>
      <c r="KW426" s="29"/>
      <c r="KX426" s="29"/>
      <c r="KY426" s="29"/>
      <c r="KZ426" s="29"/>
      <c r="LA426" s="29"/>
      <c r="LB426" s="29"/>
      <c r="LC426" s="29"/>
      <c r="LD426" s="29"/>
      <c r="LE426" s="29"/>
      <c r="LF426" s="29"/>
      <c r="LG426" s="29"/>
      <c r="LH426" s="29"/>
      <c r="LI426" s="29"/>
      <c r="LJ426" s="29"/>
      <c r="LK426" s="29"/>
      <c r="LL426" s="29"/>
      <c r="LM426" s="29"/>
      <c r="LN426" s="29"/>
      <c r="LO426" s="29"/>
      <c r="LP426" s="29"/>
      <c r="LQ426" s="29"/>
      <c r="LR426" s="29"/>
      <c r="LS426" s="29"/>
      <c r="LT426" s="29"/>
      <c r="LU426" s="29"/>
      <c r="LV426" s="29"/>
      <c r="LW426" s="29"/>
      <c r="LX426" s="29"/>
      <c r="LY426" s="29"/>
      <c r="LZ426" s="29"/>
      <c r="MA426" s="29"/>
      <c r="MB426" s="29"/>
      <c r="MC426" s="29"/>
      <c r="MD426" s="29"/>
      <c r="ME426" s="29"/>
      <c r="MF426" s="29"/>
      <c r="MG426" s="29"/>
      <c r="MH426" s="29"/>
      <c r="MI426" s="29"/>
      <c r="MJ426" s="29"/>
      <c r="MK426" s="29"/>
      <c r="ML426" s="29"/>
      <c r="MM426" s="29"/>
      <c r="MN426" s="29"/>
      <c r="MO426" s="29"/>
      <c r="MP426" s="29"/>
      <c r="MQ426" s="29"/>
      <c r="MR426" s="29"/>
      <c r="MS426" s="29"/>
      <c r="MT426" s="29"/>
      <c r="MU426" s="29"/>
      <c r="MV426" s="29"/>
      <c r="MW426" s="29"/>
      <c r="MX426" s="29"/>
      <c r="MY426" s="29"/>
      <c r="MZ426" s="29"/>
      <c r="NA426" s="29"/>
      <c r="NB426" s="29"/>
      <c r="NC426" s="29"/>
      <c r="ND426" s="29"/>
      <c r="NE426" s="29"/>
      <c r="NF426" s="29"/>
      <c r="NG426" s="29"/>
      <c r="NH426" s="29"/>
      <c r="NI426" s="29"/>
      <c r="NJ426" s="29"/>
      <c r="NK426" s="29"/>
      <c r="NL426" s="29"/>
      <c r="NM426" s="29"/>
      <c r="NN426" s="29"/>
      <c r="NO426" s="29"/>
      <c r="NP426" s="29"/>
      <c r="NQ426" s="29"/>
      <c r="NR426" s="29"/>
      <c r="NS426" s="29"/>
      <c r="NT426" s="29"/>
      <c r="NU426" s="29"/>
      <c r="NV426" s="29"/>
      <c r="NW426" s="29"/>
      <c r="NX426" s="29"/>
      <c r="NY426" s="29"/>
      <c r="NZ426" s="29"/>
      <c r="OA426" s="29"/>
      <c r="OB426" s="29"/>
      <c r="OC426" s="29"/>
      <c r="OD426" s="29"/>
      <c r="OE426" s="29"/>
      <c r="OF426" s="29"/>
      <c r="OG426" s="29"/>
      <c r="OH426" s="29"/>
      <c r="OI426" s="29"/>
      <c r="OJ426" s="29"/>
      <c r="OK426" s="29"/>
      <c r="OL426" s="29"/>
      <c r="OM426" s="29"/>
      <c r="ON426" s="29"/>
      <c r="OO426" s="29"/>
      <c r="OP426" s="29"/>
      <c r="OQ426" s="29"/>
      <c r="OR426" s="29"/>
      <c r="OS426" s="29"/>
      <c r="OT426" s="29"/>
      <c r="OU426" s="29"/>
      <c r="OV426" s="29"/>
      <c r="OW426" s="29"/>
      <c r="OX426" s="29"/>
      <c r="OY426" s="29"/>
      <c r="OZ426" s="29"/>
      <c r="PA426" s="29"/>
      <c r="PB426" s="29"/>
      <c r="PC426" s="29"/>
      <c r="PD426" s="29"/>
      <c r="PE426" s="29"/>
      <c r="PF426" s="29"/>
      <c r="PG426" s="29"/>
      <c r="PH426" s="29"/>
      <c r="PI426" s="29"/>
      <c r="PJ426" s="29"/>
      <c r="PK426" s="29"/>
      <c r="PL426" s="29"/>
      <c r="PM426" s="29"/>
      <c r="PN426" s="29"/>
      <c r="PO426" s="29"/>
      <c r="PP426" s="29"/>
      <c r="PQ426" s="29"/>
      <c r="PR426" s="29"/>
      <c r="PS426" s="29"/>
      <c r="PT426" s="29"/>
      <c r="PU426" s="29"/>
      <c r="PV426" s="29"/>
      <c r="PW426" s="29"/>
      <c r="PX426" s="29"/>
      <c r="PY426" s="29"/>
      <c r="PZ426" s="29"/>
      <c r="QA426" s="29"/>
      <c r="QB426" s="29"/>
      <c r="QC426" s="29"/>
      <c r="QD426" s="29"/>
      <c r="QE426" s="29"/>
      <c r="QF426" s="29"/>
      <c r="QG426" s="29"/>
      <c r="QH426" s="29"/>
      <c r="QI426" s="29"/>
      <c r="QJ426" s="29"/>
      <c r="QK426" s="29"/>
      <c r="QL426" s="29"/>
      <c r="QM426" s="29"/>
      <c r="QN426" s="29"/>
      <c r="QO426" s="29"/>
      <c r="QP426" s="29"/>
      <c r="QQ426" s="29"/>
      <c r="QR426" s="29"/>
      <c r="QS426" s="29"/>
      <c r="QT426" s="29"/>
      <c r="QU426" s="29"/>
      <c r="QV426" s="29"/>
      <c r="QW426" s="29"/>
      <c r="QX426" s="29"/>
      <c r="QY426" s="29"/>
      <c r="QZ426" s="29"/>
      <c r="RA426" s="29"/>
      <c r="RB426" s="29"/>
      <c r="RC426" s="29"/>
      <c r="RD426" s="29"/>
      <c r="RE426" s="29"/>
      <c r="RF426" s="29"/>
      <c r="RG426" s="29"/>
      <c r="RH426" s="29"/>
      <c r="RI426" s="29"/>
      <c r="RJ426" s="29"/>
      <c r="RK426" s="29"/>
      <c r="RL426" s="29"/>
      <c r="RM426" s="29"/>
      <c r="RN426" s="29"/>
      <c r="RO426" s="29"/>
      <c r="RP426" s="29"/>
      <c r="RQ426" s="29"/>
      <c r="RR426" s="29"/>
      <c r="RS426" s="29"/>
      <c r="RT426" s="29"/>
      <c r="RU426" s="29"/>
      <c r="RV426" s="29"/>
      <c r="RW426" s="29"/>
      <c r="RX426" s="29"/>
      <c r="RY426" s="29"/>
      <c r="RZ426" s="29"/>
      <c r="SA426" s="29"/>
      <c r="SB426" s="29"/>
      <c r="SC426" s="29"/>
      <c r="SD426" s="29"/>
      <c r="SE426" s="29"/>
      <c r="SF426" s="29"/>
      <c r="SG426" s="29"/>
      <c r="SH426" s="29"/>
      <c r="SI426" s="29"/>
      <c r="SJ426" s="29"/>
      <c r="SK426" s="29"/>
      <c r="SL426" s="29"/>
      <c r="SM426" s="29"/>
      <c r="SN426" s="29"/>
      <c r="SO426" s="29"/>
      <c r="SP426" s="29"/>
      <c r="SQ426" s="29"/>
      <c r="SR426" s="29"/>
      <c r="SS426" s="29"/>
      <c r="ST426" s="29"/>
      <c r="SU426" s="29"/>
      <c r="SV426" s="29"/>
      <c r="SW426" s="29"/>
      <c r="SX426" s="29"/>
      <c r="SY426" s="29"/>
      <c r="SZ426" s="29"/>
      <c r="TA426" s="29"/>
      <c r="TB426" s="29"/>
      <c r="TC426" s="29"/>
      <c r="TD426" s="29"/>
      <c r="TE426" s="29"/>
      <c r="TF426" s="29"/>
      <c r="TG426" s="29"/>
      <c r="TH426" s="29"/>
      <c r="TI426" s="29"/>
      <c r="TJ426" s="29"/>
      <c r="TK426" s="29"/>
      <c r="TL426" s="29"/>
      <c r="TM426" s="29"/>
      <c r="TN426" s="29"/>
      <c r="TO426" s="29"/>
      <c r="TP426" s="29"/>
      <c r="TQ426" s="29"/>
      <c r="TR426" s="29"/>
      <c r="TS426" s="29"/>
      <c r="TT426" s="29"/>
      <c r="TU426" s="29"/>
      <c r="TV426" s="29"/>
      <c r="TW426" s="29"/>
      <c r="TX426" s="29"/>
      <c r="TY426" s="29"/>
      <c r="TZ426" s="29"/>
      <c r="UA426" s="29"/>
      <c r="UB426" s="29"/>
      <c r="UC426" s="29"/>
      <c r="UD426" s="29"/>
      <c r="UE426" s="29"/>
      <c r="UF426" s="29"/>
      <c r="UG426" s="29"/>
      <c r="UH426" s="29"/>
      <c r="UI426" s="29"/>
      <c r="UJ426" s="29"/>
      <c r="UK426" s="29"/>
      <c r="UL426" s="29"/>
      <c r="UM426" s="29"/>
      <c r="UN426" s="29"/>
      <c r="UO426" s="29"/>
      <c r="UP426" s="29"/>
      <c r="UQ426" s="29"/>
      <c r="UR426" s="29"/>
      <c r="US426" s="29"/>
      <c r="UT426" s="29"/>
      <c r="UU426" s="29"/>
      <c r="UV426" s="29"/>
      <c r="UW426" s="29"/>
      <c r="UX426" s="29"/>
      <c r="UY426" s="29"/>
      <c r="UZ426" s="29"/>
      <c r="VA426" s="29"/>
      <c r="VB426" s="29"/>
      <c r="VC426" s="29"/>
      <c r="VD426" s="29"/>
      <c r="VE426" s="29"/>
      <c r="VF426" s="29"/>
      <c r="VG426" s="29"/>
      <c r="VH426" s="29"/>
      <c r="VI426" s="29"/>
      <c r="VJ426" s="29"/>
      <c r="VK426" s="29"/>
      <c r="VL426" s="29"/>
      <c r="VM426" s="29"/>
      <c r="VN426" s="29"/>
      <c r="VO426" s="29"/>
      <c r="VP426" s="29"/>
      <c r="VQ426" s="29"/>
      <c r="VR426" s="29"/>
      <c r="VS426" s="29"/>
      <c r="VT426" s="29"/>
      <c r="VU426" s="29"/>
      <c r="VV426" s="29"/>
      <c r="VW426" s="29"/>
      <c r="VX426" s="29"/>
      <c r="VY426" s="29"/>
      <c r="VZ426" s="29"/>
      <c r="WA426" s="29"/>
      <c r="WB426" s="29"/>
      <c r="WC426" s="29"/>
      <c r="WD426" s="29"/>
      <c r="WE426" s="29"/>
      <c r="WF426" s="29"/>
      <c r="WG426" s="29"/>
      <c r="WH426" s="29"/>
      <c r="WI426" s="29"/>
      <c r="WJ426" s="29"/>
      <c r="WK426" s="29"/>
      <c r="WL426" s="29"/>
      <c r="WM426" s="29"/>
      <c r="WN426" s="29"/>
      <c r="WO426" s="29"/>
      <c r="WP426" s="29"/>
      <c r="WQ426" s="29"/>
      <c r="WR426" s="29"/>
      <c r="WS426" s="29"/>
      <c r="WT426" s="29"/>
      <c r="WU426" s="29"/>
      <c r="WV426" s="29"/>
      <c r="WW426" s="29"/>
      <c r="WX426" s="29"/>
      <c r="WY426" s="29"/>
      <c r="WZ426" s="29"/>
      <c r="XA426" s="29"/>
      <c r="XB426" s="29"/>
      <c r="XC426" s="29"/>
      <c r="XD426" s="29"/>
      <c r="XE426" s="29"/>
      <c r="XF426" s="29"/>
      <c r="XG426" s="29"/>
      <c r="XH426" s="29"/>
      <c r="XI426" s="29"/>
      <c r="XJ426" s="29"/>
      <c r="XK426" s="29"/>
      <c r="XL426" s="29"/>
      <c r="XM426" s="29"/>
      <c r="XN426" s="29"/>
      <c r="XO426" s="29"/>
      <c r="XP426" s="29"/>
      <c r="XQ426" s="29"/>
      <c r="XR426" s="29"/>
      <c r="XS426" s="29"/>
      <c r="XT426" s="29"/>
      <c r="XU426" s="29"/>
      <c r="XV426" s="29"/>
      <c r="XW426" s="29"/>
      <c r="XX426" s="29"/>
      <c r="XY426" s="29"/>
      <c r="XZ426" s="29"/>
      <c r="YA426" s="29"/>
      <c r="YB426" s="29"/>
      <c r="YC426" s="29"/>
      <c r="YD426" s="29"/>
      <c r="YE426" s="29"/>
      <c r="YF426" s="29"/>
      <c r="YG426" s="29"/>
      <c r="YH426" s="29"/>
      <c r="YI426" s="29"/>
      <c r="YJ426" s="29"/>
      <c r="YK426" s="29"/>
      <c r="YL426" s="29"/>
      <c r="YM426" s="29"/>
      <c r="YN426" s="29"/>
      <c r="YO426" s="29"/>
      <c r="YP426" s="29"/>
      <c r="YQ426" s="29"/>
      <c r="YR426" s="29"/>
      <c r="YS426" s="29"/>
      <c r="YT426" s="29"/>
      <c r="YU426" s="29"/>
      <c r="YV426" s="29"/>
      <c r="YW426" s="29"/>
      <c r="YX426" s="29"/>
      <c r="YY426" s="29"/>
      <c r="YZ426" s="29"/>
      <c r="ZA426" s="29"/>
      <c r="ZB426" s="29"/>
      <c r="ZC426" s="29"/>
      <c r="ZD426" s="29"/>
      <c r="ZE426" s="29"/>
      <c r="ZF426" s="29"/>
      <c r="ZG426" s="29"/>
      <c r="ZH426" s="29"/>
      <c r="ZI426" s="29"/>
      <c r="ZJ426" s="29"/>
      <c r="ZK426" s="29"/>
      <c r="ZL426" s="29"/>
      <c r="ZM426" s="29"/>
      <c r="ZN426" s="29"/>
      <c r="ZO426" s="29"/>
      <c r="ZP426" s="29"/>
      <c r="ZQ426" s="29"/>
      <c r="ZR426" s="29"/>
      <c r="ZS426" s="29"/>
      <c r="ZT426" s="29"/>
      <c r="ZU426" s="29"/>
      <c r="ZV426" s="29"/>
      <c r="ZW426" s="29"/>
      <c r="ZX426" s="29"/>
      <c r="ZY426" s="29"/>
      <c r="ZZ426" s="29"/>
      <c r="AAA426" s="29"/>
      <c r="AAB426" s="29"/>
      <c r="AAC426" s="29"/>
      <c r="AAD426" s="29"/>
      <c r="AAE426" s="29"/>
      <c r="AAF426" s="29"/>
      <c r="AAG426" s="29"/>
      <c r="AAH426" s="29"/>
      <c r="AAI426" s="29"/>
      <c r="AAJ426" s="29"/>
      <c r="AAK426" s="29"/>
      <c r="AAL426" s="29"/>
      <c r="AAM426" s="29"/>
      <c r="AAN426" s="29"/>
      <c r="AAO426" s="29"/>
      <c r="AAP426" s="29"/>
      <c r="AAQ426" s="29"/>
      <c r="AAR426" s="29"/>
      <c r="AAS426" s="29"/>
      <c r="AAT426" s="29"/>
      <c r="AAU426" s="29"/>
      <c r="AAV426" s="29"/>
      <c r="AAW426" s="29"/>
      <c r="AAX426" s="29"/>
      <c r="AAY426" s="29"/>
      <c r="AAZ426" s="29"/>
      <c r="ABA426" s="29"/>
      <c r="ABB426" s="29"/>
      <c r="ABC426" s="29"/>
      <c r="ABD426" s="29"/>
      <c r="ABE426" s="29"/>
      <c r="ABF426" s="29"/>
      <c r="ABG426" s="29"/>
      <c r="ABH426" s="29"/>
      <c r="ABI426" s="29"/>
      <c r="ABJ426" s="29"/>
      <c r="ABK426" s="29"/>
      <c r="ABL426" s="29"/>
      <c r="ABM426" s="29"/>
      <c r="ABN426" s="29"/>
      <c r="ABO426" s="29"/>
      <c r="ABP426" s="29"/>
      <c r="ABQ426" s="29"/>
      <c r="ABR426" s="29"/>
      <c r="ABS426" s="29"/>
      <c r="ABT426" s="29"/>
      <c r="ABU426" s="29"/>
      <c r="ABV426" s="29"/>
      <c r="ABW426" s="29"/>
      <c r="ABX426" s="29"/>
      <c r="ABY426" s="29"/>
      <c r="ABZ426" s="29"/>
      <c r="ACA426" s="29"/>
      <c r="ACB426" s="29"/>
      <c r="ACC426" s="29"/>
      <c r="ACD426" s="29"/>
      <c r="ACE426" s="29"/>
      <c r="ACF426" s="29"/>
      <c r="ACG426" s="29"/>
      <c r="ACH426" s="29"/>
      <c r="ACI426" s="29"/>
      <c r="ACJ426" s="29"/>
      <c r="ACK426" s="29"/>
      <c r="ACL426" s="29"/>
      <c r="ACM426" s="29"/>
      <c r="ACN426" s="29"/>
      <c r="ACO426" s="29"/>
      <c r="ACP426" s="29"/>
      <c r="ACQ426" s="29"/>
      <c r="ACR426" s="29"/>
      <c r="ACS426" s="29"/>
      <c r="ACT426" s="29"/>
      <c r="ACU426" s="29"/>
      <c r="ACV426" s="29"/>
      <c r="ACW426" s="29"/>
      <c r="ACX426" s="29"/>
      <c r="ACY426" s="29"/>
      <c r="ACZ426" s="29"/>
      <c r="ADA426" s="29"/>
      <c r="ADB426" s="29"/>
      <c r="ADC426" s="29"/>
      <c r="ADD426" s="29"/>
      <c r="ADE426" s="29"/>
      <c r="ADF426" s="29"/>
      <c r="ADG426" s="29"/>
      <c r="ADH426" s="29"/>
      <c r="ADI426" s="29"/>
      <c r="ADJ426" s="29"/>
      <c r="ADK426" s="29"/>
      <c r="ADL426" s="29"/>
      <c r="ADM426" s="29"/>
      <c r="ADN426" s="29"/>
      <c r="ADO426" s="29"/>
      <c r="ADP426" s="29"/>
      <c r="ADQ426" s="29"/>
      <c r="ADR426" s="29"/>
      <c r="ADS426" s="29"/>
      <c r="ADT426" s="29"/>
      <c r="ADU426" s="29"/>
      <c r="ADV426" s="29"/>
      <c r="ADW426" s="29"/>
      <c r="ADX426" s="29"/>
      <c r="ADY426" s="29"/>
      <c r="ADZ426" s="29"/>
      <c r="AEA426" s="29"/>
      <c r="AEB426" s="29"/>
      <c r="AEC426" s="29"/>
      <c r="AED426" s="29"/>
      <c r="AEE426" s="29"/>
      <c r="AEF426" s="29"/>
      <c r="AEG426" s="29"/>
      <c r="AEH426" s="29"/>
      <c r="AEI426" s="29"/>
      <c r="AEJ426" s="29"/>
      <c r="AEK426" s="29"/>
      <c r="AEL426" s="29"/>
      <c r="AEM426" s="29"/>
      <c r="AEN426" s="29"/>
      <c r="AEO426" s="29"/>
      <c r="AEP426" s="29"/>
      <c r="AEQ426" s="29"/>
      <c r="AER426" s="29"/>
      <c r="AES426" s="29"/>
      <c r="AET426" s="29"/>
      <c r="AEU426" s="29"/>
      <c r="AEV426" s="29"/>
      <c r="AEW426" s="29"/>
      <c r="AEX426" s="29"/>
      <c r="AEY426" s="29"/>
      <c r="AEZ426" s="29"/>
      <c r="AFA426" s="29"/>
      <c r="AFB426" s="29"/>
      <c r="AFC426" s="29"/>
      <c r="AFD426" s="29"/>
      <c r="AFE426" s="29"/>
      <c r="AFF426" s="29"/>
      <c r="AFG426" s="29"/>
      <c r="AFH426" s="29"/>
      <c r="AFI426" s="29"/>
      <c r="AFJ426" s="29"/>
      <c r="AFK426" s="29"/>
      <c r="AFL426" s="29"/>
      <c r="AFM426" s="29"/>
      <c r="AFN426" s="29"/>
      <c r="AFO426" s="29"/>
      <c r="AFP426" s="29"/>
      <c r="AFQ426" s="29"/>
      <c r="AFR426" s="29"/>
      <c r="AFS426" s="29"/>
      <c r="AFT426" s="29"/>
      <c r="AFU426" s="29"/>
      <c r="AFV426" s="29"/>
      <c r="AFW426" s="29"/>
      <c r="AFX426" s="29"/>
      <c r="AFY426" s="29"/>
      <c r="AFZ426" s="29"/>
      <c r="AGA426" s="29"/>
      <c r="AGB426" s="29"/>
      <c r="AGC426" s="29"/>
      <c r="AGD426" s="29"/>
      <c r="AGE426" s="29"/>
      <c r="AGF426" s="29"/>
      <c r="AGG426" s="29"/>
      <c r="AGH426" s="29"/>
      <c r="AGI426" s="29"/>
      <c r="AGJ426" s="29"/>
      <c r="AGK426" s="29"/>
      <c r="AGL426" s="29"/>
      <c r="AGM426" s="29"/>
      <c r="AGN426" s="29"/>
      <c r="AGO426" s="29"/>
      <c r="AGP426" s="29"/>
      <c r="AGQ426" s="29"/>
      <c r="AGR426" s="29"/>
      <c r="AGS426" s="29"/>
      <c r="AGT426" s="29"/>
      <c r="AGU426" s="29"/>
      <c r="AGV426" s="29"/>
      <c r="AGW426" s="29"/>
      <c r="AGX426" s="29"/>
      <c r="AGY426" s="29"/>
      <c r="AGZ426" s="29"/>
      <c r="AHA426" s="29"/>
      <c r="AHB426" s="29"/>
      <c r="AHC426" s="29"/>
      <c r="AHD426" s="29"/>
      <c r="AHE426" s="29"/>
      <c r="AHF426" s="29"/>
      <c r="AHG426" s="29"/>
      <c r="AHH426" s="29"/>
      <c r="AHI426" s="29"/>
      <c r="AHJ426" s="29"/>
      <c r="AHK426" s="29"/>
      <c r="AHL426" s="29"/>
      <c r="AHM426" s="29"/>
      <c r="AHN426" s="29"/>
      <c r="AHO426" s="29"/>
      <c r="AHP426" s="29"/>
      <c r="AHQ426" s="29"/>
      <c r="AHR426" s="29"/>
      <c r="AHS426" s="29"/>
      <c r="AHT426" s="29"/>
      <c r="AHU426" s="29"/>
      <c r="AHV426" s="29"/>
      <c r="AHW426" s="29"/>
      <c r="AHX426" s="29"/>
      <c r="AHY426" s="29"/>
      <c r="AHZ426" s="29"/>
      <c r="AIA426" s="29"/>
      <c r="AIB426" s="29"/>
      <c r="AIC426" s="29"/>
      <c r="AID426" s="29"/>
      <c r="AIE426" s="29"/>
      <c r="AIF426" s="29"/>
      <c r="AIG426" s="29"/>
      <c r="AIH426" s="29"/>
      <c r="AII426" s="29"/>
      <c r="AIJ426" s="29"/>
      <c r="AIK426" s="29"/>
      <c r="AIL426" s="29"/>
      <c r="AIM426" s="29"/>
      <c r="AIN426" s="29"/>
      <c r="AIO426" s="29"/>
      <c r="AIP426" s="29"/>
      <c r="AIQ426" s="29"/>
      <c r="AIR426" s="29"/>
      <c r="AIS426" s="29"/>
      <c r="AIT426" s="29"/>
      <c r="AIU426" s="29"/>
      <c r="AIV426" s="29"/>
      <c r="AIW426" s="29"/>
      <c r="AIX426" s="29"/>
      <c r="AIY426" s="29"/>
      <c r="AIZ426" s="29"/>
      <c r="AJA426" s="29"/>
      <c r="AJB426" s="29"/>
      <c r="AJC426" s="29"/>
      <c r="AJD426" s="29"/>
      <c r="AJE426" s="29"/>
      <c r="AJF426" s="29"/>
      <c r="AJG426" s="29"/>
      <c r="AJH426" s="29"/>
      <c r="AJI426" s="29"/>
      <c r="AJJ426" s="29"/>
      <c r="AJK426" s="29"/>
      <c r="AJL426" s="29"/>
      <c r="AJM426" s="29"/>
      <c r="AJN426" s="29"/>
      <c r="AJO426" s="29"/>
      <c r="AJP426" s="29"/>
      <c r="AJQ426" s="29"/>
      <c r="AJR426" s="29"/>
      <c r="AJS426" s="29"/>
      <c r="AJT426" s="29"/>
      <c r="AJU426" s="29"/>
      <c r="AJV426" s="29"/>
      <c r="AJW426" s="29"/>
      <c r="AJX426" s="29"/>
      <c r="AJY426" s="29"/>
      <c r="AJZ426" s="29"/>
      <c r="AKA426" s="29"/>
      <c r="AKB426" s="29"/>
      <c r="AKC426" s="29"/>
      <c r="AKD426" s="29"/>
      <c r="AKE426" s="29"/>
      <c r="AKF426" s="29"/>
      <c r="AKG426" s="29"/>
      <c r="AKH426" s="29"/>
      <c r="AKI426" s="29"/>
      <c r="AKJ426" s="29"/>
      <c r="AKK426" s="29"/>
      <c r="AKL426" s="29"/>
      <c r="AKM426" s="29"/>
      <c r="AKN426" s="29"/>
      <c r="AKO426" s="29"/>
      <c r="AKP426" s="29"/>
      <c r="AKQ426" s="29"/>
      <c r="AKR426" s="29"/>
      <c r="AKS426" s="29"/>
      <c r="AKT426" s="29"/>
      <c r="AKU426" s="29"/>
      <c r="AKV426" s="29"/>
      <c r="AKW426" s="29"/>
      <c r="AKX426" s="29"/>
      <c r="AKY426" s="29"/>
      <c r="AKZ426" s="29"/>
      <c r="ALA426" s="29"/>
      <c r="ALB426" s="29"/>
      <c r="ALC426" s="29"/>
      <c r="ALD426" s="29"/>
      <c r="ALE426" s="29"/>
      <c r="ALF426" s="29"/>
      <c r="ALG426" s="29"/>
      <c r="ALH426" s="29"/>
      <c r="ALI426" s="29"/>
      <c r="ALJ426" s="29"/>
      <c r="ALK426" s="29"/>
      <c r="ALL426" s="29"/>
      <c r="ALM426" s="29"/>
      <c r="ALN426" s="29"/>
      <c r="ALO426" s="29"/>
      <c r="ALP426" s="29"/>
      <c r="ALQ426" s="29"/>
      <c r="ALR426" s="29"/>
      <c r="ALS426" s="29"/>
      <c r="ALT426" s="29"/>
      <c r="ALU426" s="29"/>
      <c r="ALV426" s="29"/>
      <c r="ALW426" s="29"/>
      <c r="ALX426" s="29"/>
      <c r="ALY426" s="29"/>
      <c r="ALZ426" s="29"/>
      <c r="AMA426" s="29"/>
      <c r="AMB426" s="29"/>
      <c r="AMC426" s="29"/>
      <c r="AMD426" s="29"/>
      <c r="AME426" s="29"/>
      <c r="AMF426" s="29"/>
      <c r="AMG426" s="29"/>
      <c r="AMH426" s="29"/>
      <c r="AMI426" s="29"/>
      <c r="AMJ426" s="29"/>
      <c r="AMK426" s="29"/>
      <c r="AML426" s="29"/>
      <c r="AMM426" s="29"/>
      <c r="AMN426" s="29"/>
      <c r="AMO426" s="29"/>
      <c r="AMP426" s="29"/>
      <c r="AMQ426" s="29"/>
      <c r="AMR426" s="29"/>
      <c r="AMS426" s="29"/>
      <c r="AMT426" s="29"/>
      <c r="AMU426" s="29"/>
      <c r="AMV426" s="29"/>
      <c r="AMW426" s="29"/>
      <c r="AMX426" s="29"/>
      <c r="AMY426" s="29"/>
      <c r="AMZ426" s="29"/>
      <c r="ANA426" s="29"/>
      <c r="ANB426" s="29"/>
    </row>
    <row r="427" spans="1:1042" s="18" customFormat="1" x14ac:dyDescent="0.25">
      <c r="C427" s="6" t="str">
        <f t="shared" si="217"/>
        <v>(generic)</v>
      </c>
      <c r="D427" s="6" t="str">
        <f t="shared" si="218"/>
        <v>tier 3  (65+ gal)</v>
      </c>
      <c r="E427" s="6">
        <f t="shared" si="242"/>
        <v>990475</v>
      </c>
      <c r="F427" s="55">
        <f t="shared" si="252"/>
        <v>65</v>
      </c>
      <c r="G427" s="6" t="str">
        <f t="shared" si="219"/>
        <v>AWHSTier3Generic65</v>
      </c>
      <c r="H427" s="117">
        <f t="shared" si="253"/>
        <v>0</v>
      </c>
      <c r="I427" s="157" t="str">
        <f t="shared" si="243"/>
        <v>Tier3Generic65</v>
      </c>
      <c r="J427" s="91" t="s">
        <v>192</v>
      </c>
      <c r="K427" s="32">
        <v>3</v>
      </c>
      <c r="L427" s="75">
        <f t="shared" si="267"/>
        <v>99</v>
      </c>
      <c r="M427" s="12" t="s">
        <v>214</v>
      </c>
      <c r="N427" s="62">
        <f t="shared" si="241"/>
        <v>4</v>
      </c>
      <c r="O427" s="62">
        <f xml:space="preserve"> (L427*10000) + (N427*100) + VLOOKUP( U427, $R$2:$T$61, 2, FALSE )</f>
        <v>990475</v>
      </c>
      <c r="P427" s="138" t="str">
        <f t="shared" si="268"/>
        <v>tier 3  (65+ gal)</v>
      </c>
      <c r="Q427" s="156">
        <f>COUNTIF(P$64:P$428, P427)</f>
        <v>1</v>
      </c>
      <c r="R427" s="21" t="s">
        <v>731</v>
      </c>
      <c r="S427" s="117">
        <v>65</v>
      </c>
      <c r="T427" s="30" t="s">
        <v>727</v>
      </c>
      <c r="U427" s="80" t="s">
        <v>727</v>
      </c>
      <c r="V427" s="85" t="str">
        <f>VLOOKUP( U427, $R$2:$T$61, 3, FALSE )</f>
        <v>AWHSTier3Generic65</v>
      </c>
      <c r="W427" s="116">
        <v>0</v>
      </c>
      <c r="X427" s="45">
        <v>0</v>
      </c>
      <c r="Y427" s="47">
        <v>0</v>
      </c>
      <c r="Z427" s="44"/>
      <c r="AA427" s="127" t="str">
        <f t="shared" si="230"/>
        <v>2,     990475,   "tier 3  (65+ gal)"</v>
      </c>
      <c r="AB427" s="129" t="str">
        <f t="shared" ref="AB427:AB428" si="269">AB426</f>
        <v>(generic)</v>
      </c>
      <c r="AC427" s="80" t="s">
        <v>871</v>
      </c>
      <c r="AD427" s="154">
        <f>COUNTIF(AC$64:AC$428, AC427)</f>
        <v>1</v>
      </c>
      <c r="AE427" s="127" t="str">
        <f t="shared" si="231"/>
        <v xml:space="preserve">          case  tier 3  (65+ gal)   :   "Tier3Generic65"</v>
      </c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29"/>
      <c r="CC427" s="29"/>
      <c r="CD427" s="29"/>
      <c r="CE427" s="29"/>
      <c r="CF427" s="29"/>
      <c r="CG427" s="29"/>
      <c r="CH427" s="29"/>
      <c r="CI427" s="29"/>
      <c r="CJ427" s="29"/>
      <c r="CK427" s="29"/>
      <c r="CL427" s="29"/>
      <c r="CM427" s="29"/>
      <c r="CN427" s="29"/>
      <c r="CO427" s="29"/>
      <c r="CP427" s="29"/>
      <c r="CQ427" s="29"/>
      <c r="CR427" s="29"/>
      <c r="CS427" s="29"/>
      <c r="CT427" s="29"/>
      <c r="CU427" s="29"/>
      <c r="CV427" s="29"/>
      <c r="CW427" s="29"/>
      <c r="CX427" s="29"/>
      <c r="CY427" s="29"/>
      <c r="CZ427" s="29"/>
      <c r="DA427" s="29"/>
      <c r="DB427" s="29"/>
      <c r="DC427" s="29"/>
      <c r="DD427" s="29"/>
      <c r="DE427" s="29"/>
      <c r="DF427" s="29"/>
      <c r="DG427" s="29"/>
      <c r="DH427" s="29"/>
      <c r="DI427" s="29"/>
      <c r="DJ427" s="29"/>
      <c r="DK427" s="29"/>
      <c r="DL427" s="29"/>
      <c r="DM427" s="29"/>
      <c r="DN427" s="29"/>
      <c r="DO427" s="29"/>
      <c r="DP427" s="29"/>
      <c r="DQ427" s="29"/>
      <c r="DR427" s="29"/>
      <c r="DS427" s="29"/>
      <c r="DT427" s="29"/>
      <c r="DU427" s="29"/>
      <c r="DV427" s="29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  <c r="EL427" s="29"/>
      <c r="EM427" s="29"/>
      <c r="EN427" s="29"/>
      <c r="EO427" s="29"/>
      <c r="EP427" s="29"/>
      <c r="EQ427" s="29"/>
      <c r="ER427" s="29"/>
      <c r="ES427" s="29"/>
      <c r="ET427" s="29"/>
      <c r="EU427" s="29"/>
      <c r="EV427" s="29"/>
      <c r="EW427" s="29"/>
      <c r="EX427" s="29"/>
      <c r="EY427" s="29"/>
      <c r="EZ427" s="29"/>
      <c r="FA427" s="29"/>
      <c r="FB427" s="29"/>
      <c r="FC427" s="29"/>
      <c r="FD427" s="29"/>
      <c r="FE427" s="29"/>
      <c r="FF427" s="29"/>
      <c r="FG427" s="29"/>
      <c r="FH427" s="29"/>
      <c r="FI427" s="29"/>
      <c r="FJ427" s="29"/>
      <c r="FK427" s="29"/>
      <c r="FL427" s="29"/>
      <c r="FM427" s="29"/>
      <c r="FN427" s="29"/>
      <c r="FO427" s="29"/>
      <c r="FP427" s="29"/>
      <c r="FQ427" s="29"/>
      <c r="FR427" s="29"/>
      <c r="FS427" s="29"/>
      <c r="FT427" s="29"/>
      <c r="FU427" s="29"/>
      <c r="FV427" s="29"/>
      <c r="FW427" s="29"/>
      <c r="FX427" s="29"/>
      <c r="FY427" s="29"/>
      <c r="FZ427" s="29"/>
      <c r="GA427" s="29"/>
      <c r="GB427" s="29"/>
      <c r="GC427" s="29"/>
      <c r="GD427" s="29"/>
      <c r="GE427" s="29"/>
      <c r="GF427" s="29"/>
      <c r="GG427" s="29"/>
      <c r="GH427" s="29"/>
      <c r="GI427" s="29"/>
      <c r="GJ427" s="29"/>
      <c r="GK427" s="29"/>
      <c r="GL427" s="29"/>
      <c r="GM427" s="29"/>
      <c r="GN427" s="29"/>
      <c r="GO427" s="29"/>
      <c r="GP427" s="29"/>
      <c r="GQ427" s="29"/>
      <c r="GR427" s="29"/>
      <c r="GS427" s="29"/>
      <c r="GT427" s="29"/>
      <c r="GU427" s="29"/>
      <c r="GV427" s="29"/>
      <c r="GW427" s="29"/>
      <c r="GX427" s="29"/>
      <c r="GY427" s="29"/>
      <c r="GZ427" s="29"/>
      <c r="HA427" s="29"/>
      <c r="HB427" s="29"/>
      <c r="HC427" s="29"/>
      <c r="HD427" s="29"/>
      <c r="HE427" s="29"/>
      <c r="HF427" s="29"/>
      <c r="HG427" s="29"/>
      <c r="HH427" s="29"/>
      <c r="HI427" s="29"/>
      <c r="HJ427" s="29"/>
      <c r="HK427" s="29"/>
      <c r="HL427" s="29"/>
      <c r="HM427" s="29"/>
      <c r="HN427" s="29"/>
      <c r="HO427" s="29"/>
      <c r="HP427" s="29"/>
      <c r="HQ427" s="29"/>
      <c r="HR427" s="29"/>
      <c r="HS427" s="29"/>
      <c r="HT427" s="29"/>
      <c r="HU427" s="29"/>
      <c r="HV427" s="29"/>
      <c r="HW427" s="29"/>
      <c r="HX427" s="29"/>
      <c r="HY427" s="29"/>
      <c r="HZ427" s="29"/>
      <c r="IA427" s="29"/>
      <c r="IB427" s="29"/>
      <c r="IC427" s="29"/>
      <c r="ID427" s="29"/>
      <c r="IE427" s="29"/>
      <c r="IF427" s="29"/>
      <c r="IG427" s="29"/>
      <c r="IH427" s="29"/>
      <c r="II427" s="29"/>
      <c r="IJ427" s="29"/>
      <c r="IK427" s="29"/>
      <c r="IL427" s="29"/>
      <c r="IM427" s="29"/>
      <c r="IN427" s="29"/>
      <c r="IO427" s="29"/>
      <c r="IP427" s="29"/>
      <c r="IQ427" s="29"/>
      <c r="IR427" s="29"/>
      <c r="IS427" s="29"/>
      <c r="IT427" s="29"/>
      <c r="IU427" s="29"/>
      <c r="IV427" s="29"/>
      <c r="IW427" s="29"/>
      <c r="IX427" s="29"/>
      <c r="IY427" s="29"/>
      <c r="IZ427" s="29"/>
      <c r="JA427" s="29"/>
      <c r="JB427" s="29"/>
      <c r="JC427" s="29"/>
      <c r="JD427" s="29"/>
      <c r="JE427" s="29"/>
      <c r="JF427" s="29"/>
      <c r="JG427" s="29"/>
      <c r="JH427" s="29"/>
      <c r="JI427" s="29"/>
      <c r="JJ427" s="29"/>
      <c r="JK427" s="29"/>
      <c r="JL427" s="29"/>
      <c r="JM427" s="29"/>
      <c r="JN427" s="29"/>
      <c r="JO427" s="29"/>
      <c r="JP427" s="29"/>
      <c r="JQ427" s="29"/>
      <c r="JR427" s="29"/>
      <c r="JS427" s="29"/>
      <c r="JT427" s="29"/>
      <c r="JU427" s="29"/>
      <c r="JV427" s="29"/>
      <c r="JW427" s="29"/>
      <c r="JX427" s="29"/>
      <c r="JY427" s="29"/>
      <c r="JZ427" s="29"/>
      <c r="KA427" s="29"/>
      <c r="KB427" s="29"/>
      <c r="KC427" s="29"/>
      <c r="KD427" s="29"/>
      <c r="KE427" s="29"/>
      <c r="KF427" s="29"/>
      <c r="KG427" s="29"/>
      <c r="KH427" s="29"/>
      <c r="KI427" s="29"/>
      <c r="KJ427" s="29"/>
      <c r="KK427" s="29"/>
      <c r="KL427" s="29"/>
      <c r="KM427" s="29"/>
      <c r="KN427" s="29"/>
      <c r="KO427" s="29"/>
      <c r="KP427" s="29"/>
      <c r="KQ427" s="29"/>
      <c r="KR427" s="29"/>
      <c r="KS427" s="29"/>
      <c r="KT427" s="29"/>
      <c r="KU427" s="29"/>
      <c r="KV427" s="29"/>
      <c r="KW427" s="29"/>
      <c r="KX427" s="29"/>
      <c r="KY427" s="29"/>
      <c r="KZ427" s="29"/>
      <c r="LA427" s="29"/>
      <c r="LB427" s="29"/>
      <c r="LC427" s="29"/>
      <c r="LD427" s="29"/>
      <c r="LE427" s="29"/>
      <c r="LF427" s="29"/>
      <c r="LG427" s="29"/>
      <c r="LH427" s="29"/>
      <c r="LI427" s="29"/>
      <c r="LJ427" s="29"/>
      <c r="LK427" s="29"/>
      <c r="LL427" s="29"/>
      <c r="LM427" s="29"/>
      <c r="LN427" s="29"/>
      <c r="LO427" s="29"/>
      <c r="LP427" s="29"/>
      <c r="LQ427" s="29"/>
      <c r="LR427" s="29"/>
      <c r="LS427" s="29"/>
      <c r="LT427" s="29"/>
      <c r="LU427" s="29"/>
      <c r="LV427" s="29"/>
      <c r="LW427" s="29"/>
      <c r="LX427" s="29"/>
      <c r="LY427" s="29"/>
      <c r="LZ427" s="29"/>
      <c r="MA427" s="29"/>
      <c r="MB427" s="29"/>
      <c r="MC427" s="29"/>
      <c r="MD427" s="29"/>
      <c r="ME427" s="29"/>
      <c r="MF427" s="29"/>
      <c r="MG427" s="29"/>
      <c r="MH427" s="29"/>
      <c r="MI427" s="29"/>
      <c r="MJ427" s="29"/>
      <c r="MK427" s="29"/>
      <c r="ML427" s="29"/>
      <c r="MM427" s="29"/>
      <c r="MN427" s="29"/>
      <c r="MO427" s="29"/>
      <c r="MP427" s="29"/>
      <c r="MQ427" s="29"/>
      <c r="MR427" s="29"/>
      <c r="MS427" s="29"/>
      <c r="MT427" s="29"/>
      <c r="MU427" s="29"/>
      <c r="MV427" s="29"/>
      <c r="MW427" s="29"/>
      <c r="MX427" s="29"/>
      <c r="MY427" s="29"/>
      <c r="MZ427" s="29"/>
      <c r="NA427" s="29"/>
      <c r="NB427" s="29"/>
      <c r="NC427" s="29"/>
      <c r="ND427" s="29"/>
      <c r="NE427" s="29"/>
      <c r="NF427" s="29"/>
      <c r="NG427" s="29"/>
      <c r="NH427" s="29"/>
      <c r="NI427" s="29"/>
      <c r="NJ427" s="29"/>
      <c r="NK427" s="29"/>
      <c r="NL427" s="29"/>
      <c r="NM427" s="29"/>
      <c r="NN427" s="29"/>
      <c r="NO427" s="29"/>
      <c r="NP427" s="29"/>
      <c r="NQ427" s="29"/>
      <c r="NR427" s="29"/>
      <c r="NS427" s="29"/>
      <c r="NT427" s="29"/>
      <c r="NU427" s="29"/>
      <c r="NV427" s="29"/>
      <c r="NW427" s="29"/>
      <c r="NX427" s="29"/>
      <c r="NY427" s="29"/>
      <c r="NZ427" s="29"/>
      <c r="OA427" s="29"/>
      <c r="OB427" s="29"/>
      <c r="OC427" s="29"/>
      <c r="OD427" s="29"/>
      <c r="OE427" s="29"/>
      <c r="OF427" s="29"/>
      <c r="OG427" s="29"/>
      <c r="OH427" s="29"/>
      <c r="OI427" s="29"/>
      <c r="OJ427" s="29"/>
      <c r="OK427" s="29"/>
      <c r="OL427" s="29"/>
      <c r="OM427" s="29"/>
      <c r="ON427" s="29"/>
      <c r="OO427" s="29"/>
      <c r="OP427" s="29"/>
      <c r="OQ427" s="29"/>
      <c r="OR427" s="29"/>
      <c r="OS427" s="29"/>
      <c r="OT427" s="29"/>
      <c r="OU427" s="29"/>
      <c r="OV427" s="29"/>
      <c r="OW427" s="29"/>
      <c r="OX427" s="29"/>
      <c r="OY427" s="29"/>
      <c r="OZ427" s="29"/>
      <c r="PA427" s="29"/>
      <c r="PB427" s="29"/>
      <c r="PC427" s="29"/>
      <c r="PD427" s="29"/>
      <c r="PE427" s="29"/>
      <c r="PF427" s="29"/>
      <c r="PG427" s="29"/>
      <c r="PH427" s="29"/>
      <c r="PI427" s="29"/>
      <c r="PJ427" s="29"/>
      <c r="PK427" s="29"/>
      <c r="PL427" s="29"/>
      <c r="PM427" s="29"/>
      <c r="PN427" s="29"/>
      <c r="PO427" s="29"/>
      <c r="PP427" s="29"/>
      <c r="PQ427" s="29"/>
      <c r="PR427" s="29"/>
      <c r="PS427" s="29"/>
      <c r="PT427" s="29"/>
      <c r="PU427" s="29"/>
      <c r="PV427" s="29"/>
      <c r="PW427" s="29"/>
      <c r="PX427" s="29"/>
      <c r="PY427" s="29"/>
      <c r="PZ427" s="29"/>
      <c r="QA427" s="29"/>
      <c r="QB427" s="29"/>
      <c r="QC427" s="29"/>
      <c r="QD427" s="29"/>
      <c r="QE427" s="29"/>
      <c r="QF427" s="29"/>
      <c r="QG427" s="29"/>
      <c r="QH427" s="29"/>
      <c r="QI427" s="29"/>
      <c r="QJ427" s="29"/>
      <c r="QK427" s="29"/>
      <c r="QL427" s="29"/>
      <c r="QM427" s="29"/>
      <c r="QN427" s="29"/>
      <c r="QO427" s="29"/>
      <c r="QP427" s="29"/>
      <c r="QQ427" s="29"/>
      <c r="QR427" s="29"/>
      <c r="QS427" s="29"/>
      <c r="QT427" s="29"/>
      <c r="QU427" s="29"/>
      <c r="QV427" s="29"/>
      <c r="QW427" s="29"/>
      <c r="QX427" s="29"/>
      <c r="QY427" s="29"/>
      <c r="QZ427" s="29"/>
      <c r="RA427" s="29"/>
      <c r="RB427" s="29"/>
      <c r="RC427" s="29"/>
      <c r="RD427" s="29"/>
      <c r="RE427" s="29"/>
      <c r="RF427" s="29"/>
      <c r="RG427" s="29"/>
      <c r="RH427" s="29"/>
      <c r="RI427" s="29"/>
      <c r="RJ427" s="29"/>
      <c r="RK427" s="29"/>
      <c r="RL427" s="29"/>
      <c r="RM427" s="29"/>
      <c r="RN427" s="29"/>
      <c r="RO427" s="29"/>
      <c r="RP427" s="29"/>
      <c r="RQ427" s="29"/>
      <c r="RR427" s="29"/>
      <c r="RS427" s="29"/>
      <c r="RT427" s="29"/>
      <c r="RU427" s="29"/>
      <c r="RV427" s="29"/>
      <c r="RW427" s="29"/>
      <c r="RX427" s="29"/>
      <c r="RY427" s="29"/>
      <c r="RZ427" s="29"/>
      <c r="SA427" s="29"/>
      <c r="SB427" s="29"/>
      <c r="SC427" s="29"/>
      <c r="SD427" s="29"/>
      <c r="SE427" s="29"/>
      <c r="SF427" s="29"/>
      <c r="SG427" s="29"/>
      <c r="SH427" s="29"/>
      <c r="SI427" s="29"/>
      <c r="SJ427" s="29"/>
      <c r="SK427" s="29"/>
      <c r="SL427" s="29"/>
      <c r="SM427" s="29"/>
      <c r="SN427" s="29"/>
      <c r="SO427" s="29"/>
      <c r="SP427" s="29"/>
      <c r="SQ427" s="29"/>
      <c r="SR427" s="29"/>
      <c r="SS427" s="29"/>
      <c r="ST427" s="29"/>
      <c r="SU427" s="29"/>
      <c r="SV427" s="29"/>
      <c r="SW427" s="29"/>
      <c r="SX427" s="29"/>
      <c r="SY427" s="29"/>
      <c r="SZ427" s="29"/>
      <c r="TA427" s="29"/>
      <c r="TB427" s="29"/>
      <c r="TC427" s="29"/>
      <c r="TD427" s="29"/>
      <c r="TE427" s="29"/>
      <c r="TF427" s="29"/>
      <c r="TG427" s="29"/>
      <c r="TH427" s="29"/>
      <c r="TI427" s="29"/>
      <c r="TJ427" s="29"/>
      <c r="TK427" s="29"/>
      <c r="TL427" s="29"/>
      <c r="TM427" s="29"/>
      <c r="TN427" s="29"/>
      <c r="TO427" s="29"/>
      <c r="TP427" s="29"/>
      <c r="TQ427" s="29"/>
      <c r="TR427" s="29"/>
      <c r="TS427" s="29"/>
      <c r="TT427" s="29"/>
      <c r="TU427" s="29"/>
      <c r="TV427" s="29"/>
      <c r="TW427" s="29"/>
      <c r="TX427" s="29"/>
      <c r="TY427" s="29"/>
      <c r="TZ427" s="29"/>
      <c r="UA427" s="29"/>
      <c r="UB427" s="29"/>
      <c r="UC427" s="29"/>
      <c r="UD427" s="29"/>
      <c r="UE427" s="29"/>
      <c r="UF427" s="29"/>
      <c r="UG427" s="29"/>
      <c r="UH427" s="29"/>
      <c r="UI427" s="29"/>
      <c r="UJ427" s="29"/>
      <c r="UK427" s="29"/>
      <c r="UL427" s="29"/>
      <c r="UM427" s="29"/>
      <c r="UN427" s="29"/>
      <c r="UO427" s="29"/>
      <c r="UP427" s="29"/>
      <c r="UQ427" s="29"/>
      <c r="UR427" s="29"/>
      <c r="US427" s="29"/>
      <c r="UT427" s="29"/>
      <c r="UU427" s="29"/>
      <c r="UV427" s="29"/>
      <c r="UW427" s="29"/>
      <c r="UX427" s="29"/>
      <c r="UY427" s="29"/>
      <c r="UZ427" s="29"/>
      <c r="VA427" s="29"/>
      <c r="VB427" s="29"/>
      <c r="VC427" s="29"/>
      <c r="VD427" s="29"/>
      <c r="VE427" s="29"/>
      <c r="VF427" s="29"/>
      <c r="VG427" s="29"/>
      <c r="VH427" s="29"/>
      <c r="VI427" s="29"/>
      <c r="VJ427" s="29"/>
      <c r="VK427" s="29"/>
      <c r="VL427" s="29"/>
      <c r="VM427" s="29"/>
      <c r="VN427" s="29"/>
      <c r="VO427" s="29"/>
      <c r="VP427" s="29"/>
      <c r="VQ427" s="29"/>
      <c r="VR427" s="29"/>
      <c r="VS427" s="29"/>
      <c r="VT427" s="29"/>
      <c r="VU427" s="29"/>
      <c r="VV427" s="29"/>
      <c r="VW427" s="29"/>
      <c r="VX427" s="29"/>
      <c r="VY427" s="29"/>
      <c r="VZ427" s="29"/>
      <c r="WA427" s="29"/>
      <c r="WB427" s="29"/>
      <c r="WC427" s="29"/>
      <c r="WD427" s="29"/>
      <c r="WE427" s="29"/>
      <c r="WF427" s="29"/>
      <c r="WG427" s="29"/>
      <c r="WH427" s="29"/>
      <c r="WI427" s="29"/>
      <c r="WJ427" s="29"/>
      <c r="WK427" s="29"/>
      <c r="WL427" s="29"/>
      <c r="WM427" s="29"/>
      <c r="WN427" s="29"/>
      <c r="WO427" s="29"/>
      <c r="WP427" s="29"/>
      <c r="WQ427" s="29"/>
      <c r="WR427" s="29"/>
      <c r="WS427" s="29"/>
      <c r="WT427" s="29"/>
      <c r="WU427" s="29"/>
      <c r="WV427" s="29"/>
      <c r="WW427" s="29"/>
      <c r="WX427" s="29"/>
      <c r="WY427" s="29"/>
      <c r="WZ427" s="29"/>
      <c r="XA427" s="29"/>
      <c r="XB427" s="29"/>
      <c r="XC427" s="29"/>
      <c r="XD427" s="29"/>
      <c r="XE427" s="29"/>
      <c r="XF427" s="29"/>
      <c r="XG427" s="29"/>
      <c r="XH427" s="29"/>
      <c r="XI427" s="29"/>
      <c r="XJ427" s="29"/>
      <c r="XK427" s="29"/>
      <c r="XL427" s="29"/>
      <c r="XM427" s="29"/>
      <c r="XN427" s="29"/>
      <c r="XO427" s="29"/>
      <c r="XP427" s="29"/>
      <c r="XQ427" s="29"/>
      <c r="XR427" s="29"/>
      <c r="XS427" s="29"/>
      <c r="XT427" s="29"/>
      <c r="XU427" s="29"/>
      <c r="XV427" s="29"/>
      <c r="XW427" s="29"/>
      <c r="XX427" s="29"/>
      <c r="XY427" s="29"/>
      <c r="XZ427" s="29"/>
      <c r="YA427" s="29"/>
      <c r="YB427" s="29"/>
      <c r="YC427" s="29"/>
      <c r="YD427" s="29"/>
      <c r="YE427" s="29"/>
      <c r="YF427" s="29"/>
      <c r="YG427" s="29"/>
      <c r="YH427" s="29"/>
      <c r="YI427" s="29"/>
      <c r="YJ427" s="29"/>
      <c r="YK427" s="29"/>
      <c r="YL427" s="29"/>
      <c r="YM427" s="29"/>
      <c r="YN427" s="29"/>
      <c r="YO427" s="29"/>
      <c r="YP427" s="29"/>
      <c r="YQ427" s="29"/>
      <c r="YR427" s="29"/>
      <c r="YS427" s="29"/>
      <c r="YT427" s="29"/>
      <c r="YU427" s="29"/>
      <c r="YV427" s="29"/>
      <c r="YW427" s="29"/>
      <c r="YX427" s="29"/>
      <c r="YY427" s="29"/>
      <c r="YZ427" s="29"/>
      <c r="ZA427" s="29"/>
      <c r="ZB427" s="29"/>
      <c r="ZC427" s="29"/>
      <c r="ZD427" s="29"/>
      <c r="ZE427" s="29"/>
      <c r="ZF427" s="29"/>
      <c r="ZG427" s="29"/>
      <c r="ZH427" s="29"/>
      <c r="ZI427" s="29"/>
      <c r="ZJ427" s="29"/>
      <c r="ZK427" s="29"/>
      <c r="ZL427" s="29"/>
      <c r="ZM427" s="29"/>
      <c r="ZN427" s="29"/>
      <c r="ZO427" s="29"/>
      <c r="ZP427" s="29"/>
      <c r="ZQ427" s="29"/>
      <c r="ZR427" s="29"/>
      <c r="ZS427" s="29"/>
      <c r="ZT427" s="29"/>
      <c r="ZU427" s="29"/>
      <c r="ZV427" s="29"/>
      <c r="ZW427" s="29"/>
      <c r="ZX427" s="29"/>
      <c r="ZY427" s="29"/>
      <c r="ZZ427" s="29"/>
      <c r="AAA427" s="29"/>
      <c r="AAB427" s="29"/>
      <c r="AAC427" s="29"/>
      <c r="AAD427" s="29"/>
      <c r="AAE427" s="29"/>
      <c r="AAF427" s="29"/>
      <c r="AAG427" s="29"/>
      <c r="AAH427" s="29"/>
      <c r="AAI427" s="29"/>
      <c r="AAJ427" s="29"/>
      <c r="AAK427" s="29"/>
      <c r="AAL427" s="29"/>
      <c r="AAM427" s="29"/>
      <c r="AAN427" s="29"/>
      <c r="AAO427" s="29"/>
      <c r="AAP427" s="29"/>
      <c r="AAQ427" s="29"/>
      <c r="AAR427" s="29"/>
      <c r="AAS427" s="29"/>
      <c r="AAT427" s="29"/>
      <c r="AAU427" s="29"/>
      <c r="AAV427" s="29"/>
      <c r="AAW427" s="29"/>
      <c r="AAX427" s="29"/>
      <c r="AAY427" s="29"/>
      <c r="AAZ427" s="29"/>
      <c r="ABA427" s="29"/>
      <c r="ABB427" s="29"/>
      <c r="ABC427" s="29"/>
      <c r="ABD427" s="29"/>
      <c r="ABE427" s="29"/>
      <c r="ABF427" s="29"/>
      <c r="ABG427" s="29"/>
      <c r="ABH427" s="29"/>
      <c r="ABI427" s="29"/>
      <c r="ABJ427" s="29"/>
      <c r="ABK427" s="29"/>
      <c r="ABL427" s="29"/>
      <c r="ABM427" s="29"/>
      <c r="ABN427" s="29"/>
      <c r="ABO427" s="29"/>
      <c r="ABP427" s="29"/>
      <c r="ABQ427" s="29"/>
      <c r="ABR427" s="29"/>
      <c r="ABS427" s="29"/>
      <c r="ABT427" s="29"/>
      <c r="ABU427" s="29"/>
      <c r="ABV427" s="29"/>
      <c r="ABW427" s="29"/>
      <c r="ABX427" s="29"/>
      <c r="ABY427" s="29"/>
      <c r="ABZ427" s="29"/>
      <c r="ACA427" s="29"/>
      <c r="ACB427" s="29"/>
      <c r="ACC427" s="29"/>
      <c r="ACD427" s="29"/>
      <c r="ACE427" s="29"/>
      <c r="ACF427" s="29"/>
      <c r="ACG427" s="29"/>
      <c r="ACH427" s="29"/>
      <c r="ACI427" s="29"/>
      <c r="ACJ427" s="29"/>
      <c r="ACK427" s="29"/>
      <c r="ACL427" s="29"/>
      <c r="ACM427" s="29"/>
      <c r="ACN427" s="29"/>
      <c r="ACO427" s="29"/>
      <c r="ACP427" s="29"/>
      <c r="ACQ427" s="29"/>
      <c r="ACR427" s="29"/>
      <c r="ACS427" s="29"/>
      <c r="ACT427" s="29"/>
      <c r="ACU427" s="29"/>
      <c r="ACV427" s="29"/>
      <c r="ACW427" s="29"/>
      <c r="ACX427" s="29"/>
      <c r="ACY427" s="29"/>
      <c r="ACZ427" s="29"/>
      <c r="ADA427" s="29"/>
      <c r="ADB427" s="29"/>
      <c r="ADC427" s="29"/>
      <c r="ADD427" s="29"/>
      <c r="ADE427" s="29"/>
      <c r="ADF427" s="29"/>
      <c r="ADG427" s="29"/>
      <c r="ADH427" s="29"/>
      <c r="ADI427" s="29"/>
      <c r="ADJ427" s="29"/>
      <c r="ADK427" s="29"/>
      <c r="ADL427" s="29"/>
      <c r="ADM427" s="29"/>
      <c r="ADN427" s="29"/>
      <c r="ADO427" s="29"/>
      <c r="ADP427" s="29"/>
      <c r="ADQ427" s="29"/>
      <c r="ADR427" s="29"/>
      <c r="ADS427" s="29"/>
      <c r="ADT427" s="29"/>
      <c r="ADU427" s="29"/>
      <c r="ADV427" s="29"/>
      <c r="ADW427" s="29"/>
      <c r="ADX427" s="29"/>
      <c r="ADY427" s="29"/>
      <c r="ADZ427" s="29"/>
      <c r="AEA427" s="29"/>
      <c r="AEB427" s="29"/>
      <c r="AEC427" s="29"/>
      <c r="AED427" s="29"/>
      <c r="AEE427" s="29"/>
      <c r="AEF427" s="29"/>
      <c r="AEG427" s="29"/>
      <c r="AEH427" s="29"/>
      <c r="AEI427" s="29"/>
      <c r="AEJ427" s="29"/>
      <c r="AEK427" s="29"/>
      <c r="AEL427" s="29"/>
      <c r="AEM427" s="29"/>
      <c r="AEN427" s="29"/>
      <c r="AEO427" s="29"/>
      <c r="AEP427" s="29"/>
      <c r="AEQ427" s="29"/>
      <c r="AER427" s="29"/>
      <c r="AES427" s="29"/>
      <c r="AET427" s="29"/>
      <c r="AEU427" s="29"/>
      <c r="AEV427" s="29"/>
      <c r="AEW427" s="29"/>
      <c r="AEX427" s="29"/>
      <c r="AEY427" s="29"/>
      <c r="AEZ427" s="29"/>
      <c r="AFA427" s="29"/>
      <c r="AFB427" s="29"/>
      <c r="AFC427" s="29"/>
      <c r="AFD427" s="29"/>
      <c r="AFE427" s="29"/>
      <c r="AFF427" s="29"/>
      <c r="AFG427" s="29"/>
      <c r="AFH427" s="29"/>
      <c r="AFI427" s="29"/>
      <c r="AFJ427" s="29"/>
      <c r="AFK427" s="29"/>
      <c r="AFL427" s="29"/>
      <c r="AFM427" s="29"/>
      <c r="AFN427" s="29"/>
      <c r="AFO427" s="29"/>
      <c r="AFP427" s="29"/>
      <c r="AFQ427" s="29"/>
      <c r="AFR427" s="29"/>
      <c r="AFS427" s="29"/>
      <c r="AFT427" s="29"/>
      <c r="AFU427" s="29"/>
      <c r="AFV427" s="29"/>
      <c r="AFW427" s="29"/>
      <c r="AFX427" s="29"/>
      <c r="AFY427" s="29"/>
      <c r="AFZ427" s="29"/>
      <c r="AGA427" s="29"/>
      <c r="AGB427" s="29"/>
      <c r="AGC427" s="29"/>
      <c r="AGD427" s="29"/>
      <c r="AGE427" s="29"/>
      <c r="AGF427" s="29"/>
      <c r="AGG427" s="29"/>
      <c r="AGH427" s="29"/>
      <c r="AGI427" s="29"/>
      <c r="AGJ427" s="29"/>
      <c r="AGK427" s="29"/>
      <c r="AGL427" s="29"/>
      <c r="AGM427" s="29"/>
      <c r="AGN427" s="29"/>
      <c r="AGO427" s="29"/>
      <c r="AGP427" s="29"/>
      <c r="AGQ427" s="29"/>
      <c r="AGR427" s="29"/>
      <c r="AGS427" s="29"/>
      <c r="AGT427" s="29"/>
      <c r="AGU427" s="29"/>
      <c r="AGV427" s="29"/>
      <c r="AGW427" s="29"/>
      <c r="AGX427" s="29"/>
      <c r="AGY427" s="29"/>
      <c r="AGZ427" s="29"/>
      <c r="AHA427" s="29"/>
      <c r="AHB427" s="29"/>
      <c r="AHC427" s="29"/>
      <c r="AHD427" s="29"/>
      <c r="AHE427" s="29"/>
      <c r="AHF427" s="29"/>
      <c r="AHG427" s="29"/>
      <c r="AHH427" s="29"/>
      <c r="AHI427" s="29"/>
      <c r="AHJ427" s="29"/>
      <c r="AHK427" s="29"/>
      <c r="AHL427" s="29"/>
      <c r="AHM427" s="29"/>
      <c r="AHN427" s="29"/>
      <c r="AHO427" s="29"/>
      <c r="AHP427" s="29"/>
      <c r="AHQ427" s="29"/>
      <c r="AHR427" s="29"/>
      <c r="AHS427" s="29"/>
      <c r="AHT427" s="29"/>
      <c r="AHU427" s="29"/>
      <c r="AHV427" s="29"/>
      <c r="AHW427" s="29"/>
      <c r="AHX427" s="29"/>
      <c r="AHY427" s="29"/>
      <c r="AHZ427" s="29"/>
      <c r="AIA427" s="29"/>
      <c r="AIB427" s="29"/>
      <c r="AIC427" s="29"/>
      <c r="AID427" s="29"/>
      <c r="AIE427" s="29"/>
      <c r="AIF427" s="29"/>
      <c r="AIG427" s="29"/>
      <c r="AIH427" s="29"/>
      <c r="AII427" s="29"/>
      <c r="AIJ427" s="29"/>
      <c r="AIK427" s="29"/>
      <c r="AIL427" s="29"/>
      <c r="AIM427" s="29"/>
      <c r="AIN427" s="29"/>
      <c r="AIO427" s="29"/>
      <c r="AIP427" s="29"/>
      <c r="AIQ427" s="29"/>
      <c r="AIR427" s="29"/>
      <c r="AIS427" s="29"/>
      <c r="AIT427" s="29"/>
      <c r="AIU427" s="29"/>
      <c r="AIV427" s="29"/>
      <c r="AIW427" s="29"/>
      <c r="AIX427" s="29"/>
      <c r="AIY427" s="29"/>
      <c r="AIZ427" s="29"/>
      <c r="AJA427" s="29"/>
      <c r="AJB427" s="29"/>
      <c r="AJC427" s="29"/>
      <c r="AJD427" s="29"/>
      <c r="AJE427" s="29"/>
      <c r="AJF427" s="29"/>
      <c r="AJG427" s="29"/>
      <c r="AJH427" s="29"/>
      <c r="AJI427" s="29"/>
      <c r="AJJ427" s="29"/>
      <c r="AJK427" s="29"/>
      <c r="AJL427" s="29"/>
      <c r="AJM427" s="29"/>
      <c r="AJN427" s="29"/>
      <c r="AJO427" s="29"/>
      <c r="AJP427" s="29"/>
      <c r="AJQ427" s="29"/>
      <c r="AJR427" s="29"/>
      <c r="AJS427" s="29"/>
      <c r="AJT427" s="29"/>
      <c r="AJU427" s="29"/>
      <c r="AJV427" s="29"/>
      <c r="AJW427" s="29"/>
      <c r="AJX427" s="29"/>
      <c r="AJY427" s="29"/>
      <c r="AJZ427" s="29"/>
      <c r="AKA427" s="29"/>
      <c r="AKB427" s="29"/>
      <c r="AKC427" s="29"/>
      <c r="AKD427" s="29"/>
      <c r="AKE427" s="29"/>
      <c r="AKF427" s="29"/>
      <c r="AKG427" s="29"/>
      <c r="AKH427" s="29"/>
      <c r="AKI427" s="29"/>
      <c r="AKJ427" s="29"/>
      <c r="AKK427" s="29"/>
      <c r="AKL427" s="29"/>
      <c r="AKM427" s="29"/>
      <c r="AKN427" s="29"/>
      <c r="AKO427" s="29"/>
      <c r="AKP427" s="29"/>
      <c r="AKQ427" s="29"/>
      <c r="AKR427" s="29"/>
      <c r="AKS427" s="29"/>
      <c r="AKT427" s="29"/>
      <c r="AKU427" s="29"/>
      <c r="AKV427" s="29"/>
      <c r="AKW427" s="29"/>
      <c r="AKX427" s="29"/>
      <c r="AKY427" s="29"/>
      <c r="AKZ427" s="29"/>
      <c r="ALA427" s="29"/>
      <c r="ALB427" s="29"/>
      <c r="ALC427" s="29"/>
      <c r="ALD427" s="29"/>
      <c r="ALE427" s="29"/>
      <c r="ALF427" s="29"/>
      <c r="ALG427" s="29"/>
      <c r="ALH427" s="29"/>
      <c r="ALI427" s="29"/>
      <c r="ALJ427" s="29"/>
      <c r="ALK427" s="29"/>
      <c r="ALL427" s="29"/>
      <c r="ALM427" s="29"/>
      <c r="ALN427" s="29"/>
      <c r="ALO427" s="29"/>
      <c r="ALP427" s="29"/>
      <c r="ALQ427" s="29"/>
      <c r="ALR427" s="29"/>
      <c r="ALS427" s="29"/>
      <c r="ALT427" s="29"/>
      <c r="ALU427" s="29"/>
      <c r="ALV427" s="29"/>
      <c r="ALW427" s="29"/>
      <c r="ALX427" s="29"/>
      <c r="ALY427" s="29"/>
      <c r="ALZ427" s="29"/>
      <c r="AMA427" s="29"/>
      <c r="AMB427" s="29"/>
      <c r="AMC427" s="29"/>
      <c r="AMD427" s="29"/>
      <c r="AME427" s="29"/>
      <c r="AMF427" s="29"/>
      <c r="AMG427" s="29"/>
      <c r="AMH427" s="29"/>
      <c r="AMI427" s="29"/>
      <c r="AMJ427" s="29"/>
      <c r="AMK427" s="29"/>
      <c r="AML427" s="29"/>
      <c r="AMM427" s="29"/>
      <c r="AMN427" s="29"/>
      <c r="AMO427" s="29"/>
      <c r="AMP427" s="29"/>
      <c r="AMQ427" s="29"/>
      <c r="AMR427" s="29"/>
      <c r="AMS427" s="29"/>
      <c r="AMT427" s="29"/>
      <c r="AMU427" s="29"/>
      <c r="AMV427" s="29"/>
      <c r="AMW427" s="29"/>
      <c r="AMX427" s="29"/>
      <c r="AMY427" s="29"/>
      <c r="AMZ427" s="29"/>
      <c r="ANA427" s="29"/>
      <c r="ANB427" s="29"/>
    </row>
    <row r="428" spans="1:1042" s="18" customFormat="1" x14ac:dyDescent="0.25">
      <c r="C428" s="6" t="str">
        <f t="shared" si="217"/>
        <v>(generic)</v>
      </c>
      <c r="D428" s="6" t="str">
        <f t="shared" si="218"/>
        <v>tier 3  (80+ gal)</v>
      </c>
      <c r="E428" s="6">
        <f t="shared" si="242"/>
        <v>990576</v>
      </c>
      <c r="F428" s="55">
        <f t="shared" ref="F428" si="270">S428</f>
        <v>80</v>
      </c>
      <c r="G428" s="6" t="str">
        <f t="shared" si="219"/>
        <v>AWHSTier3Generic80</v>
      </c>
      <c r="H428" s="117">
        <f t="shared" si="238"/>
        <v>0</v>
      </c>
      <c r="I428" s="157" t="str">
        <f t="shared" si="243"/>
        <v>Tier3Generic80</v>
      </c>
      <c r="J428" s="91" t="s">
        <v>192</v>
      </c>
      <c r="K428" s="32">
        <v>3</v>
      </c>
      <c r="L428" s="75">
        <f t="shared" si="239"/>
        <v>99</v>
      </c>
      <c r="M428" s="12" t="s">
        <v>214</v>
      </c>
      <c r="N428" s="62">
        <f t="shared" si="241"/>
        <v>5</v>
      </c>
      <c r="O428" s="62">
        <f t="shared" ref="O428" si="271" xml:space="preserve"> (L428*10000) + (N428*100) + VLOOKUP( U428, $R$2:$T$61, 2, FALSE )</f>
        <v>990576</v>
      </c>
      <c r="P428" s="138" t="str">
        <f>R428 &amp; "  (" &amp; S428 &amp; "+ gal" &amp; IF(W428&gt;0, ", JA13)", ")")</f>
        <v>tier 3  (80+ gal)</v>
      </c>
      <c r="Q428" s="156">
        <f>COUNTIF(P$64:P$428, P428)</f>
        <v>1</v>
      </c>
      <c r="R428" s="21" t="s">
        <v>731</v>
      </c>
      <c r="S428" s="117">
        <v>80</v>
      </c>
      <c r="T428" s="30" t="s">
        <v>728</v>
      </c>
      <c r="U428" s="80" t="s">
        <v>728</v>
      </c>
      <c r="V428" s="85" t="str">
        <f>VLOOKUP( U428, $R$2:$T$61, 3, FALSE )</f>
        <v>AWHSTier3Generic80</v>
      </c>
      <c r="W428" s="116">
        <v>0</v>
      </c>
      <c r="X428" s="45">
        <v>0</v>
      </c>
      <c r="Y428" s="47">
        <v>0</v>
      </c>
      <c r="Z428" s="44"/>
      <c r="AA428" s="127" t="str">
        <f t="shared" si="230"/>
        <v>2,     990576,   "tier 3  (80+ gal)"</v>
      </c>
      <c r="AB428" s="129" t="str">
        <f t="shared" si="269"/>
        <v>(generic)</v>
      </c>
      <c r="AC428" s="80" t="s">
        <v>872</v>
      </c>
      <c r="AD428" s="154">
        <f>COUNTIF(AC$64:AC$428, AC428)</f>
        <v>1</v>
      </c>
      <c r="AE428" s="127" t="str">
        <f t="shared" si="231"/>
        <v xml:space="preserve">          case  tier 3  (80+ gal)   :   "Tier3Generic80"</v>
      </c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29"/>
      <c r="CC428" s="29"/>
      <c r="CD428" s="29"/>
      <c r="CE428" s="29"/>
      <c r="CF428" s="29"/>
      <c r="CG428" s="29"/>
      <c r="CH428" s="29"/>
      <c r="CI428" s="29"/>
      <c r="CJ428" s="29"/>
      <c r="CK428" s="29"/>
      <c r="CL428" s="29"/>
      <c r="CM428" s="29"/>
      <c r="CN428" s="29"/>
      <c r="CO428" s="29"/>
      <c r="CP428" s="29"/>
      <c r="CQ428" s="29"/>
      <c r="CR428" s="29"/>
      <c r="CS428" s="29"/>
      <c r="CT428" s="29"/>
      <c r="CU428" s="29"/>
      <c r="CV428" s="29"/>
      <c r="CW428" s="29"/>
      <c r="CX428" s="29"/>
      <c r="CY428" s="29"/>
      <c r="CZ428" s="29"/>
      <c r="DA428" s="29"/>
      <c r="DB428" s="29"/>
      <c r="DC428" s="29"/>
      <c r="DD428" s="29"/>
      <c r="DE428" s="29"/>
      <c r="DF428" s="29"/>
      <c r="DG428" s="29"/>
      <c r="DH428" s="29"/>
      <c r="DI428" s="29"/>
      <c r="DJ428" s="29"/>
      <c r="DK428" s="29"/>
      <c r="DL428" s="29"/>
      <c r="DM428" s="29"/>
      <c r="DN428" s="29"/>
      <c r="DO428" s="29"/>
      <c r="DP428" s="29"/>
      <c r="DQ428" s="29"/>
      <c r="DR428" s="29"/>
      <c r="DS428" s="29"/>
      <c r="DT428" s="29"/>
      <c r="DU428" s="29"/>
      <c r="DV428" s="29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  <c r="EL428" s="29"/>
      <c r="EM428" s="29"/>
      <c r="EN428" s="29"/>
      <c r="EO428" s="29"/>
      <c r="EP428" s="29"/>
      <c r="EQ428" s="29"/>
      <c r="ER428" s="29"/>
      <c r="ES428" s="29"/>
      <c r="ET428" s="29"/>
      <c r="EU428" s="29"/>
      <c r="EV428" s="29"/>
      <c r="EW428" s="29"/>
      <c r="EX428" s="29"/>
      <c r="EY428" s="29"/>
      <c r="EZ428" s="29"/>
      <c r="FA428" s="29"/>
      <c r="FB428" s="29"/>
      <c r="FC428" s="29"/>
      <c r="FD428" s="29"/>
      <c r="FE428" s="29"/>
      <c r="FF428" s="29"/>
      <c r="FG428" s="29"/>
      <c r="FH428" s="29"/>
      <c r="FI428" s="29"/>
      <c r="FJ428" s="29"/>
      <c r="FK428" s="29"/>
      <c r="FL428" s="29"/>
      <c r="FM428" s="29"/>
      <c r="FN428" s="29"/>
      <c r="FO428" s="29"/>
      <c r="FP428" s="29"/>
      <c r="FQ428" s="29"/>
      <c r="FR428" s="29"/>
      <c r="FS428" s="29"/>
      <c r="FT428" s="29"/>
      <c r="FU428" s="29"/>
      <c r="FV428" s="29"/>
      <c r="FW428" s="29"/>
      <c r="FX428" s="29"/>
      <c r="FY428" s="29"/>
      <c r="FZ428" s="29"/>
      <c r="GA428" s="29"/>
      <c r="GB428" s="29"/>
      <c r="GC428" s="29"/>
      <c r="GD428" s="29"/>
      <c r="GE428" s="29"/>
      <c r="GF428" s="29"/>
      <c r="GG428" s="29"/>
      <c r="GH428" s="29"/>
      <c r="GI428" s="29"/>
      <c r="GJ428" s="29"/>
      <c r="GK428" s="29"/>
      <c r="GL428" s="29"/>
      <c r="GM428" s="29"/>
      <c r="GN428" s="29"/>
      <c r="GO428" s="29"/>
      <c r="GP428" s="29"/>
      <c r="GQ428" s="29"/>
      <c r="GR428" s="29"/>
      <c r="GS428" s="29"/>
      <c r="GT428" s="29"/>
      <c r="GU428" s="29"/>
      <c r="GV428" s="29"/>
      <c r="GW428" s="29"/>
      <c r="GX428" s="29"/>
      <c r="GY428" s="29"/>
      <c r="GZ428" s="29"/>
      <c r="HA428" s="29"/>
      <c r="HB428" s="29"/>
      <c r="HC428" s="29"/>
      <c r="HD428" s="29"/>
      <c r="HE428" s="29"/>
      <c r="HF428" s="29"/>
      <c r="HG428" s="29"/>
      <c r="HH428" s="29"/>
      <c r="HI428" s="29"/>
      <c r="HJ428" s="29"/>
      <c r="HK428" s="29"/>
      <c r="HL428" s="29"/>
      <c r="HM428" s="29"/>
      <c r="HN428" s="29"/>
      <c r="HO428" s="29"/>
      <c r="HP428" s="29"/>
      <c r="HQ428" s="29"/>
      <c r="HR428" s="29"/>
      <c r="HS428" s="29"/>
      <c r="HT428" s="29"/>
      <c r="HU428" s="29"/>
      <c r="HV428" s="29"/>
      <c r="HW428" s="29"/>
      <c r="HX428" s="29"/>
      <c r="HY428" s="29"/>
      <c r="HZ428" s="29"/>
      <c r="IA428" s="29"/>
      <c r="IB428" s="29"/>
      <c r="IC428" s="29"/>
      <c r="ID428" s="29"/>
      <c r="IE428" s="29"/>
      <c r="IF428" s="29"/>
      <c r="IG428" s="29"/>
      <c r="IH428" s="29"/>
      <c r="II428" s="29"/>
      <c r="IJ428" s="29"/>
      <c r="IK428" s="29"/>
      <c r="IL428" s="29"/>
      <c r="IM428" s="29"/>
      <c r="IN428" s="29"/>
      <c r="IO428" s="29"/>
      <c r="IP428" s="29"/>
      <c r="IQ428" s="29"/>
      <c r="IR428" s="29"/>
      <c r="IS428" s="29"/>
      <c r="IT428" s="29"/>
      <c r="IU428" s="29"/>
      <c r="IV428" s="29"/>
      <c r="IW428" s="29"/>
      <c r="IX428" s="29"/>
      <c r="IY428" s="29"/>
      <c r="IZ428" s="29"/>
      <c r="JA428" s="29"/>
      <c r="JB428" s="29"/>
      <c r="JC428" s="29"/>
      <c r="JD428" s="29"/>
      <c r="JE428" s="29"/>
      <c r="JF428" s="29"/>
      <c r="JG428" s="29"/>
      <c r="JH428" s="29"/>
      <c r="JI428" s="29"/>
      <c r="JJ428" s="29"/>
      <c r="JK428" s="29"/>
      <c r="JL428" s="29"/>
      <c r="JM428" s="29"/>
      <c r="JN428" s="29"/>
      <c r="JO428" s="29"/>
      <c r="JP428" s="29"/>
      <c r="JQ428" s="29"/>
      <c r="JR428" s="29"/>
      <c r="JS428" s="29"/>
      <c r="JT428" s="29"/>
      <c r="JU428" s="29"/>
      <c r="JV428" s="29"/>
      <c r="JW428" s="29"/>
      <c r="JX428" s="29"/>
      <c r="JY428" s="29"/>
      <c r="JZ428" s="29"/>
      <c r="KA428" s="29"/>
      <c r="KB428" s="29"/>
      <c r="KC428" s="29"/>
      <c r="KD428" s="29"/>
      <c r="KE428" s="29"/>
      <c r="KF428" s="29"/>
      <c r="KG428" s="29"/>
      <c r="KH428" s="29"/>
      <c r="KI428" s="29"/>
      <c r="KJ428" s="29"/>
      <c r="KK428" s="29"/>
      <c r="KL428" s="29"/>
      <c r="KM428" s="29"/>
      <c r="KN428" s="29"/>
      <c r="KO428" s="29"/>
      <c r="KP428" s="29"/>
      <c r="KQ428" s="29"/>
      <c r="KR428" s="29"/>
      <c r="KS428" s="29"/>
      <c r="KT428" s="29"/>
      <c r="KU428" s="29"/>
      <c r="KV428" s="29"/>
      <c r="KW428" s="29"/>
      <c r="KX428" s="29"/>
      <c r="KY428" s="29"/>
      <c r="KZ428" s="29"/>
      <c r="LA428" s="29"/>
      <c r="LB428" s="29"/>
      <c r="LC428" s="29"/>
      <c r="LD428" s="29"/>
      <c r="LE428" s="29"/>
      <c r="LF428" s="29"/>
      <c r="LG428" s="29"/>
      <c r="LH428" s="29"/>
      <c r="LI428" s="29"/>
      <c r="LJ428" s="29"/>
      <c r="LK428" s="29"/>
      <c r="LL428" s="29"/>
      <c r="LM428" s="29"/>
      <c r="LN428" s="29"/>
      <c r="LO428" s="29"/>
      <c r="LP428" s="29"/>
      <c r="LQ428" s="29"/>
      <c r="LR428" s="29"/>
      <c r="LS428" s="29"/>
      <c r="LT428" s="29"/>
      <c r="LU428" s="29"/>
      <c r="LV428" s="29"/>
      <c r="LW428" s="29"/>
      <c r="LX428" s="29"/>
      <c r="LY428" s="29"/>
      <c r="LZ428" s="29"/>
      <c r="MA428" s="29"/>
      <c r="MB428" s="29"/>
      <c r="MC428" s="29"/>
      <c r="MD428" s="29"/>
      <c r="ME428" s="29"/>
      <c r="MF428" s="29"/>
      <c r="MG428" s="29"/>
      <c r="MH428" s="29"/>
      <c r="MI428" s="29"/>
      <c r="MJ428" s="29"/>
      <c r="MK428" s="29"/>
      <c r="ML428" s="29"/>
      <c r="MM428" s="29"/>
      <c r="MN428" s="29"/>
      <c r="MO428" s="29"/>
      <c r="MP428" s="29"/>
      <c r="MQ428" s="29"/>
      <c r="MR428" s="29"/>
      <c r="MS428" s="29"/>
      <c r="MT428" s="29"/>
      <c r="MU428" s="29"/>
      <c r="MV428" s="29"/>
      <c r="MW428" s="29"/>
      <c r="MX428" s="29"/>
      <c r="MY428" s="29"/>
      <c r="MZ428" s="29"/>
      <c r="NA428" s="29"/>
      <c r="NB428" s="29"/>
      <c r="NC428" s="29"/>
      <c r="ND428" s="29"/>
      <c r="NE428" s="29"/>
      <c r="NF428" s="29"/>
      <c r="NG428" s="29"/>
      <c r="NH428" s="29"/>
      <c r="NI428" s="29"/>
      <c r="NJ428" s="29"/>
      <c r="NK428" s="29"/>
      <c r="NL428" s="29"/>
      <c r="NM428" s="29"/>
      <c r="NN428" s="29"/>
      <c r="NO428" s="29"/>
      <c r="NP428" s="29"/>
      <c r="NQ428" s="29"/>
      <c r="NR428" s="29"/>
      <c r="NS428" s="29"/>
      <c r="NT428" s="29"/>
      <c r="NU428" s="29"/>
      <c r="NV428" s="29"/>
      <c r="NW428" s="29"/>
      <c r="NX428" s="29"/>
      <c r="NY428" s="29"/>
      <c r="NZ428" s="29"/>
      <c r="OA428" s="29"/>
      <c r="OB428" s="29"/>
      <c r="OC428" s="29"/>
      <c r="OD428" s="29"/>
      <c r="OE428" s="29"/>
      <c r="OF428" s="29"/>
      <c r="OG428" s="29"/>
      <c r="OH428" s="29"/>
      <c r="OI428" s="29"/>
      <c r="OJ428" s="29"/>
      <c r="OK428" s="29"/>
      <c r="OL428" s="29"/>
      <c r="OM428" s="29"/>
      <c r="ON428" s="29"/>
      <c r="OO428" s="29"/>
      <c r="OP428" s="29"/>
      <c r="OQ428" s="29"/>
      <c r="OR428" s="29"/>
      <c r="OS428" s="29"/>
      <c r="OT428" s="29"/>
      <c r="OU428" s="29"/>
      <c r="OV428" s="29"/>
      <c r="OW428" s="29"/>
      <c r="OX428" s="29"/>
      <c r="OY428" s="29"/>
      <c r="OZ428" s="29"/>
      <c r="PA428" s="29"/>
      <c r="PB428" s="29"/>
      <c r="PC428" s="29"/>
      <c r="PD428" s="29"/>
      <c r="PE428" s="29"/>
      <c r="PF428" s="29"/>
      <c r="PG428" s="29"/>
      <c r="PH428" s="29"/>
      <c r="PI428" s="29"/>
      <c r="PJ428" s="29"/>
      <c r="PK428" s="29"/>
      <c r="PL428" s="29"/>
      <c r="PM428" s="29"/>
      <c r="PN428" s="29"/>
      <c r="PO428" s="29"/>
      <c r="PP428" s="29"/>
      <c r="PQ428" s="29"/>
      <c r="PR428" s="29"/>
      <c r="PS428" s="29"/>
      <c r="PT428" s="29"/>
      <c r="PU428" s="29"/>
      <c r="PV428" s="29"/>
      <c r="PW428" s="29"/>
      <c r="PX428" s="29"/>
      <c r="PY428" s="29"/>
      <c r="PZ428" s="29"/>
      <c r="QA428" s="29"/>
      <c r="QB428" s="29"/>
      <c r="QC428" s="29"/>
      <c r="QD428" s="29"/>
      <c r="QE428" s="29"/>
      <c r="QF428" s="29"/>
      <c r="QG428" s="29"/>
      <c r="QH428" s="29"/>
      <c r="QI428" s="29"/>
      <c r="QJ428" s="29"/>
      <c r="QK428" s="29"/>
      <c r="QL428" s="29"/>
      <c r="QM428" s="29"/>
      <c r="QN428" s="29"/>
      <c r="QO428" s="29"/>
      <c r="QP428" s="29"/>
      <c r="QQ428" s="29"/>
      <c r="QR428" s="29"/>
      <c r="QS428" s="29"/>
      <c r="QT428" s="29"/>
      <c r="QU428" s="29"/>
      <c r="QV428" s="29"/>
      <c r="QW428" s="29"/>
      <c r="QX428" s="29"/>
      <c r="QY428" s="29"/>
      <c r="QZ428" s="29"/>
      <c r="RA428" s="29"/>
      <c r="RB428" s="29"/>
      <c r="RC428" s="29"/>
      <c r="RD428" s="29"/>
      <c r="RE428" s="29"/>
      <c r="RF428" s="29"/>
      <c r="RG428" s="29"/>
      <c r="RH428" s="29"/>
      <c r="RI428" s="29"/>
      <c r="RJ428" s="29"/>
      <c r="RK428" s="29"/>
      <c r="RL428" s="29"/>
      <c r="RM428" s="29"/>
      <c r="RN428" s="29"/>
      <c r="RO428" s="29"/>
      <c r="RP428" s="29"/>
      <c r="RQ428" s="29"/>
      <c r="RR428" s="29"/>
      <c r="RS428" s="29"/>
      <c r="RT428" s="29"/>
      <c r="RU428" s="29"/>
      <c r="RV428" s="29"/>
      <c r="RW428" s="29"/>
      <c r="RX428" s="29"/>
      <c r="RY428" s="29"/>
      <c r="RZ428" s="29"/>
      <c r="SA428" s="29"/>
      <c r="SB428" s="29"/>
      <c r="SC428" s="29"/>
      <c r="SD428" s="29"/>
      <c r="SE428" s="29"/>
      <c r="SF428" s="29"/>
      <c r="SG428" s="29"/>
      <c r="SH428" s="29"/>
      <c r="SI428" s="29"/>
      <c r="SJ428" s="29"/>
      <c r="SK428" s="29"/>
      <c r="SL428" s="29"/>
      <c r="SM428" s="29"/>
      <c r="SN428" s="29"/>
      <c r="SO428" s="29"/>
      <c r="SP428" s="29"/>
      <c r="SQ428" s="29"/>
      <c r="SR428" s="29"/>
      <c r="SS428" s="29"/>
      <c r="ST428" s="29"/>
      <c r="SU428" s="29"/>
      <c r="SV428" s="29"/>
      <c r="SW428" s="29"/>
      <c r="SX428" s="29"/>
      <c r="SY428" s="29"/>
      <c r="SZ428" s="29"/>
      <c r="TA428" s="29"/>
      <c r="TB428" s="29"/>
      <c r="TC428" s="29"/>
      <c r="TD428" s="29"/>
      <c r="TE428" s="29"/>
      <c r="TF428" s="29"/>
      <c r="TG428" s="29"/>
      <c r="TH428" s="29"/>
      <c r="TI428" s="29"/>
      <c r="TJ428" s="29"/>
      <c r="TK428" s="29"/>
      <c r="TL428" s="29"/>
      <c r="TM428" s="29"/>
      <c r="TN428" s="29"/>
      <c r="TO428" s="29"/>
      <c r="TP428" s="29"/>
      <c r="TQ428" s="29"/>
      <c r="TR428" s="29"/>
      <c r="TS428" s="29"/>
      <c r="TT428" s="29"/>
      <c r="TU428" s="29"/>
      <c r="TV428" s="29"/>
      <c r="TW428" s="29"/>
      <c r="TX428" s="29"/>
      <c r="TY428" s="29"/>
      <c r="TZ428" s="29"/>
      <c r="UA428" s="29"/>
      <c r="UB428" s="29"/>
      <c r="UC428" s="29"/>
      <c r="UD428" s="29"/>
      <c r="UE428" s="29"/>
      <c r="UF428" s="29"/>
      <c r="UG428" s="29"/>
      <c r="UH428" s="29"/>
      <c r="UI428" s="29"/>
      <c r="UJ428" s="29"/>
      <c r="UK428" s="29"/>
      <c r="UL428" s="29"/>
      <c r="UM428" s="29"/>
      <c r="UN428" s="29"/>
      <c r="UO428" s="29"/>
      <c r="UP428" s="29"/>
      <c r="UQ428" s="29"/>
      <c r="UR428" s="29"/>
      <c r="US428" s="29"/>
      <c r="UT428" s="29"/>
      <c r="UU428" s="29"/>
      <c r="UV428" s="29"/>
      <c r="UW428" s="29"/>
      <c r="UX428" s="29"/>
      <c r="UY428" s="29"/>
      <c r="UZ428" s="29"/>
      <c r="VA428" s="29"/>
      <c r="VB428" s="29"/>
      <c r="VC428" s="29"/>
      <c r="VD428" s="29"/>
      <c r="VE428" s="29"/>
      <c r="VF428" s="29"/>
      <c r="VG428" s="29"/>
      <c r="VH428" s="29"/>
      <c r="VI428" s="29"/>
      <c r="VJ428" s="29"/>
      <c r="VK428" s="29"/>
      <c r="VL428" s="29"/>
      <c r="VM428" s="29"/>
      <c r="VN428" s="29"/>
      <c r="VO428" s="29"/>
      <c r="VP428" s="29"/>
      <c r="VQ428" s="29"/>
      <c r="VR428" s="29"/>
      <c r="VS428" s="29"/>
      <c r="VT428" s="29"/>
      <c r="VU428" s="29"/>
      <c r="VV428" s="29"/>
      <c r="VW428" s="29"/>
      <c r="VX428" s="29"/>
      <c r="VY428" s="29"/>
      <c r="VZ428" s="29"/>
      <c r="WA428" s="29"/>
      <c r="WB428" s="29"/>
      <c r="WC428" s="29"/>
      <c r="WD428" s="29"/>
      <c r="WE428" s="29"/>
      <c r="WF428" s="29"/>
      <c r="WG428" s="29"/>
      <c r="WH428" s="29"/>
      <c r="WI428" s="29"/>
      <c r="WJ428" s="29"/>
      <c r="WK428" s="29"/>
      <c r="WL428" s="29"/>
      <c r="WM428" s="29"/>
      <c r="WN428" s="29"/>
      <c r="WO428" s="29"/>
      <c r="WP428" s="29"/>
      <c r="WQ428" s="29"/>
      <c r="WR428" s="29"/>
      <c r="WS428" s="29"/>
      <c r="WT428" s="29"/>
      <c r="WU428" s="29"/>
      <c r="WV428" s="29"/>
      <c r="WW428" s="29"/>
      <c r="WX428" s="29"/>
      <c r="WY428" s="29"/>
      <c r="WZ428" s="29"/>
      <c r="XA428" s="29"/>
      <c r="XB428" s="29"/>
      <c r="XC428" s="29"/>
      <c r="XD428" s="29"/>
      <c r="XE428" s="29"/>
      <c r="XF428" s="29"/>
      <c r="XG428" s="29"/>
      <c r="XH428" s="29"/>
      <c r="XI428" s="29"/>
      <c r="XJ428" s="29"/>
      <c r="XK428" s="29"/>
      <c r="XL428" s="29"/>
      <c r="XM428" s="29"/>
      <c r="XN428" s="29"/>
      <c r="XO428" s="29"/>
      <c r="XP428" s="29"/>
      <c r="XQ428" s="29"/>
      <c r="XR428" s="29"/>
      <c r="XS428" s="29"/>
      <c r="XT428" s="29"/>
      <c r="XU428" s="29"/>
      <c r="XV428" s="29"/>
      <c r="XW428" s="29"/>
      <c r="XX428" s="29"/>
      <c r="XY428" s="29"/>
      <c r="XZ428" s="29"/>
      <c r="YA428" s="29"/>
      <c r="YB428" s="29"/>
      <c r="YC428" s="29"/>
      <c r="YD428" s="29"/>
      <c r="YE428" s="29"/>
      <c r="YF428" s="29"/>
      <c r="YG428" s="29"/>
      <c r="YH428" s="29"/>
      <c r="YI428" s="29"/>
      <c r="YJ428" s="29"/>
      <c r="YK428" s="29"/>
      <c r="YL428" s="29"/>
      <c r="YM428" s="29"/>
      <c r="YN428" s="29"/>
      <c r="YO428" s="29"/>
      <c r="YP428" s="29"/>
      <c r="YQ428" s="29"/>
      <c r="YR428" s="29"/>
      <c r="YS428" s="29"/>
      <c r="YT428" s="29"/>
      <c r="YU428" s="29"/>
      <c r="YV428" s="29"/>
      <c r="YW428" s="29"/>
      <c r="YX428" s="29"/>
      <c r="YY428" s="29"/>
      <c r="YZ428" s="29"/>
      <c r="ZA428" s="29"/>
      <c r="ZB428" s="29"/>
      <c r="ZC428" s="29"/>
      <c r="ZD428" s="29"/>
      <c r="ZE428" s="29"/>
      <c r="ZF428" s="29"/>
      <c r="ZG428" s="29"/>
      <c r="ZH428" s="29"/>
      <c r="ZI428" s="29"/>
      <c r="ZJ428" s="29"/>
      <c r="ZK428" s="29"/>
      <c r="ZL428" s="29"/>
      <c r="ZM428" s="29"/>
      <c r="ZN428" s="29"/>
      <c r="ZO428" s="29"/>
      <c r="ZP428" s="29"/>
      <c r="ZQ428" s="29"/>
      <c r="ZR428" s="29"/>
      <c r="ZS428" s="29"/>
      <c r="ZT428" s="29"/>
      <c r="ZU428" s="29"/>
      <c r="ZV428" s="29"/>
      <c r="ZW428" s="29"/>
      <c r="ZX428" s="29"/>
      <c r="ZY428" s="29"/>
      <c r="ZZ428" s="29"/>
      <c r="AAA428" s="29"/>
      <c r="AAB428" s="29"/>
      <c r="AAC428" s="29"/>
      <c r="AAD428" s="29"/>
      <c r="AAE428" s="29"/>
      <c r="AAF428" s="29"/>
      <c r="AAG428" s="29"/>
      <c r="AAH428" s="29"/>
      <c r="AAI428" s="29"/>
      <c r="AAJ428" s="29"/>
      <c r="AAK428" s="29"/>
      <c r="AAL428" s="29"/>
      <c r="AAM428" s="29"/>
      <c r="AAN428" s="29"/>
      <c r="AAO428" s="29"/>
      <c r="AAP428" s="29"/>
      <c r="AAQ428" s="29"/>
      <c r="AAR428" s="29"/>
      <c r="AAS428" s="29"/>
      <c r="AAT428" s="29"/>
      <c r="AAU428" s="29"/>
      <c r="AAV428" s="29"/>
      <c r="AAW428" s="29"/>
      <c r="AAX428" s="29"/>
      <c r="AAY428" s="29"/>
      <c r="AAZ428" s="29"/>
      <c r="ABA428" s="29"/>
      <c r="ABB428" s="29"/>
      <c r="ABC428" s="29"/>
      <c r="ABD428" s="29"/>
      <c r="ABE428" s="29"/>
      <c r="ABF428" s="29"/>
      <c r="ABG428" s="29"/>
      <c r="ABH428" s="29"/>
      <c r="ABI428" s="29"/>
      <c r="ABJ428" s="29"/>
      <c r="ABK428" s="29"/>
      <c r="ABL428" s="29"/>
      <c r="ABM428" s="29"/>
      <c r="ABN428" s="29"/>
      <c r="ABO428" s="29"/>
      <c r="ABP428" s="29"/>
      <c r="ABQ428" s="29"/>
      <c r="ABR428" s="29"/>
      <c r="ABS428" s="29"/>
      <c r="ABT428" s="29"/>
      <c r="ABU428" s="29"/>
      <c r="ABV428" s="29"/>
      <c r="ABW428" s="29"/>
      <c r="ABX428" s="29"/>
      <c r="ABY428" s="29"/>
      <c r="ABZ428" s="29"/>
      <c r="ACA428" s="29"/>
      <c r="ACB428" s="29"/>
      <c r="ACC428" s="29"/>
      <c r="ACD428" s="29"/>
      <c r="ACE428" s="29"/>
      <c r="ACF428" s="29"/>
      <c r="ACG428" s="29"/>
      <c r="ACH428" s="29"/>
      <c r="ACI428" s="29"/>
      <c r="ACJ428" s="29"/>
      <c r="ACK428" s="29"/>
      <c r="ACL428" s="29"/>
      <c r="ACM428" s="29"/>
      <c r="ACN428" s="29"/>
      <c r="ACO428" s="29"/>
      <c r="ACP428" s="29"/>
      <c r="ACQ428" s="29"/>
      <c r="ACR428" s="29"/>
      <c r="ACS428" s="29"/>
      <c r="ACT428" s="29"/>
      <c r="ACU428" s="29"/>
      <c r="ACV428" s="29"/>
      <c r="ACW428" s="29"/>
      <c r="ACX428" s="29"/>
      <c r="ACY428" s="29"/>
      <c r="ACZ428" s="29"/>
      <c r="ADA428" s="29"/>
      <c r="ADB428" s="29"/>
      <c r="ADC428" s="29"/>
      <c r="ADD428" s="29"/>
      <c r="ADE428" s="29"/>
      <c r="ADF428" s="29"/>
      <c r="ADG428" s="29"/>
      <c r="ADH428" s="29"/>
      <c r="ADI428" s="29"/>
      <c r="ADJ428" s="29"/>
      <c r="ADK428" s="29"/>
      <c r="ADL428" s="29"/>
      <c r="ADM428" s="29"/>
      <c r="ADN428" s="29"/>
      <c r="ADO428" s="29"/>
      <c r="ADP428" s="29"/>
      <c r="ADQ428" s="29"/>
      <c r="ADR428" s="29"/>
      <c r="ADS428" s="29"/>
      <c r="ADT428" s="29"/>
      <c r="ADU428" s="29"/>
      <c r="ADV428" s="29"/>
      <c r="ADW428" s="29"/>
      <c r="ADX428" s="29"/>
      <c r="ADY428" s="29"/>
      <c r="ADZ428" s="29"/>
      <c r="AEA428" s="29"/>
      <c r="AEB428" s="29"/>
      <c r="AEC428" s="29"/>
      <c r="AED428" s="29"/>
      <c r="AEE428" s="29"/>
      <c r="AEF428" s="29"/>
      <c r="AEG428" s="29"/>
      <c r="AEH428" s="29"/>
      <c r="AEI428" s="29"/>
      <c r="AEJ428" s="29"/>
      <c r="AEK428" s="29"/>
      <c r="AEL428" s="29"/>
      <c r="AEM428" s="29"/>
      <c r="AEN428" s="29"/>
      <c r="AEO428" s="29"/>
      <c r="AEP428" s="29"/>
      <c r="AEQ428" s="29"/>
      <c r="AER428" s="29"/>
      <c r="AES428" s="29"/>
      <c r="AET428" s="29"/>
      <c r="AEU428" s="29"/>
      <c r="AEV428" s="29"/>
      <c r="AEW428" s="29"/>
      <c r="AEX428" s="29"/>
      <c r="AEY428" s="29"/>
      <c r="AEZ428" s="29"/>
      <c r="AFA428" s="29"/>
      <c r="AFB428" s="29"/>
      <c r="AFC428" s="29"/>
      <c r="AFD428" s="29"/>
      <c r="AFE428" s="29"/>
      <c r="AFF428" s="29"/>
      <c r="AFG428" s="29"/>
      <c r="AFH428" s="29"/>
      <c r="AFI428" s="29"/>
      <c r="AFJ428" s="29"/>
      <c r="AFK428" s="29"/>
      <c r="AFL428" s="29"/>
      <c r="AFM428" s="29"/>
      <c r="AFN428" s="29"/>
      <c r="AFO428" s="29"/>
      <c r="AFP428" s="29"/>
      <c r="AFQ428" s="29"/>
      <c r="AFR428" s="29"/>
      <c r="AFS428" s="29"/>
      <c r="AFT428" s="29"/>
      <c r="AFU428" s="29"/>
      <c r="AFV428" s="29"/>
      <c r="AFW428" s="29"/>
      <c r="AFX428" s="29"/>
      <c r="AFY428" s="29"/>
      <c r="AFZ428" s="29"/>
      <c r="AGA428" s="29"/>
      <c r="AGB428" s="29"/>
      <c r="AGC428" s="29"/>
      <c r="AGD428" s="29"/>
      <c r="AGE428" s="29"/>
      <c r="AGF428" s="29"/>
      <c r="AGG428" s="29"/>
      <c r="AGH428" s="29"/>
      <c r="AGI428" s="29"/>
      <c r="AGJ428" s="29"/>
      <c r="AGK428" s="29"/>
      <c r="AGL428" s="29"/>
      <c r="AGM428" s="29"/>
      <c r="AGN428" s="29"/>
      <c r="AGO428" s="29"/>
      <c r="AGP428" s="29"/>
      <c r="AGQ428" s="29"/>
      <c r="AGR428" s="29"/>
      <c r="AGS428" s="29"/>
      <c r="AGT428" s="29"/>
      <c r="AGU428" s="29"/>
      <c r="AGV428" s="29"/>
      <c r="AGW428" s="29"/>
      <c r="AGX428" s="29"/>
      <c r="AGY428" s="29"/>
      <c r="AGZ428" s="29"/>
      <c r="AHA428" s="29"/>
      <c r="AHB428" s="29"/>
      <c r="AHC428" s="29"/>
      <c r="AHD428" s="29"/>
      <c r="AHE428" s="29"/>
      <c r="AHF428" s="29"/>
      <c r="AHG428" s="29"/>
      <c r="AHH428" s="29"/>
      <c r="AHI428" s="29"/>
      <c r="AHJ428" s="29"/>
      <c r="AHK428" s="29"/>
      <c r="AHL428" s="29"/>
      <c r="AHM428" s="29"/>
      <c r="AHN428" s="29"/>
      <c r="AHO428" s="29"/>
      <c r="AHP428" s="29"/>
      <c r="AHQ428" s="29"/>
      <c r="AHR428" s="29"/>
      <c r="AHS428" s="29"/>
      <c r="AHT428" s="29"/>
      <c r="AHU428" s="29"/>
      <c r="AHV428" s="29"/>
      <c r="AHW428" s="29"/>
      <c r="AHX428" s="29"/>
      <c r="AHY428" s="29"/>
      <c r="AHZ428" s="29"/>
      <c r="AIA428" s="29"/>
      <c r="AIB428" s="29"/>
      <c r="AIC428" s="29"/>
      <c r="AID428" s="29"/>
      <c r="AIE428" s="29"/>
      <c r="AIF428" s="29"/>
      <c r="AIG428" s="29"/>
      <c r="AIH428" s="29"/>
      <c r="AII428" s="29"/>
      <c r="AIJ428" s="29"/>
      <c r="AIK428" s="29"/>
      <c r="AIL428" s="29"/>
      <c r="AIM428" s="29"/>
      <c r="AIN428" s="29"/>
      <c r="AIO428" s="29"/>
      <c r="AIP428" s="29"/>
      <c r="AIQ428" s="29"/>
      <c r="AIR428" s="29"/>
      <c r="AIS428" s="29"/>
      <c r="AIT428" s="29"/>
      <c r="AIU428" s="29"/>
      <c r="AIV428" s="29"/>
      <c r="AIW428" s="29"/>
      <c r="AIX428" s="29"/>
      <c r="AIY428" s="29"/>
      <c r="AIZ428" s="29"/>
      <c r="AJA428" s="29"/>
      <c r="AJB428" s="29"/>
      <c r="AJC428" s="29"/>
      <c r="AJD428" s="29"/>
      <c r="AJE428" s="29"/>
      <c r="AJF428" s="29"/>
      <c r="AJG428" s="29"/>
      <c r="AJH428" s="29"/>
      <c r="AJI428" s="29"/>
      <c r="AJJ428" s="29"/>
      <c r="AJK428" s="29"/>
      <c r="AJL428" s="29"/>
      <c r="AJM428" s="29"/>
      <c r="AJN428" s="29"/>
      <c r="AJO428" s="29"/>
      <c r="AJP428" s="29"/>
      <c r="AJQ428" s="29"/>
      <c r="AJR428" s="29"/>
      <c r="AJS428" s="29"/>
      <c r="AJT428" s="29"/>
      <c r="AJU428" s="29"/>
      <c r="AJV428" s="29"/>
      <c r="AJW428" s="29"/>
      <c r="AJX428" s="29"/>
      <c r="AJY428" s="29"/>
      <c r="AJZ428" s="29"/>
      <c r="AKA428" s="29"/>
      <c r="AKB428" s="29"/>
      <c r="AKC428" s="29"/>
      <c r="AKD428" s="29"/>
      <c r="AKE428" s="29"/>
      <c r="AKF428" s="29"/>
      <c r="AKG428" s="29"/>
      <c r="AKH428" s="29"/>
      <c r="AKI428" s="29"/>
      <c r="AKJ428" s="29"/>
      <c r="AKK428" s="29"/>
      <c r="AKL428" s="29"/>
      <c r="AKM428" s="29"/>
      <c r="AKN428" s="29"/>
      <c r="AKO428" s="29"/>
      <c r="AKP428" s="29"/>
      <c r="AKQ428" s="29"/>
      <c r="AKR428" s="29"/>
      <c r="AKS428" s="29"/>
      <c r="AKT428" s="29"/>
      <c r="AKU428" s="29"/>
      <c r="AKV428" s="29"/>
      <c r="AKW428" s="29"/>
      <c r="AKX428" s="29"/>
      <c r="AKY428" s="29"/>
      <c r="AKZ428" s="29"/>
      <c r="ALA428" s="29"/>
      <c r="ALB428" s="29"/>
      <c r="ALC428" s="29"/>
      <c r="ALD428" s="29"/>
      <c r="ALE428" s="29"/>
      <c r="ALF428" s="29"/>
      <c r="ALG428" s="29"/>
      <c r="ALH428" s="29"/>
      <c r="ALI428" s="29"/>
      <c r="ALJ428" s="29"/>
      <c r="ALK428" s="29"/>
      <c r="ALL428" s="29"/>
      <c r="ALM428" s="29"/>
      <c r="ALN428" s="29"/>
      <c r="ALO428" s="29"/>
      <c r="ALP428" s="29"/>
      <c r="ALQ428" s="29"/>
      <c r="ALR428" s="29"/>
      <c r="ALS428" s="29"/>
      <c r="ALT428" s="29"/>
      <c r="ALU428" s="29"/>
      <c r="ALV428" s="29"/>
      <c r="ALW428" s="29"/>
      <c r="ALX428" s="29"/>
      <c r="ALY428" s="29"/>
      <c r="ALZ428" s="29"/>
      <c r="AMA428" s="29"/>
      <c r="AMB428" s="29"/>
      <c r="AMC428" s="29"/>
      <c r="AMD428" s="29"/>
      <c r="AME428" s="29"/>
      <c r="AMF428" s="29"/>
      <c r="AMG428" s="29"/>
      <c r="AMH428" s="29"/>
      <c r="AMI428" s="29"/>
      <c r="AMJ428" s="29"/>
      <c r="AMK428" s="29"/>
      <c r="AML428" s="29"/>
      <c r="AMM428" s="29"/>
      <c r="AMN428" s="29"/>
      <c r="AMO428" s="29"/>
      <c r="AMP428" s="29"/>
      <c r="AMQ428" s="29"/>
      <c r="AMR428" s="29"/>
      <c r="AMS428" s="29"/>
      <c r="AMT428" s="29"/>
      <c r="AMU428" s="29"/>
      <c r="AMV428" s="29"/>
      <c r="AMW428" s="29"/>
      <c r="AMX428" s="29"/>
      <c r="AMY428" s="29"/>
      <c r="AMZ428" s="29"/>
      <c r="ANA428" s="29"/>
      <c r="ANB428" s="29"/>
    </row>
    <row r="429" spans="1:1042" s="18" customFormat="1" x14ac:dyDescent="0.25">
      <c r="C429" t="s">
        <v>734</v>
      </c>
      <c r="D429" t="s">
        <v>734</v>
      </c>
      <c r="E429">
        <v>0</v>
      </c>
      <c r="F429" s="141">
        <v>0</v>
      </c>
      <c r="G429" t="str">
        <f t="shared" si="219"/>
        <v>GE2012</v>
      </c>
      <c r="H429" s="141">
        <v>0</v>
      </c>
      <c r="I429" t="s">
        <v>825</v>
      </c>
      <c r="J429" s="91" t="s">
        <v>192</v>
      </c>
      <c r="K429" s="32"/>
      <c r="L429" s="75"/>
      <c r="M429" s="12"/>
      <c r="N429" s="62"/>
      <c r="O429" s="62"/>
      <c r="P429" s="138"/>
      <c r="Q429" s="138"/>
      <c r="R429" s="21"/>
      <c r="S429" s="117"/>
      <c r="T429" s="30"/>
      <c r="U429" s="80"/>
      <c r="V429" s="85" t="s">
        <v>217</v>
      </c>
      <c r="W429" s="116"/>
      <c r="X429" s="45"/>
      <c r="Y429" s="47"/>
      <c r="Z429" s="44"/>
      <c r="AA429" s="127"/>
      <c r="AB429" s="129"/>
      <c r="AC429" s="80"/>
      <c r="AD429" s="130"/>
      <c r="AE429" s="127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29"/>
      <c r="CC429" s="29"/>
      <c r="CD429" s="29"/>
      <c r="CE429" s="29"/>
      <c r="CF429" s="29"/>
      <c r="CG429" s="29"/>
      <c r="CH429" s="29"/>
      <c r="CI429" s="29"/>
      <c r="CJ429" s="29"/>
      <c r="CK429" s="29"/>
      <c r="CL429" s="29"/>
      <c r="CM429" s="29"/>
      <c r="CN429" s="29"/>
      <c r="CO429" s="29"/>
      <c r="CP429" s="29"/>
      <c r="CQ429" s="29"/>
      <c r="CR429" s="29"/>
      <c r="CS429" s="29"/>
      <c r="CT429" s="29"/>
      <c r="CU429" s="29"/>
      <c r="CV429" s="29"/>
      <c r="CW429" s="29"/>
      <c r="CX429" s="29"/>
      <c r="CY429" s="29"/>
      <c r="CZ429" s="29"/>
      <c r="DA429" s="29"/>
      <c r="DB429" s="29"/>
      <c r="DC429" s="29"/>
      <c r="DD429" s="29"/>
      <c r="DE429" s="29"/>
      <c r="DF429" s="29"/>
      <c r="DG429" s="29"/>
      <c r="DH429" s="29"/>
      <c r="DI429" s="29"/>
      <c r="DJ429" s="29"/>
      <c r="DK429" s="29"/>
      <c r="DL429" s="29"/>
      <c r="DM429" s="29"/>
      <c r="DN429" s="29"/>
      <c r="DO429" s="29"/>
      <c r="DP429" s="29"/>
      <c r="DQ429" s="29"/>
      <c r="DR429" s="29"/>
      <c r="DS429" s="29"/>
      <c r="DT429" s="29"/>
      <c r="DU429" s="29"/>
      <c r="DV429" s="29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  <c r="EL429" s="29"/>
      <c r="EM429" s="29"/>
      <c r="EN429" s="29"/>
      <c r="EO429" s="29"/>
      <c r="EP429" s="29"/>
      <c r="EQ429" s="29"/>
      <c r="ER429" s="29"/>
      <c r="ES429" s="29"/>
      <c r="ET429" s="29"/>
      <c r="EU429" s="29"/>
      <c r="EV429" s="29"/>
      <c r="EW429" s="29"/>
      <c r="EX429" s="29"/>
      <c r="EY429" s="29"/>
      <c r="EZ429" s="29"/>
      <c r="FA429" s="29"/>
      <c r="FB429" s="29"/>
      <c r="FC429" s="29"/>
      <c r="FD429" s="29"/>
      <c r="FE429" s="29"/>
      <c r="FF429" s="29"/>
      <c r="FG429" s="29"/>
      <c r="FH429" s="29"/>
      <c r="FI429" s="29"/>
      <c r="FJ429" s="29"/>
      <c r="FK429" s="29"/>
      <c r="FL429" s="29"/>
      <c r="FM429" s="29"/>
      <c r="FN429" s="29"/>
      <c r="FO429" s="29"/>
      <c r="FP429" s="29"/>
      <c r="FQ429" s="29"/>
      <c r="FR429" s="29"/>
      <c r="FS429" s="29"/>
      <c r="FT429" s="29"/>
      <c r="FU429" s="29"/>
      <c r="FV429" s="29"/>
      <c r="FW429" s="29"/>
      <c r="FX429" s="29"/>
      <c r="FY429" s="29"/>
      <c r="FZ429" s="29"/>
      <c r="GA429" s="29"/>
      <c r="GB429" s="29"/>
      <c r="GC429" s="29"/>
      <c r="GD429" s="29"/>
      <c r="GE429" s="29"/>
      <c r="GF429" s="29"/>
      <c r="GG429" s="29"/>
      <c r="GH429" s="29"/>
      <c r="GI429" s="29"/>
      <c r="GJ429" s="29"/>
      <c r="GK429" s="29"/>
      <c r="GL429" s="29"/>
      <c r="GM429" s="29"/>
      <c r="GN429" s="29"/>
      <c r="GO429" s="29"/>
      <c r="GP429" s="29"/>
      <c r="GQ429" s="29"/>
      <c r="GR429" s="29"/>
      <c r="GS429" s="29"/>
      <c r="GT429" s="29"/>
      <c r="GU429" s="29"/>
      <c r="GV429" s="29"/>
      <c r="GW429" s="29"/>
      <c r="GX429" s="29"/>
      <c r="GY429" s="29"/>
      <c r="GZ429" s="29"/>
      <c r="HA429" s="29"/>
      <c r="HB429" s="29"/>
      <c r="HC429" s="29"/>
      <c r="HD429" s="29"/>
      <c r="HE429" s="29"/>
      <c r="HF429" s="29"/>
      <c r="HG429" s="29"/>
      <c r="HH429" s="29"/>
      <c r="HI429" s="29"/>
      <c r="HJ429" s="29"/>
      <c r="HK429" s="29"/>
      <c r="HL429" s="29"/>
      <c r="HM429" s="29"/>
      <c r="HN429" s="29"/>
      <c r="HO429" s="29"/>
      <c r="HP429" s="29"/>
      <c r="HQ429" s="29"/>
      <c r="HR429" s="29"/>
      <c r="HS429" s="29"/>
      <c r="HT429" s="29"/>
      <c r="HU429" s="29"/>
      <c r="HV429" s="29"/>
      <c r="HW429" s="29"/>
      <c r="HX429" s="29"/>
      <c r="HY429" s="29"/>
      <c r="HZ429" s="29"/>
      <c r="IA429" s="29"/>
      <c r="IB429" s="29"/>
      <c r="IC429" s="29"/>
      <c r="ID429" s="29"/>
      <c r="IE429" s="29"/>
      <c r="IF429" s="29"/>
      <c r="IG429" s="29"/>
      <c r="IH429" s="29"/>
      <c r="II429" s="29"/>
      <c r="IJ429" s="29"/>
      <c r="IK429" s="29"/>
      <c r="IL429" s="29"/>
      <c r="IM429" s="29"/>
      <c r="IN429" s="29"/>
      <c r="IO429" s="29"/>
      <c r="IP429" s="29"/>
      <c r="IQ429" s="29"/>
      <c r="IR429" s="29"/>
      <c r="IS429" s="29"/>
      <c r="IT429" s="29"/>
      <c r="IU429" s="29"/>
      <c r="IV429" s="29"/>
      <c r="IW429" s="29"/>
      <c r="IX429" s="29"/>
      <c r="IY429" s="29"/>
      <c r="IZ429" s="29"/>
      <c r="JA429" s="29"/>
      <c r="JB429" s="29"/>
      <c r="JC429" s="29"/>
      <c r="JD429" s="29"/>
      <c r="JE429" s="29"/>
      <c r="JF429" s="29"/>
      <c r="JG429" s="29"/>
      <c r="JH429" s="29"/>
      <c r="JI429" s="29"/>
      <c r="JJ429" s="29"/>
      <c r="JK429" s="29"/>
      <c r="JL429" s="29"/>
      <c r="JM429" s="29"/>
      <c r="JN429" s="29"/>
      <c r="JO429" s="29"/>
      <c r="JP429" s="29"/>
      <c r="JQ429" s="29"/>
      <c r="JR429" s="29"/>
      <c r="JS429" s="29"/>
      <c r="JT429" s="29"/>
      <c r="JU429" s="29"/>
      <c r="JV429" s="29"/>
      <c r="JW429" s="29"/>
      <c r="JX429" s="29"/>
      <c r="JY429" s="29"/>
      <c r="JZ429" s="29"/>
      <c r="KA429" s="29"/>
      <c r="KB429" s="29"/>
      <c r="KC429" s="29"/>
      <c r="KD429" s="29"/>
      <c r="KE429" s="29"/>
      <c r="KF429" s="29"/>
      <c r="KG429" s="29"/>
      <c r="KH429" s="29"/>
      <c r="KI429" s="29"/>
      <c r="KJ429" s="29"/>
      <c r="KK429" s="29"/>
      <c r="KL429" s="29"/>
      <c r="KM429" s="29"/>
      <c r="KN429" s="29"/>
      <c r="KO429" s="29"/>
      <c r="KP429" s="29"/>
      <c r="KQ429" s="29"/>
      <c r="KR429" s="29"/>
      <c r="KS429" s="29"/>
      <c r="KT429" s="29"/>
      <c r="KU429" s="29"/>
      <c r="KV429" s="29"/>
      <c r="KW429" s="29"/>
      <c r="KX429" s="29"/>
      <c r="KY429" s="29"/>
      <c r="KZ429" s="29"/>
      <c r="LA429" s="29"/>
      <c r="LB429" s="29"/>
      <c r="LC429" s="29"/>
      <c r="LD429" s="29"/>
      <c r="LE429" s="29"/>
      <c r="LF429" s="29"/>
      <c r="LG429" s="29"/>
      <c r="LH429" s="29"/>
      <c r="LI429" s="29"/>
      <c r="LJ429" s="29"/>
      <c r="LK429" s="29"/>
      <c r="LL429" s="29"/>
      <c r="LM429" s="29"/>
      <c r="LN429" s="29"/>
      <c r="LO429" s="29"/>
      <c r="LP429" s="29"/>
      <c r="LQ429" s="29"/>
      <c r="LR429" s="29"/>
      <c r="LS429" s="29"/>
      <c r="LT429" s="29"/>
      <c r="LU429" s="29"/>
      <c r="LV429" s="29"/>
      <c r="LW429" s="29"/>
      <c r="LX429" s="29"/>
      <c r="LY429" s="29"/>
      <c r="LZ429" s="29"/>
      <c r="MA429" s="29"/>
      <c r="MB429" s="29"/>
      <c r="MC429" s="29"/>
      <c r="MD429" s="29"/>
      <c r="ME429" s="29"/>
      <c r="MF429" s="29"/>
      <c r="MG429" s="29"/>
      <c r="MH429" s="29"/>
      <c r="MI429" s="29"/>
      <c r="MJ429" s="29"/>
      <c r="MK429" s="29"/>
      <c r="ML429" s="29"/>
      <c r="MM429" s="29"/>
      <c r="MN429" s="29"/>
      <c r="MO429" s="29"/>
      <c r="MP429" s="29"/>
      <c r="MQ429" s="29"/>
      <c r="MR429" s="29"/>
      <c r="MS429" s="29"/>
      <c r="MT429" s="29"/>
      <c r="MU429" s="29"/>
      <c r="MV429" s="29"/>
      <c r="MW429" s="29"/>
      <c r="MX429" s="29"/>
      <c r="MY429" s="29"/>
      <c r="MZ429" s="29"/>
      <c r="NA429" s="29"/>
      <c r="NB429" s="29"/>
      <c r="NC429" s="29"/>
      <c r="ND429" s="29"/>
      <c r="NE429" s="29"/>
      <c r="NF429" s="29"/>
      <c r="NG429" s="29"/>
      <c r="NH429" s="29"/>
      <c r="NI429" s="29"/>
      <c r="NJ429" s="29"/>
      <c r="NK429" s="29"/>
      <c r="NL429" s="29"/>
      <c r="NM429" s="29"/>
      <c r="NN429" s="29"/>
      <c r="NO429" s="29"/>
      <c r="NP429" s="29"/>
      <c r="NQ429" s="29"/>
      <c r="NR429" s="29"/>
      <c r="NS429" s="29"/>
      <c r="NT429" s="29"/>
      <c r="NU429" s="29"/>
      <c r="NV429" s="29"/>
      <c r="NW429" s="29"/>
      <c r="NX429" s="29"/>
      <c r="NY429" s="29"/>
      <c r="NZ429" s="29"/>
      <c r="OA429" s="29"/>
      <c r="OB429" s="29"/>
      <c r="OC429" s="29"/>
      <c r="OD429" s="29"/>
      <c r="OE429" s="29"/>
      <c r="OF429" s="29"/>
      <c r="OG429" s="29"/>
      <c r="OH429" s="29"/>
      <c r="OI429" s="29"/>
      <c r="OJ429" s="29"/>
      <c r="OK429" s="29"/>
      <c r="OL429" s="29"/>
      <c r="OM429" s="29"/>
      <c r="ON429" s="29"/>
      <c r="OO429" s="29"/>
      <c r="OP429" s="29"/>
      <c r="OQ429" s="29"/>
      <c r="OR429" s="29"/>
      <c r="OS429" s="29"/>
      <c r="OT429" s="29"/>
      <c r="OU429" s="29"/>
      <c r="OV429" s="29"/>
      <c r="OW429" s="29"/>
      <c r="OX429" s="29"/>
      <c r="OY429" s="29"/>
      <c r="OZ429" s="29"/>
      <c r="PA429" s="29"/>
      <c r="PB429" s="29"/>
      <c r="PC429" s="29"/>
      <c r="PD429" s="29"/>
      <c r="PE429" s="29"/>
      <c r="PF429" s="29"/>
      <c r="PG429" s="29"/>
      <c r="PH429" s="29"/>
      <c r="PI429" s="29"/>
      <c r="PJ429" s="29"/>
      <c r="PK429" s="29"/>
      <c r="PL429" s="29"/>
      <c r="PM429" s="29"/>
      <c r="PN429" s="29"/>
      <c r="PO429" s="29"/>
      <c r="PP429" s="29"/>
      <c r="PQ429" s="29"/>
      <c r="PR429" s="29"/>
      <c r="PS429" s="29"/>
      <c r="PT429" s="29"/>
      <c r="PU429" s="29"/>
      <c r="PV429" s="29"/>
      <c r="PW429" s="29"/>
      <c r="PX429" s="29"/>
      <c r="PY429" s="29"/>
      <c r="PZ429" s="29"/>
      <c r="QA429" s="29"/>
      <c r="QB429" s="29"/>
      <c r="QC429" s="29"/>
      <c r="QD429" s="29"/>
      <c r="QE429" s="29"/>
      <c r="QF429" s="29"/>
      <c r="QG429" s="29"/>
      <c r="QH429" s="29"/>
      <c r="QI429" s="29"/>
      <c r="QJ429" s="29"/>
      <c r="QK429" s="29"/>
      <c r="QL429" s="29"/>
      <c r="QM429" s="29"/>
      <c r="QN429" s="29"/>
      <c r="QO429" s="29"/>
      <c r="QP429" s="29"/>
      <c r="QQ429" s="29"/>
      <c r="QR429" s="29"/>
      <c r="QS429" s="29"/>
      <c r="QT429" s="29"/>
      <c r="QU429" s="29"/>
      <c r="QV429" s="29"/>
      <c r="QW429" s="29"/>
      <c r="QX429" s="29"/>
      <c r="QY429" s="29"/>
      <c r="QZ429" s="29"/>
      <c r="RA429" s="29"/>
      <c r="RB429" s="29"/>
      <c r="RC429" s="29"/>
      <c r="RD429" s="29"/>
      <c r="RE429" s="29"/>
      <c r="RF429" s="29"/>
      <c r="RG429" s="29"/>
      <c r="RH429" s="29"/>
      <c r="RI429" s="29"/>
      <c r="RJ429" s="29"/>
      <c r="RK429" s="29"/>
      <c r="RL429" s="29"/>
      <c r="RM429" s="29"/>
      <c r="RN429" s="29"/>
      <c r="RO429" s="29"/>
      <c r="RP429" s="29"/>
      <c r="RQ429" s="29"/>
      <c r="RR429" s="29"/>
      <c r="RS429" s="29"/>
      <c r="RT429" s="29"/>
      <c r="RU429" s="29"/>
      <c r="RV429" s="29"/>
      <c r="RW429" s="29"/>
      <c r="RX429" s="29"/>
      <c r="RY429" s="29"/>
      <c r="RZ429" s="29"/>
      <c r="SA429" s="29"/>
      <c r="SB429" s="29"/>
      <c r="SC429" s="29"/>
      <c r="SD429" s="29"/>
      <c r="SE429" s="29"/>
      <c r="SF429" s="29"/>
      <c r="SG429" s="29"/>
      <c r="SH429" s="29"/>
      <c r="SI429" s="29"/>
      <c r="SJ429" s="29"/>
      <c r="SK429" s="29"/>
      <c r="SL429" s="29"/>
      <c r="SM429" s="29"/>
      <c r="SN429" s="29"/>
      <c r="SO429" s="29"/>
      <c r="SP429" s="29"/>
      <c r="SQ429" s="29"/>
      <c r="SR429" s="29"/>
      <c r="SS429" s="29"/>
      <c r="ST429" s="29"/>
      <c r="SU429" s="29"/>
      <c r="SV429" s="29"/>
      <c r="SW429" s="29"/>
      <c r="SX429" s="29"/>
      <c r="SY429" s="29"/>
      <c r="SZ429" s="29"/>
      <c r="TA429" s="29"/>
      <c r="TB429" s="29"/>
      <c r="TC429" s="29"/>
      <c r="TD429" s="29"/>
      <c r="TE429" s="29"/>
      <c r="TF429" s="29"/>
      <c r="TG429" s="29"/>
      <c r="TH429" s="29"/>
      <c r="TI429" s="29"/>
      <c r="TJ429" s="29"/>
      <c r="TK429" s="29"/>
      <c r="TL429" s="29"/>
      <c r="TM429" s="29"/>
      <c r="TN429" s="29"/>
      <c r="TO429" s="29"/>
      <c r="TP429" s="29"/>
      <c r="TQ429" s="29"/>
      <c r="TR429" s="29"/>
      <c r="TS429" s="29"/>
      <c r="TT429" s="29"/>
      <c r="TU429" s="29"/>
      <c r="TV429" s="29"/>
      <c r="TW429" s="29"/>
      <c r="TX429" s="29"/>
      <c r="TY429" s="29"/>
      <c r="TZ429" s="29"/>
      <c r="UA429" s="29"/>
      <c r="UB429" s="29"/>
      <c r="UC429" s="29"/>
      <c r="UD429" s="29"/>
      <c r="UE429" s="29"/>
      <c r="UF429" s="29"/>
      <c r="UG429" s="29"/>
      <c r="UH429" s="29"/>
      <c r="UI429" s="29"/>
      <c r="UJ429" s="29"/>
      <c r="UK429" s="29"/>
      <c r="UL429" s="29"/>
      <c r="UM429" s="29"/>
      <c r="UN429" s="29"/>
      <c r="UO429" s="29"/>
      <c r="UP429" s="29"/>
      <c r="UQ429" s="29"/>
      <c r="UR429" s="29"/>
      <c r="US429" s="29"/>
      <c r="UT429" s="29"/>
      <c r="UU429" s="29"/>
      <c r="UV429" s="29"/>
      <c r="UW429" s="29"/>
      <c r="UX429" s="29"/>
      <c r="UY429" s="29"/>
      <c r="UZ429" s="29"/>
      <c r="VA429" s="29"/>
      <c r="VB429" s="29"/>
      <c r="VC429" s="29"/>
      <c r="VD429" s="29"/>
      <c r="VE429" s="29"/>
      <c r="VF429" s="29"/>
      <c r="VG429" s="29"/>
      <c r="VH429" s="29"/>
      <c r="VI429" s="29"/>
      <c r="VJ429" s="29"/>
      <c r="VK429" s="29"/>
      <c r="VL429" s="29"/>
      <c r="VM429" s="29"/>
      <c r="VN429" s="29"/>
      <c r="VO429" s="29"/>
      <c r="VP429" s="29"/>
      <c r="VQ429" s="29"/>
      <c r="VR429" s="29"/>
      <c r="VS429" s="29"/>
      <c r="VT429" s="29"/>
      <c r="VU429" s="29"/>
      <c r="VV429" s="29"/>
      <c r="VW429" s="29"/>
      <c r="VX429" s="29"/>
      <c r="VY429" s="29"/>
      <c r="VZ429" s="29"/>
      <c r="WA429" s="29"/>
      <c r="WB429" s="29"/>
      <c r="WC429" s="29"/>
      <c r="WD429" s="29"/>
      <c r="WE429" s="29"/>
      <c r="WF429" s="29"/>
      <c r="WG429" s="29"/>
      <c r="WH429" s="29"/>
      <c r="WI429" s="29"/>
      <c r="WJ429" s="29"/>
      <c r="WK429" s="29"/>
      <c r="WL429" s="29"/>
      <c r="WM429" s="29"/>
      <c r="WN429" s="29"/>
      <c r="WO429" s="29"/>
      <c r="WP429" s="29"/>
      <c r="WQ429" s="29"/>
      <c r="WR429" s="29"/>
      <c r="WS429" s="29"/>
      <c r="WT429" s="29"/>
      <c r="WU429" s="29"/>
      <c r="WV429" s="29"/>
      <c r="WW429" s="29"/>
      <c r="WX429" s="29"/>
      <c r="WY429" s="29"/>
      <c r="WZ429" s="29"/>
      <c r="XA429" s="29"/>
      <c r="XB429" s="29"/>
      <c r="XC429" s="29"/>
      <c r="XD429" s="29"/>
      <c r="XE429" s="29"/>
      <c r="XF429" s="29"/>
      <c r="XG429" s="29"/>
      <c r="XH429" s="29"/>
      <c r="XI429" s="29"/>
      <c r="XJ429" s="29"/>
      <c r="XK429" s="29"/>
      <c r="XL429" s="29"/>
      <c r="XM429" s="29"/>
      <c r="XN429" s="29"/>
      <c r="XO429" s="29"/>
      <c r="XP429" s="29"/>
      <c r="XQ429" s="29"/>
      <c r="XR429" s="29"/>
      <c r="XS429" s="29"/>
      <c r="XT429" s="29"/>
      <c r="XU429" s="29"/>
      <c r="XV429" s="29"/>
      <c r="XW429" s="29"/>
      <c r="XX429" s="29"/>
      <c r="XY429" s="29"/>
      <c r="XZ429" s="29"/>
      <c r="YA429" s="29"/>
      <c r="YB429" s="29"/>
      <c r="YC429" s="29"/>
      <c r="YD429" s="29"/>
      <c r="YE429" s="29"/>
      <c r="YF429" s="29"/>
      <c r="YG429" s="29"/>
      <c r="YH429" s="29"/>
      <c r="YI429" s="29"/>
      <c r="YJ429" s="29"/>
      <c r="YK429" s="29"/>
      <c r="YL429" s="29"/>
      <c r="YM429" s="29"/>
      <c r="YN429" s="29"/>
      <c r="YO429" s="29"/>
      <c r="YP429" s="29"/>
      <c r="YQ429" s="29"/>
      <c r="YR429" s="29"/>
      <c r="YS429" s="29"/>
      <c r="YT429" s="29"/>
      <c r="YU429" s="29"/>
      <c r="YV429" s="29"/>
      <c r="YW429" s="29"/>
      <c r="YX429" s="29"/>
      <c r="YY429" s="29"/>
      <c r="YZ429" s="29"/>
      <c r="ZA429" s="29"/>
      <c r="ZB429" s="29"/>
      <c r="ZC429" s="29"/>
      <c r="ZD429" s="29"/>
      <c r="ZE429" s="29"/>
      <c r="ZF429" s="29"/>
      <c r="ZG429" s="29"/>
      <c r="ZH429" s="29"/>
      <c r="ZI429" s="29"/>
      <c r="ZJ429" s="29"/>
      <c r="ZK429" s="29"/>
      <c r="ZL429" s="29"/>
      <c r="ZM429" s="29"/>
      <c r="ZN429" s="29"/>
      <c r="ZO429" s="29"/>
      <c r="ZP429" s="29"/>
      <c r="ZQ429" s="29"/>
      <c r="ZR429" s="29"/>
      <c r="ZS429" s="29"/>
      <c r="ZT429" s="29"/>
      <c r="ZU429" s="29"/>
      <c r="ZV429" s="29"/>
      <c r="ZW429" s="29"/>
      <c r="ZX429" s="29"/>
      <c r="ZY429" s="29"/>
      <c r="ZZ429" s="29"/>
      <c r="AAA429" s="29"/>
      <c r="AAB429" s="29"/>
      <c r="AAC429" s="29"/>
      <c r="AAD429" s="29"/>
      <c r="AAE429" s="29"/>
      <c r="AAF429" s="29"/>
      <c r="AAG429" s="29"/>
      <c r="AAH429" s="29"/>
      <c r="AAI429" s="29"/>
      <c r="AAJ429" s="29"/>
      <c r="AAK429" s="29"/>
      <c r="AAL429" s="29"/>
      <c r="AAM429" s="29"/>
      <c r="AAN429" s="29"/>
      <c r="AAO429" s="29"/>
      <c r="AAP429" s="29"/>
      <c r="AAQ429" s="29"/>
      <c r="AAR429" s="29"/>
      <c r="AAS429" s="29"/>
      <c r="AAT429" s="29"/>
      <c r="AAU429" s="29"/>
      <c r="AAV429" s="29"/>
      <c r="AAW429" s="29"/>
      <c r="AAX429" s="29"/>
      <c r="AAY429" s="29"/>
      <c r="AAZ429" s="29"/>
      <c r="ABA429" s="29"/>
      <c r="ABB429" s="29"/>
      <c r="ABC429" s="29"/>
      <c r="ABD429" s="29"/>
      <c r="ABE429" s="29"/>
      <c r="ABF429" s="29"/>
      <c r="ABG429" s="29"/>
      <c r="ABH429" s="29"/>
      <c r="ABI429" s="29"/>
      <c r="ABJ429" s="29"/>
      <c r="ABK429" s="29"/>
      <c r="ABL429" s="29"/>
      <c r="ABM429" s="29"/>
      <c r="ABN429" s="29"/>
      <c r="ABO429" s="29"/>
      <c r="ABP429" s="29"/>
      <c r="ABQ429" s="29"/>
      <c r="ABR429" s="29"/>
      <c r="ABS429" s="29"/>
      <c r="ABT429" s="29"/>
      <c r="ABU429" s="29"/>
      <c r="ABV429" s="29"/>
      <c r="ABW429" s="29"/>
      <c r="ABX429" s="29"/>
      <c r="ABY429" s="29"/>
      <c r="ABZ429" s="29"/>
      <c r="ACA429" s="29"/>
      <c r="ACB429" s="29"/>
      <c r="ACC429" s="29"/>
      <c r="ACD429" s="29"/>
      <c r="ACE429" s="29"/>
      <c r="ACF429" s="29"/>
      <c r="ACG429" s="29"/>
      <c r="ACH429" s="29"/>
      <c r="ACI429" s="29"/>
      <c r="ACJ429" s="29"/>
      <c r="ACK429" s="29"/>
      <c r="ACL429" s="29"/>
      <c r="ACM429" s="29"/>
      <c r="ACN429" s="29"/>
      <c r="ACO429" s="29"/>
      <c r="ACP429" s="29"/>
      <c r="ACQ429" s="29"/>
      <c r="ACR429" s="29"/>
      <c r="ACS429" s="29"/>
      <c r="ACT429" s="29"/>
      <c r="ACU429" s="29"/>
      <c r="ACV429" s="29"/>
      <c r="ACW429" s="29"/>
      <c r="ACX429" s="29"/>
      <c r="ACY429" s="29"/>
      <c r="ACZ429" s="29"/>
      <c r="ADA429" s="29"/>
      <c r="ADB429" s="29"/>
      <c r="ADC429" s="29"/>
      <c r="ADD429" s="29"/>
      <c r="ADE429" s="29"/>
      <c r="ADF429" s="29"/>
      <c r="ADG429" s="29"/>
      <c r="ADH429" s="29"/>
      <c r="ADI429" s="29"/>
      <c r="ADJ429" s="29"/>
      <c r="ADK429" s="29"/>
      <c r="ADL429" s="29"/>
      <c r="ADM429" s="29"/>
      <c r="ADN429" s="29"/>
      <c r="ADO429" s="29"/>
      <c r="ADP429" s="29"/>
      <c r="ADQ429" s="29"/>
      <c r="ADR429" s="29"/>
      <c r="ADS429" s="29"/>
      <c r="ADT429" s="29"/>
      <c r="ADU429" s="29"/>
      <c r="ADV429" s="29"/>
      <c r="ADW429" s="29"/>
      <c r="ADX429" s="29"/>
      <c r="ADY429" s="29"/>
      <c r="ADZ429" s="29"/>
      <c r="AEA429" s="29"/>
      <c r="AEB429" s="29"/>
      <c r="AEC429" s="29"/>
      <c r="AED429" s="29"/>
      <c r="AEE429" s="29"/>
      <c r="AEF429" s="29"/>
      <c r="AEG429" s="29"/>
      <c r="AEH429" s="29"/>
      <c r="AEI429" s="29"/>
      <c r="AEJ429" s="29"/>
      <c r="AEK429" s="29"/>
      <c r="AEL429" s="29"/>
      <c r="AEM429" s="29"/>
      <c r="AEN429" s="29"/>
      <c r="AEO429" s="29"/>
      <c r="AEP429" s="29"/>
      <c r="AEQ429" s="29"/>
      <c r="AER429" s="29"/>
      <c r="AES429" s="29"/>
      <c r="AET429" s="29"/>
      <c r="AEU429" s="29"/>
      <c r="AEV429" s="29"/>
      <c r="AEW429" s="29"/>
      <c r="AEX429" s="29"/>
      <c r="AEY429" s="29"/>
      <c r="AEZ429" s="29"/>
      <c r="AFA429" s="29"/>
      <c r="AFB429" s="29"/>
      <c r="AFC429" s="29"/>
      <c r="AFD429" s="29"/>
      <c r="AFE429" s="29"/>
      <c r="AFF429" s="29"/>
      <c r="AFG429" s="29"/>
      <c r="AFH429" s="29"/>
      <c r="AFI429" s="29"/>
      <c r="AFJ429" s="29"/>
      <c r="AFK429" s="29"/>
      <c r="AFL429" s="29"/>
      <c r="AFM429" s="29"/>
      <c r="AFN429" s="29"/>
      <c r="AFO429" s="29"/>
      <c r="AFP429" s="29"/>
      <c r="AFQ429" s="29"/>
      <c r="AFR429" s="29"/>
      <c r="AFS429" s="29"/>
      <c r="AFT429" s="29"/>
      <c r="AFU429" s="29"/>
      <c r="AFV429" s="29"/>
      <c r="AFW429" s="29"/>
      <c r="AFX429" s="29"/>
      <c r="AFY429" s="29"/>
      <c r="AFZ429" s="29"/>
      <c r="AGA429" s="29"/>
      <c r="AGB429" s="29"/>
      <c r="AGC429" s="29"/>
      <c r="AGD429" s="29"/>
      <c r="AGE429" s="29"/>
      <c r="AGF429" s="29"/>
      <c r="AGG429" s="29"/>
      <c r="AGH429" s="29"/>
      <c r="AGI429" s="29"/>
      <c r="AGJ429" s="29"/>
      <c r="AGK429" s="29"/>
      <c r="AGL429" s="29"/>
      <c r="AGM429" s="29"/>
      <c r="AGN429" s="29"/>
      <c r="AGO429" s="29"/>
      <c r="AGP429" s="29"/>
      <c r="AGQ429" s="29"/>
      <c r="AGR429" s="29"/>
      <c r="AGS429" s="29"/>
      <c r="AGT429" s="29"/>
      <c r="AGU429" s="29"/>
      <c r="AGV429" s="29"/>
      <c r="AGW429" s="29"/>
      <c r="AGX429" s="29"/>
      <c r="AGY429" s="29"/>
      <c r="AGZ429" s="29"/>
      <c r="AHA429" s="29"/>
      <c r="AHB429" s="29"/>
      <c r="AHC429" s="29"/>
      <c r="AHD429" s="29"/>
      <c r="AHE429" s="29"/>
      <c r="AHF429" s="29"/>
      <c r="AHG429" s="29"/>
      <c r="AHH429" s="29"/>
      <c r="AHI429" s="29"/>
      <c r="AHJ429" s="29"/>
      <c r="AHK429" s="29"/>
      <c r="AHL429" s="29"/>
      <c r="AHM429" s="29"/>
      <c r="AHN429" s="29"/>
      <c r="AHO429" s="29"/>
      <c r="AHP429" s="29"/>
      <c r="AHQ429" s="29"/>
      <c r="AHR429" s="29"/>
      <c r="AHS429" s="29"/>
      <c r="AHT429" s="29"/>
      <c r="AHU429" s="29"/>
      <c r="AHV429" s="29"/>
      <c r="AHW429" s="29"/>
      <c r="AHX429" s="29"/>
      <c r="AHY429" s="29"/>
      <c r="AHZ429" s="29"/>
      <c r="AIA429" s="29"/>
      <c r="AIB429" s="29"/>
      <c r="AIC429" s="29"/>
      <c r="AID429" s="29"/>
      <c r="AIE429" s="29"/>
      <c r="AIF429" s="29"/>
      <c r="AIG429" s="29"/>
      <c r="AIH429" s="29"/>
      <c r="AII429" s="29"/>
      <c r="AIJ429" s="29"/>
      <c r="AIK429" s="29"/>
      <c r="AIL429" s="29"/>
      <c r="AIM429" s="29"/>
      <c r="AIN429" s="29"/>
      <c r="AIO429" s="29"/>
      <c r="AIP429" s="29"/>
      <c r="AIQ429" s="29"/>
      <c r="AIR429" s="29"/>
      <c r="AIS429" s="29"/>
      <c r="AIT429" s="29"/>
      <c r="AIU429" s="29"/>
      <c r="AIV429" s="29"/>
      <c r="AIW429" s="29"/>
      <c r="AIX429" s="29"/>
      <c r="AIY429" s="29"/>
      <c r="AIZ429" s="29"/>
      <c r="AJA429" s="29"/>
      <c r="AJB429" s="29"/>
      <c r="AJC429" s="29"/>
      <c r="AJD429" s="29"/>
      <c r="AJE429" s="29"/>
      <c r="AJF429" s="29"/>
      <c r="AJG429" s="29"/>
      <c r="AJH429" s="29"/>
      <c r="AJI429" s="29"/>
      <c r="AJJ429" s="29"/>
      <c r="AJK429" s="29"/>
      <c r="AJL429" s="29"/>
      <c r="AJM429" s="29"/>
      <c r="AJN429" s="29"/>
      <c r="AJO429" s="29"/>
      <c r="AJP429" s="29"/>
      <c r="AJQ429" s="29"/>
      <c r="AJR429" s="29"/>
      <c r="AJS429" s="29"/>
      <c r="AJT429" s="29"/>
      <c r="AJU429" s="29"/>
      <c r="AJV429" s="29"/>
      <c r="AJW429" s="29"/>
      <c r="AJX429" s="29"/>
      <c r="AJY429" s="29"/>
      <c r="AJZ429" s="29"/>
      <c r="AKA429" s="29"/>
      <c r="AKB429" s="29"/>
      <c r="AKC429" s="29"/>
      <c r="AKD429" s="29"/>
      <c r="AKE429" s="29"/>
      <c r="AKF429" s="29"/>
      <c r="AKG429" s="29"/>
      <c r="AKH429" s="29"/>
      <c r="AKI429" s="29"/>
      <c r="AKJ429" s="29"/>
      <c r="AKK429" s="29"/>
      <c r="AKL429" s="29"/>
      <c r="AKM429" s="29"/>
      <c r="AKN429" s="29"/>
      <c r="AKO429" s="29"/>
      <c r="AKP429" s="29"/>
      <c r="AKQ429" s="29"/>
      <c r="AKR429" s="29"/>
      <c r="AKS429" s="29"/>
      <c r="AKT429" s="29"/>
      <c r="AKU429" s="29"/>
      <c r="AKV429" s="29"/>
      <c r="AKW429" s="29"/>
      <c r="AKX429" s="29"/>
      <c r="AKY429" s="29"/>
      <c r="AKZ429" s="29"/>
      <c r="ALA429" s="29"/>
      <c r="ALB429" s="29"/>
      <c r="ALC429" s="29"/>
      <c r="ALD429" s="29"/>
      <c r="ALE429" s="29"/>
      <c r="ALF429" s="29"/>
      <c r="ALG429" s="29"/>
      <c r="ALH429" s="29"/>
      <c r="ALI429" s="29"/>
      <c r="ALJ429" s="29"/>
      <c r="ALK429" s="29"/>
      <c r="ALL429" s="29"/>
      <c r="ALM429" s="29"/>
      <c r="ALN429" s="29"/>
      <c r="ALO429" s="29"/>
      <c r="ALP429" s="29"/>
      <c r="ALQ429" s="29"/>
      <c r="ALR429" s="29"/>
      <c r="ALS429" s="29"/>
      <c r="ALT429" s="29"/>
      <c r="ALU429" s="29"/>
      <c r="ALV429" s="29"/>
      <c r="ALW429" s="29"/>
      <c r="ALX429" s="29"/>
      <c r="ALY429" s="29"/>
      <c r="ALZ429" s="29"/>
      <c r="AMA429" s="29"/>
      <c r="AMB429" s="29"/>
      <c r="AMC429" s="29"/>
      <c r="AMD429" s="29"/>
      <c r="AME429" s="29"/>
      <c r="AMF429" s="29"/>
      <c r="AMG429" s="29"/>
      <c r="AMH429" s="29"/>
      <c r="AMI429" s="29"/>
      <c r="AMJ429" s="29"/>
      <c r="AMK429" s="29"/>
      <c r="AML429" s="29"/>
      <c r="AMM429" s="29"/>
      <c r="AMN429" s="29"/>
      <c r="AMO429" s="29"/>
      <c r="AMP429" s="29"/>
      <c r="AMQ429" s="29"/>
      <c r="AMR429" s="29"/>
      <c r="AMS429" s="29"/>
      <c r="AMT429" s="29"/>
      <c r="AMU429" s="29"/>
      <c r="AMV429" s="29"/>
      <c r="AMW429" s="29"/>
      <c r="AMX429" s="29"/>
      <c r="AMY429" s="29"/>
      <c r="AMZ429" s="29"/>
      <c r="ANA429" s="29"/>
      <c r="ANB429" s="29"/>
    </row>
    <row r="430" spans="1:1042" s="18" customFormat="1" x14ac:dyDescent="0.25">
      <c r="B430" t="s">
        <v>199</v>
      </c>
      <c r="K430" s="32"/>
      <c r="L430" s="52"/>
      <c r="M430"/>
      <c r="N430" s="53"/>
      <c r="O430" s="60"/>
      <c r="P430" s="60"/>
      <c r="Q430" s="60"/>
      <c r="R430" s="21"/>
      <c r="S430" s="22"/>
      <c r="T430" s="30"/>
      <c r="U430" s="80"/>
      <c r="V430" s="80"/>
      <c r="W430" s="80"/>
      <c r="X430" s="45"/>
      <c r="Y430" s="47"/>
      <c r="Z430" s="44"/>
      <c r="AA430"/>
      <c r="AB430"/>
      <c r="AC430" s="130"/>
      <c r="AD430" s="1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29"/>
      <c r="CC430" s="29"/>
      <c r="CD430" s="29"/>
      <c r="CE430" s="29"/>
      <c r="CF430" s="29"/>
      <c r="CG430" s="29"/>
      <c r="CH430" s="29"/>
      <c r="CI430" s="29"/>
      <c r="CJ430" s="29"/>
      <c r="CK430" s="29"/>
      <c r="CL430" s="29"/>
      <c r="CM430" s="29"/>
      <c r="CN430" s="29"/>
      <c r="CO430" s="29"/>
      <c r="CP430" s="29"/>
      <c r="CQ430" s="29"/>
      <c r="CR430" s="29"/>
      <c r="CS430" s="29"/>
      <c r="CT430" s="29"/>
      <c r="CU430" s="29"/>
      <c r="CV430" s="29"/>
      <c r="CW430" s="29"/>
      <c r="CX430" s="29"/>
      <c r="CY430" s="29"/>
      <c r="CZ430" s="29"/>
      <c r="DA430" s="29"/>
      <c r="DB430" s="29"/>
      <c r="DC430" s="29"/>
      <c r="DD430" s="29"/>
      <c r="DE430" s="29"/>
      <c r="DF430" s="29"/>
      <c r="DG430" s="29"/>
      <c r="DH430" s="29"/>
      <c r="DI430" s="29"/>
      <c r="DJ430" s="29"/>
      <c r="DK430" s="29"/>
      <c r="DL430" s="29"/>
      <c r="DM430" s="29"/>
      <c r="DN430" s="29"/>
      <c r="DO430" s="29"/>
      <c r="DP430" s="29"/>
      <c r="DQ430" s="29"/>
      <c r="DR430" s="29"/>
      <c r="DS430" s="29"/>
      <c r="DT430" s="29"/>
      <c r="DU430" s="29"/>
      <c r="DV430" s="29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  <c r="EL430" s="29"/>
      <c r="EM430" s="29"/>
      <c r="EN430" s="29"/>
      <c r="EO430" s="29"/>
      <c r="EP430" s="29"/>
      <c r="EQ430" s="29"/>
      <c r="ER430" s="29"/>
      <c r="ES430" s="29"/>
      <c r="ET430" s="29"/>
      <c r="EU430" s="29"/>
      <c r="EV430" s="29"/>
      <c r="EW430" s="29"/>
      <c r="EX430" s="29"/>
      <c r="EY430" s="29"/>
      <c r="EZ430" s="29"/>
      <c r="FA430" s="29"/>
      <c r="FB430" s="29"/>
      <c r="FC430" s="29"/>
      <c r="FD430" s="29"/>
      <c r="FE430" s="29"/>
      <c r="FF430" s="29"/>
      <c r="FG430" s="29"/>
      <c r="FH430" s="29"/>
      <c r="FI430" s="29"/>
      <c r="FJ430" s="29"/>
      <c r="FK430" s="29"/>
      <c r="FL430" s="29"/>
      <c r="FM430" s="29"/>
      <c r="FN430" s="29"/>
      <c r="FO430" s="29"/>
      <c r="FP430" s="29"/>
      <c r="FQ430" s="29"/>
      <c r="FR430" s="29"/>
      <c r="FS430" s="29"/>
      <c r="FT430" s="29"/>
      <c r="FU430" s="29"/>
      <c r="FV430" s="29"/>
      <c r="FW430" s="29"/>
      <c r="FX430" s="29"/>
      <c r="FY430" s="29"/>
      <c r="FZ430" s="29"/>
      <c r="GA430" s="29"/>
      <c r="GB430" s="29"/>
      <c r="GC430" s="29"/>
      <c r="GD430" s="29"/>
      <c r="GE430" s="29"/>
      <c r="GF430" s="29"/>
      <c r="GG430" s="29"/>
      <c r="GH430" s="29"/>
      <c r="GI430" s="29"/>
      <c r="GJ430" s="29"/>
      <c r="GK430" s="29"/>
      <c r="GL430" s="29"/>
      <c r="GM430" s="29"/>
      <c r="GN430" s="29"/>
      <c r="GO430" s="29"/>
      <c r="GP430" s="29"/>
      <c r="GQ430" s="29"/>
      <c r="GR430" s="29"/>
      <c r="GS430" s="29"/>
      <c r="GT430" s="29"/>
      <c r="GU430" s="29"/>
      <c r="GV430" s="29"/>
      <c r="GW430" s="29"/>
      <c r="GX430" s="29"/>
      <c r="GY430" s="29"/>
      <c r="GZ430" s="29"/>
      <c r="HA430" s="29"/>
      <c r="HB430" s="29"/>
      <c r="HC430" s="29"/>
      <c r="HD430" s="29"/>
      <c r="HE430" s="29"/>
      <c r="HF430" s="29"/>
      <c r="HG430" s="29"/>
      <c r="HH430" s="29"/>
      <c r="HI430" s="29"/>
      <c r="HJ430" s="29"/>
      <c r="HK430" s="29"/>
      <c r="HL430" s="29"/>
      <c r="HM430" s="29"/>
      <c r="HN430" s="29"/>
      <c r="HO430" s="29"/>
      <c r="HP430" s="29"/>
      <c r="HQ430" s="29"/>
      <c r="HR430" s="29"/>
      <c r="HS430" s="29"/>
      <c r="HT430" s="29"/>
      <c r="HU430" s="29"/>
      <c r="HV430" s="29"/>
      <c r="HW430" s="29"/>
      <c r="HX430" s="29"/>
      <c r="HY430" s="29"/>
      <c r="HZ430" s="29"/>
      <c r="IA430" s="29"/>
      <c r="IB430" s="29"/>
      <c r="IC430" s="29"/>
      <c r="ID430" s="29"/>
      <c r="IE430" s="29"/>
      <c r="IF430" s="29"/>
      <c r="IG430" s="29"/>
      <c r="IH430" s="29"/>
      <c r="II430" s="29"/>
      <c r="IJ430" s="29"/>
      <c r="IK430" s="29"/>
      <c r="IL430" s="29"/>
      <c r="IM430" s="29"/>
      <c r="IN430" s="29"/>
      <c r="IO430" s="29"/>
      <c r="IP430" s="29"/>
      <c r="IQ430" s="29"/>
      <c r="IR430" s="29"/>
      <c r="IS430" s="29"/>
      <c r="IT430" s="29"/>
      <c r="IU430" s="29"/>
      <c r="IV430" s="29"/>
      <c r="IW430" s="29"/>
      <c r="IX430" s="29"/>
      <c r="IY430" s="29"/>
      <c r="IZ430" s="29"/>
      <c r="JA430" s="29"/>
      <c r="JB430" s="29"/>
      <c r="JC430" s="29"/>
      <c r="JD430" s="29"/>
      <c r="JE430" s="29"/>
      <c r="JF430" s="29"/>
      <c r="JG430" s="29"/>
      <c r="JH430" s="29"/>
      <c r="JI430" s="29"/>
      <c r="JJ430" s="29"/>
      <c r="JK430" s="29"/>
      <c r="JL430" s="29"/>
      <c r="JM430" s="29"/>
      <c r="JN430" s="29"/>
      <c r="JO430" s="29"/>
      <c r="JP430" s="29"/>
      <c r="JQ430" s="29"/>
      <c r="JR430" s="29"/>
      <c r="JS430" s="29"/>
      <c r="JT430" s="29"/>
      <c r="JU430" s="29"/>
      <c r="JV430" s="29"/>
      <c r="JW430" s="29"/>
      <c r="JX430" s="29"/>
      <c r="JY430" s="29"/>
      <c r="JZ430" s="29"/>
      <c r="KA430" s="29"/>
      <c r="KB430" s="29"/>
      <c r="KC430" s="29"/>
      <c r="KD430" s="29"/>
      <c r="KE430" s="29"/>
      <c r="KF430" s="29"/>
      <c r="KG430" s="29"/>
      <c r="KH430" s="29"/>
      <c r="KI430" s="29"/>
      <c r="KJ430" s="29"/>
      <c r="KK430" s="29"/>
      <c r="KL430" s="29"/>
      <c r="KM430" s="29"/>
      <c r="KN430" s="29"/>
      <c r="KO430" s="29"/>
      <c r="KP430" s="29"/>
      <c r="KQ430" s="29"/>
      <c r="KR430" s="29"/>
      <c r="KS430" s="29"/>
      <c r="KT430" s="29"/>
      <c r="KU430" s="29"/>
      <c r="KV430" s="29"/>
      <c r="KW430" s="29"/>
      <c r="KX430" s="29"/>
      <c r="KY430" s="29"/>
      <c r="KZ430" s="29"/>
      <c r="LA430" s="29"/>
      <c r="LB430" s="29"/>
      <c r="LC430" s="29"/>
      <c r="LD430" s="29"/>
      <c r="LE430" s="29"/>
      <c r="LF430" s="29"/>
      <c r="LG430" s="29"/>
      <c r="LH430" s="29"/>
      <c r="LI430" s="29"/>
      <c r="LJ430" s="29"/>
      <c r="LK430" s="29"/>
      <c r="LL430" s="29"/>
      <c r="LM430" s="29"/>
      <c r="LN430" s="29"/>
      <c r="LO430" s="29"/>
      <c r="LP430" s="29"/>
      <c r="LQ430" s="29"/>
      <c r="LR430" s="29"/>
      <c r="LS430" s="29"/>
      <c r="LT430" s="29"/>
      <c r="LU430" s="29"/>
      <c r="LV430" s="29"/>
      <c r="LW430" s="29"/>
      <c r="LX430" s="29"/>
      <c r="LY430" s="29"/>
      <c r="LZ430" s="29"/>
      <c r="MA430" s="29"/>
      <c r="MB430" s="29"/>
      <c r="MC430" s="29"/>
      <c r="MD430" s="29"/>
      <c r="ME430" s="29"/>
      <c r="MF430" s="29"/>
      <c r="MG430" s="29"/>
      <c r="MH430" s="29"/>
      <c r="MI430" s="29"/>
      <c r="MJ430" s="29"/>
      <c r="MK430" s="29"/>
      <c r="ML430" s="29"/>
      <c r="MM430" s="29"/>
      <c r="MN430" s="29"/>
      <c r="MO430" s="29"/>
      <c r="MP430" s="29"/>
      <c r="MQ430" s="29"/>
      <c r="MR430" s="29"/>
      <c r="MS430" s="29"/>
      <c r="MT430" s="29"/>
      <c r="MU430" s="29"/>
      <c r="MV430" s="29"/>
      <c r="MW430" s="29"/>
      <c r="MX430" s="29"/>
      <c r="MY430" s="29"/>
      <c r="MZ430" s="29"/>
      <c r="NA430" s="29"/>
      <c r="NB430" s="29"/>
      <c r="NC430" s="29"/>
      <c r="ND430" s="29"/>
      <c r="NE430" s="29"/>
      <c r="NF430" s="29"/>
      <c r="NG430" s="29"/>
      <c r="NH430" s="29"/>
      <c r="NI430" s="29"/>
      <c r="NJ430" s="29"/>
      <c r="NK430" s="29"/>
      <c r="NL430" s="29"/>
      <c r="NM430" s="29"/>
      <c r="NN430" s="29"/>
      <c r="NO430" s="29"/>
      <c r="NP430" s="29"/>
      <c r="NQ430" s="29"/>
      <c r="NR430" s="29"/>
      <c r="NS430" s="29"/>
      <c r="NT430" s="29"/>
      <c r="NU430" s="29"/>
      <c r="NV430" s="29"/>
      <c r="NW430" s="29"/>
      <c r="NX430" s="29"/>
      <c r="NY430" s="29"/>
      <c r="NZ430" s="29"/>
      <c r="OA430" s="29"/>
      <c r="OB430" s="29"/>
      <c r="OC430" s="29"/>
      <c r="OD430" s="29"/>
      <c r="OE430" s="29"/>
      <c r="OF430" s="29"/>
      <c r="OG430" s="29"/>
      <c r="OH430" s="29"/>
      <c r="OI430" s="29"/>
      <c r="OJ430" s="29"/>
      <c r="OK430" s="29"/>
      <c r="OL430" s="29"/>
      <c r="OM430" s="29"/>
      <c r="ON430" s="29"/>
      <c r="OO430" s="29"/>
      <c r="OP430" s="29"/>
      <c r="OQ430" s="29"/>
      <c r="OR430" s="29"/>
      <c r="OS430" s="29"/>
      <c r="OT430" s="29"/>
      <c r="OU430" s="29"/>
      <c r="OV430" s="29"/>
      <c r="OW430" s="29"/>
      <c r="OX430" s="29"/>
      <c r="OY430" s="29"/>
      <c r="OZ430" s="29"/>
      <c r="PA430" s="29"/>
      <c r="PB430" s="29"/>
      <c r="PC430" s="29"/>
      <c r="PD430" s="29"/>
      <c r="PE430" s="29"/>
      <c r="PF430" s="29"/>
      <c r="PG430" s="29"/>
      <c r="PH430" s="29"/>
      <c r="PI430" s="29"/>
      <c r="PJ430" s="29"/>
      <c r="PK430" s="29"/>
      <c r="PL430" s="29"/>
      <c r="PM430" s="29"/>
      <c r="PN430" s="29"/>
      <c r="PO430" s="29"/>
      <c r="PP430" s="29"/>
      <c r="PQ430" s="29"/>
      <c r="PR430" s="29"/>
      <c r="PS430" s="29"/>
      <c r="PT430" s="29"/>
      <c r="PU430" s="29"/>
      <c r="PV430" s="29"/>
      <c r="PW430" s="29"/>
      <c r="PX430" s="29"/>
      <c r="PY430" s="29"/>
      <c r="PZ430" s="29"/>
      <c r="QA430" s="29"/>
      <c r="QB430" s="29"/>
      <c r="QC430" s="29"/>
      <c r="QD430" s="29"/>
      <c r="QE430" s="29"/>
      <c r="QF430" s="29"/>
      <c r="QG430" s="29"/>
      <c r="QH430" s="29"/>
      <c r="QI430" s="29"/>
      <c r="QJ430" s="29"/>
      <c r="QK430" s="29"/>
      <c r="QL430" s="29"/>
      <c r="QM430" s="29"/>
      <c r="QN430" s="29"/>
      <c r="QO430" s="29"/>
      <c r="QP430" s="29"/>
      <c r="QQ430" s="29"/>
      <c r="QR430" s="29"/>
      <c r="QS430" s="29"/>
      <c r="QT430" s="29"/>
      <c r="QU430" s="29"/>
      <c r="QV430" s="29"/>
      <c r="QW430" s="29"/>
      <c r="QX430" s="29"/>
      <c r="QY430" s="29"/>
      <c r="QZ430" s="29"/>
      <c r="RA430" s="29"/>
      <c r="RB430" s="29"/>
      <c r="RC430" s="29"/>
      <c r="RD430" s="29"/>
      <c r="RE430" s="29"/>
      <c r="RF430" s="29"/>
      <c r="RG430" s="29"/>
      <c r="RH430" s="29"/>
      <c r="RI430" s="29"/>
      <c r="RJ430" s="29"/>
      <c r="RK430" s="29"/>
      <c r="RL430" s="29"/>
      <c r="RM430" s="29"/>
      <c r="RN430" s="29"/>
      <c r="RO430" s="29"/>
      <c r="RP430" s="29"/>
      <c r="RQ430" s="29"/>
      <c r="RR430" s="29"/>
      <c r="RS430" s="29"/>
      <c r="RT430" s="29"/>
      <c r="RU430" s="29"/>
      <c r="RV430" s="29"/>
      <c r="RW430" s="29"/>
      <c r="RX430" s="29"/>
      <c r="RY430" s="29"/>
      <c r="RZ430" s="29"/>
      <c r="SA430" s="29"/>
      <c r="SB430" s="29"/>
      <c r="SC430" s="29"/>
      <c r="SD430" s="29"/>
      <c r="SE430" s="29"/>
      <c r="SF430" s="29"/>
      <c r="SG430" s="29"/>
      <c r="SH430" s="29"/>
      <c r="SI430" s="29"/>
      <c r="SJ430" s="29"/>
      <c r="SK430" s="29"/>
      <c r="SL430" s="29"/>
      <c r="SM430" s="29"/>
      <c r="SN430" s="29"/>
      <c r="SO430" s="29"/>
      <c r="SP430" s="29"/>
      <c r="SQ430" s="29"/>
      <c r="SR430" s="29"/>
      <c r="SS430" s="29"/>
      <c r="ST430" s="29"/>
      <c r="SU430" s="29"/>
      <c r="SV430" s="29"/>
      <c r="SW430" s="29"/>
      <c r="SX430" s="29"/>
      <c r="SY430" s="29"/>
      <c r="SZ430" s="29"/>
      <c r="TA430" s="29"/>
      <c r="TB430" s="29"/>
      <c r="TC430" s="29"/>
      <c r="TD430" s="29"/>
      <c r="TE430" s="29"/>
      <c r="TF430" s="29"/>
      <c r="TG430" s="29"/>
      <c r="TH430" s="29"/>
      <c r="TI430" s="29"/>
      <c r="TJ430" s="29"/>
      <c r="TK430" s="29"/>
      <c r="TL430" s="29"/>
      <c r="TM430" s="29"/>
      <c r="TN430" s="29"/>
      <c r="TO430" s="29"/>
      <c r="TP430" s="29"/>
      <c r="TQ430" s="29"/>
      <c r="TR430" s="29"/>
      <c r="TS430" s="29"/>
      <c r="TT430" s="29"/>
      <c r="TU430" s="29"/>
      <c r="TV430" s="29"/>
      <c r="TW430" s="29"/>
      <c r="TX430" s="29"/>
      <c r="TY430" s="29"/>
      <c r="TZ430" s="29"/>
      <c r="UA430" s="29"/>
      <c r="UB430" s="29"/>
      <c r="UC430" s="29"/>
      <c r="UD430" s="29"/>
      <c r="UE430" s="29"/>
      <c r="UF430" s="29"/>
      <c r="UG430" s="29"/>
      <c r="UH430" s="29"/>
      <c r="UI430" s="29"/>
      <c r="UJ430" s="29"/>
      <c r="UK430" s="29"/>
      <c r="UL430" s="29"/>
      <c r="UM430" s="29"/>
      <c r="UN430" s="29"/>
      <c r="UO430" s="29"/>
      <c r="UP430" s="29"/>
      <c r="UQ430" s="29"/>
      <c r="UR430" s="29"/>
      <c r="US430" s="29"/>
      <c r="UT430" s="29"/>
      <c r="UU430" s="29"/>
      <c r="UV430" s="29"/>
      <c r="UW430" s="29"/>
      <c r="UX430" s="29"/>
      <c r="UY430" s="29"/>
      <c r="UZ430" s="29"/>
      <c r="VA430" s="29"/>
      <c r="VB430" s="29"/>
      <c r="VC430" s="29"/>
      <c r="VD430" s="29"/>
      <c r="VE430" s="29"/>
      <c r="VF430" s="29"/>
      <c r="VG430" s="29"/>
      <c r="VH430" s="29"/>
      <c r="VI430" s="29"/>
      <c r="VJ430" s="29"/>
      <c r="VK430" s="29"/>
      <c r="VL430" s="29"/>
      <c r="VM430" s="29"/>
      <c r="VN430" s="29"/>
      <c r="VO430" s="29"/>
      <c r="VP430" s="29"/>
      <c r="VQ430" s="29"/>
      <c r="VR430" s="29"/>
      <c r="VS430" s="29"/>
      <c r="VT430" s="29"/>
      <c r="VU430" s="29"/>
      <c r="VV430" s="29"/>
      <c r="VW430" s="29"/>
      <c r="VX430" s="29"/>
      <c r="VY430" s="29"/>
      <c r="VZ430" s="29"/>
      <c r="WA430" s="29"/>
      <c r="WB430" s="29"/>
      <c r="WC430" s="29"/>
      <c r="WD430" s="29"/>
      <c r="WE430" s="29"/>
      <c r="WF430" s="29"/>
      <c r="WG430" s="29"/>
      <c r="WH430" s="29"/>
      <c r="WI430" s="29"/>
      <c r="WJ430" s="29"/>
      <c r="WK430" s="29"/>
      <c r="WL430" s="29"/>
      <c r="WM430" s="29"/>
      <c r="WN430" s="29"/>
      <c r="WO430" s="29"/>
      <c r="WP430" s="29"/>
      <c r="WQ430" s="29"/>
      <c r="WR430" s="29"/>
      <c r="WS430" s="29"/>
      <c r="WT430" s="29"/>
      <c r="WU430" s="29"/>
      <c r="WV430" s="29"/>
      <c r="WW430" s="29"/>
      <c r="WX430" s="29"/>
      <c r="WY430" s="29"/>
      <c r="WZ430" s="29"/>
      <c r="XA430" s="29"/>
      <c r="XB430" s="29"/>
      <c r="XC430" s="29"/>
      <c r="XD430" s="29"/>
      <c r="XE430" s="29"/>
      <c r="XF430" s="29"/>
      <c r="XG430" s="29"/>
      <c r="XH430" s="29"/>
      <c r="XI430" s="29"/>
      <c r="XJ430" s="29"/>
      <c r="XK430" s="29"/>
      <c r="XL430" s="29"/>
      <c r="XM430" s="29"/>
      <c r="XN430" s="29"/>
      <c r="XO430" s="29"/>
      <c r="XP430" s="29"/>
      <c r="XQ430" s="29"/>
      <c r="XR430" s="29"/>
      <c r="XS430" s="29"/>
      <c r="XT430" s="29"/>
      <c r="XU430" s="29"/>
      <c r="XV430" s="29"/>
      <c r="XW430" s="29"/>
      <c r="XX430" s="29"/>
      <c r="XY430" s="29"/>
      <c r="XZ430" s="29"/>
      <c r="YA430" s="29"/>
      <c r="YB430" s="29"/>
      <c r="YC430" s="29"/>
      <c r="YD430" s="29"/>
      <c r="YE430" s="29"/>
      <c r="YF430" s="29"/>
      <c r="YG430" s="29"/>
      <c r="YH430" s="29"/>
      <c r="YI430" s="29"/>
      <c r="YJ430" s="29"/>
      <c r="YK430" s="29"/>
      <c r="YL430" s="29"/>
      <c r="YM430" s="29"/>
      <c r="YN430" s="29"/>
      <c r="YO430" s="29"/>
      <c r="YP430" s="29"/>
      <c r="YQ430" s="29"/>
      <c r="YR430" s="29"/>
      <c r="YS430" s="29"/>
      <c r="YT430" s="29"/>
      <c r="YU430" s="29"/>
      <c r="YV430" s="29"/>
      <c r="YW430" s="29"/>
      <c r="YX430" s="29"/>
      <c r="YY430" s="29"/>
      <c r="YZ430" s="29"/>
      <c r="ZA430" s="29"/>
      <c r="ZB430" s="29"/>
      <c r="ZC430" s="29"/>
      <c r="ZD430" s="29"/>
      <c r="ZE430" s="29"/>
      <c r="ZF430" s="29"/>
      <c r="ZG430" s="29"/>
      <c r="ZH430" s="29"/>
      <c r="ZI430" s="29"/>
      <c r="ZJ430" s="29"/>
      <c r="ZK430" s="29"/>
      <c r="ZL430" s="29"/>
      <c r="ZM430" s="29"/>
      <c r="ZN430" s="29"/>
      <c r="ZO430" s="29"/>
      <c r="ZP430" s="29"/>
      <c r="ZQ430" s="29"/>
      <c r="ZR430" s="29"/>
      <c r="ZS430" s="29"/>
      <c r="ZT430" s="29"/>
      <c r="ZU430" s="29"/>
      <c r="ZV430" s="29"/>
      <c r="ZW430" s="29"/>
      <c r="ZX430" s="29"/>
      <c r="ZY430" s="29"/>
      <c r="ZZ430" s="29"/>
      <c r="AAA430" s="29"/>
      <c r="AAB430" s="29"/>
      <c r="AAC430" s="29"/>
      <c r="AAD430" s="29"/>
      <c r="AAE430" s="29"/>
      <c r="AAF430" s="29"/>
      <c r="AAG430" s="29"/>
      <c r="AAH430" s="29"/>
      <c r="AAI430" s="29"/>
      <c r="AAJ430" s="29"/>
      <c r="AAK430" s="29"/>
      <c r="AAL430" s="29"/>
      <c r="AAM430" s="29"/>
      <c r="AAN430" s="29"/>
      <c r="AAO430" s="29"/>
      <c r="AAP430" s="29"/>
      <c r="AAQ430" s="29"/>
      <c r="AAR430" s="29"/>
      <c r="AAS430" s="29"/>
      <c r="AAT430" s="29"/>
      <c r="AAU430" s="29"/>
      <c r="AAV430" s="29"/>
      <c r="AAW430" s="29"/>
      <c r="AAX430" s="29"/>
      <c r="AAY430" s="29"/>
      <c r="AAZ430" s="29"/>
      <c r="ABA430" s="29"/>
      <c r="ABB430" s="29"/>
      <c r="ABC430" s="29"/>
      <c r="ABD430" s="29"/>
      <c r="ABE430" s="29"/>
      <c r="ABF430" s="29"/>
      <c r="ABG430" s="29"/>
      <c r="ABH430" s="29"/>
      <c r="ABI430" s="29"/>
      <c r="ABJ430" s="29"/>
      <c r="ABK430" s="29"/>
      <c r="ABL430" s="29"/>
      <c r="ABM430" s="29"/>
      <c r="ABN430" s="29"/>
      <c r="ABO430" s="29"/>
      <c r="ABP430" s="29"/>
      <c r="ABQ430" s="29"/>
      <c r="ABR430" s="29"/>
      <c r="ABS430" s="29"/>
      <c r="ABT430" s="29"/>
      <c r="ABU430" s="29"/>
      <c r="ABV430" s="29"/>
      <c r="ABW430" s="29"/>
      <c r="ABX430" s="29"/>
      <c r="ABY430" s="29"/>
      <c r="ABZ430" s="29"/>
      <c r="ACA430" s="29"/>
      <c r="ACB430" s="29"/>
      <c r="ACC430" s="29"/>
      <c r="ACD430" s="29"/>
      <c r="ACE430" s="29"/>
      <c r="ACF430" s="29"/>
      <c r="ACG430" s="29"/>
      <c r="ACH430" s="29"/>
      <c r="ACI430" s="29"/>
      <c r="ACJ430" s="29"/>
      <c r="ACK430" s="29"/>
      <c r="ACL430" s="29"/>
      <c r="ACM430" s="29"/>
      <c r="ACN430" s="29"/>
      <c r="ACO430" s="29"/>
      <c r="ACP430" s="29"/>
      <c r="ACQ430" s="29"/>
      <c r="ACR430" s="29"/>
      <c r="ACS430" s="29"/>
      <c r="ACT430" s="29"/>
      <c r="ACU430" s="29"/>
      <c r="ACV430" s="29"/>
      <c r="ACW430" s="29"/>
      <c r="ACX430" s="29"/>
      <c r="ACY430" s="29"/>
      <c r="ACZ430" s="29"/>
      <c r="ADA430" s="29"/>
      <c r="ADB430" s="29"/>
      <c r="ADC430" s="29"/>
      <c r="ADD430" s="29"/>
      <c r="ADE430" s="29"/>
      <c r="ADF430" s="29"/>
      <c r="ADG430" s="29"/>
      <c r="ADH430" s="29"/>
      <c r="ADI430" s="29"/>
      <c r="ADJ430" s="29"/>
      <c r="ADK430" s="29"/>
      <c r="ADL430" s="29"/>
      <c r="ADM430" s="29"/>
      <c r="ADN430" s="29"/>
      <c r="ADO430" s="29"/>
      <c r="ADP430" s="29"/>
      <c r="ADQ430" s="29"/>
      <c r="ADR430" s="29"/>
      <c r="ADS430" s="29"/>
      <c r="ADT430" s="29"/>
      <c r="ADU430" s="29"/>
      <c r="ADV430" s="29"/>
      <c r="ADW430" s="29"/>
      <c r="ADX430" s="29"/>
      <c r="ADY430" s="29"/>
      <c r="ADZ430" s="29"/>
      <c r="AEA430" s="29"/>
      <c r="AEB430" s="29"/>
      <c r="AEC430" s="29"/>
      <c r="AED430" s="29"/>
      <c r="AEE430" s="29"/>
      <c r="AEF430" s="29"/>
      <c r="AEG430" s="29"/>
      <c r="AEH430" s="29"/>
      <c r="AEI430" s="29"/>
      <c r="AEJ430" s="29"/>
      <c r="AEK430" s="29"/>
      <c r="AEL430" s="29"/>
      <c r="AEM430" s="29"/>
      <c r="AEN430" s="29"/>
      <c r="AEO430" s="29"/>
      <c r="AEP430" s="29"/>
      <c r="AEQ430" s="29"/>
      <c r="AER430" s="29"/>
      <c r="AES430" s="29"/>
      <c r="AET430" s="29"/>
      <c r="AEU430" s="29"/>
      <c r="AEV430" s="29"/>
      <c r="AEW430" s="29"/>
      <c r="AEX430" s="29"/>
      <c r="AEY430" s="29"/>
      <c r="AEZ430" s="29"/>
      <c r="AFA430" s="29"/>
      <c r="AFB430" s="29"/>
      <c r="AFC430" s="29"/>
      <c r="AFD430" s="29"/>
      <c r="AFE430" s="29"/>
      <c r="AFF430" s="29"/>
      <c r="AFG430" s="29"/>
      <c r="AFH430" s="29"/>
      <c r="AFI430" s="29"/>
      <c r="AFJ430" s="29"/>
      <c r="AFK430" s="29"/>
      <c r="AFL430" s="29"/>
      <c r="AFM430" s="29"/>
      <c r="AFN430" s="29"/>
      <c r="AFO430" s="29"/>
      <c r="AFP430" s="29"/>
      <c r="AFQ430" s="29"/>
      <c r="AFR430" s="29"/>
      <c r="AFS430" s="29"/>
      <c r="AFT430" s="29"/>
      <c r="AFU430" s="29"/>
      <c r="AFV430" s="29"/>
      <c r="AFW430" s="29"/>
      <c r="AFX430" s="29"/>
      <c r="AFY430" s="29"/>
      <c r="AFZ430" s="29"/>
      <c r="AGA430" s="29"/>
      <c r="AGB430" s="29"/>
      <c r="AGC430" s="29"/>
      <c r="AGD430" s="29"/>
      <c r="AGE430" s="29"/>
      <c r="AGF430" s="29"/>
      <c r="AGG430" s="29"/>
      <c r="AGH430" s="29"/>
      <c r="AGI430" s="29"/>
      <c r="AGJ430" s="29"/>
      <c r="AGK430" s="29"/>
      <c r="AGL430" s="29"/>
      <c r="AGM430" s="29"/>
      <c r="AGN430" s="29"/>
      <c r="AGO430" s="29"/>
      <c r="AGP430" s="29"/>
      <c r="AGQ430" s="29"/>
      <c r="AGR430" s="29"/>
      <c r="AGS430" s="29"/>
      <c r="AGT430" s="29"/>
      <c r="AGU430" s="29"/>
      <c r="AGV430" s="29"/>
      <c r="AGW430" s="29"/>
      <c r="AGX430" s="29"/>
      <c r="AGY430" s="29"/>
      <c r="AGZ430" s="29"/>
      <c r="AHA430" s="29"/>
      <c r="AHB430" s="29"/>
      <c r="AHC430" s="29"/>
      <c r="AHD430" s="29"/>
      <c r="AHE430" s="29"/>
      <c r="AHF430" s="29"/>
      <c r="AHG430" s="29"/>
      <c r="AHH430" s="29"/>
      <c r="AHI430" s="29"/>
      <c r="AHJ430" s="29"/>
      <c r="AHK430" s="29"/>
      <c r="AHL430" s="29"/>
      <c r="AHM430" s="29"/>
      <c r="AHN430" s="29"/>
      <c r="AHO430" s="29"/>
      <c r="AHP430" s="29"/>
      <c r="AHQ430" s="29"/>
      <c r="AHR430" s="29"/>
      <c r="AHS430" s="29"/>
      <c r="AHT430" s="29"/>
      <c r="AHU430" s="29"/>
      <c r="AHV430" s="29"/>
      <c r="AHW430" s="29"/>
      <c r="AHX430" s="29"/>
      <c r="AHY430" s="29"/>
      <c r="AHZ430" s="29"/>
      <c r="AIA430" s="29"/>
      <c r="AIB430" s="29"/>
      <c r="AIC430" s="29"/>
      <c r="AID430" s="29"/>
      <c r="AIE430" s="29"/>
      <c r="AIF430" s="29"/>
      <c r="AIG430" s="29"/>
      <c r="AIH430" s="29"/>
      <c r="AII430" s="29"/>
      <c r="AIJ430" s="29"/>
      <c r="AIK430" s="29"/>
      <c r="AIL430" s="29"/>
      <c r="AIM430" s="29"/>
      <c r="AIN430" s="29"/>
      <c r="AIO430" s="29"/>
      <c r="AIP430" s="29"/>
      <c r="AIQ430" s="29"/>
      <c r="AIR430" s="29"/>
      <c r="AIS430" s="29"/>
      <c r="AIT430" s="29"/>
      <c r="AIU430" s="29"/>
      <c r="AIV430" s="29"/>
      <c r="AIW430" s="29"/>
      <c r="AIX430" s="29"/>
      <c r="AIY430" s="29"/>
      <c r="AIZ430" s="29"/>
      <c r="AJA430" s="29"/>
      <c r="AJB430" s="29"/>
      <c r="AJC430" s="29"/>
      <c r="AJD430" s="29"/>
      <c r="AJE430" s="29"/>
      <c r="AJF430" s="29"/>
      <c r="AJG430" s="29"/>
      <c r="AJH430" s="29"/>
      <c r="AJI430" s="29"/>
      <c r="AJJ430" s="29"/>
      <c r="AJK430" s="29"/>
      <c r="AJL430" s="29"/>
      <c r="AJM430" s="29"/>
      <c r="AJN430" s="29"/>
      <c r="AJO430" s="29"/>
      <c r="AJP430" s="29"/>
      <c r="AJQ430" s="29"/>
      <c r="AJR430" s="29"/>
      <c r="AJS430" s="29"/>
      <c r="AJT430" s="29"/>
      <c r="AJU430" s="29"/>
      <c r="AJV430" s="29"/>
      <c r="AJW430" s="29"/>
      <c r="AJX430" s="29"/>
      <c r="AJY430" s="29"/>
      <c r="AJZ430" s="29"/>
      <c r="AKA430" s="29"/>
      <c r="AKB430" s="29"/>
      <c r="AKC430" s="29"/>
      <c r="AKD430" s="29"/>
      <c r="AKE430" s="29"/>
      <c r="AKF430" s="29"/>
      <c r="AKG430" s="29"/>
      <c r="AKH430" s="29"/>
      <c r="AKI430" s="29"/>
      <c r="AKJ430" s="29"/>
      <c r="AKK430" s="29"/>
      <c r="AKL430" s="29"/>
      <c r="AKM430" s="29"/>
      <c r="AKN430" s="29"/>
      <c r="AKO430" s="29"/>
      <c r="AKP430" s="29"/>
      <c r="AKQ430" s="29"/>
      <c r="AKR430" s="29"/>
      <c r="AKS430" s="29"/>
      <c r="AKT430" s="29"/>
      <c r="AKU430" s="29"/>
      <c r="AKV430" s="29"/>
      <c r="AKW430" s="29"/>
      <c r="AKX430" s="29"/>
      <c r="AKY430" s="29"/>
      <c r="AKZ430" s="29"/>
      <c r="ALA430" s="29"/>
      <c r="ALB430" s="29"/>
      <c r="ALC430" s="29"/>
      <c r="ALD430" s="29"/>
      <c r="ALE430" s="29"/>
      <c r="ALF430" s="29"/>
      <c r="ALG430" s="29"/>
      <c r="ALH430" s="29"/>
      <c r="ALI430" s="29"/>
      <c r="ALJ430" s="29"/>
      <c r="ALK430" s="29"/>
      <c r="ALL430" s="29"/>
      <c r="ALM430" s="29"/>
      <c r="ALN430" s="29"/>
      <c r="ALO430" s="29"/>
      <c r="ALP430" s="29"/>
      <c r="ALQ430" s="29"/>
      <c r="ALR430" s="29"/>
      <c r="ALS430" s="29"/>
      <c r="ALT430" s="29"/>
      <c r="ALU430" s="29"/>
      <c r="ALV430" s="29"/>
      <c r="ALW430" s="29"/>
      <c r="ALX430" s="29"/>
      <c r="ALY430" s="29"/>
      <c r="ALZ430" s="29"/>
      <c r="AMA430" s="29"/>
      <c r="AMB430" s="29"/>
      <c r="AMC430" s="29"/>
      <c r="AMD430" s="29"/>
      <c r="AME430" s="29"/>
      <c r="AMF430" s="29"/>
      <c r="AMG430" s="29"/>
      <c r="AMH430" s="29"/>
      <c r="AMI430" s="29"/>
      <c r="AMJ430" s="29"/>
      <c r="AMK430" s="29"/>
      <c r="AML430" s="29"/>
      <c r="AMM430" s="29"/>
      <c r="AMN430" s="29"/>
      <c r="AMO430" s="29"/>
      <c r="AMP430" s="29"/>
      <c r="AMQ430" s="29"/>
      <c r="AMR430" s="29"/>
      <c r="AMS430" s="29"/>
      <c r="AMT430" s="29"/>
      <c r="AMU430" s="29"/>
      <c r="AMV430" s="29"/>
      <c r="AMW430" s="29"/>
      <c r="AMX430" s="29"/>
      <c r="AMY430" s="29"/>
      <c r="AMZ430" s="29"/>
      <c r="ANA430" s="29"/>
      <c r="ANB430" s="29"/>
    </row>
    <row r="431" spans="1:1042" x14ac:dyDescent="0.25">
      <c r="A431" t="s">
        <v>192</v>
      </c>
      <c r="K431" s="35"/>
      <c r="L431" s="53"/>
      <c r="M431"/>
      <c r="N431" s="53"/>
      <c r="O431" s="60"/>
      <c r="P431" s="60"/>
      <c r="Q431" s="60"/>
      <c r="R431" s="21"/>
      <c r="S431" s="23"/>
      <c r="T431" s="30"/>
      <c r="U431" s="80"/>
      <c r="V431" s="80"/>
      <c r="W431" s="80"/>
      <c r="X431" s="45"/>
      <c r="Y431" s="45"/>
      <c r="Z431" s="44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  <c r="NG431"/>
      <c r="NH431"/>
      <c r="NI431"/>
      <c r="NJ431"/>
      <c r="NK431"/>
      <c r="NL431"/>
      <c r="NM431"/>
      <c r="NN431"/>
      <c r="NO431"/>
      <c r="NP431"/>
      <c r="NQ431"/>
      <c r="NR431"/>
      <c r="NS431"/>
      <c r="NT431"/>
      <c r="NU431"/>
      <c r="NV431"/>
      <c r="NW431"/>
      <c r="NX431"/>
      <c r="NY431"/>
      <c r="NZ431"/>
      <c r="OA431"/>
      <c r="OB431"/>
      <c r="OC431"/>
      <c r="OD431"/>
      <c r="OE431"/>
      <c r="OF431"/>
      <c r="OG431"/>
      <c r="OH431"/>
      <c r="OI431"/>
      <c r="OJ431"/>
      <c r="OK431"/>
      <c r="OL431"/>
      <c r="OM431"/>
      <c r="ON431"/>
      <c r="OO431"/>
      <c r="OP431"/>
      <c r="OQ431"/>
      <c r="OR431"/>
      <c r="OS431"/>
      <c r="OT431"/>
      <c r="OU431"/>
      <c r="OV431"/>
      <c r="OW431"/>
      <c r="OX431"/>
      <c r="OY431"/>
      <c r="OZ431"/>
      <c r="PA431"/>
      <c r="PB431"/>
      <c r="PC431"/>
      <c r="PD431"/>
      <c r="PE431"/>
      <c r="PF431"/>
      <c r="PG431"/>
      <c r="PH431"/>
      <c r="PI431"/>
      <c r="PJ431"/>
      <c r="PK431"/>
      <c r="PL431"/>
      <c r="PM431"/>
      <c r="PN431"/>
      <c r="PO431"/>
      <c r="PP431"/>
      <c r="PQ431"/>
      <c r="PR431"/>
      <c r="PS431"/>
      <c r="PT431"/>
      <c r="PU431"/>
      <c r="PV431"/>
      <c r="PW431"/>
      <c r="PX431"/>
      <c r="PY431"/>
      <c r="PZ431"/>
      <c r="QA431"/>
      <c r="QB431"/>
      <c r="QC431"/>
      <c r="QD431"/>
      <c r="QE431"/>
      <c r="QF431"/>
      <c r="QG431"/>
      <c r="QH431"/>
      <c r="QI431"/>
      <c r="QJ431"/>
      <c r="QK431"/>
      <c r="QL431"/>
      <c r="QM431"/>
      <c r="QN431"/>
      <c r="QO431"/>
      <c r="QP431"/>
      <c r="QQ431"/>
      <c r="QR431"/>
      <c r="QS431"/>
      <c r="QT431"/>
      <c r="QU431"/>
      <c r="QV431"/>
      <c r="QW431"/>
      <c r="QX431"/>
      <c r="QY431"/>
      <c r="QZ431"/>
      <c r="RA431"/>
      <c r="RB431"/>
      <c r="RC431"/>
      <c r="RD431"/>
      <c r="RE431"/>
      <c r="RF431"/>
      <c r="RG431"/>
      <c r="RH431"/>
      <c r="RI431"/>
      <c r="RJ431"/>
      <c r="RK431"/>
      <c r="RL431"/>
      <c r="RM431"/>
      <c r="RN431"/>
      <c r="RO431"/>
      <c r="RP431"/>
      <c r="RQ431"/>
      <c r="RR431"/>
      <c r="RS431"/>
      <c r="RT431"/>
      <c r="RU431"/>
      <c r="RV431"/>
      <c r="RW431"/>
      <c r="RX431"/>
      <c r="RY431"/>
      <c r="RZ431"/>
      <c r="SA431"/>
      <c r="SB431"/>
      <c r="SC431"/>
      <c r="SD431"/>
      <c r="SE431"/>
      <c r="SF431"/>
      <c r="SG431"/>
      <c r="SH431"/>
      <c r="SI431"/>
      <c r="SJ431"/>
      <c r="SK431"/>
      <c r="SL431"/>
      <c r="SM431"/>
      <c r="SN431"/>
      <c r="SO431"/>
      <c r="SP431"/>
      <c r="SQ431"/>
      <c r="SR431"/>
      <c r="SS431"/>
      <c r="ST431"/>
      <c r="SU431"/>
      <c r="SV431"/>
      <c r="SW431"/>
      <c r="SX431"/>
      <c r="SY431"/>
      <c r="SZ431"/>
      <c r="TA431"/>
      <c r="TB431"/>
      <c r="TC431"/>
      <c r="TD431"/>
      <c r="TE431"/>
      <c r="TF431"/>
      <c r="TG431"/>
      <c r="TH431"/>
      <c r="TI431"/>
      <c r="TJ431"/>
      <c r="TK431"/>
      <c r="TL431"/>
      <c r="TM431"/>
      <c r="TN431"/>
      <c r="TO431"/>
      <c r="TP431"/>
      <c r="TQ431"/>
      <c r="TR431"/>
      <c r="TS431"/>
      <c r="TT431"/>
      <c r="TU431"/>
      <c r="TV431"/>
      <c r="TW431"/>
      <c r="TX431"/>
      <c r="TY431"/>
      <c r="TZ431"/>
      <c r="UA431"/>
      <c r="UB431"/>
      <c r="UC431"/>
      <c r="UD431"/>
      <c r="UE431"/>
      <c r="UF431"/>
      <c r="UG431"/>
      <c r="UH431"/>
      <c r="UI431"/>
      <c r="UJ431"/>
      <c r="UK431"/>
      <c r="UL431"/>
      <c r="UM431"/>
      <c r="UN431"/>
      <c r="UO431"/>
      <c r="UP431"/>
      <c r="UQ431"/>
      <c r="UR431"/>
      <c r="US431"/>
      <c r="UT431"/>
      <c r="UU431"/>
      <c r="UV431"/>
      <c r="UW431"/>
      <c r="UX431"/>
      <c r="UY431"/>
      <c r="UZ431"/>
      <c r="VA431"/>
      <c r="VB431"/>
      <c r="VC431"/>
      <c r="VD431"/>
      <c r="VE431"/>
      <c r="VF431"/>
      <c r="VG431"/>
      <c r="VH431"/>
      <c r="VI431"/>
      <c r="VJ431"/>
      <c r="VK431"/>
      <c r="VL431"/>
      <c r="VM431"/>
      <c r="VN431"/>
      <c r="VO431"/>
      <c r="VP431"/>
      <c r="VQ431"/>
      <c r="VR431"/>
      <c r="VS431"/>
      <c r="VT431"/>
      <c r="VU431"/>
      <c r="VV431"/>
      <c r="VW431"/>
      <c r="VX431"/>
      <c r="VY431"/>
      <c r="VZ431"/>
      <c r="WA431"/>
      <c r="WB431"/>
      <c r="WC431"/>
      <c r="WD431"/>
      <c r="WE431"/>
      <c r="WF431"/>
      <c r="WG431"/>
      <c r="WH431"/>
      <c r="WI431"/>
      <c r="WJ431"/>
      <c r="WK431"/>
      <c r="WL431"/>
      <c r="WM431"/>
      <c r="WN431"/>
      <c r="WO431"/>
      <c r="WP431"/>
      <c r="WQ431"/>
      <c r="WR431"/>
      <c r="WS431"/>
      <c r="WT431"/>
      <c r="WU431"/>
      <c r="WV431"/>
      <c r="WW431"/>
      <c r="WX431"/>
      <c r="WY431"/>
      <c r="WZ431"/>
      <c r="XA431"/>
      <c r="XB431"/>
      <c r="XC431"/>
      <c r="XD431"/>
      <c r="XE431"/>
      <c r="XF431"/>
      <c r="XG431"/>
      <c r="XH431"/>
      <c r="XI431"/>
      <c r="XJ431"/>
      <c r="XK431"/>
      <c r="XL431"/>
      <c r="XM431"/>
      <c r="XN431"/>
      <c r="XO431"/>
      <c r="XP431"/>
      <c r="XQ431"/>
      <c r="XR431"/>
      <c r="XS431"/>
      <c r="XT431"/>
      <c r="XU431"/>
      <c r="XV431"/>
      <c r="XW431"/>
      <c r="XX431"/>
      <c r="XY431"/>
      <c r="XZ431"/>
      <c r="YA431"/>
      <c r="YB431"/>
      <c r="YC431"/>
      <c r="YD431"/>
      <c r="YE431"/>
      <c r="YF431"/>
      <c r="YG431"/>
      <c r="YH431"/>
      <c r="YI431"/>
      <c r="YJ431"/>
      <c r="YK431"/>
      <c r="YL431"/>
      <c r="YM431"/>
      <c r="YN431"/>
      <c r="YO431"/>
      <c r="YP431"/>
      <c r="YQ431"/>
      <c r="YR431"/>
      <c r="YS431"/>
      <c r="YT431"/>
      <c r="YU431"/>
      <c r="YV431"/>
      <c r="YW431"/>
      <c r="YX431"/>
      <c r="YY431"/>
      <c r="YZ431"/>
      <c r="ZA431"/>
      <c r="ZB431"/>
      <c r="ZC431"/>
      <c r="ZD431"/>
      <c r="ZE431"/>
      <c r="ZF431"/>
      <c r="ZG431"/>
      <c r="ZH431"/>
      <c r="ZI431"/>
      <c r="ZJ431"/>
      <c r="ZK431"/>
      <c r="ZL431"/>
      <c r="ZM431"/>
      <c r="ZN431"/>
      <c r="ZO431"/>
      <c r="ZP431"/>
      <c r="ZQ431"/>
      <c r="ZR431"/>
      <c r="ZS431"/>
      <c r="ZT431"/>
      <c r="ZU431"/>
      <c r="ZV431"/>
      <c r="ZW431"/>
      <c r="ZX431"/>
      <c r="ZY431"/>
      <c r="ZZ431"/>
      <c r="AAA431"/>
      <c r="AAB431"/>
      <c r="AAC431"/>
      <c r="AAD431"/>
      <c r="AAE431"/>
      <c r="AAF431"/>
      <c r="AAG431"/>
      <c r="AAH431"/>
      <c r="AAI431"/>
      <c r="AAJ431"/>
      <c r="AAK431"/>
      <c r="AAL431"/>
      <c r="AAM431"/>
      <c r="AAN431"/>
      <c r="AAO431"/>
      <c r="AAP431"/>
      <c r="AAQ431"/>
      <c r="AAR431"/>
      <c r="AAS431"/>
      <c r="AAT431"/>
      <c r="AAU431"/>
      <c r="AAV431"/>
      <c r="AAW431"/>
      <c r="AAX431"/>
      <c r="AAY431"/>
      <c r="AAZ431"/>
      <c r="ABA431"/>
      <c r="ABB431"/>
      <c r="ABC431"/>
      <c r="ABD431"/>
      <c r="ABE431"/>
      <c r="ABF431"/>
      <c r="ABG431"/>
      <c r="ABH431"/>
      <c r="ABI431"/>
      <c r="ABJ431"/>
      <c r="ABK431"/>
      <c r="ABL431"/>
      <c r="ABM431"/>
      <c r="ABN431"/>
      <c r="ABO431"/>
      <c r="ABP431"/>
      <c r="ABQ431"/>
      <c r="ABR431"/>
      <c r="ABS431"/>
      <c r="ABT431"/>
      <c r="ABU431"/>
      <c r="ABV431"/>
      <c r="ABW431"/>
      <c r="ABX431"/>
      <c r="ABY431"/>
      <c r="ABZ431"/>
      <c r="ACA431"/>
      <c r="ACB431"/>
      <c r="ACC431"/>
      <c r="ACD431"/>
      <c r="ACE431"/>
      <c r="ACF431"/>
      <c r="ACG431"/>
      <c r="ACH431"/>
      <c r="ACI431"/>
      <c r="ACJ431"/>
      <c r="ACK431"/>
      <c r="ACL431"/>
      <c r="ACM431"/>
      <c r="ACN431"/>
      <c r="ACO431"/>
      <c r="ACP431"/>
      <c r="ACQ431"/>
      <c r="ACR431"/>
      <c r="ACS431"/>
      <c r="ACT431"/>
      <c r="ACU431"/>
      <c r="ACV431"/>
      <c r="ACW431"/>
      <c r="ACX431"/>
      <c r="ACY431"/>
      <c r="ACZ431"/>
      <c r="ADA431"/>
      <c r="ADB431"/>
      <c r="ADC431"/>
      <c r="ADD431"/>
      <c r="ADE431"/>
      <c r="ADF431"/>
      <c r="ADG431"/>
      <c r="ADH431"/>
      <c r="ADI431"/>
      <c r="ADJ431"/>
      <c r="ADK431"/>
      <c r="ADL431"/>
      <c r="ADM431"/>
      <c r="ADN431"/>
      <c r="ADO431"/>
      <c r="ADP431"/>
      <c r="ADQ431"/>
      <c r="ADR431"/>
      <c r="ADS431"/>
      <c r="ADT431"/>
      <c r="ADU431"/>
      <c r="ADV431"/>
      <c r="ADW431"/>
      <c r="ADX431"/>
      <c r="ADY431"/>
      <c r="ADZ431"/>
      <c r="AEA431"/>
      <c r="AEB431"/>
      <c r="AEC431"/>
      <c r="AED431"/>
      <c r="AEE431"/>
      <c r="AEF431"/>
      <c r="AEG431"/>
      <c r="AEH431"/>
      <c r="AEI431"/>
      <c r="AEJ431"/>
      <c r="AEK431"/>
      <c r="AEL431"/>
      <c r="AEM431"/>
      <c r="AEN431"/>
      <c r="AEO431"/>
      <c r="AEP431"/>
      <c r="AEQ431"/>
      <c r="AER431"/>
      <c r="AES431"/>
      <c r="AET431"/>
      <c r="AEU431"/>
      <c r="AEV431"/>
      <c r="AEW431"/>
      <c r="AEX431"/>
      <c r="AEY431"/>
      <c r="AEZ431"/>
      <c r="AFA431"/>
      <c r="AFB431"/>
      <c r="AFC431"/>
      <c r="AFD431"/>
      <c r="AFE431"/>
      <c r="AFF431"/>
      <c r="AFG431"/>
      <c r="AFH431"/>
      <c r="AFI431"/>
      <c r="AFJ431"/>
      <c r="AFK431"/>
      <c r="AFL431"/>
      <c r="AFM431"/>
      <c r="AFN431"/>
      <c r="AFO431"/>
      <c r="AFP431"/>
      <c r="AFQ431"/>
      <c r="AFR431"/>
      <c r="AFS431"/>
      <c r="AFT431"/>
      <c r="AFU431"/>
      <c r="AFV431"/>
      <c r="AFW431"/>
      <c r="AFX431"/>
      <c r="AFY431"/>
      <c r="AFZ431"/>
      <c r="AGA431"/>
      <c r="AGB431"/>
      <c r="AGC431"/>
      <c r="AGD431"/>
      <c r="AGE431"/>
      <c r="AGF431"/>
      <c r="AGG431"/>
      <c r="AGH431"/>
      <c r="AGI431"/>
      <c r="AGJ431"/>
      <c r="AGK431"/>
      <c r="AGL431"/>
      <c r="AGM431"/>
      <c r="AGN431"/>
      <c r="AGO431"/>
      <c r="AGP431"/>
      <c r="AGQ431"/>
      <c r="AGR431"/>
      <c r="AGS431"/>
      <c r="AGT431"/>
      <c r="AGU431"/>
      <c r="AGV431"/>
      <c r="AGW431"/>
      <c r="AGX431"/>
      <c r="AGY431"/>
      <c r="AGZ431"/>
      <c r="AHA431"/>
      <c r="AHB431"/>
      <c r="AHC431"/>
      <c r="AHD431"/>
      <c r="AHE431"/>
      <c r="AHF431"/>
      <c r="AHG431"/>
      <c r="AHH431"/>
      <c r="AHI431"/>
      <c r="AHJ431"/>
      <c r="AHK431"/>
      <c r="AHL431"/>
      <c r="AHM431"/>
      <c r="AHN431"/>
      <c r="AHO431"/>
      <c r="AHP431"/>
      <c r="AHQ431"/>
      <c r="AHR431"/>
      <c r="AHS431"/>
      <c r="AHT431"/>
      <c r="AHU431"/>
      <c r="AHV431"/>
      <c r="AHW431"/>
      <c r="AHX431"/>
      <c r="AHY431"/>
      <c r="AHZ431"/>
      <c r="AIA431"/>
      <c r="AIB431"/>
      <c r="AIC431"/>
      <c r="AID431"/>
      <c r="AIE431"/>
      <c r="AIF431"/>
      <c r="AIG431"/>
      <c r="AIH431"/>
      <c r="AII431"/>
      <c r="AIJ431"/>
      <c r="AIK431"/>
      <c r="AIL431"/>
      <c r="AIM431"/>
      <c r="AIN431"/>
      <c r="AIO431"/>
      <c r="AIP431"/>
      <c r="AIQ431"/>
      <c r="AIR431"/>
      <c r="AIS431"/>
      <c r="AIT431"/>
      <c r="AIU431"/>
      <c r="AIV431"/>
      <c r="AIW431"/>
      <c r="AIX431"/>
      <c r="AIY431"/>
      <c r="AIZ431"/>
      <c r="AJA431"/>
      <c r="AJB431"/>
      <c r="AJC431"/>
      <c r="AJD431"/>
      <c r="AJE431"/>
      <c r="AJF431"/>
      <c r="AJG431"/>
      <c r="AJH431"/>
      <c r="AJI431"/>
      <c r="AJJ431"/>
      <c r="AJK431"/>
      <c r="AJL431"/>
      <c r="AJM431"/>
      <c r="AJN431"/>
      <c r="AJO431"/>
      <c r="AJP431"/>
      <c r="AJQ431"/>
      <c r="AJR431"/>
      <c r="AJS431"/>
      <c r="AJT431"/>
      <c r="AJU431"/>
      <c r="AJV431"/>
      <c r="AJW431"/>
      <c r="AJX431"/>
      <c r="AJY431"/>
      <c r="AJZ431"/>
      <c r="AKA431"/>
      <c r="AKB431"/>
      <c r="AKC431"/>
      <c r="AKD431"/>
      <c r="AKE431"/>
      <c r="AKF431"/>
      <c r="AKG431"/>
      <c r="AKH431"/>
      <c r="AKI431"/>
      <c r="AKJ431"/>
      <c r="AKK431"/>
      <c r="AKL431"/>
      <c r="AKM431"/>
      <c r="AKN431"/>
      <c r="AKO431"/>
      <c r="AKP431"/>
      <c r="AKQ431"/>
      <c r="AKR431"/>
      <c r="AKS431"/>
      <c r="AKT431"/>
      <c r="AKU431"/>
      <c r="AKV431"/>
      <c r="AKW431"/>
      <c r="AKX431"/>
      <c r="AKY431"/>
      <c r="AKZ431"/>
      <c r="ALA431"/>
      <c r="ALB431"/>
      <c r="ALC431"/>
      <c r="ALD431"/>
      <c r="ALE431"/>
      <c r="ALF431"/>
      <c r="ALG431"/>
      <c r="ALH431"/>
      <c r="ALI431"/>
      <c r="ALJ431"/>
      <c r="ALK431"/>
      <c r="ALL431"/>
      <c r="ALM431"/>
      <c r="ALN431"/>
      <c r="ALO431"/>
      <c r="ALP431"/>
      <c r="ALQ431"/>
      <c r="ALR431"/>
      <c r="ALS431"/>
      <c r="ALT431"/>
      <c r="ALU431"/>
      <c r="ALV431"/>
      <c r="ALW431"/>
      <c r="ALX431"/>
      <c r="ALY431"/>
      <c r="ALZ431"/>
      <c r="AMA431"/>
      <c r="AMB431"/>
      <c r="AMC431"/>
      <c r="AMD431"/>
      <c r="AME431"/>
      <c r="AMF431"/>
      <c r="AMG431"/>
      <c r="AMH431"/>
      <c r="AMI431"/>
      <c r="AMJ431"/>
      <c r="AMK431"/>
      <c r="AML431"/>
      <c r="AMM431"/>
      <c r="AMN431"/>
      <c r="AMO431"/>
      <c r="AMP431"/>
      <c r="AMQ431"/>
      <c r="AMR431"/>
      <c r="AMS431"/>
      <c r="AMT431"/>
      <c r="AMU431"/>
      <c r="AMV431"/>
      <c r="AMW431"/>
      <c r="AMX431"/>
      <c r="AMY431"/>
      <c r="AMZ431"/>
      <c r="ANA431"/>
      <c r="ANB431"/>
    </row>
    <row r="432" spans="1:1042" x14ac:dyDescent="0.25">
      <c r="A432" t="s">
        <v>192</v>
      </c>
      <c r="K432" s="35"/>
      <c r="L432" s="53"/>
      <c r="M432"/>
      <c r="N432" s="53"/>
      <c r="O432" s="60"/>
      <c r="P432" s="60"/>
      <c r="Q432" s="60"/>
      <c r="R432" s="21"/>
      <c r="S432" s="23"/>
      <c r="T432" s="30"/>
      <c r="U432" s="80"/>
      <c r="V432" s="80"/>
      <c r="W432" s="80"/>
      <c r="X432" s="45"/>
      <c r="Y432" s="45"/>
      <c r="Z432" s="44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  <c r="QH432"/>
      <c r="QI432"/>
      <c r="QJ432"/>
      <c r="QK432"/>
      <c r="QL432"/>
      <c r="QM432"/>
      <c r="QN432"/>
      <c r="QO432"/>
      <c r="QP432"/>
      <c r="QQ432"/>
      <c r="QR432"/>
      <c r="QS432"/>
      <c r="QT432"/>
      <c r="QU432"/>
      <c r="QV432"/>
      <c r="QW432"/>
      <c r="QX432"/>
      <c r="QY432"/>
      <c r="QZ432"/>
      <c r="RA432"/>
      <c r="RB432"/>
      <c r="RC432"/>
      <c r="RD432"/>
      <c r="RE432"/>
      <c r="RF432"/>
      <c r="RG432"/>
      <c r="RH432"/>
      <c r="RI432"/>
      <c r="RJ432"/>
      <c r="RK432"/>
      <c r="RL432"/>
      <c r="RM432"/>
      <c r="RN432"/>
      <c r="RO432"/>
      <c r="RP432"/>
      <c r="RQ432"/>
      <c r="RR432"/>
      <c r="RS432"/>
      <c r="RT432"/>
      <c r="RU432"/>
      <c r="RV432"/>
      <c r="RW432"/>
      <c r="RX432"/>
      <c r="RY432"/>
      <c r="RZ432"/>
      <c r="SA432"/>
      <c r="SB432"/>
      <c r="SC432"/>
      <c r="SD432"/>
      <c r="SE432"/>
      <c r="SF432"/>
      <c r="SG432"/>
      <c r="SH432"/>
      <c r="SI432"/>
      <c r="SJ432"/>
      <c r="SK432"/>
      <c r="SL432"/>
      <c r="SM432"/>
      <c r="SN432"/>
      <c r="SO432"/>
      <c r="SP432"/>
      <c r="SQ432"/>
      <c r="SR432"/>
      <c r="SS432"/>
      <c r="ST432"/>
      <c r="SU432"/>
      <c r="SV432"/>
      <c r="SW432"/>
      <c r="SX432"/>
      <c r="SY432"/>
      <c r="SZ432"/>
      <c r="TA432"/>
      <c r="TB432"/>
      <c r="TC432"/>
      <c r="TD432"/>
      <c r="TE432"/>
      <c r="TF432"/>
      <c r="TG432"/>
      <c r="TH432"/>
      <c r="TI432"/>
      <c r="TJ432"/>
      <c r="TK432"/>
      <c r="TL432"/>
      <c r="TM432"/>
      <c r="TN432"/>
      <c r="TO432"/>
      <c r="TP432"/>
      <c r="TQ432"/>
      <c r="TR432"/>
      <c r="TS432"/>
      <c r="TT432"/>
      <c r="TU432"/>
      <c r="TV432"/>
      <c r="TW432"/>
      <c r="TX432"/>
      <c r="TY432"/>
      <c r="TZ432"/>
      <c r="UA432"/>
      <c r="UB432"/>
      <c r="UC432"/>
      <c r="UD432"/>
      <c r="UE432"/>
      <c r="UF432"/>
      <c r="UG432"/>
      <c r="UH432"/>
      <c r="UI432"/>
      <c r="UJ432"/>
      <c r="UK432"/>
      <c r="UL432"/>
      <c r="UM432"/>
      <c r="UN432"/>
      <c r="UO432"/>
      <c r="UP432"/>
      <c r="UQ432"/>
      <c r="UR432"/>
      <c r="US432"/>
      <c r="UT432"/>
      <c r="UU432"/>
      <c r="UV432"/>
      <c r="UW432"/>
      <c r="UX432"/>
      <c r="UY432"/>
      <c r="UZ432"/>
      <c r="VA432"/>
      <c r="VB432"/>
      <c r="VC432"/>
      <c r="VD432"/>
      <c r="VE432"/>
      <c r="VF432"/>
      <c r="VG432"/>
      <c r="VH432"/>
      <c r="VI432"/>
      <c r="VJ432"/>
      <c r="VK432"/>
      <c r="VL432"/>
      <c r="VM432"/>
      <c r="VN432"/>
      <c r="VO432"/>
      <c r="VP432"/>
      <c r="VQ432"/>
      <c r="VR432"/>
      <c r="VS432"/>
      <c r="VT432"/>
      <c r="VU432"/>
      <c r="VV432"/>
      <c r="VW432"/>
      <c r="VX432"/>
      <c r="VY432"/>
      <c r="VZ432"/>
      <c r="WA432"/>
      <c r="WB432"/>
      <c r="WC432"/>
      <c r="WD432"/>
      <c r="WE432"/>
      <c r="WF432"/>
      <c r="WG432"/>
      <c r="WH432"/>
      <c r="WI432"/>
      <c r="WJ432"/>
      <c r="WK432"/>
      <c r="WL432"/>
      <c r="WM432"/>
      <c r="WN432"/>
      <c r="WO432"/>
      <c r="WP432"/>
      <c r="WQ432"/>
      <c r="WR432"/>
      <c r="WS432"/>
      <c r="WT432"/>
      <c r="WU432"/>
      <c r="WV432"/>
      <c r="WW432"/>
      <c r="WX432"/>
      <c r="WY432"/>
      <c r="WZ432"/>
      <c r="XA432"/>
      <c r="XB432"/>
      <c r="XC432"/>
      <c r="XD432"/>
      <c r="XE432"/>
      <c r="XF432"/>
      <c r="XG432"/>
      <c r="XH432"/>
      <c r="XI432"/>
      <c r="XJ432"/>
      <c r="XK432"/>
      <c r="XL432"/>
      <c r="XM432"/>
      <c r="XN432"/>
      <c r="XO432"/>
      <c r="XP432"/>
      <c r="XQ432"/>
      <c r="XR432"/>
      <c r="XS432"/>
      <c r="XT432"/>
      <c r="XU432"/>
      <c r="XV432"/>
      <c r="XW432"/>
      <c r="XX432"/>
      <c r="XY432"/>
      <c r="XZ432"/>
      <c r="YA432"/>
      <c r="YB432"/>
      <c r="YC432"/>
      <c r="YD432"/>
      <c r="YE432"/>
      <c r="YF432"/>
      <c r="YG432"/>
      <c r="YH432"/>
      <c r="YI432"/>
      <c r="YJ432"/>
      <c r="YK432"/>
      <c r="YL432"/>
      <c r="YM432"/>
      <c r="YN432"/>
      <c r="YO432"/>
      <c r="YP432"/>
      <c r="YQ432"/>
      <c r="YR432"/>
      <c r="YS432"/>
      <c r="YT432"/>
      <c r="YU432"/>
      <c r="YV432"/>
      <c r="YW432"/>
      <c r="YX432"/>
      <c r="YY432"/>
      <c r="YZ432"/>
      <c r="ZA432"/>
      <c r="ZB432"/>
      <c r="ZC432"/>
      <c r="ZD432"/>
      <c r="ZE432"/>
      <c r="ZF432"/>
      <c r="ZG432"/>
      <c r="ZH432"/>
      <c r="ZI432"/>
      <c r="ZJ432"/>
      <c r="ZK432"/>
      <c r="ZL432"/>
      <c r="ZM432"/>
      <c r="ZN432"/>
      <c r="ZO432"/>
      <c r="ZP432"/>
      <c r="ZQ432"/>
      <c r="ZR432"/>
      <c r="ZS432"/>
      <c r="ZT432"/>
      <c r="ZU432"/>
      <c r="ZV432"/>
      <c r="ZW432"/>
      <c r="ZX432"/>
      <c r="ZY432"/>
      <c r="ZZ432"/>
      <c r="AAA432"/>
      <c r="AAB432"/>
      <c r="AAC432"/>
      <c r="AAD432"/>
      <c r="AAE432"/>
      <c r="AAF432"/>
      <c r="AAG432"/>
      <c r="AAH432"/>
      <c r="AAI432"/>
      <c r="AAJ432"/>
      <c r="AAK432"/>
      <c r="AAL432"/>
      <c r="AAM432"/>
      <c r="AAN432"/>
      <c r="AAO432"/>
      <c r="AAP432"/>
      <c r="AAQ432"/>
      <c r="AAR432"/>
      <c r="AAS432"/>
      <c r="AAT432"/>
      <c r="AAU432"/>
      <c r="AAV432"/>
      <c r="AAW432"/>
      <c r="AAX432"/>
      <c r="AAY432"/>
      <c r="AAZ432"/>
      <c r="ABA432"/>
      <c r="ABB432"/>
      <c r="ABC432"/>
      <c r="ABD432"/>
      <c r="ABE432"/>
      <c r="ABF432"/>
      <c r="ABG432"/>
      <c r="ABH432"/>
      <c r="ABI432"/>
      <c r="ABJ432"/>
      <c r="ABK432"/>
      <c r="ABL432"/>
      <c r="ABM432"/>
      <c r="ABN432"/>
      <c r="ABO432"/>
      <c r="ABP432"/>
      <c r="ABQ432"/>
      <c r="ABR432"/>
      <c r="ABS432"/>
      <c r="ABT432"/>
      <c r="ABU432"/>
      <c r="ABV432"/>
      <c r="ABW432"/>
      <c r="ABX432"/>
      <c r="ABY432"/>
      <c r="ABZ432"/>
      <c r="ACA432"/>
      <c r="ACB432"/>
      <c r="ACC432"/>
      <c r="ACD432"/>
      <c r="ACE432"/>
      <c r="ACF432"/>
      <c r="ACG432"/>
      <c r="ACH432"/>
      <c r="ACI432"/>
      <c r="ACJ432"/>
      <c r="ACK432"/>
      <c r="ACL432"/>
      <c r="ACM432"/>
      <c r="ACN432"/>
      <c r="ACO432"/>
      <c r="ACP432"/>
      <c r="ACQ432"/>
      <c r="ACR432"/>
      <c r="ACS432"/>
      <c r="ACT432"/>
      <c r="ACU432"/>
      <c r="ACV432"/>
      <c r="ACW432"/>
      <c r="ACX432"/>
      <c r="ACY432"/>
      <c r="ACZ432"/>
      <c r="ADA432"/>
      <c r="ADB432"/>
      <c r="ADC432"/>
      <c r="ADD432"/>
      <c r="ADE432"/>
      <c r="ADF432"/>
      <c r="ADG432"/>
      <c r="ADH432"/>
      <c r="ADI432"/>
      <c r="ADJ432"/>
      <c r="ADK432"/>
      <c r="ADL432"/>
      <c r="ADM432"/>
      <c r="ADN432"/>
      <c r="ADO432"/>
      <c r="ADP432"/>
      <c r="ADQ432"/>
      <c r="ADR432"/>
      <c r="ADS432"/>
      <c r="ADT432"/>
      <c r="ADU432"/>
      <c r="ADV432"/>
      <c r="ADW432"/>
      <c r="ADX432"/>
      <c r="ADY432"/>
      <c r="ADZ432"/>
      <c r="AEA432"/>
      <c r="AEB432"/>
      <c r="AEC432"/>
      <c r="AED432"/>
      <c r="AEE432"/>
      <c r="AEF432"/>
      <c r="AEG432"/>
      <c r="AEH432"/>
      <c r="AEI432"/>
      <c r="AEJ432"/>
      <c r="AEK432"/>
      <c r="AEL432"/>
      <c r="AEM432"/>
      <c r="AEN432"/>
      <c r="AEO432"/>
      <c r="AEP432"/>
      <c r="AEQ432"/>
      <c r="AER432"/>
      <c r="AES432"/>
      <c r="AET432"/>
      <c r="AEU432"/>
      <c r="AEV432"/>
      <c r="AEW432"/>
      <c r="AEX432"/>
      <c r="AEY432"/>
      <c r="AEZ432"/>
      <c r="AFA432"/>
      <c r="AFB432"/>
      <c r="AFC432"/>
      <c r="AFD432"/>
      <c r="AFE432"/>
      <c r="AFF432"/>
      <c r="AFG432"/>
      <c r="AFH432"/>
      <c r="AFI432"/>
      <c r="AFJ432"/>
      <c r="AFK432"/>
      <c r="AFL432"/>
      <c r="AFM432"/>
      <c r="AFN432"/>
      <c r="AFO432"/>
      <c r="AFP432"/>
      <c r="AFQ432"/>
      <c r="AFR432"/>
      <c r="AFS432"/>
      <c r="AFT432"/>
      <c r="AFU432"/>
      <c r="AFV432"/>
      <c r="AFW432"/>
      <c r="AFX432"/>
      <c r="AFY432"/>
      <c r="AFZ432"/>
      <c r="AGA432"/>
      <c r="AGB432"/>
      <c r="AGC432"/>
      <c r="AGD432"/>
      <c r="AGE432"/>
      <c r="AGF432"/>
      <c r="AGG432"/>
      <c r="AGH432"/>
      <c r="AGI432"/>
      <c r="AGJ432"/>
      <c r="AGK432"/>
      <c r="AGL432"/>
      <c r="AGM432"/>
      <c r="AGN432"/>
      <c r="AGO432"/>
      <c r="AGP432"/>
      <c r="AGQ432"/>
      <c r="AGR432"/>
      <c r="AGS432"/>
      <c r="AGT432"/>
      <c r="AGU432"/>
      <c r="AGV432"/>
      <c r="AGW432"/>
      <c r="AGX432"/>
      <c r="AGY432"/>
      <c r="AGZ432"/>
      <c r="AHA432"/>
      <c r="AHB432"/>
      <c r="AHC432"/>
      <c r="AHD432"/>
      <c r="AHE432"/>
      <c r="AHF432"/>
      <c r="AHG432"/>
      <c r="AHH432"/>
      <c r="AHI432"/>
      <c r="AHJ432"/>
      <c r="AHK432"/>
      <c r="AHL432"/>
      <c r="AHM432"/>
      <c r="AHN432"/>
      <c r="AHO432"/>
      <c r="AHP432"/>
      <c r="AHQ432"/>
      <c r="AHR432"/>
      <c r="AHS432"/>
      <c r="AHT432"/>
      <c r="AHU432"/>
      <c r="AHV432"/>
      <c r="AHW432"/>
      <c r="AHX432"/>
      <c r="AHY432"/>
      <c r="AHZ432"/>
      <c r="AIA432"/>
      <c r="AIB432"/>
      <c r="AIC432"/>
      <c r="AID432"/>
      <c r="AIE432"/>
      <c r="AIF432"/>
      <c r="AIG432"/>
      <c r="AIH432"/>
      <c r="AII432"/>
      <c r="AIJ432"/>
      <c r="AIK432"/>
      <c r="AIL432"/>
      <c r="AIM432"/>
      <c r="AIN432"/>
      <c r="AIO432"/>
      <c r="AIP432"/>
      <c r="AIQ432"/>
      <c r="AIR432"/>
      <c r="AIS432"/>
      <c r="AIT432"/>
      <c r="AIU432"/>
      <c r="AIV432"/>
      <c r="AIW432"/>
      <c r="AIX432"/>
      <c r="AIY432"/>
      <c r="AIZ432"/>
      <c r="AJA432"/>
      <c r="AJB432"/>
      <c r="AJC432"/>
      <c r="AJD432"/>
      <c r="AJE432"/>
      <c r="AJF432"/>
      <c r="AJG432"/>
      <c r="AJH432"/>
      <c r="AJI432"/>
      <c r="AJJ432"/>
      <c r="AJK432"/>
      <c r="AJL432"/>
      <c r="AJM432"/>
      <c r="AJN432"/>
      <c r="AJO432"/>
      <c r="AJP432"/>
      <c r="AJQ432"/>
      <c r="AJR432"/>
      <c r="AJS432"/>
      <c r="AJT432"/>
      <c r="AJU432"/>
      <c r="AJV432"/>
      <c r="AJW432"/>
      <c r="AJX432"/>
      <c r="AJY432"/>
      <c r="AJZ432"/>
      <c r="AKA432"/>
      <c r="AKB432"/>
      <c r="AKC432"/>
      <c r="AKD432"/>
      <c r="AKE432"/>
      <c r="AKF432"/>
      <c r="AKG432"/>
      <c r="AKH432"/>
      <c r="AKI432"/>
      <c r="AKJ432"/>
      <c r="AKK432"/>
      <c r="AKL432"/>
      <c r="AKM432"/>
      <c r="AKN432"/>
      <c r="AKO432"/>
      <c r="AKP432"/>
      <c r="AKQ432"/>
      <c r="AKR432"/>
      <c r="AKS432"/>
      <c r="AKT432"/>
      <c r="AKU432"/>
      <c r="AKV432"/>
      <c r="AKW432"/>
      <c r="AKX432"/>
      <c r="AKY432"/>
      <c r="AKZ432"/>
      <c r="ALA432"/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  <c r="ALX432"/>
      <c r="ALY432"/>
      <c r="ALZ432"/>
      <c r="AMA432"/>
      <c r="AMB432"/>
      <c r="AMC432"/>
      <c r="AMD432"/>
      <c r="AME432"/>
      <c r="AMF432"/>
      <c r="AMG432"/>
      <c r="AMH432"/>
      <c r="AMI432"/>
      <c r="AMJ432"/>
      <c r="AMK432"/>
      <c r="AML432"/>
      <c r="AMM432"/>
      <c r="AMN432"/>
      <c r="AMO432"/>
      <c r="AMP432"/>
      <c r="AMQ432"/>
      <c r="AMR432"/>
      <c r="AMS432"/>
      <c r="AMT432"/>
      <c r="AMU432"/>
      <c r="AMV432"/>
      <c r="AMW432"/>
      <c r="AMX432"/>
      <c r="AMY432"/>
      <c r="AMZ432"/>
      <c r="ANA432"/>
      <c r="ANB432"/>
    </row>
    <row r="433" spans="11:30" customFormat="1" x14ac:dyDescent="0.25">
      <c r="K433" s="35"/>
      <c r="L433" s="53"/>
      <c r="N433" s="53"/>
      <c r="O433" s="60"/>
      <c r="P433" s="60"/>
      <c r="Q433" s="60"/>
      <c r="R433" s="21"/>
      <c r="S433" s="23"/>
      <c r="T433" s="30"/>
      <c r="U433" s="80"/>
      <c r="V433" s="80"/>
      <c r="W433" s="80"/>
      <c r="X433" s="45"/>
      <c r="Y433" s="45"/>
      <c r="Z433" s="44"/>
      <c r="AC433" s="130"/>
      <c r="AD433" s="130"/>
    </row>
    <row r="434" spans="11:30" customFormat="1" x14ac:dyDescent="0.25">
      <c r="K434" s="35"/>
      <c r="L434" s="53"/>
      <c r="N434" s="53"/>
      <c r="O434" s="60"/>
      <c r="P434" s="60"/>
      <c r="Q434" s="60"/>
      <c r="R434" s="21"/>
      <c r="S434" s="23"/>
      <c r="T434" s="30"/>
      <c r="U434" s="80"/>
      <c r="V434" s="80"/>
      <c r="W434" s="80"/>
      <c r="X434" s="45"/>
      <c r="Y434" s="45"/>
      <c r="Z434" s="44"/>
      <c r="AC434" s="130"/>
      <c r="AD434" s="130"/>
    </row>
    <row r="435" spans="11:30" customFormat="1" x14ac:dyDescent="0.25">
      <c r="K435" s="35"/>
      <c r="L435" s="53"/>
      <c r="N435" s="53"/>
      <c r="O435" s="60"/>
      <c r="P435" s="60"/>
      <c r="Q435" s="60"/>
      <c r="R435" s="21"/>
      <c r="S435" s="23"/>
      <c r="T435" s="30"/>
      <c r="U435" s="80"/>
      <c r="V435" s="80"/>
      <c r="W435" s="80"/>
      <c r="X435" s="45"/>
      <c r="Y435" s="45"/>
      <c r="Z435" s="44"/>
      <c r="AC435" s="130"/>
      <c r="AD435" s="130"/>
    </row>
    <row r="436" spans="11:30" customFormat="1" x14ac:dyDescent="0.25">
      <c r="K436" s="35"/>
      <c r="L436" s="53"/>
      <c r="N436" s="53"/>
      <c r="O436" s="60"/>
      <c r="P436" s="60"/>
      <c r="Q436" s="60"/>
      <c r="R436" s="21"/>
      <c r="S436" s="23"/>
      <c r="T436" s="30"/>
      <c r="U436" s="80"/>
      <c r="V436" s="80"/>
      <c r="W436" s="80"/>
      <c r="X436" s="45"/>
      <c r="Y436" s="45"/>
      <c r="Z436" s="44"/>
      <c r="AC436" s="130"/>
      <c r="AD436" s="130"/>
    </row>
    <row r="437" spans="11:30" customFormat="1" x14ac:dyDescent="0.25">
      <c r="K437" s="35"/>
      <c r="L437" s="53"/>
      <c r="N437" s="53"/>
      <c r="O437" s="60"/>
      <c r="P437" s="60"/>
      <c r="Q437" s="60"/>
      <c r="R437" s="21"/>
      <c r="S437" s="23"/>
      <c r="T437" s="30"/>
      <c r="U437" s="80"/>
      <c r="V437" s="80"/>
      <c r="W437" s="80"/>
      <c r="X437" s="45"/>
      <c r="Y437" s="45"/>
      <c r="Z437" s="44"/>
      <c r="AC437" s="130"/>
      <c r="AD437" s="130"/>
    </row>
  </sheetData>
  <sortState xmlns:xlrd2="http://schemas.microsoft.com/office/spreadsheetml/2017/richdata2" ref="K3:AMZ322">
    <sortCondition ref="M3:M322"/>
    <sortCondition ref="R3:R322"/>
  </sortState>
  <dataValidations count="4">
    <dataValidation type="list" allowBlank="1" showErrorMessage="1" sqref="M403" xr:uid="{00000000-0002-0000-0000-000000000000}">
      <formula1>Brand</formula1>
    </dataValidation>
    <dataValidation type="list" allowBlank="1" showInputMessage="1" showErrorMessage="1" sqref="S403 S430 S405:S418 S420" xr:uid="{00000000-0002-0000-0000-000001000000}">
      <formula1>Gallons</formula1>
    </dataValidation>
    <dataValidation type="list" allowBlank="1" showInputMessage="1" showErrorMessage="1" sqref="Z403 M430:Q430 M404:M418" xr:uid="{00000000-0002-0000-0000-000002000000}">
      <formula1>Brand</formula1>
    </dataValidation>
    <dataValidation type="list" allowBlank="1" showInputMessage="1" showErrorMessage="1" sqref="T430:W430 T404:U414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T403:U403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2:A393"/>
  <sheetViews>
    <sheetView topLeftCell="A71" workbookViewId="0">
      <selection activeCell="D40" sqref="D40"/>
    </sheetView>
  </sheetViews>
  <sheetFormatPr defaultRowHeight="15" x14ac:dyDescent="0.25"/>
  <sheetData>
    <row r="32" spans="1:1" x14ac:dyDescent="0.25">
      <c r="A32" s="125" t="str">
        <f>"2,     "&amp;'2017 03 15'!C64&amp;",   """&amp;'2017 03 15'!P64&amp;""""</f>
        <v>2,     A. O. Smith,   "HPTS-50 2**  (50 gal, JA13)"</v>
      </c>
    </row>
    <row r="33" spans="1:1" x14ac:dyDescent="0.25">
      <c r="A33" s="125" t="str">
        <f>"2,     "&amp;'2017 03 15'!C65&amp;",   """&amp;'2017 03 15'!P65&amp;""""</f>
        <v>2,     A. O. Smith,   "HPS10-50H45DV 2**  (50 gal, JA13)"</v>
      </c>
    </row>
    <row r="34" spans="1:1" x14ac:dyDescent="0.25">
      <c r="A34" s="125" t="str">
        <f>"2,     "&amp;'2017 03 15'!C66&amp;",   """&amp;'2017 03 15'!P66&amp;""""</f>
        <v>2,     A. O. Smith,   "HPTS-66 2**  (66 gal, JA13)"</v>
      </c>
    </row>
    <row r="35" spans="1:1" x14ac:dyDescent="0.25">
      <c r="A35" s="125" t="str">
        <f>"2,     "&amp;'2017 03 15'!C67&amp;",   """&amp;'2017 03 15'!P67&amp;""""</f>
        <v>2,     A. O. Smith,   "HPS10-66H45DV 2**  (66 gal, JA13)"</v>
      </c>
    </row>
    <row r="36" spans="1:1" x14ac:dyDescent="0.25">
      <c r="A36" s="125" t="str">
        <f>"2,     "&amp;'2017 03 15'!C68&amp;",   """&amp;'2017 03 15'!P68&amp;""""</f>
        <v>2,     A. O. Smith,   "HPTS-80 2**  (80 gal, JA13)"</v>
      </c>
    </row>
    <row r="37" spans="1:1" x14ac:dyDescent="0.25">
      <c r="A37" s="125" t="str">
        <f>"2,     "&amp;'2017 03 15'!C69&amp;",   """&amp;'2017 03 15'!P69&amp;""""</f>
        <v>2,     A. O. Smith,   "HPS10-80H45DV 2**  (80 gal, JA13)"</v>
      </c>
    </row>
    <row r="38" spans="1:1" x14ac:dyDescent="0.25">
      <c r="A38" s="125" t="str">
        <f>"2,     "&amp;'2017 03 15'!C70&amp;",   """&amp;'2017 03 15'!P70&amp;""""</f>
        <v>2,     A. O. Smith,   "FPTU 50 120  (50 gal)"</v>
      </c>
    </row>
    <row r="39" spans="1:1" x14ac:dyDescent="0.25">
      <c r="A39" s="125" t="str">
        <f>"2,     "&amp;'2017 03 15'!C71&amp;",   """&amp;'2017 03 15'!P71&amp;""""</f>
        <v>2,     A. O. Smith,   "FPTU 66 120  (66 gal)"</v>
      </c>
    </row>
    <row r="40" spans="1:1" x14ac:dyDescent="0.25">
      <c r="A40" s="125" t="str">
        <f>"2,     "&amp;'2017 03 15'!C72&amp;",   """&amp;'2017 03 15'!P72&amp;""""</f>
        <v>2,     A. O. Smith,   "FPTU 80 120  (80 gal)"</v>
      </c>
    </row>
    <row r="41" spans="1:1" x14ac:dyDescent="0.25">
      <c r="A41" s="125" t="str">
        <f>"2,     "&amp;'2017 03 15'!C73&amp;",   """&amp;'2017 03 15'!P73&amp;""""</f>
        <v>2,     A. O. Smith,   "HHPT 80 102  (80 gal)"</v>
      </c>
    </row>
    <row r="42" spans="1:1" x14ac:dyDescent="0.25">
      <c r="A42" s="125" t="str">
        <f>"2,     "&amp;'2017 03 15'!C74&amp;",   """&amp;'2017 03 15'!P74&amp;""""</f>
        <v>2,     A. O. Smith,   "HP10-50H45DV  (50 gal)"</v>
      </c>
    </row>
    <row r="43" spans="1:1" x14ac:dyDescent="0.25">
      <c r="A43" s="125" t="str">
        <f>"2,     "&amp;'2017 03 15'!C75&amp;",   """&amp;'2017 03 15'!P75&amp;""""</f>
        <v>2,     A. O. Smith,   "HP10-80H45DV  (80 gal)"</v>
      </c>
    </row>
    <row r="44" spans="1:1" x14ac:dyDescent="0.25">
      <c r="A44" s="125" t="str">
        <f>"2,     "&amp;'2017 03 15'!C76&amp;",   """&amp;'2017 03 15'!P76&amp;""""</f>
        <v>2,     A. O. Smith,   "HP1050H45DVDR 130  (50 gal, JA13)"</v>
      </c>
    </row>
    <row r="45" spans="1:1" x14ac:dyDescent="0.25">
      <c r="A45" s="125" t="str">
        <f>"2,     "&amp;'2017 03 15'!C77&amp;",   """&amp;'2017 03 15'!P77&amp;""""</f>
        <v>2,     A. O. Smith,   "HP1080H45DVDR 130  (80 gal, JA13)"</v>
      </c>
    </row>
    <row r="46" spans="1:1" x14ac:dyDescent="0.25">
      <c r="A46" s="125" t="str">
        <f>"2,     "&amp;'2017 03 15'!C78&amp;",   """&amp;'2017 03 15'!P78&amp;""""</f>
        <v>2,     A. O. Smith,   "HPTU 50 120  (50 gal)"</v>
      </c>
    </row>
    <row r="47" spans="1:1" x14ac:dyDescent="0.25">
      <c r="A47" s="125" t="str">
        <f>"2,     "&amp;'2017 03 15'!C79&amp;",   """&amp;'2017 03 15'!P79&amp;""""</f>
        <v>2,     A. O. Smith,   "HPTU 50N 120  (50 gal)"</v>
      </c>
    </row>
    <row r="48" spans="1:1" x14ac:dyDescent="0.25">
      <c r="A48" s="125" t="str">
        <f>"2,     "&amp;'2017 03 15'!C80&amp;",   """&amp;'2017 03 15'!P80&amp;""""</f>
        <v>2,     A. O. Smith,   "HPTU-50DR 130  (50 gal, JA13)"</v>
      </c>
    </row>
    <row r="49" spans="1:1" x14ac:dyDescent="0.25">
      <c r="A49" s="125" t="str">
        <f>"2,     "&amp;'2017 03 15'!C81&amp;",   """&amp;'2017 03 15'!P81&amp;""""</f>
        <v>2,     A. O. Smith,   "HPTU 66 120  (66 gal)"</v>
      </c>
    </row>
    <row r="50" spans="1:1" x14ac:dyDescent="0.25">
      <c r="A50" s="125" t="str">
        <f>"2,     "&amp;'2017 03 15'!C82&amp;",   """&amp;'2017 03 15'!P82&amp;""""</f>
        <v>2,     A. O. Smith,   "HPTU 66N 120  (66 gal)"</v>
      </c>
    </row>
    <row r="51" spans="1:1" x14ac:dyDescent="0.25">
      <c r="A51" s="125" t="str">
        <f>"2,     "&amp;'2017 03 15'!C83&amp;",   """&amp;'2017 03 15'!P83&amp;""""</f>
        <v>2,     A. O. Smith,   "HPTU-66DR 130  (66 gal, JA13)"</v>
      </c>
    </row>
    <row r="52" spans="1:1" x14ac:dyDescent="0.25">
      <c r="A52" s="125" t="str">
        <f>"2,     "&amp;'2017 03 15'!C84&amp;",   """&amp;'2017 03 15'!P84&amp;""""</f>
        <v>2,     A. O. Smith,   "HPTU 80 120  (80 gal)"</v>
      </c>
    </row>
    <row r="53" spans="1:1" x14ac:dyDescent="0.25">
      <c r="A53" s="125" t="str">
        <f>"2,     "&amp;'2017 03 15'!C85&amp;",   """&amp;'2017 03 15'!P85&amp;""""</f>
        <v>2,     A. O. Smith,   "HPTU 80N 120  (80 gal)"</v>
      </c>
    </row>
    <row r="54" spans="1:1" x14ac:dyDescent="0.25">
      <c r="A54" s="125" t="str">
        <f>"2,     "&amp;'2017 03 15'!C86&amp;",   """&amp;'2017 03 15'!P86&amp;""""</f>
        <v>2,     A. O. Smith,   "HPTU-80DR 130  (80 gal, JA13)"</v>
      </c>
    </row>
    <row r="55" spans="1:1" x14ac:dyDescent="0.25">
      <c r="A55" s="125" t="str">
        <f>"2,     "&amp;'2017 03 15'!C87&amp;",   """&amp;'2017 03 15'!P87&amp;""""</f>
        <v>2,     A. O. Smith,   "PHPT 60  (60 gal)"</v>
      </c>
    </row>
    <row r="56" spans="1:1" x14ac:dyDescent="0.25">
      <c r="A56" s="125" t="str">
        <f>"2,     "&amp;'2017 03 15'!C88&amp;",   """&amp;'2017 03 15'!P88&amp;""""</f>
        <v>2,     A. O. Smith,   "PHPT 80  (80 gal)"</v>
      </c>
    </row>
    <row r="57" spans="1:1" x14ac:dyDescent="0.25">
      <c r="A57" s="125" t="str">
        <f>"2,     "&amp;'2017 03 15'!C89&amp;",   """&amp;'2017 03 15'!P89&amp;""""</f>
        <v>2,     American,   "HPS10250H045DV 2**  (50 gal, JA13)"</v>
      </c>
    </row>
    <row r="58" spans="1:1" x14ac:dyDescent="0.25">
      <c r="A58" s="125" t="str">
        <f>"2,     "&amp;'2017 03 15'!C90&amp;",   """&amp;'2017 03 15'!P90&amp;""""</f>
        <v>2,     American,   "HPS10266H045DV 2**  (66 gal, JA13)"</v>
      </c>
    </row>
    <row r="59" spans="1:1" x14ac:dyDescent="0.25">
      <c r="A59" s="125" t="str">
        <f>"2,     "&amp;'2017 03 15'!C91&amp;",   """&amp;'2017 03 15'!P91&amp;""""</f>
        <v>2,     American,   "HPS10280H045DV 2**  (80 gal, JA13)"</v>
      </c>
    </row>
    <row r="60" spans="1:1" x14ac:dyDescent="0.25">
      <c r="A60" s="125" t="str">
        <f>"2,     "&amp;'2017 03 15'!C92&amp;",   """&amp;'2017 03 15'!P92&amp;""""</f>
        <v>2,     American,   "HPE10260H045DV  (60 gal)"</v>
      </c>
    </row>
    <row r="61" spans="1:1" x14ac:dyDescent="0.25">
      <c r="A61" s="125" t="str">
        <f>"2,     "&amp;'2017 03 15'!C93&amp;",   """&amp;'2017 03 15'!P93&amp;""""</f>
        <v>2,     American,   "HPE10280H045DV  (80 gal)"</v>
      </c>
    </row>
    <row r="62" spans="1:1" x14ac:dyDescent="0.25">
      <c r="A62" s="125" t="str">
        <f>"2,     "&amp;'2017 03 15'!C94&amp;",   """&amp;'2017 03 15'!P94&amp;""""</f>
        <v>2,     American,   "HPE6280H045DV 102  (80 gal)"</v>
      </c>
    </row>
    <row r="63" spans="1:1" x14ac:dyDescent="0.25">
      <c r="A63" s="125" t="str">
        <f>"2,     "&amp;'2017 03 15'!C95&amp;",   """&amp;'2017 03 15'!P95&amp;""""</f>
        <v>2,     American,   "HPHE10250H045DV 120  (50 gal)"</v>
      </c>
    </row>
    <row r="64" spans="1:1" x14ac:dyDescent="0.25">
      <c r="A64" s="125" t="str">
        <f>"2,     "&amp;'2017 03 15'!C96&amp;",   """&amp;'2017 03 15'!P96&amp;""""</f>
        <v>2,     American,   "HPHE10250H045DVN 120  (50 gal)"</v>
      </c>
    </row>
    <row r="65" spans="1:1" x14ac:dyDescent="0.25">
      <c r="A65" s="125" t="str">
        <f>"2,     "&amp;'2017 03 15'!C97&amp;",   """&amp;'2017 03 15'!P97&amp;""""</f>
        <v>2,     American,   "HPHE10250H045DVDR 130  (50 gal, JA13)"</v>
      </c>
    </row>
    <row r="66" spans="1:1" x14ac:dyDescent="0.25">
      <c r="A66" s="125" t="str">
        <f>"2,     "&amp;'2017 03 15'!C98&amp;",   """&amp;'2017 03 15'!P98&amp;""""</f>
        <v>2,     American,   "HPHE10266H045DV 120  (66 gal)"</v>
      </c>
    </row>
    <row r="67" spans="1:1" x14ac:dyDescent="0.25">
      <c r="A67" s="125" t="str">
        <f>"2,     "&amp;'2017 03 15'!C99&amp;",   """&amp;'2017 03 15'!P99&amp;""""</f>
        <v>2,     American,   "HPHE10266H045DVN 120  (66 gal)"</v>
      </c>
    </row>
    <row r="68" spans="1:1" x14ac:dyDescent="0.25">
      <c r="A68" s="125" t="str">
        <f>"2,     "&amp;'2017 03 15'!C100&amp;",   """&amp;'2017 03 15'!P100&amp;""""</f>
        <v>2,     American,   "HPHE10266H045DVDR 130  (66 gal, JA13)"</v>
      </c>
    </row>
    <row r="69" spans="1:1" x14ac:dyDescent="0.25">
      <c r="A69" s="125" t="str">
        <f>"2,     "&amp;'2017 03 15'!C101&amp;",   """&amp;'2017 03 15'!P101&amp;""""</f>
        <v>2,     American,   "HPHE10280H045DV 120  (80 gal)"</v>
      </c>
    </row>
    <row r="70" spans="1:1" x14ac:dyDescent="0.25">
      <c r="A70" s="125" t="str">
        <f>"2,     "&amp;'2017 03 15'!C102&amp;",   """&amp;'2017 03 15'!P102&amp;""""</f>
        <v>2,     American,   "HPHE10280H045DVN 120  (80 gal)"</v>
      </c>
    </row>
    <row r="71" spans="1:1" x14ac:dyDescent="0.25">
      <c r="A71" s="125" t="str">
        <f>"2,     "&amp;'2017 03 15'!C103&amp;",   """&amp;'2017 03 15'!P103&amp;""""</f>
        <v>2,     American,   "HPHE10280H045DVDR 130  (80 gal, JA13)"</v>
      </c>
    </row>
    <row r="72" spans="1:1" x14ac:dyDescent="0.25">
      <c r="A72" s="125" t="str">
        <f>"2,     "&amp;'2017 03 15'!C104&amp;",   """&amp;'2017 03 15'!P104&amp;""""</f>
        <v>2,     American,   "HPHE6250H045DV  (50 gal)"</v>
      </c>
    </row>
    <row r="73" spans="1:1" x14ac:dyDescent="0.25">
      <c r="A73" s="125" t="str">
        <f>"2,     "&amp;'2017 03 15'!C105&amp;",   """&amp;'2017 03 15'!P105&amp;""""</f>
        <v>2,     American,   "HPHE6266H045DV 120  (66 gal)"</v>
      </c>
    </row>
    <row r="74" spans="1:1" x14ac:dyDescent="0.25">
      <c r="A74" s="125" t="str">
        <f>"2,     "&amp;'2017 03 15'!C106&amp;",   """&amp;'2017 03 15'!P106&amp;""""</f>
        <v>2,     American,   "HPHE6280H045DV 120  (80 gal)"</v>
      </c>
    </row>
    <row r="75" spans="1:1" x14ac:dyDescent="0.25">
      <c r="A75" s="125" t="str">
        <f>"2,     "&amp;'2017 03 15'!C107&amp;",   """&amp;'2017 03 15'!P107&amp;""""</f>
        <v>2,     American,   "HPHE650H045DV 120  (50 gal)"</v>
      </c>
    </row>
    <row r="76" spans="1:1" x14ac:dyDescent="0.25">
      <c r="A76" s="125" t="str">
        <f>"2,     "&amp;'2017 03 15'!C108&amp;",   """&amp;'2017 03 15'!P108&amp;""""</f>
        <v>2,     AquaThermAire,   "CHT2021-36A  (54 gal)"</v>
      </c>
    </row>
    <row r="77" spans="1:1" x14ac:dyDescent="0.25">
      <c r="A77" s="125" t="str">
        <f>"2,     "&amp;'2017 03 15'!C109&amp;",   """&amp;'2017 03 15'!P109&amp;""""</f>
        <v>2,     AquaThermAire,   "CHT2021-36C  (54 gal)"</v>
      </c>
    </row>
    <row r="78" spans="1:1" x14ac:dyDescent="0.25">
      <c r="A78" s="125" t="str">
        <f>"2,     "&amp;'2017 03 15'!C110&amp;",   """&amp;'2017 03 15'!P110&amp;""""</f>
        <v>2,     AquaThermAire,   "CHT2021-48A  (54 gal)"</v>
      </c>
    </row>
    <row r="79" spans="1:1" x14ac:dyDescent="0.25">
      <c r="A79" s="125" t="str">
        <f>"2,     "&amp;'2017 03 15'!C111&amp;",   """&amp;'2017 03 15'!P111&amp;""""</f>
        <v>2,     AquaThermAire,   "CHT2021-48C  (54 gal)"</v>
      </c>
    </row>
    <row r="80" spans="1:1" x14ac:dyDescent="0.25">
      <c r="A80" s="125" t="str">
        <f>"2,     "&amp;'2017 03 15'!C112&amp;",   """&amp;'2017 03 15'!P112&amp;""""</f>
        <v>2,     Bradford White,   "RE2H50S*-*****  (50 gal)"</v>
      </c>
    </row>
    <row r="81" spans="1:1" x14ac:dyDescent="0.25">
      <c r="A81" s="125" t="str">
        <f>"2,     "&amp;'2017 03 15'!C113&amp;",   """&amp;'2017 03 15'!P113&amp;""""</f>
        <v>2,     Bradford White,   "RE2H65T*-*****  (65 gal)"</v>
      </c>
    </row>
    <row r="82" spans="1:1" x14ac:dyDescent="0.25">
      <c r="A82" s="125" t="str">
        <f>"2,     "&amp;'2017 03 15'!C114&amp;",   """&amp;'2017 03 15'!P114&amp;""""</f>
        <v>2,     Bradford White,   "RE2H80T*-*****  (80 gal)"</v>
      </c>
    </row>
    <row r="83" spans="1:1" x14ac:dyDescent="0.25">
      <c r="A83" s="125" t="str">
        <f>"2,     "&amp;'2017 03 15'!C115&amp;",   """&amp;'2017 03 15'!P115&amp;""""</f>
        <v>2,     Bradford White,   "RE2H50R10B-1NCWT  (50 gal)"</v>
      </c>
    </row>
    <row r="84" spans="1:1" x14ac:dyDescent="0.25">
      <c r="A84" s="125" t="str">
        <f>"2,     "&amp;'2017 03 15'!C116&amp;",   """&amp;'2017 03 15'!P116&amp;""""</f>
        <v>2,     Bradford White,   "RE2H65T10-1NCWT  (65 gal)"</v>
      </c>
    </row>
    <row r="85" spans="1:1" x14ac:dyDescent="0.25">
      <c r="A85" s="125" t="str">
        <f>"2,     "&amp;'2017 03 15'!C117&amp;",   """&amp;'2017 03 15'!P117&amp;""""</f>
        <v>2,     Bradford White,   "RE2H80R10B-1NCWT  (80 gal)"</v>
      </c>
    </row>
    <row r="86" spans="1:1" x14ac:dyDescent="0.25">
      <c r="A86" s="125" t="str">
        <f>"2,     "&amp;'2017 03 15'!C118&amp;",   """&amp;'2017 03 15'!P118&amp;""""</f>
        <v>2,     Bradford White,   "RE2H50S6-1NCWT  (50 gal)"</v>
      </c>
    </row>
    <row r="87" spans="1:1" x14ac:dyDescent="0.25">
      <c r="A87" s="125" t="str">
        <f>"2,     "&amp;'2017 03 15'!C119&amp;",   """&amp;'2017 03 15'!P119&amp;""""</f>
        <v>2,     Bradford White,   "RE2H65T6-1NCWT  (65 gal)"</v>
      </c>
    </row>
    <row r="88" spans="1:1" x14ac:dyDescent="0.25">
      <c r="A88" s="125" t="str">
        <f>"2,     "&amp;'2017 03 15'!C120&amp;",   """&amp;'2017 03 15'!P120&amp;""""</f>
        <v>2,     Bradford White,   "RE2H80T6-1NCWT  (80 gal)"</v>
      </c>
    </row>
    <row r="89" spans="1:1" x14ac:dyDescent="0.25">
      <c r="A89" s="125" t="str">
        <f>"2,     "&amp;'2017 03 15'!C121&amp;",   """&amp;'2017 03 15'!P121&amp;""""</f>
        <v>2,     Direct Energy,   "ECEPH40 T2 RH375-15  (40 gal)"</v>
      </c>
    </row>
    <row r="90" spans="1:1" x14ac:dyDescent="0.25">
      <c r="A90" s="125" t="str">
        <f>"2,     "&amp;'2017 03 15'!C122&amp;",   """&amp;'2017 03 15'!P122&amp;""""</f>
        <v>2,     Direct Energy,   "ECEPH50 T2 RH375-15  (50 gal)"</v>
      </c>
    </row>
    <row r="91" spans="1:1" x14ac:dyDescent="0.25">
      <c r="A91" s="125" t="str">
        <f>"2,     "&amp;'2017 03 15'!C123&amp;",   """&amp;'2017 03 15'!P123&amp;""""</f>
        <v>2,     Direct Energy,   "ECEPH65 T2 RH375-15  (65 gal)"</v>
      </c>
    </row>
    <row r="92" spans="1:1" x14ac:dyDescent="0.25">
      <c r="A92" s="125" t="str">
        <f>"2,     "&amp;'2017 03 15'!C124&amp;",   """&amp;'2017 03 15'!P124&amp;""""</f>
        <v>2,     Direct Energy,   "ECEPH80 T2 RH375-15  (80 gal)"</v>
      </c>
    </row>
    <row r="93" spans="1:1" x14ac:dyDescent="0.25">
      <c r="A93" s="125" t="str">
        <f>"2,     "&amp;'2017 03 15'!C125&amp;",   """&amp;'2017 03 15'!P125&amp;""""</f>
        <v>2,     Direct Energy,   "ECEPH40 T2 RH375-30  (40 gal)"</v>
      </c>
    </row>
    <row r="94" spans="1:1" x14ac:dyDescent="0.25">
      <c r="A94" s="125" t="str">
        <f>"2,     "&amp;'2017 03 15'!C126&amp;",   """&amp;'2017 03 15'!P126&amp;""""</f>
        <v>2,     Direct Energy,   "ECEPH50 T2 RH375-30  (50 gal)"</v>
      </c>
    </row>
    <row r="95" spans="1:1" x14ac:dyDescent="0.25">
      <c r="A95" s="125" t="str">
        <f>"2,     "&amp;'2017 03 15'!C127&amp;",   """&amp;'2017 03 15'!P127&amp;""""</f>
        <v>2,     Direct Energy,   "ECEPH65 T2 RH375-30  (65 gal)"</v>
      </c>
    </row>
    <row r="96" spans="1:1" x14ac:dyDescent="0.25">
      <c r="A96" s="125" t="str">
        <f>"2,     "&amp;'2017 03 15'!C128&amp;",   """&amp;'2017 03 15'!P128&amp;""""</f>
        <v>2,     Direct Energy,   "ECEPH80 T2 RH375-30  (80 gal)"</v>
      </c>
    </row>
    <row r="97" spans="1:1" x14ac:dyDescent="0.25">
      <c r="A97" s="125" t="str">
        <f>"2,     "&amp;'2017 03 15'!C129&amp;",   """&amp;'2017 03 15'!P129&amp;""""</f>
        <v>2,     Direct Energy,   "ECEPH40 T2 RH375-SO  (40 gal)"</v>
      </c>
    </row>
    <row r="98" spans="1:1" x14ac:dyDescent="0.25">
      <c r="A98" s="125" t="str">
        <f>"2,     "&amp;'2017 03 15'!C130&amp;",   """&amp;'2017 03 15'!P130&amp;""""</f>
        <v>2,     Direct Energy,   "ECEPH50 T2 RH375-SO  (50 gal)"</v>
      </c>
    </row>
    <row r="99" spans="1:1" x14ac:dyDescent="0.25">
      <c r="A99" s="125" t="str">
        <f>"2,     "&amp;'2017 03 15'!C131&amp;",   """&amp;'2017 03 15'!P131&amp;""""</f>
        <v>2,     Direct Energy,   "ECEPH65 T2 RH375-SO  (65 gal)"</v>
      </c>
    </row>
    <row r="100" spans="1:1" x14ac:dyDescent="0.25">
      <c r="A100" s="125" t="str">
        <f>"2,     "&amp;'2017 03 15'!C132&amp;",   """&amp;'2017 03 15'!P132&amp;""""</f>
        <v>2,     Direct Energy,   "ECEPH80 T2 RH375-SO  (80 gal)"</v>
      </c>
    </row>
    <row r="101" spans="1:1" x14ac:dyDescent="0.25">
      <c r="A101" s="125" t="str">
        <f>"2,     "&amp;'2017 03 15'!C133&amp;",   """&amp;'2017 03 15'!P133&amp;""""</f>
        <v>2,     Direct Energy,   "ECE H40 T2 RH310BM  (40 gal)"</v>
      </c>
    </row>
    <row r="102" spans="1:1" x14ac:dyDescent="0.25">
      <c r="A102" s="125" t="str">
        <f>"2,     "&amp;'2017 03 15'!C134&amp;",   """&amp;'2017 03 15'!P134&amp;""""</f>
        <v>2,     Direct Energy,   "ECE H50 T2 RH310BM  (50 gal)"</v>
      </c>
    </row>
    <row r="103" spans="1:1" x14ac:dyDescent="0.25">
      <c r="A103" s="125" t="str">
        <f>"2,     "&amp;'2017 03 15'!C135&amp;",   """&amp;'2017 03 15'!P135&amp;""""</f>
        <v>2,     Direct Energy,   "ECE H65 T2 RH310BM  (65 gal)"</v>
      </c>
    </row>
    <row r="104" spans="1:1" x14ac:dyDescent="0.25">
      <c r="A104" s="125" t="str">
        <f>"2,     "&amp;'2017 03 15'!C136&amp;",   """&amp;'2017 03 15'!P136&amp;""""</f>
        <v>2,     Direct Energy,   "ECE H80 T2 RH310BM  (80 gal)"</v>
      </c>
    </row>
    <row r="105" spans="1:1" x14ac:dyDescent="0.25">
      <c r="A105" s="125" t="str">
        <f>"2,     "&amp;'2017 03 15'!C137&amp;",   """&amp;'2017 03 15'!P137&amp;""""</f>
        <v>2,     EcoSense,   "HB50ES  (50 gal)"</v>
      </c>
    </row>
    <row r="106" spans="1:1" x14ac:dyDescent="0.25">
      <c r="A106" s="125" t="str">
        <f>"2,     "&amp;'2017 03 15'!C138&amp;",   """&amp;'2017 03 15'!P138&amp;""""</f>
        <v>2,     GE,   "BEH50DCEJSB  (50 gal)"</v>
      </c>
    </row>
    <row r="107" spans="1:1" x14ac:dyDescent="0.25">
      <c r="A107" s="125" t="str">
        <f>"2,     "&amp;'2017 03 15'!C139&amp;",   """&amp;'2017 03 15'!P139&amp;""""</f>
        <v>2,     GE,   "BEH80DCEJSB  (80 gal)"</v>
      </c>
    </row>
    <row r="108" spans="1:1" x14ac:dyDescent="0.25">
      <c r="A108" s="125" t="str">
        <f>"2,     "&amp;'2017 03 15'!C140&amp;",   """&amp;'2017 03 15'!P140&amp;""""</f>
        <v>2,     GE,   "GEH50DEEJSC  (50 gal)"</v>
      </c>
    </row>
    <row r="109" spans="1:1" x14ac:dyDescent="0.25">
      <c r="A109" s="125" t="str">
        <f>"2,     "&amp;'2017 03 15'!C141&amp;",   """&amp;'2017 03 15'!P141&amp;""""</f>
        <v>2,     GE,   "GEH50DEEJXXX  (50 gal)"</v>
      </c>
    </row>
    <row r="110" spans="1:1" x14ac:dyDescent="0.25">
      <c r="A110" s="125" t="str">
        <f>"2,     "&amp;'2017 03 15'!C142&amp;",   """&amp;'2017 03 15'!P142&amp;""""</f>
        <v>2,     GE,   "GEH50DFEJSR  (50 gal)"</v>
      </c>
    </row>
    <row r="111" spans="1:1" x14ac:dyDescent="0.25">
      <c r="A111" s="125" t="str">
        <f>"2,     "&amp;'2017 03 15'!C143&amp;",   """&amp;'2017 03 15'!P143&amp;""""</f>
        <v>2,     GE,   "GEH50DHEKSC  (50 gal)"</v>
      </c>
    </row>
    <row r="112" spans="1:1" x14ac:dyDescent="0.25">
      <c r="A112" s="125" t="str">
        <f>"2,     "&amp;'2017 03 15'!C144&amp;",   """&amp;'2017 03 15'!P144&amp;""""</f>
        <v>2,     GE,   "GEH80DEEJSC  (80 gal)"</v>
      </c>
    </row>
    <row r="113" spans="1:1" x14ac:dyDescent="0.25">
      <c r="A113" s="125" t="str">
        <f>"2,     "&amp;'2017 03 15'!C145&amp;",   """&amp;'2017 03 15'!P145&amp;""""</f>
        <v>2,     GE,   "GEH80DFEJSR  (80 gal)"</v>
      </c>
    </row>
    <row r="114" spans="1:1" x14ac:dyDescent="0.25">
      <c r="A114" s="125" t="str">
        <f>"2,     "&amp;'2017 03 15'!C146&amp;",   """&amp;'2017 03 15'!P146&amp;""""</f>
        <v>2,     GE,   "GEH80DHEKSC  (80 gal)"</v>
      </c>
    </row>
    <row r="115" spans="1:1" x14ac:dyDescent="0.25">
      <c r="A115" s="125" t="str">
        <f>"2,     "&amp;'2017 03 15'!C147&amp;",   """&amp;'2017 03 15'!P147&amp;""""</f>
        <v>2,     Kenmore,   "153.32116  (60 gal)"</v>
      </c>
    </row>
    <row r="116" spans="1:1" x14ac:dyDescent="0.25">
      <c r="A116" s="125" t="str">
        <f>"2,     "&amp;'2017 03 15'!C148&amp;",   """&amp;'2017 03 15'!P148&amp;""""</f>
        <v>2,     Kenmore,   "153.32118  (80 gal)"</v>
      </c>
    </row>
    <row r="117" spans="1:1" x14ac:dyDescent="0.25">
      <c r="A117" s="125" t="str">
        <f>"2,     "&amp;'2017 03 15'!C149&amp;",   """&amp;'2017 03 15'!P149&amp;""""</f>
        <v>2,     Kenmore,   "153.5925  (50 gal)"</v>
      </c>
    </row>
    <row r="118" spans="1:1" x14ac:dyDescent="0.25">
      <c r="A118" s="125" t="str">
        <f>"2,     "&amp;'2017 03 15'!C150&amp;",   """&amp;'2017 03 15'!P150&amp;""""</f>
        <v>2,     Kenmore,   "153.5926  (66 gal)"</v>
      </c>
    </row>
    <row r="119" spans="1:1" x14ac:dyDescent="0.25">
      <c r="A119" s="125" t="str">
        <f>"2,     "&amp;'2017 03 15'!C151&amp;",   """&amp;'2017 03 15'!P151&amp;""""</f>
        <v>2,     Kenmore,   "153.5928  (80 gal)"</v>
      </c>
    </row>
    <row r="120" spans="1:1" x14ac:dyDescent="0.25">
      <c r="A120" s="125" t="str">
        <f>"2,     "&amp;'2017 03 15'!C152&amp;",   """&amp;'2017 03 15'!P152&amp;""""</f>
        <v>2,     Lochinvar,   "HPSA050KD 2**  (50 gal, JA13)"</v>
      </c>
    </row>
    <row r="121" spans="1:1" x14ac:dyDescent="0.25">
      <c r="A121" s="125" t="str">
        <f>"2,     "&amp;'2017 03 15'!C153&amp;",   """&amp;'2017 03 15'!P153&amp;""""</f>
        <v>2,     Lochinvar,   "HPSA065KD 2**  (66 gal, JA13)"</v>
      </c>
    </row>
    <row r="122" spans="1:1" x14ac:dyDescent="0.25">
      <c r="A122" s="125" t="str">
        <f>"2,     "&amp;'2017 03 15'!C154&amp;",   """&amp;'2017 03 15'!P154&amp;""""</f>
        <v>2,     Lochinvar,   "HPSA080KD 2**  (80 gal, JA13)"</v>
      </c>
    </row>
    <row r="123" spans="1:1" x14ac:dyDescent="0.25">
      <c r="A123" s="125" t="str">
        <f>"2,     "&amp;'2017 03 15'!C155&amp;",   """&amp;'2017 03 15'!P155&amp;""""</f>
        <v>2,     Lochinvar,   "HPA051KD 120  (50 gal)"</v>
      </c>
    </row>
    <row r="124" spans="1:1" x14ac:dyDescent="0.25">
      <c r="A124" s="125" t="str">
        <f>"2,     "&amp;'2017 03 15'!C156&amp;",   """&amp;'2017 03 15'!P156&amp;""""</f>
        <v>2,     Lochinvar,   "HPA052KD 120  (50 gal)"</v>
      </c>
    </row>
    <row r="125" spans="1:1" x14ac:dyDescent="0.25">
      <c r="A125" s="125" t="str">
        <f>"2,     "&amp;'2017 03 15'!C157&amp;",   """&amp;'2017 03 15'!P157&amp;""""</f>
        <v>2,     Lochinvar,   "HPA067KD 120  (66 gal)"</v>
      </c>
    </row>
    <row r="126" spans="1:1" x14ac:dyDescent="0.25">
      <c r="A126" s="125" t="str">
        <f>"2,     "&amp;'2017 03 15'!C158&amp;",   """&amp;'2017 03 15'!P158&amp;""""</f>
        <v>2,     Lochinvar,   "HPA068KD 120  (66 gal)"</v>
      </c>
    </row>
    <row r="127" spans="1:1" x14ac:dyDescent="0.25">
      <c r="A127" s="125" t="str">
        <f>"2,     "&amp;'2017 03 15'!C159&amp;",   """&amp;'2017 03 15'!P159&amp;""""</f>
        <v>2,     Lochinvar,   "HPA081KD 120  (80 gal)"</v>
      </c>
    </row>
    <row r="128" spans="1:1" x14ac:dyDescent="0.25">
      <c r="A128" s="125" t="str">
        <f>"2,     "&amp;'2017 03 15'!C160&amp;",   """&amp;'2017 03 15'!P160&amp;""""</f>
        <v>2,     Lochinvar,   "HPA082KD 120  (80 gal)"</v>
      </c>
    </row>
    <row r="129" spans="1:1" x14ac:dyDescent="0.25">
      <c r="A129" s="125" t="str">
        <f>"2,     "&amp;'2017 03 15'!C161&amp;",   """&amp;'2017 03 15'!P161&amp;""""</f>
        <v>2,     Reliance,   "10-50-DHPTS 2**  (50 gal, JA13)"</v>
      </c>
    </row>
    <row r="130" spans="1:1" x14ac:dyDescent="0.25">
      <c r="A130" s="125" t="str">
        <f>"2,     "&amp;'2017 03 15'!C162&amp;",   """&amp;'2017 03 15'!P162&amp;""""</f>
        <v>2,     Reliance,   "10-66-DHPTS 2**  (66 gal, JA13)"</v>
      </c>
    </row>
    <row r="131" spans="1:1" x14ac:dyDescent="0.25">
      <c r="A131" s="125" t="str">
        <f>"2,     "&amp;'2017 03 15'!C163&amp;",   """&amp;'2017 03 15'!P163&amp;""""</f>
        <v>2,     Reliance,   "10-80-DHPTS 2**  (80 gal, JA13)"</v>
      </c>
    </row>
    <row r="132" spans="1:1" x14ac:dyDescent="0.25">
      <c r="A132" s="125" t="str">
        <f>"2,     "&amp;'2017 03 15'!C164&amp;",   """&amp;'2017 03 15'!P164&amp;""""</f>
        <v>2,     Reliance,   "10 50 DHPHT 120  (50 gal)"</v>
      </c>
    </row>
    <row r="133" spans="1:1" x14ac:dyDescent="0.25">
      <c r="A133" s="125" t="str">
        <f>"2,     "&amp;'2017 03 15'!C165&amp;",   """&amp;'2017 03 15'!P165&amp;""""</f>
        <v>2,     Reliance,   "10 50 DHPHTNE 120  (50 gal)"</v>
      </c>
    </row>
    <row r="134" spans="1:1" x14ac:dyDescent="0.25">
      <c r="A134" s="125" t="str">
        <f>"2,     "&amp;'2017 03 15'!C166&amp;",   """&amp;'2017 03 15'!P166&amp;""""</f>
        <v>2,     Reliance,   "10-50-DHPHTDR 130  (50 gal, JA13)"</v>
      </c>
    </row>
    <row r="135" spans="1:1" x14ac:dyDescent="0.25">
      <c r="A135" s="125" t="str">
        <f>"2,     "&amp;'2017 03 15'!C167&amp;",   """&amp;'2017 03 15'!P167&amp;""""</f>
        <v>2,     Reliance,   "10 60 DHPT  (60 gal)"</v>
      </c>
    </row>
    <row r="136" spans="1:1" x14ac:dyDescent="0.25">
      <c r="A136" s="125" t="str">
        <f>"2,     "&amp;'2017 03 15'!C168&amp;",   """&amp;'2017 03 15'!P168&amp;""""</f>
        <v>2,     Reliance,   "10 66 DHPHT 120  (66 gal)"</v>
      </c>
    </row>
    <row r="137" spans="1:1" x14ac:dyDescent="0.25">
      <c r="A137" s="125" t="str">
        <f>"2,     "&amp;'2017 03 15'!C169&amp;",   """&amp;'2017 03 15'!P169&amp;""""</f>
        <v>2,     Reliance,   "10 66 DHPHTN 120  (66 gal)"</v>
      </c>
    </row>
    <row r="138" spans="1:1" x14ac:dyDescent="0.25">
      <c r="A138" s="125" t="str">
        <f>"2,     "&amp;'2017 03 15'!C170&amp;",   """&amp;'2017 03 15'!P170&amp;""""</f>
        <v>2,     Reliance,   "10-66-DHPHTDR 130  (66 gal, JA13)"</v>
      </c>
    </row>
    <row r="139" spans="1:1" x14ac:dyDescent="0.25">
      <c r="A139" s="125" t="str">
        <f>"2,     "&amp;'2017 03 15'!C171&amp;",   """&amp;'2017 03 15'!P171&amp;""""</f>
        <v>2,     Reliance,   "10 80 DHPHT 120  (80 gal)"</v>
      </c>
    </row>
    <row r="140" spans="1:1" x14ac:dyDescent="0.25">
      <c r="A140" s="125" t="str">
        <f>"2,     "&amp;'2017 03 15'!C172&amp;",   """&amp;'2017 03 15'!P172&amp;""""</f>
        <v>2,     Reliance,   "10 80 DHPHTNE 120  (80 gal)"</v>
      </c>
    </row>
    <row r="141" spans="1:1" x14ac:dyDescent="0.25">
      <c r="A141" s="125" t="str">
        <f>"2,     "&amp;'2017 03 15'!C173&amp;",   """&amp;'2017 03 15'!P173&amp;""""</f>
        <v>2,     Reliance,   "10-80-DHPHTDR 130  (80 gal, JA13)"</v>
      </c>
    </row>
    <row r="142" spans="1:1" x14ac:dyDescent="0.25">
      <c r="A142" s="125" t="str">
        <f>"2,     "&amp;'2017 03 15'!C174&amp;",   """&amp;'2017 03 15'!P174&amp;""""</f>
        <v>2,     Reliance,   "10 80 DHPT  (80 gal)"</v>
      </c>
    </row>
    <row r="143" spans="1:1" x14ac:dyDescent="0.25">
      <c r="A143" s="125" t="str">
        <f>"2,     "&amp;'2017 03 15'!C175&amp;",   """&amp;'2017 03 15'!P175&amp;""""</f>
        <v>2,     Reliance,   "6 50 DHPHT 120  (50 gal)"</v>
      </c>
    </row>
    <row r="144" spans="1:1" x14ac:dyDescent="0.25">
      <c r="A144" s="125" t="str">
        <f>"2,     "&amp;'2017 03 15'!C176&amp;",   """&amp;'2017 03 15'!P176&amp;""""</f>
        <v>2,     Reliance,   "6 66 DHPHT 120  (66 gal)"</v>
      </c>
    </row>
    <row r="145" spans="1:1" x14ac:dyDescent="0.25">
      <c r="A145" s="125" t="str">
        <f>"2,     "&amp;'2017 03 15'!C177&amp;",   """&amp;'2017 03 15'!P177&amp;""""</f>
        <v>2,     Reliance,   "6 80 DHPHT 120  (80 gal)"</v>
      </c>
    </row>
    <row r="146" spans="1:1" x14ac:dyDescent="0.25">
      <c r="A146" s="125" t="str">
        <f>"2,     "&amp;'2017 03 15'!C178&amp;",   """&amp;'2017 03 15'!P178&amp;""""</f>
        <v>2,     Reliance,   "6 80 DHPT 102  (80 gal)"</v>
      </c>
    </row>
    <row r="147" spans="1:1" x14ac:dyDescent="0.25">
      <c r="A147" s="125" t="str">
        <f>"2,     "&amp;'2017 03 15'!C179&amp;",   """&amp;'2017 03 15'!P179&amp;""""</f>
        <v>2,     Rheem,   "HPLD40-1RH  (40 gal)"</v>
      </c>
    </row>
    <row r="148" spans="1:1" x14ac:dyDescent="0.25">
      <c r="A148" s="125" t="str">
        <f>"2,     "&amp;'2017 03 15'!C180&amp;",   """&amp;'2017 03 15'!P180&amp;""""</f>
        <v>2,     Rheem,   "HPLD50-1RH  (50 gal)"</v>
      </c>
    </row>
    <row r="149" spans="1:1" x14ac:dyDescent="0.25">
      <c r="A149" s="125" t="str">
        <f>"2,     "&amp;'2017 03 15'!C181&amp;",   """&amp;'2017 03 15'!P181&amp;""""</f>
        <v>2,     Rheem,   "HPLD65-1RH  (65 gal)"</v>
      </c>
    </row>
    <row r="150" spans="1:1" x14ac:dyDescent="0.25">
      <c r="A150" s="125" t="str">
        <f>"2,     "&amp;'2017 03 15'!C182&amp;",   """&amp;'2017 03 15'!P182&amp;""""</f>
        <v>2,     Rheem,   "HPLD80-1RH  (80 gal)"</v>
      </c>
    </row>
    <row r="151" spans="1:1" x14ac:dyDescent="0.25">
      <c r="A151" s="125" t="str">
        <f>"2,     "&amp;'2017 03 15'!C183&amp;",   """&amp;'2017 03 15'!P183&amp;""""</f>
        <v>2,     Rheem,   "PROPH40 T2 RH375-15  (40 gal, JA13)"</v>
      </c>
    </row>
    <row r="152" spans="1:1" x14ac:dyDescent="0.25">
      <c r="A152" s="125" t="str">
        <f>"2,     "&amp;'2017 03 15'!C184&amp;",   """&amp;'2017 03 15'!P184&amp;""""</f>
        <v>2,     Rheem,   "PROPH50 T2 RH375-15  (50 gal, JA13)"</v>
      </c>
    </row>
    <row r="153" spans="1:1" x14ac:dyDescent="0.25">
      <c r="A153" s="125" t="str">
        <f>"2,     "&amp;'2017 03 15'!C185&amp;",   """&amp;'2017 03 15'!P185&amp;""""</f>
        <v>2,     Rheem,   "PROPH65 T2 RH375-15  (65 gal, JA13)"</v>
      </c>
    </row>
    <row r="154" spans="1:1" x14ac:dyDescent="0.25">
      <c r="A154" s="125" t="str">
        <f>"2,     "&amp;'2017 03 15'!C186&amp;",   """&amp;'2017 03 15'!P186&amp;""""</f>
        <v>2,     Rheem,   "PROPH80 T2 RH375-15  (80 gal, JA13)"</v>
      </c>
    </row>
    <row r="155" spans="1:1" x14ac:dyDescent="0.25">
      <c r="A155" s="125" t="str">
        <f>"2,     "&amp;'2017 03 15'!C187&amp;",   """&amp;'2017 03 15'!P187&amp;""""</f>
        <v>2,     Rheem,   "PROPH40 T2 RH375-30  (40 gal, JA13)"</v>
      </c>
    </row>
    <row r="156" spans="1:1" x14ac:dyDescent="0.25">
      <c r="A156" s="125" t="str">
        <f>"2,     "&amp;'2017 03 15'!C188&amp;",   """&amp;'2017 03 15'!P188&amp;""""</f>
        <v>2,     Rheem,   "PROPH50 T2 RH375-30  (50 gal, JA13)"</v>
      </c>
    </row>
    <row r="157" spans="1:1" x14ac:dyDescent="0.25">
      <c r="A157" s="125" t="str">
        <f>"2,     "&amp;'2017 03 15'!C189&amp;",   """&amp;'2017 03 15'!P189&amp;""""</f>
        <v>2,     Rheem,   "PROPH65 T2 RH375-30  (65 gal, JA13)"</v>
      </c>
    </row>
    <row r="158" spans="1:1" x14ac:dyDescent="0.25">
      <c r="A158" s="125" t="str">
        <f>"2,     "&amp;'2017 03 15'!C190&amp;",   """&amp;'2017 03 15'!P190&amp;""""</f>
        <v>2,     Rheem,   "PROPH80 T2 RH375-30  (80 gal, JA13)"</v>
      </c>
    </row>
    <row r="159" spans="1:1" x14ac:dyDescent="0.25">
      <c r="A159" s="125" t="str">
        <f>"2,     "&amp;'2017 03 15'!C191&amp;",   """&amp;'2017 03 15'!P191&amp;""""</f>
        <v>2,     Rheem,   "PROPH40 T2 RH375-SO  (40 gal, JA13)"</v>
      </c>
    </row>
    <row r="160" spans="1:1" x14ac:dyDescent="0.25">
      <c r="A160" s="125" t="str">
        <f>"2,     "&amp;'2017 03 15'!C192&amp;",   """&amp;'2017 03 15'!P192&amp;""""</f>
        <v>2,     Rheem,   "PROPH50 T2 RH375-SO  (50 gal, JA13)"</v>
      </c>
    </row>
    <row r="161" spans="1:1" x14ac:dyDescent="0.25">
      <c r="A161" s="125" t="str">
        <f>"2,     "&amp;'2017 03 15'!C193&amp;",   """&amp;'2017 03 15'!P193&amp;""""</f>
        <v>2,     Rheem,   "PROPH65 T2 RH375-SO  (65 gal, JA13)"</v>
      </c>
    </row>
    <row r="162" spans="1:1" x14ac:dyDescent="0.25">
      <c r="A162" s="125" t="str">
        <f>"2,     "&amp;'2017 03 15'!C194&amp;",   """&amp;'2017 03 15'!P194&amp;""""</f>
        <v>2,     Rheem,   "PROPH80 T2 RH375-SO  (80 gal, JA13)"</v>
      </c>
    </row>
    <row r="163" spans="1:1" x14ac:dyDescent="0.25">
      <c r="A163" s="125" t="str">
        <f>"2,     "&amp;'2017 03 15'!C195&amp;",   """&amp;'2017 03 15'!P195&amp;""""</f>
        <v>2,     Rheem,   "XE40T10H22U0  (40 gal, JA13)"</v>
      </c>
    </row>
    <row r="164" spans="1:1" x14ac:dyDescent="0.25">
      <c r="A164" s="125" t="str">
        <f>"2,     "&amp;'2017 03 15'!C196&amp;",   """&amp;'2017 03 15'!P196&amp;""""</f>
        <v>2,     Rheem,   "XE50T10H22U0  (50 gal, JA13)"</v>
      </c>
    </row>
    <row r="165" spans="1:1" x14ac:dyDescent="0.25">
      <c r="A165" s="125" t="str">
        <f>"2,     "&amp;'2017 03 15'!C197&amp;",   """&amp;'2017 03 15'!P197&amp;""""</f>
        <v>2,     Rheem,   "XE65T10H22U0  (65 gal, JA13)"</v>
      </c>
    </row>
    <row r="166" spans="1:1" x14ac:dyDescent="0.25">
      <c r="A166" s="125" t="str">
        <f>"2,     "&amp;'2017 03 15'!C198&amp;",   """&amp;'2017 03 15'!P198&amp;""""</f>
        <v>2,     Rheem,   "XE80T10H22U0  (80 gal, JA13)"</v>
      </c>
    </row>
    <row r="167" spans="1:1" x14ac:dyDescent="0.25">
      <c r="A167" s="125" t="str">
        <f>"2,     "&amp;'2017 03 15'!C199&amp;",   """&amp;'2017 03 15'!P199&amp;""""</f>
        <v>2,     Rheem,   "XE40T10H45U0  (40 gal, JA13)"</v>
      </c>
    </row>
    <row r="168" spans="1:1" x14ac:dyDescent="0.25">
      <c r="A168" s="125" t="str">
        <f>"2,     "&amp;'2017 03 15'!C200&amp;",   """&amp;'2017 03 15'!P200&amp;""""</f>
        <v>2,     Rheem,   "XE50T10H45U0  (50 gal, JA13)"</v>
      </c>
    </row>
    <row r="169" spans="1:1" x14ac:dyDescent="0.25">
      <c r="A169" s="125" t="str">
        <f>"2,     "&amp;'2017 03 15'!C201&amp;",   """&amp;'2017 03 15'!P201&amp;""""</f>
        <v>2,     Rheem,   "XE65T10H45U0  (65 gal, JA13)"</v>
      </c>
    </row>
    <row r="170" spans="1:1" x14ac:dyDescent="0.25">
      <c r="A170" s="125" t="str">
        <f>"2,     "&amp;'2017 03 15'!C202&amp;",   """&amp;'2017 03 15'!P202&amp;""""</f>
        <v>2,     Rheem,   "XE80T10H45U0  (80 gal, JA13)"</v>
      </c>
    </row>
    <row r="171" spans="1:1" x14ac:dyDescent="0.25">
      <c r="A171" s="125" t="str">
        <f>"2,     "&amp;'2017 03 15'!C203&amp;",   """&amp;'2017 03 15'!P203&amp;""""</f>
        <v>2,     Rheem,   "XE40T10HS45U0  (40 gal, JA13)"</v>
      </c>
    </row>
    <row r="172" spans="1:1" x14ac:dyDescent="0.25">
      <c r="A172" s="125" t="str">
        <f>"2,     "&amp;'2017 03 15'!C204&amp;",   """&amp;'2017 03 15'!P204&amp;""""</f>
        <v>2,     Rheem,   "XE50T10HS45U0  (50 gal, JA13)"</v>
      </c>
    </row>
    <row r="173" spans="1:1" x14ac:dyDescent="0.25">
      <c r="A173" s="125" t="str">
        <f>"2,     "&amp;'2017 03 15'!C205&amp;",   """&amp;'2017 03 15'!P205&amp;""""</f>
        <v>2,     Rheem,   "XE65T10HS45U0  (65 gal, JA13)"</v>
      </c>
    </row>
    <row r="174" spans="1:1" x14ac:dyDescent="0.25">
      <c r="A174" s="125" t="str">
        <f>"2,     "&amp;'2017 03 15'!C206&amp;",   """&amp;'2017 03 15'!P206&amp;""""</f>
        <v>2,     Rheem,   "XE80T10HS45U0  (80 gal, JA13)"</v>
      </c>
    </row>
    <row r="175" spans="1:1" x14ac:dyDescent="0.25">
      <c r="A175" s="125" t="str">
        <f>"2,     "&amp;'2017 03 15'!C207&amp;",   """&amp;'2017 03 15'!P207&amp;""""</f>
        <v>2,     Rheem,   "PRO H40 T2 RH310BM  (40 gal, JA13)"</v>
      </c>
    </row>
    <row r="176" spans="1:1" x14ac:dyDescent="0.25">
      <c r="A176" s="125" t="str">
        <f>"2,     "&amp;'2017 03 15'!C208&amp;",   """&amp;'2017 03 15'!P208&amp;""""</f>
        <v>2,     Rheem,   "PRO H50 T2 RH310BM  (50 gal, JA13)"</v>
      </c>
    </row>
    <row r="177" spans="1:1" x14ac:dyDescent="0.25">
      <c r="A177" s="125" t="str">
        <f>"2,     "&amp;'2017 03 15'!C209&amp;",   """&amp;'2017 03 15'!P209&amp;""""</f>
        <v>2,     Rheem,   "PRO H65 T2 RH310BM  (65 gal, JA13)"</v>
      </c>
    </row>
    <row r="178" spans="1:1" x14ac:dyDescent="0.25">
      <c r="A178" s="125" t="str">
        <f>"2,     "&amp;'2017 03 15'!C210&amp;",   """&amp;'2017 03 15'!P210&amp;""""</f>
        <v>2,     Rheem,   "PRO H80 T2 RH310BM  (80 gal, JA13)"</v>
      </c>
    </row>
    <row r="179" spans="1:1" x14ac:dyDescent="0.25">
      <c r="A179" s="125" t="str">
        <f>"2,     "&amp;'2017 03 15'!C211&amp;",   """&amp;'2017 03 15'!P211&amp;""""</f>
        <v>2,     Rheem,   "PRO H40 T2 RH310UM  (40 gal)"</v>
      </c>
    </row>
    <row r="180" spans="1:1" x14ac:dyDescent="0.25">
      <c r="A180" s="125" t="str">
        <f>"2,     "&amp;'2017 03 15'!C212&amp;",   """&amp;'2017 03 15'!P212&amp;""""</f>
        <v>2,     Rheem,   "PRO H50 T2 RH310UM  (50 gal)"</v>
      </c>
    </row>
    <row r="181" spans="1:1" x14ac:dyDescent="0.25">
      <c r="A181" s="125" t="str">
        <f>"2,     "&amp;'2017 03 15'!C213&amp;",   """&amp;'2017 03 15'!P213&amp;""""</f>
        <v>2,     Rheem,   "PRO H65 T2 RH310UM  (65 gal)"</v>
      </c>
    </row>
    <row r="182" spans="1:1" x14ac:dyDescent="0.25">
      <c r="A182" s="125" t="str">
        <f>"2,     "&amp;'2017 03 15'!C214&amp;",   """&amp;'2017 03 15'!P214&amp;""""</f>
        <v>2,     Rheem,   "PRO H80 T2 RH310UM  (80 gal)"</v>
      </c>
    </row>
    <row r="183" spans="1:1" x14ac:dyDescent="0.25">
      <c r="A183" s="125" t="str">
        <f>"2,     "&amp;'2017 03 15'!C215&amp;",   """&amp;'2017 03 15'!P215&amp;""""</f>
        <v>2,     Rheem,   "HB50RH  (50 gal)"</v>
      </c>
    </row>
    <row r="184" spans="1:1" x14ac:dyDescent="0.25">
      <c r="A184" s="125" t="str">
        <f>"2,     "&amp;'2017 03 15'!C216&amp;",   """&amp;'2017 03 15'!P216&amp;""""</f>
        <v>2,     Rheem,   "PROPH50 T2 RH245  (50 gal)"</v>
      </c>
    </row>
    <row r="185" spans="1:1" x14ac:dyDescent="0.25">
      <c r="A185" s="125" t="str">
        <f>"2,     "&amp;'2017 03 15'!C217&amp;",   """&amp;'2017 03 15'!P217&amp;""""</f>
        <v>2,     Rheem,   "PROPH50 T2 RH350 D  (50 gal)"</v>
      </c>
    </row>
    <row r="186" spans="1:1" x14ac:dyDescent="0.25">
      <c r="A186" s="125" t="str">
        <f>"2,     "&amp;'2017 03 15'!C218&amp;",   """&amp;'2017 03 15'!P218&amp;""""</f>
        <v>2,     Rheem,   "PROPH65 T2 RH350 D  (65 gal)"</v>
      </c>
    </row>
    <row r="187" spans="1:1" x14ac:dyDescent="0.25">
      <c r="A187" s="125" t="str">
        <f>"2,     "&amp;'2017 03 15'!C219&amp;",   """&amp;'2017 03 15'!P219&amp;""""</f>
        <v>2,     Rheem,   "PROPH80 T2 RH245  (80 gal)"</v>
      </c>
    </row>
    <row r="188" spans="1:1" x14ac:dyDescent="0.25">
      <c r="A188" s="125" t="str">
        <f>"2,     "&amp;'2017 03 15'!C220&amp;",   """&amp;'2017 03 15'!P220&amp;""""</f>
        <v>2,     Rheem,   "PROPH80 T2 RH350 D  (80 gal)"</v>
      </c>
    </row>
    <row r="189" spans="1:1" x14ac:dyDescent="0.25">
      <c r="A189" s="125" t="str">
        <f>"2,     "&amp;'2017 03 15'!C221&amp;",   """&amp;'2017 03 15'!P221&amp;""""</f>
        <v>2,     Rheem,   "XE50T10HD50U0  (50 gal)"</v>
      </c>
    </row>
    <row r="190" spans="1:1" x14ac:dyDescent="0.25">
      <c r="A190" s="125" t="str">
        <f>"2,     "&amp;'2017 03 15'!C222&amp;",   """&amp;'2017 03 15'!P222&amp;""""</f>
        <v>2,     Rheem,   "XE50T12EH45U0  (50 gal)"</v>
      </c>
    </row>
    <row r="191" spans="1:1" x14ac:dyDescent="0.25">
      <c r="A191" s="125" t="str">
        <f>"2,     "&amp;'2017 03 15'!C223&amp;",   """&amp;'2017 03 15'!P223&amp;""""</f>
        <v>2,     Rheem,   "XE50T12EH45U0W  (50 gal)"</v>
      </c>
    </row>
    <row r="192" spans="1:1" x14ac:dyDescent="0.25">
      <c r="A192" s="125" t="str">
        <f>"2,     "&amp;'2017 03 15'!C224&amp;",   """&amp;'2017 03 15'!P224&amp;""""</f>
        <v>2,     Rheem,   "XE65T10HD50U0  (65 gal)"</v>
      </c>
    </row>
    <row r="193" spans="1:1" x14ac:dyDescent="0.25">
      <c r="A193" s="125" t="str">
        <f>"2,     "&amp;'2017 03 15'!C225&amp;",   """&amp;'2017 03 15'!P225&amp;""""</f>
        <v>2,     Rheem,   "XE80T10HD50U0  (80 gal)"</v>
      </c>
    </row>
    <row r="194" spans="1:1" x14ac:dyDescent="0.25">
      <c r="A194" s="125" t="str">
        <f>"2,     "&amp;'2017 03 15'!C226&amp;",   """&amp;'2017 03 15'!P226&amp;""""</f>
        <v>2,     Rheem,   "XE80T12EH45U0  (80 gal)"</v>
      </c>
    </row>
    <row r="195" spans="1:1" x14ac:dyDescent="0.25">
      <c r="A195" s="125" t="str">
        <f>"2,     "&amp;'2017 03 15'!C227&amp;",   """&amp;'2017 03 15'!P227&amp;""""</f>
        <v>2,     Rheem,   "XE80T12EH45U0W  (80 gal)"</v>
      </c>
    </row>
    <row r="196" spans="1:1" x14ac:dyDescent="0.25">
      <c r="A196" s="125" t="str">
        <f>"2,     "&amp;'2017 03 15'!C228&amp;",   """&amp;'2017 03 15'!P228&amp;""""</f>
        <v>2,     Rheem,   "PROPH50 T2 RH350 DC  (50 gal)"</v>
      </c>
    </row>
    <row r="197" spans="1:1" x14ac:dyDescent="0.25">
      <c r="A197" s="125" t="str">
        <f>"2,     "&amp;'2017 03 15'!C229&amp;",   """&amp;'2017 03 15'!P229&amp;""""</f>
        <v>2,     Rheem,   "PROPH65 T2 RH350 DC  (65 gal)"</v>
      </c>
    </row>
    <row r="198" spans="1:1" x14ac:dyDescent="0.25">
      <c r="A198" s="125" t="str">
        <f>"2,     "&amp;'2017 03 15'!C230&amp;",   """&amp;'2017 03 15'!P230&amp;""""</f>
        <v>2,     Rheem,   "PROPH80 T2 RH350 DC  (80 gal)"</v>
      </c>
    </row>
    <row r="199" spans="1:1" x14ac:dyDescent="0.25">
      <c r="A199" s="125" t="str">
        <f>"2,     "&amp;'2017 03 15'!C231&amp;",   """&amp;'2017 03 15'!P231&amp;""""</f>
        <v>2,     Rheem,   "HPLD50  (50 gal)"</v>
      </c>
    </row>
    <row r="200" spans="1:1" x14ac:dyDescent="0.25">
      <c r="A200" s="125" t="str">
        <f>"2,     "&amp;'2017 03 15'!C232&amp;",   """&amp;'2017 03 15'!P232&amp;""""</f>
        <v>2,     Rheem,   "HPLD65  (65 gal)"</v>
      </c>
    </row>
    <row r="201" spans="1:1" x14ac:dyDescent="0.25">
      <c r="A201" s="125" t="str">
        <f>"2,     "&amp;'2017 03 15'!C233&amp;",   """&amp;'2017 03 15'!P233&amp;""""</f>
        <v>2,     Rheem,   "HPLD80  (80 gal)"</v>
      </c>
    </row>
    <row r="202" spans="1:1" x14ac:dyDescent="0.25">
      <c r="A202" s="125" t="str">
        <f>"2,     "&amp;'2017 03 15'!C234&amp;",   """&amp;'2017 03 15'!P234&amp;""""</f>
        <v>2,     Rheem,   "XE50T10HD22U0  (50 gal)"</v>
      </c>
    </row>
    <row r="203" spans="1:1" x14ac:dyDescent="0.25">
      <c r="A203" s="125" t="str">
        <f>"2,     "&amp;'2017 03 15'!C235&amp;",   """&amp;'2017 03 15'!P235&amp;""""</f>
        <v>2,     Rheem,   "XE50T10HD50U1  (50 gal)"</v>
      </c>
    </row>
    <row r="204" spans="1:1" x14ac:dyDescent="0.25">
      <c r="A204" s="125" t="str">
        <f>"2,     "&amp;'2017 03 15'!C236&amp;",   """&amp;'2017 03 15'!P236&amp;""""</f>
        <v>2,     Rheem,   "XE65T10HD22U0  (65 gal)"</v>
      </c>
    </row>
    <row r="205" spans="1:1" x14ac:dyDescent="0.25">
      <c r="A205" s="125" t="str">
        <f>"2,     "&amp;'2017 03 15'!C237&amp;",   """&amp;'2017 03 15'!P237&amp;""""</f>
        <v>2,     Rheem,   "XE65T10HD50U1  (65 gal)"</v>
      </c>
    </row>
    <row r="206" spans="1:1" x14ac:dyDescent="0.25">
      <c r="A206" s="125" t="str">
        <f>"2,     "&amp;'2017 03 15'!C238&amp;",   """&amp;'2017 03 15'!P238&amp;""""</f>
        <v>2,     Rheem,   "XE80T10HD22U0  (80 gal)"</v>
      </c>
    </row>
    <row r="207" spans="1:1" x14ac:dyDescent="0.25">
      <c r="A207" s="125" t="str">
        <f>"2,     "&amp;'2017 03 15'!C239&amp;",   """&amp;'2017 03 15'!P239&amp;""""</f>
        <v>2,     Rheem,   "XE80T10HD50U1  (80 gal)"</v>
      </c>
    </row>
    <row r="208" spans="1:1" x14ac:dyDescent="0.25">
      <c r="A208" s="125" t="str">
        <f>"2,     "&amp;'2017 03 15'!C240&amp;",   """&amp;'2017 03 15'!P240&amp;""""</f>
        <v>2,     Rheem,   "PROPH50 T2 RH350 D15  (50 gal)"</v>
      </c>
    </row>
    <row r="209" spans="1:1" x14ac:dyDescent="0.25">
      <c r="A209" s="125" t="str">
        <f>"2,     "&amp;'2017 03 15'!C241&amp;",   """&amp;'2017 03 15'!P241&amp;""""</f>
        <v>2,     Rheem,   "PROPH50 T2 RH350 DCB  (50 gal)"</v>
      </c>
    </row>
    <row r="210" spans="1:1" x14ac:dyDescent="0.25">
      <c r="A210" s="125" t="str">
        <f>"2,     "&amp;'2017 03 15'!C242&amp;",   """&amp;'2017 03 15'!P242&amp;""""</f>
        <v>2,     Rheem,   "PROPH65 T2 RH350 D15  (65 gal)"</v>
      </c>
    </row>
    <row r="211" spans="1:1" x14ac:dyDescent="0.25">
      <c r="A211" s="125" t="str">
        <f>"2,     "&amp;'2017 03 15'!C243&amp;",   """&amp;'2017 03 15'!P243&amp;""""</f>
        <v>2,     Rheem,   "PROPH65 T2 RH350 DCB  (65 gal)"</v>
      </c>
    </row>
    <row r="212" spans="1:1" x14ac:dyDescent="0.25">
      <c r="A212" s="125" t="str">
        <f>"2,     "&amp;'2017 03 15'!C244&amp;",   """&amp;'2017 03 15'!P244&amp;""""</f>
        <v>2,     Rheem,   "PROPH80 T2 RH350 D15  (80 gal)"</v>
      </c>
    </row>
    <row r="213" spans="1:1" x14ac:dyDescent="0.25">
      <c r="A213" s="125" t="str">
        <f>"2,     "&amp;'2017 03 15'!C245&amp;",   """&amp;'2017 03 15'!P245&amp;""""</f>
        <v>2,     Rheem,   "PROPH80 T2 RH350 DCB  (80 gal)"</v>
      </c>
    </row>
    <row r="214" spans="1:1" x14ac:dyDescent="0.25">
      <c r="A214" s="125" t="str">
        <f>"2,     "&amp;'2017 03 15'!C246&amp;",   """&amp;'2017 03 15'!P246&amp;""""</f>
        <v>2,     Rheem,   "XE40T10H15U0  (40 gal)"</v>
      </c>
    </row>
    <row r="215" spans="1:1" x14ac:dyDescent="0.25">
      <c r="A215" s="125" t="str">
        <f>"2,     "&amp;'2017 03 15'!C247&amp;",   """&amp;'2017 03 15'!P247&amp;""""</f>
        <v>2,     Rheem,   "XE50T10H15U0  (50 gal)"</v>
      </c>
    </row>
    <row r="216" spans="1:1" x14ac:dyDescent="0.25">
      <c r="A216" s="125" t="str">
        <f>"2,     "&amp;'2017 03 15'!C248&amp;",   """&amp;'2017 03 15'!P248&amp;""""</f>
        <v>2,     Rheem,   "XE40T10HM00U0  (40 gal, JA13)"</v>
      </c>
    </row>
    <row r="217" spans="1:1" x14ac:dyDescent="0.25">
      <c r="A217" s="125" t="str">
        <f>"2,     "&amp;'2017 03 15'!C249&amp;",   """&amp;'2017 03 15'!P249&amp;""""</f>
        <v>2,     Rheem,   "XE40T10HMS00U0  (40 gal, JA13)"</v>
      </c>
    </row>
    <row r="218" spans="1:1" x14ac:dyDescent="0.25">
      <c r="A218" s="125" t="str">
        <f>"2,     "&amp;'2017 03 15'!C250&amp;",   """&amp;'2017 03 15'!P250&amp;""""</f>
        <v>2,     Rheem,   "XE50T10HM00U0  (50 gal, JA13)"</v>
      </c>
    </row>
    <row r="219" spans="1:1" x14ac:dyDescent="0.25">
      <c r="A219" s="125" t="str">
        <f>"2,     "&amp;'2017 03 15'!C251&amp;",   """&amp;'2017 03 15'!P251&amp;""""</f>
        <v>2,     Rheem,   "XE50T10HMS00U0  (50 gal, JA13)"</v>
      </c>
    </row>
    <row r="220" spans="1:1" x14ac:dyDescent="0.25">
      <c r="A220" s="125" t="str">
        <f>"2,     "&amp;'2017 03 15'!C252&amp;",   """&amp;'2017 03 15'!P252&amp;""""</f>
        <v>2,     Rheem,   "XE65T10HM00U0  (65 gal, JA13)"</v>
      </c>
    </row>
    <row r="221" spans="1:1" x14ac:dyDescent="0.25">
      <c r="A221" s="125" t="str">
        <f>"2,     "&amp;'2017 03 15'!C253&amp;",   """&amp;'2017 03 15'!P253&amp;""""</f>
        <v>2,     Rheem,   "XE65T10HMS00U0  (65 gal, JA13)"</v>
      </c>
    </row>
    <row r="222" spans="1:1" x14ac:dyDescent="0.25">
      <c r="A222" s="125" t="str">
        <f>"2,     "&amp;'2017 03 15'!C254&amp;",   """&amp;'2017 03 15'!P254&amp;""""</f>
        <v>2,     Rheem,   "XE80T10HM00U0  (80 gal, JA13)"</v>
      </c>
    </row>
    <row r="223" spans="1:1" x14ac:dyDescent="0.25">
      <c r="A223" s="125" t="str">
        <f>"2,     "&amp;'2017 03 15'!C255&amp;",   """&amp;'2017 03 15'!P255&amp;""""</f>
        <v>2,     Rheem,   "XE80T10HMS00U0  (80 gal, JA13)"</v>
      </c>
    </row>
    <row r="224" spans="1:1" x14ac:dyDescent="0.25">
      <c r="A224" s="125" t="str">
        <f>"2,     "&amp;'2017 03 15'!C256&amp;",   """&amp;'2017 03 15'!P256&amp;""""</f>
        <v>2,     Rheem,   "PROPH40 T0 RH120  (40 gal)"</v>
      </c>
    </row>
    <row r="225" spans="1:1" x14ac:dyDescent="0.25">
      <c r="A225" s="125" t="str">
        <f>"2,     "&amp;'2017 03 15'!C257&amp;",   """&amp;'2017 03 15'!P257&amp;""""</f>
        <v>2,     Rheem,   "PROPH50 T0 RH120  (50 gal)"</v>
      </c>
    </row>
    <row r="226" spans="1:1" x14ac:dyDescent="0.25">
      <c r="A226" s="125" t="str">
        <f>"2,     "&amp;'2017 03 15'!C258&amp;",   """&amp;'2017 03 15'!P258&amp;""""</f>
        <v>2,     Rheem,   "PROPH40 T0 RH120-M  (40 gal, JA13)"</v>
      </c>
    </row>
    <row r="227" spans="1:1" x14ac:dyDescent="0.25">
      <c r="A227" s="125" t="str">
        <f>"2,     "&amp;'2017 03 15'!C259&amp;",   """&amp;'2017 03 15'!P259&amp;""""</f>
        <v>2,     Rheem,   "PROPH40 T0 RH120-MSO  (40 gal, JA13)"</v>
      </c>
    </row>
    <row r="228" spans="1:1" x14ac:dyDescent="0.25">
      <c r="A228" s="125" t="str">
        <f>"2,     "&amp;'2017 03 15'!C260&amp;",   """&amp;'2017 03 15'!P260&amp;""""</f>
        <v>2,     Rheem,   "PROPH50 T0 RH120-M  (50 gal, JA13)"</v>
      </c>
    </row>
    <row r="229" spans="1:1" x14ac:dyDescent="0.25">
      <c r="A229" s="125" t="str">
        <f>"2,     "&amp;'2017 03 15'!C261&amp;",   """&amp;'2017 03 15'!P261&amp;""""</f>
        <v>2,     Rheem,   "PROPH50 T0 RH120-MSO  (50 gal, JA13)"</v>
      </c>
    </row>
    <row r="230" spans="1:1" x14ac:dyDescent="0.25">
      <c r="A230" s="125" t="str">
        <f>"2,     "&amp;'2017 03 15'!C262&amp;",   """&amp;'2017 03 15'!P262&amp;""""</f>
        <v>2,     Rheem,   "PROPH65 T0 RH120-M  (65 gal, JA13)"</v>
      </c>
    </row>
    <row r="231" spans="1:1" x14ac:dyDescent="0.25">
      <c r="A231" s="125" t="str">
        <f>"2,     "&amp;'2017 03 15'!C263&amp;",   """&amp;'2017 03 15'!P263&amp;""""</f>
        <v>2,     Rheem,   "PROPH65 T0 RH120-MSO  (65 gal, JA13)"</v>
      </c>
    </row>
    <row r="232" spans="1:1" x14ac:dyDescent="0.25">
      <c r="A232" s="125" t="str">
        <f>"2,     "&amp;'2017 03 15'!C264&amp;",   """&amp;'2017 03 15'!P264&amp;""""</f>
        <v>2,     Rheem,   "PROPH80 T0 RH120-M  (80 gal, JA13)"</v>
      </c>
    </row>
    <row r="233" spans="1:1" x14ac:dyDescent="0.25">
      <c r="A233" s="125" t="str">
        <f>"2,     "&amp;'2017 03 15'!C265&amp;",   """&amp;'2017 03 15'!P265&amp;""""</f>
        <v>2,     Rheem,   "PROPH80 T0 RH120-MSO  (80 gal, JA13)"</v>
      </c>
    </row>
    <row r="234" spans="1:1" x14ac:dyDescent="0.25">
      <c r="A234" s="125" t="str">
        <f>"2,     "&amp;'2017 03 15'!C266&amp;",   """&amp;'2017 03 15'!P266&amp;""""</f>
        <v>2,     Rheem Canada,   "CPROPH40 T2 RH375-15  (40 gal)"</v>
      </c>
    </row>
    <row r="235" spans="1:1" x14ac:dyDescent="0.25">
      <c r="A235" s="125" t="str">
        <f>"2,     "&amp;'2017 03 15'!C267&amp;",   """&amp;'2017 03 15'!P267&amp;""""</f>
        <v>2,     Rheem Canada,   "CPROPH50 T2 RH375-15  (50 gal)"</v>
      </c>
    </row>
    <row r="236" spans="1:1" x14ac:dyDescent="0.25">
      <c r="A236" s="125" t="str">
        <f>"2,     "&amp;'2017 03 15'!C268&amp;",   """&amp;'2017 03 15'!P268&amp;""""</f>
        <v>2,     Rheem Canada,   "CPROPH65 T2 RH375-15  (65 gal)"</v>
      </c>
    </row>
    <row r="237" spans="1:1" x14ac:dyDescent="0.25">
      <c r="A237" s="125" t="str">
        <f>"2,     "&amp;'2017 03 15'!C269&amp;",   """&amp;'2017 03 15'!P269&amp;""""</f>
        <v>2,     Rheem Canada,   "CPROPH80 T2 RH375-15  (80 gal)"</v>
      </c>
    </row>
    <row r="238" spans="1:1" x14ac:dyDescent="0.25">
      <c r="A238" s="125" t="str">
        <f>"2,     "&amp;'2017 03 15'!C270&amp;",   """&amp;'2017 03 15'!P270&amp;""""</f>
        <v>2,     Rheem Canada,   "CPROPH40 T2 RH375-30  (40 gal)"</v>
      </c>
    </row>
    <row r="239" spans="1:1" x14ac:dyDescent="0.25">
      <c r="A239" s="125" t="str">
        <f>"2,     "&amp;'2017 03 15'!C271&amp;",   """&amp;'2017 03 15'!P271&amp;""""</f>
        <v>2,     Rheem Canada,   "CPROPH50 T2 RH375-30  (50 gal)"</v>
      </c>
    </row>
    <row r="240" spans="1:1" x14ac:dyDescent="0.25">
      <c r="A240" s="125" t="str">
        <f>"2,     "&amp;'2017 03 15'!C272&amp;",   """&amp;'2017 03 15'!P272&amp;""""</f>
        <v>2,     Rheem Canada,   "CPROPH65 T2 RH375-30  (65 gal)"</v>
      </c>
    </row>
    <row r="241" spans="1:1" x14ac:dyDescent="0.25">
      <c r="A241" s="125" t="str">
        <f>"2,     "&amp;'2017 03 15'!C273&amp;",   """&amp;'2017 03 15'!P273&amp;""""</f>
        <v>2,     Rheem Canada,   "CPROPH80 T2 RH375-30  (80 gal)"</v>
      </c>
    </row>
    <row r="242" spans="1:1" x14ac:dyDescent="0.25">
      <c r="A242" s="125" t="str">
        <f>"2,     "&amp;'2017 03 15'!C274&amp;",   """&amp;'2017 03 15'!P274&amp;""""</f>
        <v>2,     Rheem Canada,   "CPROPH40 T2 RH375-SO  (40 gal)"</v>
      </c>
    </row>
    <row r="243" spans="1:1" x14ac:dyDescent="0.25">
      <c r="A243" s="125" t="str">
        <f>"2,     "&amp;'2017 03 15'!C275&amp;",   """&amp;'2017 03 15'!P275&amp;""""</f>
        <v>2,     Rheem Canada,   "CPROPH50 T2 RH375-SO  (50 gal)"</v>
      </c>
    </row>
    <row r="244" spans="1:1" x14ac:dyDescent="0.25">
      <c r="A244" s="125" t="str">
        <f>"2,     "&amp;'2017 03 15'!C276&amp;",   """&amp;'2017 03 15'!P276&amp;""""</f>
        <v>2,     Rheem Canada,   "CPROPH65 T2 RH375-SO  (65 gal)"</v>
      </c>
    </row>
    <row r="245" spans="1:1" x14ac:dyDescent="0.25">
      <c r="A245" s="125" t="str">
        <f>"2,     "&amp;'2017 03 15'!C277&amp;",   """&amp;'2017 03 15'!P277&amp;""""</f>
        <v>2,     Rheem Canada,   "CPROPH80 T2 RH375-SO  (80 gal)"</v>
      </c>
    </row>
    <row r="246" spans="1:1" x14ac:dyDescent="0.25">
      <c r="A246" s="125" t="str">
        <f>"2,     "&amp;'2017 03 15'!C278&amp;",   """&amp;'2017 03 15'!P278&amp;""""</f>
        <v>2,     Rheem Canada,   "CXE40T10H22UO  (40 gal)"</v>
      </c>
    </row>
    <row r="247" spans="1:1" x14ac:dyDescent="0.25">
      <c r="A247" s="125" t="str">
        <f>"2,     "&amp;'2017 03 15'!C279&amp;",   """&amp;'2017 03 15'!P279&amp;""""</f>
        <v>2,     Rheem Canada,   "CXE50T10H22UO  (50 gal)"</v>
      </c>
    </row>
    <row r="248" spans="1:1" x14ac:dyDescent="0.25">
      <c r="A248" s="125" t="str">
        <f>"2,     "&amp;'2017 03 15'!C280&amp;",   """&amp;'2017 03 15'!P280&amp;""""</f>
        <v>2,     Rheem Canada,   "CXE65T10H22UO  (65 gal)"</v>
      </c>
    </row>
    <row r="249" spans="1:1" x14ac:dyDescent="0.25">
      <c r="A249" s="125" t="str">
        <f>"2,     "&amp;'2017 03 15'!C281&amp;",   """&amp;'2017 03 15'!P281&amp;""""</f>
        <v>2,     Rheem Canada,   "CXE80T10H22UO  (80 gal)"</v>
      </c>
    </row>
    <row r="250" spans="1:1" x14ac:dyDescent="0.25">
      <c r="A250" s="125" t="str">
        <f>"2,     "&amp;'2017 03 15'!C282&amp;",   """&amp;'2017 03 15'!P282&amp;""""</f>
        <v>2,     Rheem Canada,   "CXE40T10H45UO  (40 gal)"</v>
      </c>
    </row>
    <row r="251" spans="1:1" x14ac:dyDescent="0.25">
      <c r="A251" s="125" t="str">
        <f>"2,     "&amp;'2017 03 15'!C283&amp;",   """&amp;'2017 03 15'!P283&amp;""""</f>
        <v>2,     Rheem Canada,   "CXE50T10H45UO  (50 gal)"</v>
      </c>
    </row>
    <row r="252" spans="1:1" x14ac:dyDescent="0.25">
      <c r="A252" s="125" t="str">
        <f>"2,     "&amp;'2017 03 15'!C284&amp;",   """&amp;'2017 03 15'!P284&amp;""""</f>
        <v>2,     Rheem Canada,   "CXE65T10H45UO  (65 gal)"</v>
      </c>
    </row>
    <row r="253" spans="1:1" x14ac:dyDescent="0.25">
      <c r="A253" s="125" t="str">
        <f>"2,     "&amp;'2017 03 15'!C285&amp;",   """&amp;'2017 03 15'!P285&amp;""""</f>
        <v>2,     Rheem Canada,   "CXE80T10H45UO  (80 gal)"</v>
      </c>
    </row>
    <row r="254" spans="1:1" x14ac:dyDescent="0.25">
      <c r="A254" s="125" t="str">
        <f>"2,     "&amp;'2017 03 15'!C286&amp;",   """&amp;'2017 03 15'!P286&amp;""""</f>
        <v>2,     Rheem Canada,   "CXE40T10HS45UO  (40 gal)"</v>
      </c>
    </row>
    <row r="255" spans="1:1" x14ac:dyDescent="0.25">
      <c r="A255" s="125" t="str">
        <f>"2,     "&amp;'2017 03 15'!C287&amp;",   """&amp;'2017 03 15'!P287&amp;""""</f>
        <v>2,     Rheem Canada,   "CXE50T10HS45UO  (50 gal)"</v>
      </c>
    </row>
    <row r="256" spans="1:1" x14ac:dyDescent="0.25">
      <c r="A256" s="125" t="str">
        <f>"2,     "&amp;'2017 03 15'!C288&amp;",   """&amp;'2017 03 15'!P288&amp;""""</f>
        <v>2,     Rheem Canada,   "CXE65T10HS45UO  (65 gal)"</v>
      </c>
    </row>
    <row r="257" spans="1:1" x14ac:dyDescent="0.25">
      <c r="A257" s="125" t="str">
        <f>"2,     "&amp;'2017 03 15'!C289&amp;",   """&amp;'2017 03 15'!P289&amp;""""</f>
        <v>2,     Rheem Canada,   "CXE80T10HS45UO  (80 gal)"</v>
      </c>
    </row>
    <row r="258" spans="1:1" x14ac:dyDescent="0.25">
      <c r="A258" s="125" t="str">
        <f>"2,     "&amp;'2017 03 15'!C290&amp;",   """&amp;'2017 03 15'!P290&amp;""""</f>
        <v>2,     Rheem Canada,   "CPRO H40 T2 RH310BM  (40 gal)"</v>
      </c>
    </row>
    <row r="259" spans="1:1" x14ac:dyDescent="0.25">
      <c r="A259" s="125" t="str">
        <f>"2,     "&amp;'2017 03 15'!C291&amp;",   """&amp;'2017 03 15'!P291&amp;""""</f>
        <v>2,     Rheem Canada,   "CPRO H50 T2 RH310BM  (50 gal)"</v>
      </c>
    </row>
    <row r="260" spans="1:1" x14ac:dyDescent="0.25">
      <c r="A260" s="125" t="str">
        <f>"2,     "&amp;'2017 03 15'!C292&amp;",   """&amp;'2017 03 15'!P292&amp;""""</f>
        <v>2,     Rheem Canada,   "CPRO H65 T2 RH310BM  (65 gal)"</v>
      </c>
    </row>
    <row r="261" spans="1:1" x14ac:dyDescent="0.25">
      <c r="A261" s="125" t="str">
        <f>"2,     "&amp;'2017 03 15'!C293&amp;",   """&amp;'2017 03 15'!P293&amp;""""</f>
        <v>2,     Rheem Canada,   "CPRO H80 T2 RH310BM  (80 gal)"</v>
      </c>
    </row>
    <row r="262" spans="1:1" x14ac:dyDescent="0.25">
      <c r="A262" s="125" t="str">
        <f>"2,     "&amp;'2017 03 15'!C294&amp;",   """&amp;'2017 03 15'!P294&amp;""""</f>
        <v>2,     Richmond,   "10E40-HP120  (40 gal)"</v>
      </c>
    </row>
    <row r="263" spans="1:1" x14ac:dyDescent="0.25">
      <c r="A263" s="125" t="str">
        <f>"2,     "&amp;'2017 03 15'!C295&amp;",   """&amp;'2017 03 15'!P295&amp;""""</f>
        <v>2,     Richmond,   "10E50-HP120  (50 gal)"</v>
      </c>
    </row>
    <row r="264" spans="1:1" x14ac:dyDescent="0.25">
      <c r="A264" s="125" t="str">
        <f>"2,     "&amp;'2017 03 15'!C296&amp;",   """&amp;'2017 03 15'!P296&amp;""""</f>
        <v>2,     Richmond,   "10E40-HP120M  (40 gal, JA13)"</v>
      </c>
    </row>
    <row r="265" spans="1:1" x14ac:dyDescent="0.25">
      <c r="A265" s="125" t="str">
        <f>"2,     "&amp;'2017 03 15'!C297&amp;",   """&amp;'2017 03 15'!P297&amp;""""</f>
        <v>2,     Richmond,   "10E40-HP120MS  (40 gal, JA13)"</v>
      </c>
    </row>
    <row r="266" spans="1:1" x14ac:dyDescent="0.25">
      <c r="A266" s="125" t="str">
        <f>"2,     "&amp;'2017 03 15'!C298&amp;",   """&amp;'2017 03 15'!P298&amp;""""</f>
        <v>2,     Richmond,   "10E50-HP120M  (50 gal, JA13)"</v>
      </c>
    </row>
    <row r="267" spans="1:1" x14ac:dyDescent="0.25">
      <c r="A267" s="125" t="str">
        <f>"2,     "&amp;'2017 03 15'!C299&amp;",   """&amp;'2017 03 15'!P299&amp;""""</f>
        <v>2,     Richmond,   "10E50-HP120MS  (50 gal, JA13)"</v>
      </c>
    </row>
    <row r="268" spans="1:1" x14ac:dyDescent="0.25">
      <c r="A268" s="125" t="str">
        <f>"2,     "&amp;'2017 03 15'!C300&amp;",   """&amp;'2017 03 15'!P300&amp;""""</f>
        <v>2,     Richmond,   "10E65-HP120M  (65 gal, JA13)"</v>
      </c>
    </row>
    <row r="269" spans="1:1" x14ac:dyDescent="0.25">
      <c r="A269" s="125" t="str">
        <f>"2,     "&amp;'2017 03 15'!C301&amp;",   """&amp;'2017 03 15'!P301&amp;""""</f>
        <v>2,     Richmond,   "10E65-HP120MS  (65 gal, JA13)"</v>
      </c>
    </row>
    <row r="270" spans="1:1" x14ac:dyDescent="0.25">
      <c r="A270" s="125" t="str">
        <f>"2,     "&amp;'2017 03 15'!C302&amp;",   """&amp;'2017 03 15'!P302&amp;""""</f>
        <v>2,     Richmond,   "10E80-HP120M  (80 gal, JA13)"</v>
      </c>
    </row>
    <row r="271" spans="1:1" x14ac:dyDescent="0.25">
      <c r="A271" s="125" t="str">
        <f>"2,     "&amp;'2017 03 15'!C303&amp;",   """&amp;'2017 03 15'!P303&amp;""""</f>
        <v>2,     Richmond,   "10E80-HP120MS  (80 gal, JA13)"</v>
      </c>
    </row>
    <row r="272" spans="1:1" x14ac:dyDescent="0.25">
      <c r="A272" s="125" t="str">
        <f>"2,     "&amp;'2017 03 15'!C304&amp;",   """&amp;'2017 03 15'!P304&amp;""""</f>
        <v>2,     Richmond,   "10E40-HP515  (40 gal, JA13)"</v>
      </c>
    </row>
    <row r="273" spans="1:1" x14ac:dyDescent="0.25">
      <c r="A273" s="125" t="str">
        <f>"2,     "&amp;'2017 03 15'!C305&amp;",   """&amp;'2017 03 15'!P305&amp;""""</f>
        <v>2,     Richmond,   "10E50-HP515  (50 gal, JA13)"</v>
      </c>
    </row>
    <row r="274" spans="1:1" x14ac:dyDescent="0.25">
      <c r="A274" s="125" t="str">
        <f>"2,     "&amp;'2017 03 15'!C306&amp;",   """&amp;'2017 03 15'!P306&amp;""""</f>
        <v>2,     Richmond,   "10E65-HP515  (65 gal, JA13)"</v>
      </c>
    </row>
    <row r="275" spans="1:1" x14ac:dyDescent="0.25">
      <c r="A275" s="125" t="str">
        <f>"2,     "&amp;'2017 03 15'!C307&amp;",   """&amp;'2017 03 15'!P307&amp;""""</f>
        <v>2,     Richmond,   "10E80-HP515  (80 gal, JA13)"</v>
      </c>
    </row>
    <row r="276" spans="1:1" x14ac:dyDescent="0.25">
      <c r="A276" s="125" t="str">
        <f>"2,     "&amp;'2017 03 15'!C308&amp;",   """&amp;'2017 03 15'!P308&amp;""""</f>
        <v>2,     Richmond,   "10E40-HP530  (40 gal, JA13)"</v>
      </c>
    </row>
    <row r="277" spans="1:1" x14ac:dyDescent="0.25">
      <c r="A277" s="125" t="str">
        <f>"2,     "&amp;'2017 03 15'!C309&amp;",   """&amp;'2017 03 15'!P309&amp;""""</f>
        <v>2,     Richmond,   "10E50-HP530  (50 gal, JA13)"</v>
      </c>
    </row>
    <row r="278" spans="1:1" x14ac:dyDescent="0.25">
      <c r="A278" s="125" t="str">
        <f>"2,     "&amp;'2017 03 15'!C310&amp;",   """&amp;'2017 03 15'!P310&amp;""""</f>
        <v>2,     Richmond,   "10E65-HP530  (65 gal, JA13)"</v>
      </c>
    </row>
    <row r="279" spans="1:1" x14ac:dyDescent="0.25">
      <c r="A279" s="125" t="str">
        <f>"2,     "&amp;'2017 03 15'!C311&amp;",   """&amp;'2017 03 15'!P311&amp;""""</f>
        <v>2,     Richmond,   "10E80-HP530  (80 gal, JA13)"</v>
      </c>
    </row>
    <row r="280" spans="1:1" x14ac:dyDescent="0.25">
      <c r="A280" s="125" t="str">
        <f>"2,     "&amp;'2017 03 15'!C312&amp;",   """&amp;'2017 03 15'!P312&amp;""""</f>
        <v>2,     Richmond,   "10E40-HP5S30  (40 gal, JA13)"</v>
      </c>
    </row>
    <row r="281" spans="1:1" x14ac:dyDescent="0.25">
      <c r="A281" s="125" t="str">
        <f>"2,     "&amp;'2017 03 15'!C313&amp;",   """&amp;'2017 03 15'!P313&amp;""""</f>
        <v>2,     Richmond,   "10E50-HP5S30  (50 gal, JA13)"</v>
      </c>
    </row>
    <row r="282" spans="1:1" x14ac:dyDescent="0.25">
      <c r="A282" s="125" t="str">
        <f>"2,     "&amp;'2017 03 15'!C314&amp;",   """&amp;'2017 03 15'!P314&amp;""""</f>
        <v>2,     Richmond,   "10E65-HP5S30  (65 gal, JA13)"</v>
      </c>
    </row>
    <row r="283" spans="1:1" x14ac:dyDescent="0.25">
      <c r="A283" s="125" t="str">
        <f>"2,     "&amp;'2017 03 15'!C315&amp;",   """&amp;'2017 03 15'!P315&amp;""""</f>
        <v>2,     Richmond,   "10E80-HP5S30  (80 gal, JA13)"</v>
      </c>
    </row>
    <row r="284" spans="1:1" x14ac:dyDescent="0.25">
      <c r="A284" s="125" t="str">
        <f>"2,     "&amp;'2017 03 15'!C316&amp;",   """&amp;'2017 03 15'!P316&amp;""""</f>
        <v>2,     Richmond,   "10E50-HP4D  (50 gal)"</v>
      </c>
    </row>
    <row r="285" spans="1:1" x14ac:dyDescent="0.25">
      <c r="A285" s="125" t="str">
        <f>"2,     "&amp;'2017 03 15'!C317&amp;",   """&amp;'2017 03 15'!P317&amp;""""</f>
        <v>2,     Richmond,   "10E65-HP4D  (65 gal)"</v>
      </c>
    </row>
    <row r="286" spans="1:1" x14ac:dyDescent="0.25">
      <c r="A286" s="125" t="str">
        <f>"2,     "&amp;'2017 03 15'!C318&amp;",   """&amp;'2017 03 15'!P318&amp;""""</f>
        <v>2,     Richmond,   "10E80-HP4D  (80 gal)"</v>
      </c>
    </row>
    <row r="287" spans="1:1" x14ac:dyDescent="0.25">
      <c r="A287" s="125" t="str">
        <f>"2,     "&amp;'2017 03 15'!C319&amp;",   """&amp;'2017 03 15'!P319&amp;""""</f>
        <v>2,     Richmond,   "12E50-HP  (50 gal)"</v>
      </c>
    </row>
    <row r="288" spans="1:1" x14ac:dyDescent="0.25">
      <c r="A288" s="125" t="str">
        <f>"2,     "&amp;'2017 03 15'!C320&amp;",   """&amp;'2017 03 15'!P320&amp;""""</f>
        <v>2,     Richmond,   "12E80-HP  (80 gal)"</v>
      </c>
    </row>
    <row r="289" spans="1:1" x14ac:dyDescent="0.25">
      <c r="A289" s="125" t="str">
        <f>"2,     "&amp;'2017 03 15'!C321&amp;",   """&amp;'2017 03 15'!P321&amp;""""</f>
        <v>2,     Richmond,   "HB50RM  (50 gal)"</v>
      </c>
    </row>
    <row r="290" spans="1:1" x14ac:dyDescent="0.25">
      <c r="A290" s="125" t="str">
        <f>"2,     "&amp;'2017 03 15'!C322&amp;",   """&amp;'2017 03 15'!P322&amp;""""</f>
        <v>2,     Richmond,   "10E50-HP4D15  (50 gal)"</v>
      </c>
    </row>
    <row r="291" spans="1:1" x14ac:dyDescent="0.25">
      <c r="A291" s="125" t="str">
        <f>"2,     "&amp;'2017 03 15'!C323&amp;",   """&amp;'2017 03 15'!P323&amp;""""</f>
        <v>2,     Richmond,   "10E65-HP4D15  (65 gal)"</v>
      </c>
    </row>
    <row r="292" spans="1:1" x14ac:dyDescent="0.25">
      <c r="A292" s="125" t="str">
        <f>"2,     "&amp;'2017 03 15'!C324&amp;",   """&amp;'2017 03 15'!P324&amp;""""</f>
        <v>2,     Richmond,   "10E80-HP4D15  (80 gal)"</v>
      </c>
    </row>
    <row r="293" spans="1:1" x14ac:dyDescent="0.25">
      <c r="A293" s="125" t="str">
        <f>"2,     "&amp;'2017 03 15'!C325&amp;",   """&amp;'2017 03 15'!P325&amp;""""</f>
        <v>2,     Ruud,   "HPLD40-1RU  (40 gal)"</v>
      </c>
    </row>
    <row r="294" spans="1:1" x14ac:dyDescent="0.25">
      <c r="A294" s="125" t="str">
        <f>"2,     "&amp;'2017 03 15'!C326&amp;",   """&amp;'2017 03 15'!P326&amp;""""</f>
        <v>2,     Ruud,   "HPLD50-1RU  (50 gal)"</v>
      </c>
    </row>
    <row r="295" spans="1:1" x14ac:dyDescent="0.25">
      <c r="A295" s="125" t="str">
        <f>"2,     "&amp;'2017 03 15'!C327&amp;",   """&amp;'2017 03 15'!P327&amp;""""</f>
        <v>2,     Ruud,   "HPLD65-1RU  (65 gal)"</v>
      </c>
    </row>
    <row r="296" spans="1:1" x14ac:dyDescent="0.25">
      <c r="A296" s="125" t="str">
        <f>"2,     "&amp;'2017 03 15'!C328&amp;",   """&amp;'2017 03 15'!P328&amp;""""</f>
        <v>2,     Ruud,   "HPLD80-1RU  (80 gal)"</v>
      </c>
    </row>
    <row r="297" spans="1:1" x14ac:dyDescent="0.25">
      <c r="A297" s="125" t="str">
        <f>"2,     "&amp;'2017 03 15'!C329&amp;",   """&amp;'2017 03 15'!P329&amp;""""</f>
        <v>2,     Ruud,   "PROUH40 T2 RU375-15  (40 gal, JA13)"</v>
      </c>
    </row>
    <row r="298" spans="1:1" x14ac:dyDescent="0.25">
      <c r="A298" s="125" t="str">
        <f>"2,     "&amp;'2017 03 15'!C330&amp;",   """&amp;'2017 03 15'!P330&amp;""""</f>
        <v>2,     Ruud,   "PROUH50 T2 RU375-15  (50 gal, JA13)"</v>
      </c>
    </row>
    <row r="299" spans="1:1" x14ac:dyDescent="0.25">
      <c r="A299" s="125" t="str">
        <f>"2,     "&amp;'2017 03 15'!C331&amp;",   """&amp;'2017 03 15'!P331&amp;""""</f>
        <v>2,     Ruud,   "PROUH65 T2 RU375-15  (65 gal, JA13)"</v>
      </c>
    </row>
    <row r="300" spans="1:1" x14ac:dyDescent="0.25">
      <c r="A300" s="125" t="str">
        <f>"2,     "&amp;'2017 03 15'!C332&amp;",   """&amp;'2017 03 15'!P332&amp;""""</f>
        <v>2,     Ruud,   "PROUH80 T2 RU375-15  (80 gal, JA13)"</v>
      </c>
    </row>
    <row r="301" spans="1:1" x14ac:dyDescent="0.25">
      <c r="A301" s="125" t="str">
        <f>"2,     "&amp;'2017 03 15'!C333&amp;",   """&amp;'2017 03 15'!P333&amp;""""</f>
        <v>2,     Ruud,   "PROUH40 T2 RU375-30  (40 gal, JA13)"</v>
      </c>
    </row>
    <row r="302" spans="1:1" x14ac:dyDescent="0.25">
      <c r="A302" s="125" t="str">
        <f>"2,     "&amp;'2017 03 15'!C334&amp;",   """&amp;'2017 03 15'!P334&amp;""""</f>
        <v>2,     Ruud,   "PROUH50 T2 RU375-30  (50 gal, JA13)"</v>
      </c>
    </row>
    <row r="303" spans="1:1" x14ac:dyDescent="0.25">
      <c r="A303" s="125" t="str">
        <f>"2,     "&amp;'2017 03 15'!C335&amp;",   """&amp;'2017 03 15'!P335&amp;""""</f>
        <v>2,     Ruud,   "PROUH65 T2 RU375-30  (65 gal, JA13)"</v>
      </c>
    </row>
    <row r="304" spans="1:1" x14ac:dyDescent="0.25">
      <c r="A304" s="125" t="str">
        <f>"2,     "&amp;'2017 03 15'!C336&amp;",   """&amp;'2017 03 15'!P336&amp;""""</f>
        <v>2,     Ruud,   "PROUH80 T2 RU375-30  (80 gal, JA13)"</v>
      </c>
    </row>
    <row r="305" spans="1:1" x14ac:dyDescent="0.25">
      <c r="A305" s="125" t="str">
        <f>"2,     "&amp;'2017 03 15'!C337&amp;",   """&amp;'2017 03 15'!P337&amp;""""</f>
        <v>2,     Ruud,   "PROUH40 T2 RU375-SO  (40 gal, JA13)"</v>
      </c>
    </row>
    <row r="306" spans="1:1" x14ac:dyDescent="0.25">
      <c r="A306" s="125" t="str">
        <f>"2,     "&amp;'2017 03 15'!C338&amp;",   """&amp;'2017 03 15'!P338&amp;""""</f>
        <v>2,     Ruud,   "PROUH50 T2 RU375-SO  (50 gal, JA13)"</v>
      </c>
    </row>
    <row r="307" spans="1:1" x14ac:dyDescent="0.25">
      <c r="A307" s="125" t="str">
        <f>"2,     "&amp;'2017 03 15'!C339&amp;",   """&amp;'2017 03 15'!P339&amp;""""</f>
        <v>2,     Ruud,   "PROUH65 T2 RU375-SO  (65 gal, JA13)"</v>
      </c>
    </row>
    <row r="308" spans="1:1" x14ac:dyDescent="0.25">
      <c r="A308" s="125" t="str">
        <f>"2,     "&amp;'2017 03 15'!C340&amp;",   """&amp;'2017 03 15'!P340&amp;""""</f>
        <v>2,     Ruud,   "PROUH80 T2 RU375-SO  (80 gal, JA13)"</v>
      </c>
    </row>
    <row r="309" spans="1:1" x14ac:dyDescent="0.25">
      <c r="A309" s="125" t="str">
        <f>"2,     "&amp;'2017 03 15'!C341&amp;",   """&amp;'2017 03 15'!P341&amp;""""</f>
        <v>2,     Ruud,   "PRO H40 T2 RU310BM  (40 gal, JA13)"</v>
      </c>
    </row>
    <row r="310" spans="1:1" x14ac:dyDescent="0.25">
      <c r="A310" s="125" t="str">
        <f>"2,     "&amp;'2017 03 15'!C342&amp;",   """&amp;'2017 03 15'!P342&amp;""""</f>
        <v>2,     Ruud,   "PRO H50 T2 RU310BM  (50 gal, JA13)"</v>
      </c>
    </row>
    <row r="311" spans="1:1" x14ac:dyDescent="0.25">
      <c r="A311" s="125" t="str">
        <f>"2,     "&amp;'2017 03 15'!C343&amp;",   """&amp;'2017 03 15'!P343&amp;""""</f>
        <v>2,     Ruud,   "PRO H65 T2 RU310BM  (65 gal, JA13)"</v>
      </c>
    </row>
    <row r="312" spans="1:1" x14ac:dyDescent="0.25">
      <c r="A312" s="125" t="str">
        <f>"2,     "&amp;'2017 03 15'!C344&amp;",   """&amp;'2017 03 15'!P344&amp;""""</f>
        <v>2,     Ruud,   "PRO H80 T2 RU310BM  (80 gal, JA13)"</v>
      </c>
    </row>
    <row r="313" spans="1:1" x14ac:dyDescent="0.25">
      <c r="A313" s="125" t="str">
        <f>"2,     "&amp;'2017 03 15'!C345&amp;",   """&amp;'2017 03 15'!P345&amp;""""</f>
        <v>2,     Ruud,   "PRO H40 T2 RU310UM  (40 gal)"</v>
      </c>
    </row>
    <row r="314" spans="1:1" x14ac:dyDescent="0.25">
      <c r="A314" s="125" t="str">
        <f>"2,     "&amp;'2017 03 15'!C346&amp;",   """&amp;'2017 03 15'!P346&amp;""""</f>
        <v>2,     Ruud,   "PRO H50 T2 RU310UM  (50 gal)"</v>
      </c>
    </row>
    <row r="315" spans="1:1" x14ac:dyDescent="0.25">
      <c r="A315" s="125" t="str">
        <f>"2,     "&amp;'2017 03 15'!C347&amp;",   """&amp;'2017 03 15'!P347&amp;""""</f>
        <v>2,     Ruud,   "PRO H65 T2 RU310UM  (65 gal)"</v>
      </c>
    </row>
    <row r="316" spans="1:1" x14ac:dyDescent="0.25">
      <c r="A316" s="125" t="str">
        <f>"2,     "&amp;'2017 03 15'!C348&amp;",   """&amp;'2017 03 15'!P348&amp;""""</f>
        <v>2,     Ruud,   "PRO H80 T2 RU310UM  (80 gal)"</v>
      </c>
    </row>
    <row r="317" spans="1:1" x14ac:dyDescent="0.25">
      <c r="A317" s="125" t="str">
        <f>"2,     "&amp;'2017 03 15'!C349&amp;",   """&amp;'2017 03 15'!P349&amp;""""</f>
        <v>2,     Ruud,   "PROUH40 T0 RU120  (40 gal)"</v>
      </c>
    </row>
    <row r="318" spans="1:1" x14ac:dyDescent="0.25">
      <c r="A318" s="125" t="str">
        <f>"2,     "&amp;'2017 03 15'!C350&amp;",   """&amp;'2017 03 15'!P350&amp;""""</f>
        <v>2,     Ruud,   "PROUH50 T0 RU120  (50 gal)"</v>
      </c>
    </row>
    <row r="319" spans="1:1" x14ac:dyDescent="0.25">
      <c r="A319" s="125" t="str">
        <f>"2,     "&amp;'2017 03 15'!C351&amp;",   """&amp;'2017 03 15'!P351&amp;""""</f>
        <v>2,     Ruud,   "PROUH40 T0 RU120-M  (40 gal, JA13)"</v>
      </c>
    </row>
    <row r="320" spans="1:1" x14ac:dyDescent="0.25">
      <c r="A320" s="125" t="str">
        <f>"2,     "&amp;'2017 03 15'!C352&amp;",   """&amp;'2017 03 15'!P352&amp;""""</f>
        <v>2,     Ruud,   "PROUH40 T0 RU120-MSO  (40 gal, JA13)"</v>
      </c>
    </row>
    <row r="321" spans="1:1" x14ac:dyDescent="0.25">
      <c r="A321" s="125" t="str">
        <f>"2,     "&amp;'2017 03 15'!C353&amp;",   """&amp;'2017 03 15'!P353&amp;""""</f>
        <v>2,     Ruud,   "PROUH50 T0 RU120-M  (50 gal, JA13)"</v>
      </c>
    </row>
    <row r="322" spans="1:1" x14ac:dyDescent="0.25">
      <c r="A322" s="125" t="str">
        <f>"2,     "&amp;'2017 03 15'!C354&amp;",   """&amp;'2017 03 15'!P354&amp;""""</f>
        <v>2,     Ruud,   "PROUH50 T0 RU120-MSO  (50 gal, JA13)"</v>
      </c>
    </row>
    <row r="323" spans="1:1" x14ac:dyDescent="0.25">
      <c r="A323" s="125" t="str">
        <f>"2,     "&amp;'2017 03 15'!C355&amp;",   """&amp;'2017 03 15'!P355&amp;""""</f>
        <v>2,     Ruud,   "PROUH65 T0 RU120-M  (65 gal, JA13)"</v>
      </c>
    </row>
    <row r="324" spans="1:1" x14ac:dyDescent="0.25">
      <c r="A324" s="125" t="str">
        <f>"2,     "&amp;'2017 03 15'!C356&amp;",   """&amp;'2017 03 15'!P356&amp;""""</f>
        <v>2,     Ruud,   "PROUH65 T0 RU120-MSO  (65 gal, JA13)"</v>
      </c>
    </row>
    <row r="325" spans="1:1" x14ac:dyDescent="0.25">
      <c r="A325" s="125" t="str">
        <f>"2,     "&amp;'2017 03 15'!C357&amp;",   """&amp;'2017 03 15'!P357&amp;""""</f>
        <v>2,     Ruud,   "PROUH80 T0 RU120-M  (80 gal, JA13)"</v>
      </c>
    </row>
    <row r="326" spans="1:1" x14ac:dyDescent="0.25">
      <c r="A326" s="125" t="str">
        <f>"2,     "&amp;'2017 03 15'!C358&amp;",   """&amp;'2017 03 15'!P358&amp;""""</f>
        <v>2,     Ruud,   "PROUH80 T0 RU120-MSO  (80 gal, JA13)"</v>
      </c>
    </row>
    <row r="327" spans="1:1" x14ac:dyDescent="0.25">
      <c r="A327" s="125" t="str">
        <f>"2,     "&amp;'2017 03 15'!C359&amp;",   """&amp;'2017 03 15'!P359&amp;""""</f>
        <v>2,     Ruud,   "HB50RU  (50 gal)"</v>
      </c>
    </row>
    <row r="328" spans="1:1" x14ac:dyDescent="0.25">
      <c r="A328" s="125" t="str">
        <f>"2,     "&amp;'2017 03 15'!C360&amp;",   """&amp;'2017 03 15'!P360&amp;""""</f>
        <v>2,     Ruud,   "PROUH50 T2 RU245  (50 gal)"</v>
      </c>
    </row>
    <row r="329" spans="1:1" x14ac:dyDescent="0.25">
      <c r="A329" s="125" t="str">
        <f>"2,     "&amp;'2017 03 15'!C361&amp;",   """&amp;'2017 03 15'!P361&amp;""""</f>
        <v>2,     Ruud,   "PROUH50 T2 RU350 D  (50 gal)"</v>
      </c>
    </row>
    <row r="330" spans="1:1" x14ac:dyDescent="0.25">
      <c r="A330" s="125" t="str">
        <f>"2,     "&amp;'2017 03 15'!C362&amp;",   """&amp;'2017 03 15'!P362&amp;""""</f>
        <v>2,     Ruud,   "PROUH65 T2 RU350 D  (65 gal)"</v>
      </c>
    </row>
    <row r="331" spans="1:1" x14ac:dyDescent="0.25">
      <c r="A331" s="125" t="str">
        <f>"2,     "&amp;'2017 03 15'!C363&amp;",   """&amp;'2017 03 15'!P363&amp;""""</f>
        <v>2,     Ruud,   "PROUH80 T2 RU245  (80 gal)"</v>
      </c>
    </row>
    <row r="332" spans="1:1" x14ac:dyDescent="0.25">
      <c r="A332" s="125" t="str">
        <f>"2,     "&amp;'2017 03 15'!C364&amp;",   """&amp;'2017 03 15'!P364&amp;""""</f>
        <v>2,     Ruud,   "PROUH80 T2 RU350 D  (80 gal)"</v>
      </c>
    </row>
    <row r="333" spans="1:1" x14ac:dyDescent="0.25">
      <c r="A333" s="125" t="str">
        <f>"2,     "&amp;'2017 03 15'!C365&amp;",   """&amp;'2017 03 15'!P365&amp;""""</f>
        <v>2,     Ruud,   "PROUH50 T2 RU350 D15  (50 gal)"</v>
      </c>
    </row>
    <row r="334" spans="1:1" x14ac:dyDescent="0.25">
      <c r="A334" s="125" t="str">
        <f>"2,     "&amp;'2017 03 15'!C366&amp;",   """&amp;'2017 03 15'!P366&amp;""""</f>
        <v>2,     Ruud,   "PROUH50 T2 RU350 DCB  (50 gal)"</v>
      </c>
    </row>
    <row r="335" spans="1:1" x14ac:dyDescent="0.25">
      <c r="A335" s="125" t="str">
        <f>"2,     "&amp;'2017 03 15'!C367&amp;",   """&amp;'2017 03 15'!P367&amp;""""</f>
        <v>2,     Ruud,   "PROUH65 T2 RU350 D15  (65 gal)"</v>
      </c>
    </row>
    <row r="336" spans="1:1" x14ac:dyDescent="0.25">
      <c r="A336" s="125" t="str">
        <f>"2,     "&amp;'2017 03 15'!C368&amp;",   """&amp;'2017 03 15'!P368&amp;""""</f>
        <v>2,     Ruud,   "PROUH65 T2 RU350 DCB  (65 gal)"</v>
      </c>
    </row>
    <row r="337" spans="1:1" x14ac:dyDescent="0.25">
      <c r="A337" s="125" t="str">
        <f>"2,     "&amp;'2017 03 15'!C369&amp;",   """&amp;'2017 03 15'!P369&amp;""""</f>
        <v>2,     Ruud,   "PROUH80 T2 RU350 D15  (80 gal)"</v>
      </c>
    </row>
    <row r="338" spans="1:1" x14ac:dyDescent="0.25">
      <c r="A338" s="125" t="str">
        <f>"2,     "&amp;'2017 03 15'!C370&amp;",   """&amp;'2017 03 15'!P370&amp;""""</f>
        <v>2,     Ruud,   "PROUH80 T2 RU350 DCB  (80 gal)"</v>
      </c>
    </row>
    <row r="339" spans="1:1" x14ac:dyDescent="0.25">
      <c r="A339" s="125" t="str">
        <f>"2,     "&amp;'2017 03 15'!C371&amp;",   """&amp;'2017 03 15'!P371&amp;""""</f>
        <v>2,     Sanden,   "GS3-45HPA-US &amp; SAN-43SSAQA  (43 gal)"</v>
      </c>
    </row>
    <row r="340" spans="1:1" x14ac:dyDescent="0.25">
      <c r="A340" s="125" t="str">
        <f>"2,     "&amp;'2017 03 15'!C372&amp;",   """&amp;'2017 03 15'!P372&amp;""""</f>
        <v>2,     Sanden,   "GS3-45HPA-US &amp; GAUS-160QTA  (43 gal)"</v>
      </c>
    </row>
    <row r="341" spans="1:1" x14ac:dyDescent="0.25">
      <c r="A341" s="125" t="str">
        <f>"2,     "&amp;'2017 03 15'!C373&amp;",   """&amp;'2017 03 15'!P373&amp;""""</f>
        <v>2,     Sanden,   "GS3-45HPA-US &amp; SAN-83SSAQA  (83 gal)"</v>
      </c>
    </row>
    <row r="342" spans="1:1" x14ac:dyDescent="0.25">
      <c r="A342" s="125" t="str">
        <f>"2,     "&amp;'2017 03 15'!C374&amp;",   """&amp;'2017 03 15'!P374&amp;""""</f>
        <v>2,     Sanden,   "GS3-45HPA-US &amp; GAUS-315EQTD  (83 gal)"</v>
      </c>
    </row>
    <row r="343" spans="1:1" x14ac:dyDescent="0.25">
      <c r="A343" s="125" t="str">
        <f>"2,     "&amp;'2017 03 15'!C375&amp;",   """&amp;'2017 03 15'!P375&amp;""""</f>
        <v>2,     Sanden,   "GUS-45HPA-US &amp; SAN-83SSAQA  (83 gal)"</v>
      </c>
    </row>
    <row r="344" spans="1:1" x14ac:dyDescent="0.25">
      <c r="A344" s="125" t="str">
        <f>"2,     "&amp;'2017 03 15'!C376&amp;",   """&amp;'2017 03 15'!P376&amp;""""</f>
        <v>2,     Sanden,   "GUS-45HPA-US &amp; GAUS-315EQTD  (83 gal)"</v>
      </c>
    </row>
    <row r="345" spans="1:1" x14ac:dyDescent="0.25">
      <c r="A345" s="125" t="str">
        <f>"2,     "&amp;'2017 03 15'!C377&amp;",   """&amp;'2017 03 15'!P377&amp;""""</f>
        <v>2,     State,   "HPSX-50 DHPT 2**  (50 gal, JA13)"</v>
      </c>
    </row>
    <row r="346" spans="1:1" x14ac:dyDescent="0.25">
      <c r="A346" s="125" t="str">
        <f>"2,     "&amp;'2017 03 15'!C378&amp;",   """&amp;'2017 03 15'!P378&amp;""""</f>
        <v>2,     State,   "HPSX-66-DHPT 2**  (66 gal, JA13)"</v>
      </c>
    </row>
    <row r="347" spans="1:1" x14ac:dyDescent="0.25">
      <c r="A347" s="125" t="str">
        <f>"2,     "&amp;'2017 03 15'!C379&amp;",   """&amp;'2017 03 15'!P379&amp;""""</f>
        <v>2,     State,   "HPSX-80-DHPT 2**  (80 gal, JA13)"</v>
      </c>
    </row>
    <row r="348" spans="1:1" x14ac:dyDescent="0.25">
      <c r="A348" s="125" t="str">
        <f>"2,     "&amp;'2017 03 15'!C380&amp;",   """&amp;'2017 03 15'!P380&amp;""""</f>
        <v>2,     State,   "EP6 80 DHPT 102  (80 gal)"</v>
      </c>
    </row>
    <row r="349" spans="1:1" x14ac:dyDescent="0.25">
      <c r="A349" s="125" t="str">
        <f>"2,     "&amp;'2017 03 15'!C381&amp;",   """&amp;'2017 03 15'!P381&amp;""""</f>
        <v>2,     State,   "EPX 60 DHPT  (60 gal)"</v>
      </c>
    </row>
    <row r="350" spans="1:1" x14ac:dyDescent="0.25">
      <c r="A350" s="125" t="str">
        <f>"2,     "&amp;'2017 03 15'!C382&amp;",   """&amp;'2017 03 15'!P382&amp;""""</f>
        <v>2,     State,   "EPX 80 DHPT  (80 gal)"</v>
      </c>
    </row>
    <row r="351" spans="1:1" x14ac:dyDescent="0.25">
      <c r="A351" s="125" t="str">
        <f>"2,     "&amp;'2017 03 15'!C383&amp;",   """&amp;'2017 03 15'!P383&amp;""""</f>
        <v>2,     State,   "HP6 50 DHPT 120  (50 gal)"</v>
      </c>
    </row>
    <row r="352" spans="1:1" x14ac:dyDescent="0.25">
      <c r="A352" s="125" t="str">
        <f>"2,     "&amp;'2017 03 15'!C384&amp;",   """&amp;'2017 03 15'!P384&amp;""""</f>
        <v>2,     State,   "HP6 66 DHPT 120  (66 gal)"</v>
      </c>
    </row>
    <row r="353" spans="1:1" x14ac:dyDescent="0.25">
      <c r="A353" s="125" t="str">
        <f>"2,     "&amp;'2017 03 15'!C385&amp;",   """&amp;'2017 03 15'!P385&amp;""""</f>
        <v>2,     State,   "HP6 80 DHPT 120  (80 gal)"</v>
      </c>
    </row>
    <row r="354" spans="1:1" x14ac:dyDescent="0.25">
      <c r="A354" s="125" t="str">
        <f>"2,     "&amp;'2017 03 15'!C386&amp;",   """&amp;'2017 03 15'!P386&amp;""""</f>
        <v>2,     State,   "HPX 50 DHPT 120  (50 gal)"</v>
      </c>
    </row>
    <row r="355" spans="1:1" x14ac:dyDescent="0.25">
      <c r="A355" s="125" t="str">
        <f>"2,     "&amp;'2017 03 15'!C387&amp;",   """&amp;'2017 03 15'!P387&amp;""""</f>
        <v>2,     State,   "HPX 50 DHPTNE 120  (50 gal)"</v>
      </c>
    </row>
    <row r="356" spans="1:1" x14ac:dyDescent="0.25">
      <c r="A356" s="125" t="str">
        <f>"2,     "&amp;'2017 03 15'!C388&amp;",   """&amp;'2017 03 15'!P388&amp;""""</f>
        <v>2,     State,   "HPX-50-DHPTDR 130  (50 gal, JA13)"</v>
      </c>
    </row>
    <row r="357" spans="1:1" x14ac:dyDescent="0.25">
      <c r="A357" s="125" t="str">
        <f>"2,     "&amp;'2017 03 15'!C389&amp;",   """&amp;'2017 03 15'!P389&amp;""""</f>
        <v>2,     State,   "HPX 66 DHPT 120  (66 gal)"</v>
      </c>
    </row>
    <row r="358" spans="1:1" x14ac:dyDescent="0.25">
      <c r="A358" s="125" t="str">
        <f>"2,     "&amp;'2017 03 15'!C390&amp;",   """&amp;'2017 03 15'!P390&amp;""""</f>
        <v>2,     State,   "HPX 66 DHPTNE 120  (66 gal)"</v>
      </c>
    </row>
    <row r="359" spans="1:1" x14ac:dyDescent="0.25">
      <c r="A359" s="125" t="str">
        <f>"2,     "&amp;'2017 03 15'!C391&amp;",   """&amp;'2017 03 15'!P391&amp;""""</f>
        <v>2,     State,   "HPX-66-DHPTDR 130  (66 gal, JA13)"</v>
      </c>
    </row>
    <row r="360" spans="1:1" x14ac:dyDescent="0.25">
      <c r="A360" s="125" t="str">
        <f>"2,     "&amp;'2017 03 15'!C392&amp;",   """&amp;'2017 03 15'!P392&amp;""""</f>
        <v>2,     State,   "HPX 80 DHPT 120  (80 gal)"</v>
      </c>
    </row>
    <row r="361" spans="1:1" x14ac:dyDescent="0.25">
      <c r="A361" s="125" t="str">
        <f>"2,     "&amp;'2017 03 15'!C393&amp;",   """&amp;'2017 03 15'!P393&amp;""""</f>
        <v>2,     State,   "HPX 80 DHPTNE 120  (80 gal)"</v>
      </c>
    </row>
    <row r="362" spans="1:1" x14ac:dyDescent="0.25">
      <c r="A362" s="125" t="str">
        <f>"2,     "&amp;'2017 03 15'!C394&amp;",   """&amp;'2017 03 15'!P394&amp;""""</f>
        <v>2,     State,   "HPX-80-DHPTDR 130  (80 gal, JA13)"</v>
      </c>
    </row>
    <row r="363" spans="1:1" x14ac:dyDescent="0.25">
      <c r="A363" s="125" t="str">
        <f>"2,     "&amp;'2017 03 15'!C395&amp;",   """&amp;'2017 03 15'!P395&amp;""""</f>
        <v>2,     Stiebel Eltron,   "Accelera 220 E  (58 gal)"</v>
      </c>
    </row>
    <row r="364" spans="1:1" x14ac:dyDescent="0.25">
      <c r="A364" s="125" t="str">
        <f>"2,     "&amp;'2017 03 15'!C396&amp;",   """&amp;'2017 03 15'!P396&amp;""""</f>
        <v>2,     Stiebel Eltron,   "Accelera 300/WHP 300  (80 gal)"</v>
      </c>
    </row>
    <row r="365" spans="1:1" x14ac:dyDescent="0.25">
      <c r="A365" s="125" t="str">
        <f>"2,     "&amp;'2017 03 15'!C397&amp;",   """&amp;'2017 03 15'!P397&amp;""""</f>
        <v>2,     US Craftmaster,   "HPE2F80HD045VU 102  (80 gal)"</v>
      </c>
    </row>
    <row r="366" spans="1:1" x14ac:dyDescent="0.25">
      <c r="A366" s="125" t="str">
        <f>"2,     "&amp;'2017 03 15'!C398&amp;",   """&amp;'2017 03 15'!P398&amp;""""</f>
        <v>2,     US Craftmaster,   "HPE2K60HD045V  (60 gal)"</v>
      </c>
    </row>
    <row r="367" spans="1:1" x14ac:dyDescent="0.25">
      <c r="A367" s="125" t="str">
        <f>"2,     "&amp;'2017 03 15'!C399&amp;",   """&amp;'2017 03 15'!P399&amp;""""</f>
        <v>2,     US Craftmaster,   "HPE2K80HD045V  (80 gal)"</v>
      </c>
    </row>
    <row r="368" spans="1:1" x14ac:dyDescent="0.25">
      <c r="A368" s="125" t="str">
        <f>"2,     "&amp;'2017 03 15'!C400&amp;",   """&amp;'2017 03 15'!P400&amp;""""</f>
        <v>2,     US Craftmaster,   "HPHE2F50HD045VU 120  (50 gal)"</v>
      </c>
    </row>
    <row r="369" spans="1:1" x14ac:dyDescent="0.25">
      <c r="A369" s="125" t="str">
        <f>"2,     "&amp;'2017 03 15'!C401&amp;",   """&amp;'2017 03 15'!P401&amp;""""</f>
        <v>2,     US Craftmaster,   "HPHE2F66HD045VU 120  (66 gal)"</v>
      </c>
    </row>
    <row r="370" spans="1:1" x14ac:dyDescent="0.25">
      <c r="A370" s="125" t="str">
        <f>"2,     "&amp;'2017 03 15'!C402&amp;",   """&amp;'2017 03 15'!P402&amp;""""</f>
        <v>2,     US Craftmaster,   "HPHE2F80HD045VU 120  (80 gal)"</v>
      </c>
    </row>
    <row r="371" spans="1:1" x14ac:dyDescent="0.25">
      <c r="A371" s="125" t="str">
        <f>"2,     "&amp;'2017 03 15'!C403&amp;",   """&amp;'2017 03 15'!P403&amp;""""</f>
        <v>2,     US Craftmaster,   "HPHE2K50HD045VUN 120  (50 gal)"</v>
      </c>
    </row>
    <row r="372" spans="1:1" x14ac:dyDescent="0.25">
      <c r="A372" s="125" t="str">
        <f>"2,     "&amp;'2017 03 15'!C404&amp;",   """&amp;'2017 03 15'!P404&amp;""""</f>
        <v>2,     US Craftmaster,   "HPHE2K66HD045VUN 120  (66 gal)"</v>
      </c>
    </row>
    <row r="373" spans="1:1" x14ac:dyDescent="0.25">
      <c r="A373" s="125" t="str">
        <f>"2,     "&amp;'2017 03 15'!C405&amp;",   """&amp;'2017 03 15'!P405&amp;""""</f>
        <v>2,     US Craftmaster,   "HPHE2K80HD045VUN 120  (80 gal)"</v>
      </c>
    </row>
    <row r="374" spans="1:1" x14ac:dyDescent="0.25">
      <c r="A374" s="125" t="str">
        <f>"2,     "&amp;'2017 03 15'!C406&amp;",   """&amp;'2017 03 15'!P406&amp;""""</f>
        <v>2,     Whirlpool,   "HPE2K60HD045V  (60 gal)"</v>
      </c>
    </row>
    <row r="375" spans="1:1" x14ac:dyDescent="0.25">
      <c r="A375" s="125" t="str">
        <f>"2,     "&amp;'2017 03 15'!C407&amp;",   """&amp;'2017 03 15'!P407&amp;""""</f>
        <v>2,     Whirlpool,   "HPE2K80HD045V  (80 gal)"</v>
      </c>
    </row>
    <row r="376" spans="1:1" x14ac:dyDescent="0.25">
      <c r="A376" s="125" t="str">
        <f>"2,     "&amp;'2017 03 15'!C408&amp;",   """&amp;'2017 03 15'!P408&amp;""""</f>
        <v>2,     Whirlpool,   "HPHE2K50HD045V 120  (50 gal)"</v>
      </c>
    </row>
    <row r="377" spans="1:1" x14ac:dyDescent="0.25">
      <c r="A377" s="125" t="str">
        <f>"2,     "&amp;'2017 03 15'!C409&amp;",   """&amp;'2017 03 15'!P409&amp;""""</f>
        <v>2,     Whirlpool,   "HPHE2K50HD045VC 120  (50 gal)"</v>
      </c>
    </row>
    <row r="378" spans="1:1" x14ac:dyDescent="0.25">
      <c r="A378" s="125" t="str">
        <f>"2,     "&amp;'2017 03 15'!C410&amp;",   """&amp;'2017 03 15'!P410&amp;""""</f>
        <v>2,     Whirlpool,   "HPHE2K50HD045VN 120  (50 gal)"</v>
      </c>
    </row>
    <row r="379" spans="1:1" x14ac:dyDescent="0.25">
      <c r="A379" s="125" t="str">
        <f>"2,     "&amp;'2017 03 15'!C411&amp;",   """&amp;'2017 03 15'!P411&amp;""""</f>
        <v>2,     Whirlpool,   "HPHE2K66HD045V 120  (66 gal)"</v>
      </c>
    </row>
    <row r="380" spans="1:1" x14ac:dyDescent="0.25">
      <c r="A380" s="125" t="str">
        <f>"2,     "&amp;'2017 03 15'!C412&amp;",   """&amp;'2017 03 15'!P412&amp;""""</f>
        <v>2,     Whirlpool,   "HPHE2K66HD045VC 120  (66 gal)"</v>
      </c>
    </row>
    <row r="381" spans="1:1" x14ac:dyDescent="0.25">
      <c r="A381" s="125" t="str">
        <f>"2,     "&amp;'2017 03 15'!C413&amp;",   """&amp;'2017 03 15'!P413&amp;""""</f>
        <v>2,     Whirlpool,   "HPHE2K80HD045V 120  (80 gal)"</v>
      </c>
    </row>
    <row r="382" spans="1:1" x14ac:dyDescent="0.25">
      <c r="A382" s="125" t="str">
        <f>"2,     "&amp;'2017 03 15'!C414&amp;",   """&amp;'2017 03 15'!P414&amp;""""</f>
        <v>2,     Whirlpool,   "HPHE2K80HD045VC 120  (80 gal)"</v>
      </c>
    </row>
    <row r="383" spans="1:1" x14ac:dyDescent="0.25">
      <c r="A383" s="125" t="str">
        <f>"2,     "&amp;'2017 03 15'!C415&amp;",   """&amp;'2017 03 15'!P415&amp;""""</f>
        <v>2,     Whirlpool,   "HPSE2K50HD045V 100 (WP)  (50 gal)"</v>
      </c>
    </row>
    <row r="384" spans="1:1" x14ac:dyDescent="0.25">
      <c r="A384" s="125" t="str">
        <f>"2,     "&amp;'2017 03 15'!C416&amp;",   """&amp;'2017 03 15'!P416&amp;""""</f>
        <v>2,     Whirlpool,   "HPSE2K50HD045VC 100 (WP)  (50 gal)"</v>
      </c>
    </row>
    <row r="385" spans="1:1" x14ac:dyDescent="0.25">
      <c r="A385" s="125" t="str">
        <f>"2,     "&amp;'2017 03 15'!C417&amp;",   """&amp;'2017 03 15'!P417&amp;""""</f>
        <v>2,     Whirlpool,   "HPSE2K80HD045V  (80 gal)"</v>
      </c>
    </row>
    <row r="386" spans="1:1" x14ac:dyDescent="0.25">
      <c r="A386" s="125" t="str">
        <f>"2,     "&amp;'2017 03 15'!C418&amp;",   """&amp;'2017 03 15'!P418&amp;""""</f>
        <v>2,     Whirlpool,   "HPSE2K80HD045VC  (80 gal)"</v>
      </c>
    </row>
    <row r="387" spans="1:1" x14ac:dyDescent="0.25">
      <c r="A387" s="125" t="str">
        <f>"2,     "&amp;'2017 03 15'!C420&amp;",   """&amp;'2017 03 15'!P420&amp;""""</f>
        <v>2,     (generic),   "UEF 2  (50 gal)"</v>
      </c>
    </row>
    <row r="388" spans="1:1" x14ac:dyDescent="0.25">
      <c r="A388" s="125" t="str">
        <f>"2,     "&amp;'2017 03 15'!C425&amp;",   """&amp;'2017 03 15'!P425&amp;""""</f>
        <v>2,     (generic),   "tier 3  (40+ gal)"</v>
      </c>
    </row>
    <row r="389" spans="1:1" x14ac:dyDescent="0.25">
      <c r="A389" s="125" t="str">
        <f>"2,     "&amp;'2017 03 15'!C426&amp;",   """&amp;'2017 03 15'!P426&amp;""""</f>
        <v>2,     (generic),   "tier 3  (50+ gal)"</v>
      </c>
    </row>
    <row r="390" spans="1:1" x14ac:dyDescent="0.25">
      <c r="A390" s="125" t="str">
        <f>"2,     "&amp;'2017 03 15'!C427&amp;",   """&amp;'2017 03 15'!P427&amp;""""</f>
        <v>2,     (generic),   "tier 3  (65+ gal)"</v>
      </c>
    </row>
    <row r="391" spans="1:1" x14ac:dyDescent="0.25">
      <c r="A391" s="125" t="str">
        <f>"2,     "&amp;'2017 03 15'!C428&amp;",   """&amp;'2017 03 15'!P428&amp;""""</f>
        <v>2,     (generic),   "tier 3  (80+ gal)"</v>
      </c>
    </row>
    <row r="392" spans="1:1" x14ac:dyDescent="0.25">
      <c r="A392" s="125"/>
    </row>
    <row r="393" spans="1:1" x14ac:dyDescent="0.25">
      <c r="A393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99</v>
      </c>
      <c r="B1" t="s">
        <v>100</v>
      </c>
      <c r="C1" t="s">
        <v>101</v>
      </c>
    </row>
    <row r="2" spans="1:3" x14ac:dyDescent="0.25">
      <c r="A2" s="1" t="s">
        <v>6</v>
      </c>
      <c r="B2">
        <v>43</v>
      </c>
      <c r="C2" t="s">
        <v>106</v>
      </c>
    </row>
    <row r="3" spans="1:3" x14ac:dyDescent="0.25">
      <c r="A3" s="1" t="s">
        <v>17</v>
      </c>
      <c r="B3">
        <v>50</v>
      </c>
      <c r="C3" t="s">
        <v>102</v>
      </c>
    </row>
    <row r="4" spans="1:3" x14ac:dyDescent="0.25">
      <c r="A4" s="2" t="s">
        <v>93</v>
      </c>
      <c r="B4">
        <v>60</v>
      </c>
      <c r="C4" t="s">
        <v>103</v>
      </c>
    </row>
    <row r="5" spans="1:3" x14ac:dyDescent="0.25">
      <c r="A5" s="2" t="s">
        <v>98</v>
      </c>
      <c r="B5">
        <v>66</v>
      </c>
      <c r="C5" t="s">
        <v>104</v>
      </c>
    </row>
    <row r="6" spans="1:3" x14ac:dyDescent="0.25">
      <c r="A6" s="2" t="s">
        <v>94</v>
      </c>
      <c r="B6">
        <v>80</v>
      </c>
      <c r="C6" t="s">
        <v>105</v>
      </c>
    </row>
    <row r="7" spans="1:3" x14ac:dyDescent="0.25">
      <c r="A7" s="1" t="s">
        <v>24</v>
      </c>
      <c r="C7" t="s">
        <v>85</v>
      </c>
    </row>
    <row r="8" spans="1:3" ht="14.25" customHeight="1" x14ac:dyDescent="0.25">
      <c r="A8" s="1" t="s">
        <v>25</v>
      </c>
      <c r="C8" t="s">
        <v>86</v>
      </c>
    </row>
    <row r="9" spans="1:3" x14ac:dyDescent="0.25">
      <c r="A9" s="1" t="s">
        <v>32</v>
      </c>
      <c r="C9" t="s">
        <v>91</v>
      </c>
    </row>
    <row r="10" spans="1:3" x14ac:dyDescent="0.25">
      <c r="A10" s="2" t="s">
        <v>88</v>
      </c>
      <c r="C10" t="s">
        <v>90</v>
      </c>
    </row>
    <row r="11" spans="1:3" x14ac:dyDescent="0.25">
      <c r="A11" s="2" t="s">
        <v>95</v>
      </c>
      <c r="C11" t="s">
        <v>215</v>
      </c>
    </row>
    <row r="12" spans="1:3" x14ac:dyDescent="0.25">
      <c r="A12" s="2" t="s">
        <v>96</v>
      </c>
    </row>
    <row r="13" spans="1:3" x14ac:dyDescent="0.25">
      <c r="A13" s="2" t="s">
        <v>97</v>
      </c>
    </row>
    <row r="14" spans="1:3" x14ac:dyDescent="0.25">
      <c r="A14" s="1" t="s">
        <v>39</v>
      </c>
    </row>
    <row r="15" spans="1:3" x14ac:dyDescent="0.25">
      <c r="A15" s="2" t="s">
        <v>89</v>
      </c>
    </row>
    <row r="16" spans="1:3" x14ac:dyDescent="0.25">
      <c r="A16" s="1" t="s">
        <v>46</v>
      </c>
    </row>
    <row r="17" spans="1:1" x14ac:dyDescent="0.25">
      <c r="A17" s="1" t="s">
        <v>50</v>
      </c>
    </row>
    <row r="18" spans="1:1" x14ac:dyDescent="0.25">
      <c r="A18" s="1" t="s">
        <v>214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2024-04-24T22:23:52Z</dcterms:modified>
</cp:coreProperties>
</file>