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Com\CBECC-Com13\Local Work\Batch\"/>
    </mc:Choice>
  </mc:AlternateContent>
  <bookViews>
    <workbookView xWindow="405" yWindow="60" windowWidth="21240" windowHeight="10575"/>
  </bookViews>
  <sheets>
    <sheet name="DevelopmentTesting" sheetId="7" r:id="rId1"/>
    <sheet name="Prototypes" sheetId="1" state="hidden" r:id="rId2"/>
    <sheet name="RulesetImplementation" sheetId="4" state="hidden" r:id="rId3"/>
    <sheet name="HydronicPiping" sheetId="5" state="hidden" r:id="rId4"/>
    <sheet name="IDF" sheetId="6" state="hidden" r:id="rId5"/>
    <sheet name="Sheet3" sheetId="3" r:id="rId6"/>
  </sheets>
  <calcPr calcId="152511"/>
</workbook>
</file>

<file path=xl/calcChain.xml><?xml version="1.0" encoding="utf-8"?>
<calcChain xmlns="http://schemas.openxmlformats.org/spreadsheetml/2006/main">
  <c r="E99" i="7" l="1"/>
  <c r="B99" i="7"/>
  <c r="E98" i="7"/>
  <c r="B98" i="7"/>
  <c r="E97" i="7"/>
  <c r="B97" i="7"/>
  <c r="E96" i="7"/>
  <c r="B96" i="7"/>
  <c r="L17" i="7" l="1"/>
  <c r="L18" i="7" s="1"/>
  <c r="L19" i="7" s="1"/>
  <c r="L20" i="7" s="1"/>
  <c r="L21" i="7" s="1"/>
  <c r="L22" i="7" s="1"/>
  <c r="L23" i="7" s="1"/>
  <c r="L24" i="7" s="1"/>
  <c r="L25" i="7" s="1"/>
  <c r="L27" i="7" s="1"/>
  <c r="L28" i="7" s="1"/>
  <c r="L29" i="7" s="1"/>
  <c r="L30" i="7" s="1"/>
  <c r="O55" i="7"/>
  <c r="M55" i="7"/>
  <c r="O53" i="7" l="1"/>
  <c r="O52" i="7"/>
  <c r="O51" i="7"/>
  <c r="O50" i="7"/>
  <c r="O49" i="7"/>
  <c r="O48" i="7"/>
  <c r="B48" i="7"/>
  <c r="E48" i="7"/>
  <c r="M48" i="7"/>
  <c r="M52" i="7"/>
  <c r="M11" i="7" l="1"/>
  <c r="M47" i="7"/>
  <c r="M49" i="7"/>
  <c r="E49" i="7" s="1"/>
  <c r="M50" i="7"/>
  <c r="E50" i="7" s="1"/>
  <c r="M51" i="7"/>
  <c r="E52" i="7"/>
  <c r="M53" i="7"/>
  <c r="E53" i="7" s="1"/>
  <c r="M54" i="7"/>
  <c r="E54" i="7" s="1"/>
  <c r="M46" i="7"/>
  <c r="E46" i="7" s="1"/>
  <c r="B41" i="7"/>
  <c r="B42" i="7"/>
  <c r="B43" i="7"/>
  <c r="B44" i="7"/>
  <c r="B45" i="7"/>
  <c r="B46" i="7"/>
  <c r="B47" i="7"/>
  <c r="B49" i="7"/>
  <c r="B50" i="7"/>
  <c r="B51" i="7"/>
  <c r="B52" i="7"/>
  <c r="B53" i="7"/>
  <c r="B54" i="7"/>
  <c r="B55" i="7"/>
  <c r="B56" i="7"/>
  <c r="B57" i="7"/>
  <c r="B40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16" i="7"/>
  <c r="M56" i="7"/>
  <c r="E56" i="7" s="1"/>
  <c r="E55" i="7"/>
  <c r="O54" i="7"/>
  <c r="H54" i="7"/>
  <c r="H51" i="7"/>
  <c r="M43" i="7"/>
  <c r="E43" i="7" s="1"/>
  <c r="M44" i="7"/>
  <c r="E47" i="7"/>
  <c r="M57" i="7"/>
  <c r="E57" i="7" s="1"/>
  <c r="Q40" i="7"/>
  <c r="Q41" i="7" s="1"/>
  <c r="R40" i="7"/>
  <c r="S40" i="7"/>
  <c r="T40" i="7"/>
  <c r="T41" i="7" s="1"/>
  <c r="U40" i="7"/>
  <c r="U41" i="7" s="1"/>
  <c r="U42" i="7" s="1"/>
  <c r="U43" i="7" s="1"/>
  <c r="U44" i="7" s="1"/>
  <c r="U45" i="7" s="1"/>
  <c r="U46" i="7" s="1"/>
  <c r="U47" i="7" s="1"/>
  <c r="V40" i="7"/>
  <c r="W40" i="7"/>
  <c r="W41" i="7" s="1"/>
  <c r="W42" i="7" s="1"/>
  <c r="W43" i="7" s="1"/>
  <c r="W44" i="7" s="1"/>
  <c r="W45" i="7" s="1"/>
  <c r="W46" i="7" s="1"/>
  <c r="W47" i="7" s="1"/>
  <c r="X40" i="7"/>
  <c r="X41" i="7" s="1"/>
  <c r="X42" i="7" s="1"/>
  <c r="X43" i="7" s="1"/>
  <c r="X44" i="7" s="1"/>
  <c r="X45" i="7" s="1"/>
  <c r="X46" i="7" s="1"/>
  <c r="X47" i="7" s="1"/>
  <c r="Y40" i="7"/>
  <c r="Y41" i="7" s="1"/>
  <c r="Y42" i="7" s="1"/>
  <c r="Y43" i="7" s="1"/>
  <c r="Y44" i="7" s="1"/>
  <c r="Y45" i="7" s="1"/>
  <c r="Y46" i="7" s="1"/>
  <c r="Y47" i="7" s="1"/>
  <c r="Z40" i="7"/>
  <c r="Z41" i="7" s="1"/>
  <c r="Z42" i="7" s="1"/>
  <c r="Z43" i="7" s="1"/>
  <c r="Z44" i="7" s="1"/>
  <c r="Z45" i="7" s="1"/>
  <c r="Z46" i="7" s="1"/>
  <c r="Z47" i="7" s="1"/>
  <c r="AA40" i="7"/>
  <c r="AA41" i="7" s="1"/>
  <c r="AA42" i="7" s="1"/>
  <c r="AA43" i="7" s="1"/>
  <c r="AA44" i="7" s="1"/>
  <c r="AA45" i="7" s="1"/>
  <c r="AA46" i="7" s="1"/>
  <c r="AA47" i="7" s="1"/>
  <c r="AB40" i="7"/>
  <c r="AB41" i="7" s="1"/>
  <c r="AB42" i="7" s="1"/>
  <c r="AB43" i="7" s="1"/>
  <c r="AB44" i="7" s="1"/>
  <c r="AB45" i="7" s="1"/>
  <c r="AB46" i="7" s="1"/>
  <c r="AB47" i="7" s="1"/>
  <c r="AC40" i="7"/>
  <c r="AC41" i="7" s="1"/>
  <c r="AC42" i="7" s="1"/>
  <c r="AC43" i="7" s="1"/>
  <c r="AC44" i="7" s="1"/>
  <c r="AC45" i="7" s="1"/>
  <c r="AC46" i="7" s="1"/>
  <c r="AC47" i="7" s="1"/>
  <c r="AD40" i="7"/>
  <c r="AD41" i="7" s="1"/>
  <c r="AD42" i="7" s="1"/>
  <c r="AD43" i="7" s="1"/>
  <c r="AE40" i="7"/>
  <c r="AE41" i="7" s="1"/>
  <c r="AE42" i="7" s="1"/>
  <c r="AE43" i="7" s="1"/>
  <c r="AE44" i="7" s="1"/>
  <c r="AE45" i="7" s="1"/>
  <c r="AE46" i="7" s="1"/>
  <c r="AE47" i="7" s="1"/>
  <c r="AF40" i="7"/>
  <c r="AG40" i="7"/>
  <c r="AG41" i="7" s="1"/>
  <c r="AG42" i="7" s="1"/>
  <c r="AG43" i="7" s="1"/>
  <c r="AG44" i="7" s="1"/>
  <c r="AG45" i="7" s="1"/>
  <c r="AG46" i="7" s="1"/>
  <c r="AG47" i="7" s="1"/>
  <c r="AH40" i="7"/>
  <c r="AH41" i="7" s="1"/>
  <c r="AH42" i="7" s="1"/>
  <c r="AH43" i="7" s="1"/>
  <c r="AH44" i="7" s="1"/>
  <c r="AH45" i="7" s="1"/>
  <c r="AH46" i="7" s="1"/>
  <c r="AH47" i="7" s="1"/>
  <c r="AI40" i="7"/>
  <c r="AI41" i="7" s="1"/>
  <c r="AI42" i="7" s="1"/>
  <c r="AI43" i="7" s="1"/>
  <c r="AI44" i="7" s="1"/>
  <c r="AI45" i="7" s="1"/>
  <c r="AI46" i="7" s="1"/>
  <c r="AI47" i="7" s="1"/>
  <c r="AK40" i="7"/>
  <c r="P40" i="7"/>
  <c r="P41" i="7" s="1"/>
  <c r="P42" i="7" s="1"/>
  <c r="P43" i="7" s="1"/>
  <c r="P44" i="7" s="1"/>
  <c r="P45" i="7" s="1"/>
  <c r="P46" i="7" s="1"/>
  <c r="P47" i="7" s="1"/>
  <c r="M34" i="7"/>
  <c r="M33" i="7"/>
  <c r="O47" i="7"/>
  <c r="H47" i="7"/>
  <c r="O46" i="7"/>
  <c r="O45" i="7"/>
  <c r="H45" i="7"/>
  <c r="M45" i="7" s="1"/>
  <c r="E45" i="7" s="1"/>
  <c r="O44" i="7"/>
  <c r="E44" i="7"/>
  <c r="O43" i="7"/>
  <c r="O42" i="7"/>
  <c r="H42" i="7"/>
  <c r="M42" i="7" s="1"/>
  <c r="E42" i="7" s="1"/>
  <c r="O41" i="7"/>
  <c r="L41" i="7"/>
  <c r="L42" i="7" s="1"/>
  <c r="L43" i="7" s="1"/>
  <c r="L44" i="7" s="1"/>
  <c r="L45" i="7" s="1"/>
  <c r="L46" i="7" s="1"/>
  <c r="L47" i="7" s="1"/>
  <c r="H41" i="7"/>
  <c r="M41" i="7" s="1"/>
  <c r="E41" i="7" s="1"/>
  <c r="O40" i="7"/>
  <c r="H40" i="7"/>
  <c r="M40" i="7" s="1"/>
  <c r="E40" i="7" s="1"/>
  <c r="A40" i="7"/>
  <c r="M37" i="7" l="1"/>
  <c r="C48" i="7" s="1"/>
  <c r="AA48" i="7"/>
  <c r="AA49" i="7" s="1"/>
  <c r="AA50" i="7" s="1"/>
  <c r="AA51" i="7" s="1"/>
  <c r="AA52" i="7" s="1"/>
  <c r="AA53" i="7" s="1"/>
  <c r="AE48" i="7"/>
  <c r="AE49" i="7" s="1"/>
  <c r="AE50" i="7" s="1"/>
  <c r="AE51" i="7" s="1"/>
  <c r="AE52" i="7" s="1"/>
  <c r="AE53" i="7" s="1"/>
  <c r="W48" i="7"/>
  <c r="W49" i="7" s="1"/>
  <c r="W50" i="7" s="1"/>
  <c r="W51" i="7" s="1"/>
  <c r="W52" i="7" s="1"/>
  <c r="W53" i="7" s="1"/>
  <c r="L48" i="7"/>
  <c r="A48" i="7" s="1"/>
  <c r="P48" i="7"/>
  <c r="P49" i="7" s="1"/>
  <c r="P50" i="7" s="1"/>
  <c r="P51" i="7" s="1"/>
  <c r="P52" i="7" s="1"/>
  <c r="P53" i="7" s="1"/>
  <c r="AC48" i="7"/>
  <c r="AC49" i="7" s="1"/>
  <c r="AC50" i="7" s="1"/>
  <c r="AC51" i="7" s="1"/>
  <c r="AC52" i="7" s="1"/>
  <c r="AC53" i="7" s="1"/>
  <c r="U48" i="7"/>
  <c r="U49" i="7" s="1"/>
  <c r="U50" i="7" s="1"/>
  <c r="U51" i="7" s="1"/>
  <c r="U52" i="7" s="1"/>
  <c r="U53" i="7" s="1"/>
  <c r="AB48" i="7"/>
  <c r="AB49" i="7" s="1"/>
  <c r="AB50" i="7" s="1"/>
  <c r="AB51" i="7" s="1"/>
  <c r="AB52" i="7" s="1"/>
  <c r="AB53" i="7" s="1"/>
  <c r="AI48" i="7"/>
  <c r="AI49" i="7" s="1"/>
  <c r="AI50" i="7" s="1"/>
  <c r="AI51" i="7" s="1"/>
  <c r="AI52" i="7" s="1"/>
  <c r="AI53" i="7" s="1"/>
  <c r="Z48" i="7"/>
  <c r="Z49" i="7" s="1"/>
  <c r="Z50" i="7" s="1"/>
  <c r="Z51" i="7" s="1"/>
  <c r="Z52" i="7" s="1"/>
  <c r="Z53" i="7" s="1"/>
  <c r="Y48" i="7"/>
  <c r="Y49" i="7" s="1"/>
  <c r="Y50" i="7" s="1"/>
  <c r="Y51" i="7" s="1"/>
  <c r="Y52" i="7" s="1"/>
  <c r="Y53" i="7" s="1"/>
  <c r="AG48" i="7"/>
  <c r="AG49" i="7" s="1"/>
  <c r="AG50" i="7" s="1"/>
  <c r="AG51" i="7" s="1"/>
  <c r="AG52" i="7" s="1"/>
  <c r="AG53" i="7" s="1"/>
  <c r="AH48" i="7"/>
  <c r="AH49" i="7" s="1"/>
  <c r="AH50" i="7" s="1"/>
  <c r="AH51" i="7" s="1"/>
  <c r="AH52" i="7" s="1"/>
  <c r="AH53" i="7" s="1"/>
  <c r="X48" i="7"/>
  <c r="X49" i="7" s="1"/>
  <c r="X50" i="7" s="1"/>
  <c r="X51" i="7" s="1"/>
  <c r="X52" i="7" s="1"/>
  <c r="X53" i="7" s="1"/>
  <c r="Q42" i="7"/>
  <c r="Q43" i="7" s="1"/>
  <c r="Q44" i="7" s="1"/>
  <c r="Q45" i="7" s="1"/>
  <c r="Q46" i="7" s="1"/>
  <c r="Q47" i="7" s="1"/>
  <c r="E51" i="7"/>
  <c r="V41" i="7"/>
  <c r="T42" i="7"/>
  <c r="T43" i="7" s="1"/>
  <c r="T44" i="7" s="1"/>
  <c r="T45" i="7" s="1"/>
  <c r="T46" i="7" s="1"/>
  <c r="T47" i="7" s="1"/>
  <c r="AD44" i="7"/>
  <c r="AK41" i="7"/>
  <c r="AK42" i="7" s="1"/>
  <c r="AK43" i="7" s="1"/>
  <c r="AK44" i="7" s="1"/>
  <c r="AK45" i="7" s="1"/>
  <c r="AK46" i="7" s="1"/>
  <c r="AK47" i="7" s="1"/>
  <c r="R41" i="7"/>
  <c r="R42" i="7" s="1"/>
  <c r="R43" i="7" s="1"/>
  <c r="R44" i="7" s="1"/>
  <c r="R45" i="7" s="1"/>
  <c r="R46" i="7" s="1"/>
  <c r="R47" i="7" s="1"/>
  <c r="S41" i="7"/>
  <c r="S42" i="7" s="1"/>
  <c r="S43" i="7" s="1"/>
  <c r="S44" i="7" s="1"/>
  <c r="S45" i="7" s="1"/>
  <c r="S46" i="7" s="1"/>
  <c r="S47" i="7" s="1"/>
  <c r="AF41" i="7"/>
  <c r="AF42" i="7" s="1"/>
  <c r="AF43" i="7" s="1"/>
  <c r="AF44" i="7" s="1"/>
  <c r="AF45" i="7" s="1"/>
  <c r="AF46" i="7" s="1"/>
  <c r="AF47" i="7" s="1"/>
  <c r="A41" i="7"/>
  <c r="AD17" i="7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V17" i="7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M38" i="7" l="1"/>
  <c r="D48" i="7" s="1"/>
  <c r="C53" i="7"/>
  <c r="C42" i="7"/>
  <c r="C50" i="7"/>
  <c r="C43" i="7"/>
  <c r="C41" i="7"/>
  <c r="C40" i="7"/>
  <c r="C54" i="7"/>
  <c r="C45" i="7"/>
  <c r="C47" i="7"/>
  <c r="C55" i="7"/>
  <c r="C49" i="7"/>
  <c r="C56" i="7"/>
  <c r="C44" i="7"/>
  <c r="C51" i="7"/>
  <c r="C52" i="7"/>
  <c r="C57" i="7"/>
  <c r="C46" i="7"/>
  <c r="AB57" i="7"/>
  <c r="AB54" i="7"/>
  <c r="AB55" i="7" s="1"/>
  <c r="AB56" i="7" s="1"/>
  <c r="X57" i="7"/>
  <c r="X54" i="7"/>
  <c r="X55" i="7" s="1"/>
  <c r="AC54" i="7"/>
  <c r="AC55" i="7" s="1"/>
  <c r="AC57" i="7"/>
  <c r="AH57" i="7"/>
  <c r="AH54" i="7"/>
  <c r="AH55" i="7" s="1"/>
  <c r="P57" i="7"/>
  <c r="P54" i="7"/>
  <c r="P55" i="7" s="1"/>
  <c r="U57" i="7"/>
  <c r="U54" i="7"/>
  <c r="AG57" i="7"/>
  <c r="AG54" i="7"/>
  <c r="AG55" i="7" s="1"/>
  <c r="Y57" i="7"/>
  <c r="Y54" i="7"/>
  <c r="W57" i="7"/>
  <c r="W54" i="7"/>
  <c r="Z57" i="7"/>
  <c r="Z54" i="7"/>
  <c r="Z55" i="7" s="1"/>
  <c r="AE57" i="7"/>
  <c r="AE54" i="7"/>
  <c r="AE55" i="7" s="1"/>
  <c r="AE56" i="7" s="1"/>
  <c r="AI57" i="7"/>
  <c r="AI54" i="7"/>
  <c r="AI55" i="7" s="1"/>
  <c r="AA57" i="7"/>
  <c r="AA54" i="7"/>
  <c r="AA55" i="7" s="1"/>
  <c r="S48" i="7"/>
  <c r="S49" i="7" s="1"/>
  <c r="S50" i="7" s="1"/>
  <c r="S51" i="7" s="1"/>
  <c r="S52" i="7" s="1"/>
  <c r="S53" i="7" s="1"/>
  <c r="L49" i="7"/>
  <c r="L50" i="7" s="1"/>
  <c r="L51" i="7" s="1"/>
  <c r="L52" i="7" s="1"/>
  <c r="L53" i="7" s="1"/>
  <c r="L54" i="7" s="1"/>
  <c r="L55" i="7" s="1"/>
  <c r="AK48" i="7"/>
  <c r="AK49" i="7" s="1"/>
  <c r="AK50" i="7" s="1"/>
  <c r="AK51" i="7" s="1"/>
  <c r="AK52" i="7" s="1"/>
  <c r="AK53" i="7" s="1"/>
  <c r="R49" i="7"/>
  <c r="R50" i="7" s="1"/>
  <c r="R51" i="7" s="1"/>
  <c r="R52" i="7" s="1"/>
  <c r="R53" i="7" s="1"/>
  <c r="R54" i="7" s="1"/>
  <c r="R48" i="7"/>
  <c r="Q48" i="7"/>
  <c r="Q49" i="7" s="1"/>
  <c r="Q50" i="7" s="1"/>
  <c r="Q51" i="7" s="1"/>
  <c r="Q52" i="7" s="1"/>
  <c r="Q53" i="7" s="1"/>
  <c r="AF48" i="7"/>
  <c r="AF49" i="7" s="1"/>
  <c r="AF50" i="7" s="1"/>
  <c r="AF51" i="7" s="1"/>
  <c r="AF52" i="7" s="1"/>
  <c r="AF53" i="7" s="1"/>
  <c r="T48" i="7"/>
  <c r="T49" i="7" s="1"/>
  <c r="T50" i="7" s="1"/>
  <c r="T51" i="7" s="1"/>
  <c r="T52" i="7" s="1"/>
  <c r="T53" i="7" s="1"/>
  <c r="V42" i="7"/>
  <c r="V43" i="7" s="1"/>
  <c r="V44" i="7" s="1"/>
  <c r="V45" i="7" s="1"/>
  <c r="V46" i="7" s="1"/>
  <c r="V47" i="7" s="1"/>
  <c r="V48" i="7" s="1"/>
  <c r="W55" i="7"/>
  <c r="W56" i="7" s="1"/>
  <c r="U55" i="7"/>
  <c r="Y55" i="7"/>
  <c r="AD45" i="7"/>
  <c r="A42" i="7"/>
  <c r="L68" i="7"/>
  <c r="L69" i="7" l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D43" i="7"/>
  <c r="D45" i="7"/>
  <c r="D54" i="7"/>
  <c r="D41" i="7"/>
  <c r="D52" i="7"/>
  <c r="D49" i="7"/>
  <c r="D51" i="7"/>
  <c r="D44" i="7"/>
  <c r="D46" i="7"/>
  <c r="D56" i="7"/>
  <c r="D40" i="7"/>
  <c r="D57" i="7"/>
  <c r="D42" i="7"/>
  <c r="D53" i="7"/>
  <c r="D55" i="7"/>
  <c r="D47" i="7"/>
  <c r="D50" i="7"/>
  <c r="AK57" i="7"/>
  <c r="AK54" i="7"/>
  <c r="AK55" i="7" s="1"/>
  <c r="Q57" i="7"/>
  <c r="Q54" i="7"/>
  <c r="Q55" i="7" s="1"/>
  <c r="S57" i="7"/>
  <c r="S54" i="7"/>
  <c r="S55" i="7" s="1"/>
  <c r="T57" i="7"/>
  <c r="T54" i="7"/>
  <c r="T55" i="7" s="1"/>
  <c r="R57" i="7"/>
  <c r="AF57" i="7"/>
  <c r="AF54" i="7"/>
  <c r="AF55" i="7" s="1"/>
  <c r="AG56" i="7"/>
  <c r="AA56" i="7"/>
  <c r="AF56" i="7"/>
  <c r="AI56" i="7"/>
  <c r="AH56" i="7"/>
  <c r="P56" i="7"/>
  <c r="AK56" i="7"/>
  <c r="Y56" i="7"/>
  <c r="Z56" i="7"/>
  <c r="AC56" i="7"/>
  <c r="Q56" i="7"/>
  <c r="U56" i="7"/>
  <c r="R55" i="7"/>
  <c r="X56" i="7"/>
  <c r="AD46" i="7"/>
  <c r="A43" i="7"/>
  <c r="AB12" i="7"/>
  <c r="AZ16" i="7" s="1"/>
  <c r="AO15" i="7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Q11" i="7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B17" i="7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67" i="7"/>
  <c r="AB68" i="7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B84" i="7" s="1"/>
  <c r="AB85" i="7" s="1"/>
  <c r="AB86" i="7" s="1"/>
  <c r="AB87" i="7" s="1"/>
  <c r="AB88" i="7" s="1"/>
  <c r="AB89" i="7" s="1"/>
  <c r="AB90" i="7" s="1"/>
  <c r="AB91" i="7" s="1"/>
  <c r="AB92" i="7" s="1"/>
  <c r="AB93" i="7" s="1"/>
  <c r="AB94" i="7" s="1"/>
  <c r="AB95" i="7" s="1"/>
  <c r="AB96" i="7" s="1"/>
  <c r="AB97" i="7" s="1"/>
  <c r="AB98" i="7" s="1"/>
  <c r="AB99" i="7" s="1"/>
  <c r="AB109" i="7"/>
  <c r="AB110" i="7" s="1"/>
  <c r="L97" i="7" l="1"/>
  <c r="A96" i="7"/>
  <c r="A54" i="7"/>
  <c r="R56" i="7"/>
  <c r="S56" i="7"/>
  <c r="T56" i="7"/>
  <c r="AD47" i="7"/>
  <c r="AD48" i="7" s="1"/>
  <c r="V49" i="7"/>
  <c r="A44" i="7"/>
  <c r="AS44" i="7"/>
  <c r="AW46" i="7"/>
  <c r="BC44" i="7"/>
  <c r="BB15" i="7"/>
  <c r="BC15" i="7" s="1"/>
  <c r="BD15" i="7" s="1"/>
  <c r="BE15" i="7" s="1"/>
  <c r="BF15" i="7" s="1"/>
  <c r="BG15" i="7" s="1"/>
  <c r="BH15" i="7" s="1"/>
  <c r="BI15" i="7" s="1"/>
  <c r="BJ15" i="7" s="1"/>
  <c r="BK15" i="7" s="1"/>
  <c r="AK109" i="7"/>
  <c r="AK110" i="7" s="1"/>
  <c r="AI109" i="7"/>
  <c r="AI110" i="7" s="1"/>
  <c r="AH109" i="7"/>
  <c r="AH110" i="7" s="1"/>
  <c r="AG109" i="7"/>
  <c r="AG110" i="7" s="1"/>
  <c r="AF109" i="7"/>
  <c r="AF110" i="7" s="1"/>
  <c r="AE109" i="7"/>
  <c r="AE110" i="7" s="1"/>
  <c r="AD109" i="7"/>
  <c r="AD110" i="7" s="1"/>
  <c r="AC109" i="7"/>
  <c r="AC110" i="7" s="1"/>
  <c r="AA109" i="7"/>
  <c r="AA110" i="7" s="1"/>
  <c r="Z109" i="7"/>
  <c r="Z110" i="7" s="1"/>
  <c r="Y109" i="7"/>
  <c r="Y110" i="7" s="1"/>
  <c r="X109" i="7"/>
  <c r="X110" i="7" s="1"/>
  <c r="W109" i="7"/>
  <c r="W110" i="7" s="1"/>
  <c r="V109" i="7"/>
  <c r="V110" i="7" s="1"/>
  <c r="U109" i="7"/>
  <c r="U110" i="7" s="1"/>
  <c r="T109" i="7"/>
  <c r="T110" i="7" s="1"/>
  <c r="Q109" i="7"/>
  <c r="Q110" i="7" s="1"/>
  <c r="R109" i="7"/>
  <c r="R110" i="7" s="1"/>
  <c r="S109" i="7"/>
  <c r="S110" i="7" s="1"/>
  <c r="P109" i="7"/>
  <c r="P110" i="7" s="1"/>
  <c r="AK67" i="7"/>
  <c r="AK68" i="7" s="1"/>
  <c r="AK69" i="7" s="1"/>
  <c r="AK70" i="7" s="1"/>
  <c r="AK71" i="7" s="1"/>
  <c r="AK72" i="7" s="1"/>
  <c r="AK73" i="7" s="1"/>
  <c r="AK74" i="7" s="1"/>
  <c r="AK75" i="7" s="1"/>
  <c r="AK76" i="7" s="1"/>
  <c r="AK77" i="7" s="1"/>
  <c r="AK78" i="7" s="1"/>
  <c r="AK79" i="7" s="1"/>
  <c r="AK80" i="7" s="1"/>
  <c r="AK81" i="7" s="1"/>
  <c r="AK82" i="7" s="1"/>
  <c r="AK83" i="7" s="1"/>
  <c r="AK84" i="7" s="1"/>
  <c r="AK85" i="7" s="1"/>
  <c r="AK86" i="7" s="1"/>
  <c r="AK87" i="7" s="1"/>
  <c r="AK88" i="7" s="1"/>
  <c r="AK89" i="7" s="1"/>
  <c r="AK90" i="7" s="1"/>
  <c r="AK91" i="7" s="1"/>
  <c r="AK92" i="7" s="1"/>
  <c r="AK93" i="7" s="1"/>
  <c r="AK94" i="7" s="1"/>
  <c r="AK95" i="7" s="1"/>
  <c r="AK96" i="7" s="1"/>
  <c r="AK97" i="7" s="1"/>
  <c r="AK98" i="7" s="1"/>
  <c r="AI67" i="7"/>
  <c r="AI68" i="7" s="1"/>
  <c r="AI69" i="7" s="1"/>
  <c r="AI70" i="7" s="1"/>
  <c r="AI71" i="7" s="1"/>
  <c r="AI72" i="7" s="1"/>
  <c r="AI73" i="7" s="1"/>
  <c r="AI74" i="7" s="1"/>
  <c r="AI75" i="7" s="1"/>
  <c r="AI76" i="7" s="1"/>
  <c r="AI77" i="7" s="1"/>
  <c r="AI78" i="7" s="1"/>
  <c r="AI79" i="7" s="1"/>
  <c r="AI80" i="7" s="1"/>
  <c r="AI81" i="7" s="1"/>
  <c r="AI82" i="7" s="1"/>
  <c r="AI83" i="7" s="1"/>
  <c r="AI84" i="7" s="1"/>
  <c r="AI85" i="7" s="1"/>
  <c r="AI86" i="7" s="1"/>
  <c r="AI87" i="7" s="1"/>
  <c r="AI88" i="7" s="1"/>
  <c r="AI89" i="7" s="1"/>
  <c r="AI90" i="7" s="1"/>
  <c r="AI91" i="7" s="1"/>
  <c r="AI92" i="7" s="1"/>
  <c r="AI93" i="7" s="1"/>
  <c r="AI94" i="7" s="1"/>
  <c r="AI95" i="7" s="1"/>
  <c r="AI96" i="7" s="1"/>
  <c r="AI97" i="7" s="1"/>
  <c r="AH67" i="7"/>
  <c r="AH68" i="7" s="1"/>
  <c r="AH69" i="7" s="1"/>
  <c r="AH70" i="7" s="1"/>
  <c r="AH71" i="7" s="1"/>
  <c r="AH72" i="7" s="1"/>
  <c r="AH73" i="7" s="1"/>
  <c r="AH74" i="7" s="1"/>
  <c r="AH75" i="7" s="1"/>
  <c r="AH76" i="7" s="1"/>
  <c r="AH77" i="7" s="1"/>
  <c r="AH78" i="7" s="1"/>
  <c r="AH79" i="7" s="1"/>
  <c r="AH80" i="7" s="1"/>
  <c r="AH81" i="7" s="1"/>
  <c r="AH82" i="7" s="1"/>
  <c r="AH83" i="7" s="1"/>
  <c r="AH84" i="7" s="1"/>
  <c r="AH85" i="7" s="1"/>
  <c r="AH86" i="7" s="1"/>
  <c r="AH87" i="7" s="1"/>
  <c r="AH88" i="7" s="1"/>
  <c r="AH89" i="7" s="1"/>
  <c r="AH90" i="7" s="1"/>
  <c r="AH91" i="7" s="1"/>
  <c r="AH92" i="7" s="1"/>
  <c r="AH93" i="7" s="1"/>
  <c r="AH94" i="7" s="1"/>
  <c r="AH95" i="7" s="1"/>
  <c r="AH96" i="7" s="1"/>
  <c r="AH97" i="7" s="1"/>
  <c r="AH98" i="7" s="1"/>
  <c r="AH99" i="7" s="1"/>
  <c r="AG67" i="7"/>
  <c r="AG68" i="7" s="1"/>
  <c r="AG69" i="7" s="1"/>
  <c r="AG70" i="7" s="1"/>
  <c r="AG71" i="7" s="1"/>
  <c r="AG72" i="7" s="1"/>
  <c r="AG73" i="7" s="1"/>
  <c r="AG74" i="7" s="1"/>
  <c r="AG75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87" i="7" s="1"/>
  <c r="AG88" i="7" s="1"/>
  <c r="AG89" i="7" s="1"/>
  <c r="AG90" i="7" s="1"/>
  <c r="AG91" i="7" s="1"/>
  <c r="AG92" i="7" s="1"/>
  <c r="AG93" i="7" s="1"/>
  <c r="AG94" i="7" s="1"/>
  <c r="AG95" i="7" s="1"/>
  <c r="AG96" i="7" s="1"/>
  <c r="AF67" i="7"/>
  <c r="AF68" i="7" s="1"/>
  <c r="AF69" i="7" s="1"/>
  <c r="AF70" i="7" s="1"/>
  <c r="AF71" i="7" s="1"/>
  <c r="AF72" i="7" s="1"/>
  <c r="AF73" i="7" s="1"/>
  <c r="AF74" i="7" s="1"/>
  <c r="AF75" i="7" s="1"/>
  <c r="AF76" i="7" s="1"/>
  <c r="AF77" i="7" s="1"/>
  <c r="AF78" i="7" s="1"/>
  <c r="AF79" i="7" s="1"/>
  <c r="AF80" i="7" s="1"/>
  <c r="AF81" i="7" s="1"/>
  <c r="AF82" i="7" s="1"/>
  <c r="AF83" i="7" s="1"/>
  <c r="AF84" i="7" s="1"/>
  <c r="AF85" i="7" s="1"/>
  <c r="AF86" i="7" s="1"/>
  <c r="AF87" i="7" s="1"/>
  <c r="AF88" i="7" s="1"/>
  <c r="AF89" i="7" s="1"/>
  <c r="AF90" i="7" s="1"/>
  <c r="AF91" i="7" s="1"/>
  <c r="AF92" i="7" s="1"/>
  <c r="AF93" i="7" s="1"/>
  <c r="AF94" i="7" s="1"/>
  <c r="AF95" i="7" s="1"/>
  <c r="AF96" i="7" s="1"/>
  <c r="AF97" i="7" s="1"/>
  <c r="AE67" i="7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D67" i="7"/>
  <c r="AC67" i="7"/>
  <c r="AC68" i="7" s="1"/>
  <c r="AC69" i="7" s="1"/>
  <c r="AC70" i="7" s="1"/>
  <c r="AC71" i="7" s="1"/>
  <c r="AC72" i="7" s="1"/>
  <c r="AC73" i="7" s="1"/>
  <c r="AC74" i="7" s="1"/>
  <c r="AC75" i="7" s="1"/>
  <c r="AC76" i="7" s="1"/>
  <c r="AC77" i="7" s="1"/>
  <c r="AC78" i="7" s="1"/>
  <c r="AC79" i="7" s="1"/>
  <c r="AC80" i="7" s="1"/>
  <c r="AC81" i="7" s="1"/>
  <c r="AC82" i="7" s="1"/>
  <c r="AC83" i="7" s="1"/>
  <c r="AC84" i="7" s="1"/>
  <c r="AC85" i="7" s="1"/>
  <c r="AC86" i="7" s="1"/>
  <c r="AC87" i="7" s="1"/>
  <c r="AC88" i="7" s="1"/>
  <c r="AC89" i="7" s="1"/>
  <c r="AC90" i="7" s="1"/>
  <c r="AC91" i="7" s="1"/>
  <c r="AC92" i="7" s="1"/>
  <c r="AC93" i="7" s="1"/>
  <c r="AC94" i="7" s="1"/>
  <c r="AC95" i="7" s="1"/>
  <c r="AC96" i="7" s="1"/>
  <c r="AC97" i="7" s="1"/>
  <c r="AC98" i="7" s="1"/>
  <c r="AC99" i="7" s="1"/>
  <c r="BA99" i="7" s="1"/>
  <c r="AA67" i="7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Z67" i="7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Y67" i="7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X67" i="7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W67" i="7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V67" i="7"/>
  <c r="U67" i="7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AS99" i="7" s="1"/>
  <c r="T67" i="7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AR99" i="7" s="1"/>
  <c r="S67" i="7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R67" i="7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AP99" i="7" s="1"/>
  <c r="Q67" i="7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P67" i="7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O90" i="7"/>
  <c r="M90" i="7"/>
  <c r="E90" i="7" s="1"/>
  <c r="O89" i="7"/>
  <c r="M89" i="7"/>
  <c r="E89" i="7" s="1"/>
  <c r="O88" i="7"/>
  <c r="M88" i="7"/>
  <c r="E88" i="7" s="1"/>
  <c r="O87" i="7"/>
  <c r="M87" i="7"/>
  <c r="E87" i="7" s="1"/>
  <c r="O86" i="7"/>
  <c r="M86" i="7"/>
  <c r="E86" i="7" s="1"/>
  <c r="O85" i="7"/>
  <c r="M85" i="7"/>
  <c r="E85" i="7" s="1"/>
  <c r="O84" i="7"/>
  <c r="M84" i="7"/>
  <c r="E84" i="7" s="1"/>
  <c r="O83" i="7"/>
  <c r="M83" i="7"/>
  <c r="E83" i="7" s="1"/>
  <c r="AF12" i="7"/>
  <c r="AG12" i="7"/>
  <c r="AH12" i="7"/>
  <c r="AI12" i="7"/>
  <c r="AJ12" i="7"/>
  <c r="AK12" i="7"/>
  <c r="AL12" i="7"/>
  <c r="AM12" i="7"/>
  <c r="AE12" i="7"/>
  <c r="Q12" i="7"/>
  <c r="R12" i="7"/>
  <c r="S12" i="7"/>
  <c r="T12" i="7"/>
  <c r="U12" i="7"/>
  <c r="V12" i="7"/>
  <c r="W12" i="7"/>
  <c r="X12" i="7"/>
  <c r="Y12" i="7"/>
  <c r="AW49" i="7" s="1"/>
  <c r="Z12" i="7"/>
  <c r="AA12" i="7"/>
  <c r="AC12" i="7"/>
  <c r="AD12" i="7"/>
  <c r="P12" i="7"/>
  <c r="AK17" i="7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G17" i="7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H17" i="7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F17" i="7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J16" i="7"/>
  <c r="AL16" i="7"/>
  <c r="AM16" i="7"/>
  <c r="AI17" i="7"/>
  <c r="AI18" i="7" s="1"/>
  <c r="AI19" i="7" s="1"/>
  <c r="AI20" i="7" s="1"/>
  <c r="AI21" i="7" s="1"/>
  <c r="AI22" i="7" s="1"/>
  <c r="AI23" i="7" s="1"/>
  <c r="AI24" i="7" s="1"/>
  <c r="AI25" i="7" s="1"/>
  <c r="AI26" i="7" s="1"/>
  <c r="AI27" i="7" s="1"/>
  <c r="AI28" i="7" s="1"/>
  <c r="AI29" i="7" s="1"/>
  <c r="AI30" i="7" s="1"/>
  <c r="W17" i="7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Q17" i="7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R17" i="7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S17" i="7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T17" i="7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P17" i="7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AX97" i="7" l="1"/>
  <c r="Z98" i="7"/>
  <c r="Z99" i="7" s="1"/>
  <c r="AX99" i="7" s="1"/>
  <c r="AX48" i="7"/>
  <c r="AX96" i="7"/>
  <c r="AX98" i="7"/>
  <c r="AQ99" i="7"/>
  <c r="AO48" i="7"/>
  <c r="AO96" i="7"/>
  <c r="BE48" i="7"/>
  <c r="AW56" i="7"/>
  <c r="BC99" i="7"/>
  <c r="AN48" i="7"/>
  <c r="AN96" i="7"/>
  <c r="AN97" i="7"/>
  <c r="AN98" i="7"/>
  <c r="AT48" i="7"/>
  <c r="AT97" i="7"/>
  <c r="AT96" i="7"/>
  <c r="AT99" i="7"/>
  <c r="AT98" i="7"/>
  <c r="AU97" i="7"/>
  <c r="W98" i="7"/>
  <c r="W99" i="7" s="1"/>
  <c r="AU99" i="7" s="1"/>
  <c r="BD97" i="7"/>
  <c r="AF98" i="7"/>
  <c r="AF99" i="7" s="1"/>
  <c r="BD99" i="7" s="1"/>
  <c r="AQ56" i="7"/>
  <c r="BF48" i="7"/>
  <c r="BF96" i="7"/>
  <c r="BF97" i="7"/>
  <c r="BF98" i="7"/>
  <c r="AY99" i="7"/>
  <c r="AW48" i="7"/>
  <c r="AW96" i="7"/>
  <c r="AW97" i="7"/>
  <c r="AW98" i="7"/>
  <c r="AV97" i="7"/>
  <c r="BC48" i="7"/>
  <c r="BC96" i="7"/>
  <c r="BC97" i="7"/>
  <c r="BC98" i="7"/>
  <c r="AU48" i="7"/>
  <c r="AU96" i="7"/>
  <c r="AU98" i="7"/>
  <c r="AS48" i="7"/>
  <c r="AS96" i="7"/>
  <c r="AS97" i="7"/>
  <c r="AS98" i="7"/>
  <c r="BI48" i="7"/>
  <c r="BI96" i="7"/>
  <c r="BI97" i="7"/>
  <c r="AN99" i="7"/>
  <c r="AV96" i="7"/>
  <c r="X97" i="7"/>
  <c r="X98" i="7" s="1"/>
  <c r="X99" i="7" s="1"/>
  <c r="AV99" i="7" s="1"/>
  <c r="BE96" i="7"/>
  <c r="AG97" i="7"/>
  <c r="AG98" i="7" s="1"/>
  <c r="AG99" i="7" s="1"/>
  <c r="BE99" i="7" s="1"/>
  <c r="AY97" i="7"/>
  <c r="AY96" i="7"/>
  <c r="AY98" i="7"/>
  <c r="AQ97" i="7"/>
  <c r="AQ96" i="7"/>
  <c r="AQ98" i="7"/>
  <c r="BG56" i="7"/>
  <c r="BG96" i="7"/>
  <c r="BG98" i="7"/>
  <c r="BG97" i="7"/>
  <c r="AI98" i="7"/>
  <c r="AI99" i="7" s="1"/>
  <c r="BG99" i="7" s="1"/>
  <c r="AP48" i="7"/>
  <c r="AP96" i="7"/>
  <c r="AP98" i="7"/>
  <c r="AP97" i="7"/>
  <c r="BI98" i="7"/>
  <c r="AK99" i="7"/>
  <c r="BI99" i="7" s="1"/>
  <c r="AP55" i="7"/>
  <c r="BD96" i="7"/>
  <c r="BD98" i="7"/>
  <c r="BB96" i="7"/>
  <c r="BB98" i="7"/>
  <c r="BB99" i="7"/>
  <c r="BB97" i="7"/>
  <c r="BA48" i="7"/>
  <c r="BA96" i="7"/>
  <c r="BA97" i="7"/>
  <c r="BA98" i="7"/>
  <c r="AR48" i="7"/>
  <c r="AR97" i="7"/>
  <c r="AR96" i="7"/>
  <c r="AR98" i="7"/>
  <c r="BH96" i="7"/>
  <c r="AO97" i="7"/>
  <c r="Q98" i="7"/>
  <c r="Q99" i="7" s="1"/>
  <c r="AO99" i="7" s="1"/>
  <c r="AW99" i="7"/>
  <c r="BF99" i="7"/>
  <c r="A97" i="7"/>
  <c r="L98" i="7"/>
  <c r="AN44" i="7"/>
  <c r="BF44" i="7"/>
  <c r="BB46" i="7"/>
  <c r="BB48" i="7"/>
  <c r="AY45" i="7"/>
  <c r="AY48" i="7"/>
  <c r="BG46" i="7"/>
  <c r="BG48" i="7"/>
  <c r="AX45" i="7"/>
  <c r="A56" i="7"/>
  <c r="A55" i="7"/>
  <c r="AQ43" i="7"/>
  <c r="AQ48" i="7"/>
  <c r="BI56" i="7"/>
  <c r="AV56" i="7"/>
  <c r="AV48" i="7"/>
  <c r="BD43" i="7"/>
  <c r="BD48" i="7"/>
  <c r="BE44" i="7"/>
  <c r="AL17" i="7"/>
  <c r="AL18" i="7" s="1"/>
  <c r="AL19" i="7" s="1"/>
  <c r="AL20" i="7" s="1"/>
  <c r="AL21" i="7" s="1"/>
  <c r="AL22" i="7" s="1"/>
  <c r="AL23" i="7" s="1"/>
  <c r="AL24" i="7" s="1"/>
  <c r="AL25" i="7" s="1"/>
  <c r="AL26" i="7" s="1"/>
  <c r="AL27" i="7" s="1"/>
  <c r="AL28" i="7" s="1"/>
  <c r="AL29" i="7" s="1"/>
  <c r="AL30" i="7" s="1"/>
  <c r="AL40" i="7"/>
  <c r="AL41" i="7" s="1"/>
  <c r="AL42" i="7" s="1"/>
  <c r="AL43" i="7" s="1"/>
  <c r="AL44" i="7" s="1"/>
  <c r="AL45" i="7" s="1"/>
  <c r="AL46" i="7" s="1"/>
  <c r="AL47" i="7" s="1"/>
  <c r="AR41" i="7"/>
  <c r="AR40" i="7"/>
  <c r="AR42" i="7"/>
  <c r="AR54" i="7"/>
  <c r="AR43" i="7"/>
  <c r="BG49" i="7"/>
  <c r="AX40" i="7"/>
  <c r="AX41" i="7"/>
  <c r="AX42" i="7"/>
  <c r="AX43" i="7"/>
  <c r="AX54" i="7"/>
  <c r="AX55" i="7"/>
  <c r="AX44" i="7"/>
  <c r="AP40" i="7"/>
  <c r="AP41" i="7"/>
  <c r="AP54" i="7"/>
  <c r="AP42" i="7"/>
  <c r="BF40" i="7"/>
  <c r="BF41" i="7"/>
  <c r="BF42" i="7"/>
  <c r="BF54" i="7"/>
  <c r="BF55" i="7"/>
  <c r="BF43" i="7"/>
  <c r="AP56" i="7"/>
  <c r="AY56" i="7"/>
  <c r="AW43" i="7"/>
  <c r="AW40" i="7"/>
  <c r="AW41" i="7"/>
  <c r="AW42" i="7"/>
  <c r="AW44" i="7"/>
  <c r="AW54" i="7"/>
  <c r="AW45" i="7"/>
  <c r="AW55" i="7"/>
  <c r="AO40" i="7"/>
  <c r="AO41" i="7"/>
  <c r="AO54" i="7"/>
  <c r="AO42" i="7"/>
  <c r="AO43" i="7"/>
  <c r="AO55" i="7"/>
  <c r="BE40" i="7"/>
  <c r="BE41" i="7"/>
  <c r="BE54" i="7"/>
  <c r="BE42" i="7"/>
  <c r="BE43" i="7"/>
  <c r="BE55" i="7"/>
  <c r="AP43" i="7"/>
  <c r="BE56" i="7"/>
  <c r="BF56" i="7"/>
  <c r="BA41" i="7"/>
  <c r="BA42" i="7"/>
  <c r="BA40" i="7"/>
  <c r="BA54" i="7"/>
  <c r="BA43" i="7"/>
  <c r="BA44" i="7"/>
  <c r="BA55" i="7"/>
  <c r="BA56" i="7"/>
  <c r="AU41" i="7"/>
  <c r="AU40" i="7"/>
  <c r="AU55" i="7"/>
  <c r="AU54" i="7"/>
  <c r="AU42" i="7"/>
  <c r="AU56" i="7"/>
  <c r="AU43" i="7"/>
  <c r="BK40" i="7"/>
  <c r="BK42" i="7"/>
  <c r="AU44" i="7"/>
  <c r="AR55" i="7"/>
  <c r="AX56" i="7"/>
  <c r="AO56" i="7"/>
  <c r="AN40" i="7"/>
  <c r="AN41" i="7"/>
  <c r="AN42" i="7"/>
  <c r="AN54" i="7"/>
  <c r="AN43" i="7"/>
  <c r="AN55" i="7"/>
  <c r="AT22" i="7"/>
  <c r="AT44" i="7"/>
  <c r="AT45" i="7"/>
  <c r="AT40" i="7"/>
  <c r="AT42" i="7"/>
  <c r="AT43" i="7"/>
  <c r="AT41" i="7"/>
  <c r="AT46" i="7"/>
  <c r="AT47" i="7"/>
  <c r="AO44" i="7"/>
  <c r="AR44" i="7"/>
  <c r="AR56" i="7"/>
  <c r="AN56" i="7"/>
  <c r="BH41" i="7"/>
  <c r="BH40" i="7"/>
  <c r="AJ17" i="7"/>
  <c r="AJ18" i="7" s="1"/>
  <c r="AJ19" i="7" s="1"/>
  <c r="AJ20" i="7" s="1"/>
  <c r="AJ21" i="7" s="1"/>
  <c r="AJ22" i="7" s="1"/>
  <c r="AJ23" i="7" s="1"/>
  <c r="AJ24" i="7" s="1"/>
  <c r="AJ25" i="7" s="1"/>
  <c r="AJ26" i="7" s="1"/>
  <c r="AJ27" i="7" s="1"/>
  <c r="AJ28" i="7" s="1"/>
  <c r="AJ29" i="7" s="1"/>
  <c r="AJ30" i="7" s="1"/>
  <c r="AJ40" i="7"/>
  <c r="AJ41" i="7" s="1"/>
  <c r="AJ42" i="7" s="1"/>
  <c r="AJ43" i="7" s="1"/>
  <c r="AJ44" i="7" s="1"/>
  <c r="AJ45" i="7" s="1"/>
  <c r="AJ46" i="7" s="1"/>
  <c r="AJ47" i="7" s="1"/>
  <c r="AY40" i="7"/>
  <c r="AY42" i="7"/>
  <c r="AY41" i="7"/>
  <c r="AY54" i="7"/>
  <c r="AY43" i="7"/>
  <c r="AY44" i="7"/>
  <c r="AY55" i="7"/>
  <c r="AQ40" i="7"/>
  <c r="AQ41" i="7"/>
  <c r="AQ54" i="7"/>
  <c r="AQ42" i="7"/>
  <c r="BG43" i="7"/>
  <c r="BG40" i="7"/>
  <c r="BG41" i="7"/>
  <c r="BG42" i="7"/>
  <c r="BG44" i="7"/>
  <c r="BG54" i="7"/>
  <c r="BG55" i="7"/>
  <c r="BG45" i="7"/>
  <c r="AV40" i="7"/>
  <c r="AV41" i="7"/>
  <c r="AV54" i="7"/>
  <c r="AV42" i="7"/>
  <c r="AV43" i="7"/>
  <c r="AV55" i="7"/>
  <c r="BC16" i="7"/>
  <c r="BC40" i="7"/>
  <c r="BC41" i="7"/>
  <c r="BC42" i="7"/>
  <c r="BC55" i="7"/>
  <c r="BC54" i="7"/>
  <c r="BC56" i="7"/>
  <c r="BC43" i="7"/>
  <c r="BD40" i="7"/>
  <c r="BD54" i="7"/>
  <c r="BD41" i="7"/>
  <c r="BD42" i="7"/>
  <c r="BD55" i="7"/>
  <c r="AM17" i="7"/>
  <c r="AM18" i="7" s="1"/>
  <c r="AM19" i="7" s="1"/>
  <c r="AM20" i="7" s="1"/>
  <c r="AM21" i="7" s="1"/>
  <c r="AM22" i="7" s="1"/>
  <c r="AM23" i="7" s="1"/>
  <c r="AM24" i="7" s="1"/>
  <c r="AM25" i="7" s="1"/>
  <c r="AM26" i="7" s="1"/>
  <c r="AM27" i="7" s="1"/>
  <c r="AM28" i="7" s="1"/>
  <c r="AM29" i="7" s="1"/>
  <c r="AM30" i="7" s="1"/>
  <c r="AM40" i="7"/>
  <c r="AM41" i="7" s="1"/>
  <c r="AM42" i="7" s="1"/>
  <c r="AM43" i="7" s="1"/>
  <c r="BB40" i="7"/>
  <c r="BB41" i="7"/>
  <c r="BB42" i="7"/>
  <c r="BB43" i="7"/>
  <c r="BB44" i="7"/>
  <c r="BB45" i="7"/>
  <c r="AS40" i="7"/>
  <c r="AS41" i="7"/>
  <c r="AS54" i="7"/>
  <c r="AS42" i="7"/>
  <c r="AS55" i="7"/>
  <c r="AS43" i="7"/>
  <c r="BI40" i="7"/>
  <c r="BI41" i="7"/>
  <c r="BI54" i="7"/>
  <c r="BI55" i="7"/>
  <c r="BI42" i="7"/>
  <c r="AV44" i="7"/>
  <c r="BA45" i="7"/>
  <c r="BI43" i="7"/>
  <c r="AQ55" i="7"/>
  <c r="AS56" i="7"/>
  <c r="BD56" i="7"/>
  <c r="BB47" i="7"/>
  <c r="V50" i="7"/>
  <c r="AT49" i="7"/>
  <c r="AW53" i="7"/>
  <c r="AW52" i="7"/>
  <c r="BA49" i="7"/>
  <c r="AY49" i="7"/>
  <c r="AX49" i="7"/>
  <c r="BG52" i="7"/>
  <c r="BG53" i="7"/>
  <c r="AR45" i="7"/>
  <c r="BI44" i="7"/>
  <c r="AQ44" i="7"/>
  <c r="BG51" i="7"/>
  <c r="BG47" i="7"/>
  <c r="AP44" i="7"/>
  <c r="AX46" i="7"/>
  <c r="BF45" i="7"/>
  <c r="BH46" i="7"/>
  <c r="BE45" i="7"/>
  <c r="BA46" i="7"/>
  <c r="AW47" i="7"/>
  <c r="AW51" i="7"/>
  <c r="AV45" i="7"/>
  <c r="AY46" i="7"/>
  <c r="AN45" i="7"/>
  <c r="AO45" i="7"/>
  <c r="BD44" i="7"/>
  <c r="A45" i="7"/>
  <c r="BC45" i="7"/>
  <c r="AU45" i="7"/>
  <c r="AS45" i="7"/>
  <c r="AJ109" i="7"/>
  <c r="AJ110" i="7" s="1"/>
  <c r="AJ67" i="7"/>
  <c r="AJ68" i="7" s="1"/>
  <c r="AJ69" i="7" s="1"/>
  <c r="AJ70" i="7" s="1"/>
  <c r="AJ71" i="7" s="1"/>
  <c r="AJ72" i="7" s="1"/>
  <c r="AJ73" i="7" s="1"/>
  <c r="AJ74" i="7" s="1"/>
  <c r="AJ75" i="7" s="1"/>
  <c r="AJ76" i="7" s="1"/>
  <c r="AJ77" i="7" s="1"/>
  <c r="AJ78" i="7" s="1"/>
  <c r="AJ79" i="7" s="1"/>
  <c r="AJ80" i="7" s="1"/>
  <c r="AJ81" i="7" s="1"/>
  <c r="AJ82" i="7" s="1"/>
  <c r="AJ83" i="7" s="1"/>
  <c r="AJ84" i="7" s="1"/>
  <c r="AJ85" i="7" s="1"/>
  <c r="AJ86" i="7" s="1"/>
  <c r="AJ87" i="7" s="1"/>
  <c r="AJ88" i="7" s="1"/>
  <c r="AJ89" i="7" s="1"/>
  <c r="AJ90" i="7" s="1"/>
  <c r="AJ91" i="7" s="1"/>
  <c r="AJ92" i="7" s="1"/>
  <c r="AJ93" i="7" s="1"/>
  <c r="AJ94" i="7" s="1"/>
  <c r="AJ95" i="7" s="1"/>
  <c r="AJ96" i="7" s="1"/>
  <c r="AJ97" i="7" s="1"/>
  <c r="AJ98" i="7" s="1"/>
  <c r="AJ99" i="7" s="1"/>
  <c r="BH99" i="7" s="1"/>
  <c r="BG67" i="7"/>
  <c r="AL67" i="7"/>
  <c r="AL68" i="7" s="1"/>
  <c r="AL69" i="7" s="1"/>
  <c r="AL70" i="7" s="1"/>
  <c r="AL71" i="7" s="1"/>
  <c r="AL72" i="7" s="1"/>
  <c r="AL73" i="7" s="1"/>
  <c r="AL74" i="7" s="1"/>
  <c r="AL75" i="7" s="1"/>
  <c r="AL76" i="7" s="1"/>
  <c r="AL77" i="7" s="1"/>
  <c r="AL78" i="7" s="1"/>
  <c r="AL79" i="7" s="1"/>
  <c r="AL80" i="7" s="1"/>
  <c r="AL81" i="7" s="1"/>
  <c r="AL82" i="7" s="1"/>
  <c r="AL83" i="7" s="1"/>
  <c r="AL84" i="7" s="1"/>
  <c r="AL85" i="7" s="1"/>
  <c r="AL86" i="7" s="1"/>
  <c r="AL87" i="7" s="1"/>
  <c r="AL88" i="7" s="1"/>
  <c r="AL89" i="7" s="1"/>
  <c r="AL90" i="7" s="1"/>
  <c r="AL91" i="7" s="1"/>
  <c r="AL92" i="7" s="1"/>
  <c r="AL93" i="7" s="1"/>
  <c r="AL94" i="7" s="1"/>
  <c r="AL95" i="7" s="1"/>
  <c r="AL96" i="7" s="1"/>
  <c r="AM67" i="7"/>
  <c r="AM68" i="7" s="1"/>
  <c r="AM69" i="7" s="1"/>
  <c r="AM70" i="7" s="1"/>
  <c r="AM71" i="7" s="1"/>
  <c r="AM72" i="7" s="1"/>
  <c r="AM73" i="7" s="1"/>
  <c r="AM74" i="7" s="1"/>
  <c r="AM75" i="7" s="1"/>
  <c r="AM76" i="7" s="1"/>
  <c r="AM77" i="7" s="1"/>
  <c r="AM78" i="7" s="1"/>
  <c r="AM79" i="7" s="1"/>
  <c r="AM80" i="7" s="1"/>
  <c r="AM81" i="7" s="1"/>
  <c r="AM82" i="7" s="1"/>
  <c r="AM83" i="7" s="1"/>
  <c r="AM84" i="7" s="1"/>
  <c r="AM85" i="7" s="1"/>
  <c r="AM86" i="7" s="1"/>
  <c r="AM87" i="7" s="1"/>
  <c r="AM88" i="7" s="1"/>
  <c r="AM89" i="7" s="1"/>
  <c r="AM90" i="7" s="1"/>
  <c r="AM91" i="7" s="1"/>
  <c r="AM92" i="7" s="1"/>
  <c r="AM93" i="7" s="1"/>
  <c r="AM94" i="7" s="1"/>
  <c r="AM95" i="7" s="1"/>
  <c r="AM96" i="7" s="1"/>
  <c r="AM97" i="7" s="1"/>
  <c r="AM98" i="7" s="1"/>
  <c r="AM99" i="7" s="1"/>
  <c r="BK99" i="7" s="1"/>
  <c r="AL109" i="7"/>
  <c r="AL110" i="7" s="1"/>
  <c r="BB88" i="7"/>
  <c r="AT27" i="7"/>
  <c r="AM109" i="7"/>
  <c r="AM110" i="7" s="1"/>
  <c r="BD28" i="7"/>
  <c r="BF109" i="7"/>
  <c r="AS112" i="7"/>
  <c r="AX116" i="7"/>
  <c r="BE113" i="7"/>
  <c r="AV113" i="7"/>
  <c r="BD115" i="7"/>
  <c r="AR115" i="7"/>
  <c r="AY111" i="7"/>
  <c r="AQ112" i="7"/>
  <c r="AO109" i="7"/>
  <c r="AP17" i="7"/>
  <c r="AN29" i="7"/>
  <c r="AR109" i="7"/>
  <c r="BD114" i="7"/>
  <c r="BB89" i="7"/>
  <c r="AT16" i="7"/>
  <c r="AY112" i="7"/>
  <c r="AQ68" i="7"/>
  <c r="AY16" i="7"/>
  <c r="AY109" i="7"/>
  <c r="BB90" i="7"/>
  <c r="AR21" i="7"/>
  <c r="BE16" i="7"/>
  <c r="AO110" i="7"/>
  <c r="AN115" i="7"/>
  <c r="AT30" i="7"/>
  <c r="AY110" i="7"/>
  <c r="AQ116" i="7"/>
  <c r="AN111" i="7"/>
  <c r="AY116" i="7"/>
  <c r="AY69" i="7"/>
  <c r="AQ111" i="7"/>
  <c r="BD116" i="7"/>
  <c r="AQ110" i="7"/>
  <c r="AN30" i="7"/>
  <c r="AU28" i="7"/>
  <c r="AQ16" i="7"/>
  <c r="AQ109" i="7"/>
  <c r="BB83" i="7"/>
  <c r="AQ19" i="7"/>
  <c r="AY70" i="7"/>
  <c r="AR73" i="7"/>
  <c r="AR83" i="7"/>
  <c r="AN72" i="7"/>
  <c r="AN71" i="7"/>
  <c r="AP109" i="7"/>
  <c r="AW110" i="7"/>
  <c r="AO17" i="7"/>
  <c r="AV16" i="7"/>
  <c r="AR18" i="7"/>
  <c r="AO67" i="7"/>
  <c r="AX109" i="7"/>
  <c r="AX110" i="7"/>
  <c r="BD112" i="7"/>
  <c r="AX115" i="7"/>
  <c r="BB84" i="7"/>
  <c r="BJ16" i="7"/>
  <c r="AN17" i="7"/>
  <c r="AT25" i="7"/>
  <c r="AP67" i="7"/>
  <c r="AO116" i="7"/>
  <c r="BB85" i="7"/>
  <c r="AV68" i="7"/>
  <c r="AW112" i="7"/>
  <c r="BG17" i="7"/>
  <c r="BF16" i="7"/>
  <c r="BE28" i="7"/>
  <c r="AR23" i="7"/>
  <c r="AO69" i="7"/>
  <c r="AO71" i="7"/>
  <c r="BB16" i="7"/>
  <c r="AX67" i="7"/>
  <c r="BC109" i="7"/>
  <c r="AX113" i="7"/>
  <c r="BB86" i="7"/>
  <c r="AW68" i="7"/>
  <c r="AO30" i="7"/>
  <c r="BE17" i="7"/>
  <c r="AN20" i="7"/>
  <c r="AR26" i="7"/>
  <c r="BE67" i="7"/>
  <c r="BE109" i="7"/>
  <c r="AW116" i="7"/>
  <c r="BB87" i="7"/>
  <c r="AX68" i="7"/>
  <c r="AX70" i="7"/>
  <c r="BF17" i="7"/>
  <c r="BD16" i="7"/>
  <c r="BF67" i="7"/>
  <c r="AX111" i="7"/>
  <c r="AQ114" i="7"/>
  <c r="AW75" i="7"/>
  <c r="BI83" i="7"/>
  <c r="AS83" i="7"/>
  <c r="AV72" i="7"/>
  <c r="BE73" i="7"/>
  <c r="AO78" i="7"/>
  <c r="BD73" i="7"/>
  <c r="AU83" i="7"/>
  <c r="BA74" i="7"/>
  <c r="AV70" i="7"/>
  <c r="AP28" i="7"/>
  <c r="BE29" i="7"/>
  <c r="BB115" i="7"/>
  <c r="BB92" i="7"/>
  <c r="BB76" i="7"/>
  <c r="BB67" i="7"/>
  <c r="BB109" i="7"/>
  <c r="BB94" i="7"/>
  <c r="BB78" i="7"/>
  <c r="BB70" i="7"/>
  <c r="BB26" i="7"/>
  <c r="BB21" i="7"/>
  <c r="BB113" i="7"/>
  <c r="BB93" i="7"/>
  <c r="BB80" i="7"/>
  <c r="BB68" i="7"/>
  <c r="BB30" i="7"/>
  <c r="BB19" i="7"/>
  <c r="BB82" i="7"/>
  <c r="BB77" i="7"/>
  <c r="BB112" i="7"/>
  <c r="BB95" i="7"/>
  <c r="BB75" i="7"/>
  <c r="BB22" i="7"/>
  <c r="BB28" i="7"/>
  <c r="BB111" i="7"/>
  <c r="BB72" i="7"/>
  <c r="BI114" i="7"/>
  <c r="BI79" i="7"/>
  <c r="BI71" i="7"/>
  <c r="BI23" i="7"/>
  <c r="BI116" i="7"/>
  <c r="BI81" i="7"/>
  <c r="BI73" i="7"/>
  <c r="BI24" i="7"/>
  <c r="BI19" i="7"/>
  <c r="BI110" i="7"/>
  <c r="BI115" i="7"/>
  <c r="BI77" i="7"/>
  <c r="BI72" i="7"/>
  <c r="BI21" i="7"/>
  <c r="BI29" i="7"/>
  <c r="BI74" i="7"/>
  <c r="AS16" i="7"/>
  <c r="AU68" i="7"/>
  <c r="AS70" i="7"/>
  <c r="AR114" i="7"/>
  <c r="AR30" i="7"/>
  <c r="AR116" i="7"/>
  <c r="AR70" i="7"/>
  <c r="AR68" i="7"/>
  <c r="AR29" i="7"/>
  <c r="AR112" i="7"/>
  <c r="AR72" i="7"/>
  <c r="AR67" i="7"/>
  <c r="AR17" i="7"/>
  <c r="AR111" i="7"/>
  <c r="AR110" i="7"/>
  <c r="AR69" i="7"/>
  <c r="AR28" i="7"/>
  <c r="BF28" i="7"/>
  <c r="AU29" i="7"/>
  <c r="AU22" i="7"/>
  <c r="BB23" i="7"/>
  <c r="BB24" i="7"/>
  <c r="AU25" i="7"/>
  <c r="AU27" i="7"/>
  <c r="AR71" i="7"/>
  <c r="BA109" i="7"/>
  <c r="BI111" i="7"/>
  <c r="AU114" i="7"/>
  <c r="AU16" i="7"/>
  <c r="BB18" i="7"/>
  <c r="AR19" i="7"/>
  <c r="AO20" i="7"/>
  <c r="BI20" i="7"/>
  <c r="BB25" i="7"/>
  <c r="AU30" i="7"/>
  <c r="AT67" i="7"/>
  <c r="AS80" i="7"/>
  <c r="AN109" i="7"/>
  <c r="BI112" i="7"/>
  <c r="BB114" i="7"/>
  <c r="AT28" i="7"/>
  <c r="BF18" i="7"/>
  <c r="BB29" i="7"/>
  <c r="AR20" i="7"/>
  <c r="BF21" i="7"/>
  <c r="BI67" i="7"/>
  <c r="BA71" i="7"/>
  <c r="BA72" i="7"/>
  <c r="AU77" i="7"/>
  <c r="AW111" i="7"/>
  <c r="AW113" i="7"/>
  <c r="AW115" i="7"/>
  <c r="AW109" i="7"/>
  <c r="AW16" i="7"/>
  <c r="AW114" i="7"/>
  <c r="AO111" i="7"/>
  <c r="AO74" i="7"/>
  <c r="AO25" i="7"/>
  <c r="AO113" i="7"/>
  <c r="AO76" i="7"/>
  <c r="AO27" i="7"/>
  <c r="AO22" i="7"/>
  <c r="AO115" i="7"/>
  <c r="AO75" i="7"/>
  <c r="AO70" i="7"/>
  <c r="AO18" i="7"/>
  <c r="AO16" i="7"/>
  <c r="AO77" i="7"/>
  <c r="AO68" i="7"/>
  <c r="AO112" i="7"/>
  <c r="AO72" i="7"/>
  <c r="BE110" i="7"/>
  <c r="BE70" i="7"/>
  <c r="BE112" i="7"/>
  <c r="BE72" i="7"/>
  <c r="BE18" i="7"/>
  <c r="BE111" i="7"/>
  <c r="BE116" i="7"/>
  <c r="AU17" i="7"/>
  <c r="BI17" i="7"/>
  <c r="BI16" i="7"/>
  <c r="AN18" i="7"/>
  <c r="AT20" i="7"/>
  <c r="BI22" i="7"/>
  <c r="BF23" i="7"/>
  <c r="AV67" i="7"/>
  <c r="BD68" i="7"/>
  <c r="BB69" i="7"/>
  <c r="BB71" i="7"/>
  <c r="AO73" i="7"/>
  <c r="AS75" i="7"/>
  <c r="AR113" i="7"/>
  <c r="BI113" i="7"/>
  <c r="BE114" i="7"/>
  <c r="BF24" i="7"/>
  <c r="AU109" i="7"/>
  <c r="AU78" i="7"/>
  <c r="AU70" i="7"/>
  <c r="AU111" i="7"/>
  <c r="AU80" i="7"/>
  <c r="AU72" i="7"/>
  <c r="AU19" i="7"/>
  <c r="AU110" i="7"/>
  <c r="AU79" i="7"/>
  <c r="AU74" i="7"/>
  <c r="AU26" i="7"/>
  <c r="AU21" i="7"/>
  <c r="AU23" i="7"/>
  <c r="AU116" i="7"/>
  <c r="AU81" i="7"/>
  <c r="AU69" i="7"/>
  <c r="AU115" i="7"/>
  <c r="AU76" i="7"/>
  <c r="AU71" i="7"/>
  <c r="AS115" i="7"/>
  <c r="AS77" i="7"/>
  <c r="AS69" i="7"/>
  <c r="AS67" i="7"/>
  <c r="AS109" i="7"/>
  <c r="AS79" i="7"/>
  <c r="AS71" i="7"/>
  <c r="AS113" i="7"/>
  <c r="AS111" i="7"/>
  <c r="AS81" i="7"/>
  <c r="AS110" i="7"/>
  <c r="AS74" i="7"/>
  <c r="AS116" i="7"/>
  <c r="AO28" i="7"/>
  <c r="AU18" i="7"/>
  <c r="AU24" i="7"/>
  <c r="AU73" i="7"/>
  <c r="AS82" i="7"/>
  <c r="BA114" i="7"/>
  <c r="BA116" i="7"/>
  <c r="BA69" i="7"/>
  <c r="BA68" i="7"/>
  <c r="BA115" i="7"/>
  <c r="BA73" i="7"/>
  <c r="BA113" i="7"/>
  <c r="BA70" i="7"/>
  <c r="BA112" i="7"/>
  <c r="BH109" i="7"/>
  <c r="BB73" i="7"/>
  <c r="BB74" i="7"/>
  <c r="AU82" i="7"/>
  <c r="BI75" i="7"/>
  <c r="BI76" i="7"/>
  <c r="BB91" i="7"/>
  <c r="AT17" i="7"/>
  <c r="BH16" i="7"/>
  <c r="BI28" i="7"/>
  <c r="AT19" i="7"/>
  <c r="AO21" i="7"/>
  <c r="BF22" i="7"/>
  <c r="BB27" i="7"/>
  <c r="AU67" i="7"/>
  <c r="AS78" i="7"/>
  <c r="AV110" i="7"/>
  <c r="AV71" i="7"/>
  <c r="AV112" i="7"/>
  <c r="AV111" i="7"/>
  <c r="AV116" i="7"/>
  <c r="AV69" i="7"/>
  <c r="AV115" i="7"/>
  <c r="AV109" i="7"/>
  <c r="AV114" i="7"/>
  <c r="BC67" i="7"/>
  <c r="BD109" i="7"/>
  <c r="BD69" i="7"/>
  <c r="BD111" i="7"/>
  <c r="BD71" i="7"/>
  <c r="BD113" i="7"/>
  <c r="BD70" i="7"/>
  <c r="BD67" i="7"/>
  <c r="BD17" i="7"/>
  <c r="BD110" i="7"/>
  <c r="BD72" i="7"/>
  <c r="AN16" i="7"/>
  <c r="BA16" i="7"/>
  <c r="AQ18" i="7"/>
  <c r="BI18" i="7"/>
  <c r="BD29" i="7"/>
  <c r="AU20" i="7"/>
  <c r="AN23" i="7"/>
  <c r="AN24" i="7"/>
  <c r="BI25" i="7"/>
  <c r="BI27" i="7"/>
  <c r="AW67" i="7"/>
  <c r="AN68" i="7"/>
  <c r="BE68" i="7"/>
  <c r="BE69" i="7"/>
  <c r="BI70" i="7"/>
  <c r="BE71" i="7"/>
  <c r="AU75" i="7"/>
  <c r="AS76" i="7"/>
  <c r="BB81" i="7"/>
  <c r="BI82" i="7"/>
  <c r="BI109" i="7"/>
  <c r="BA110" i="7"/>
  <c r="AU112" i="7"/>
  <c r="AO114" i="7"/>
  <c r="BE115" i="7"/>
  <c r="BB116" i="7"/>
  <c r="BK16" i="7"/>
  <c r="BB20" i="7"/>
  <c r="AO23" i="7"/>
  <c r="AO24" i="7"/>
  <c r="AO26" i="7"/>
  <c r="BI26" i="7"/>
  <c r="BI30" i="7"/>
  <c r="BI68" i="7"/>
  <c r="BI69" i="7"/>
  <c r="BB110" i="7"/>
  <c r="AU113" i="7"/>
  <c r="AN110" i="7"/>
  <c r="AN112" i="7"/>
  <c r="AN26" i="7"/>
  <c r="AN21" i="7"/>
  <c r="AN116" i="7"/>
  <c r="AN114" i="7"/>
  <c r="AN25" i="7"/>
  <c r="AN22" i="7"/>
  <c r="AN19" i="7"/>
  <c r="AN113" i="7"/>
  <c r="AN70" i="7"/>
  <c r="AN27" i="7"/>
  <c r="AT23" i="7"/>
  <c r="AT24" i="7"/>
  <c r="AT29" i="7"/>
  <c r="AT26" i="7"/>
  <c r="AT21" i="7"/>
  <c r="AT109" i="7"/>
  <c r="BB17" i="7"/>
  <c r="AR16" i="7"/>
  <c r="AN28" i="7"/>
  <c r="AT18" i="7"/>
  <c r="AO29" i="7"/>
  <c r="AO19" i="7"/>
  <c r="BF19" i="7"/>
  <c r="AR22" i="7"/>
  <c r="AR24" i="7"/>
  <c r="AR25" i="7"/>
  <c r="AR27" i="7"/>
  <c r="AN67" i="7"/>
  <c r="BA67" i="7"/>
  <c r="AS68" i="7"/>
  <c r="AN69" i="7"/>
  <c r="AS72" i="7"/>
  <c r="AS73" i="7"/>
  <c r="BI78" i="7"/>
  <c r="BB79" i="7"/>
  <c r="BI80" i="7"/>
  <c r="BA111" i="7"/>
  <c r="AS114" i="7"/>
  <c r="AY113" i="7"/>
  <c r="AY115" i="7"/>
  <c r="AY67" i="7"/>
  <c r="AQ29" i="7"/>
  <c r="AY68" i="7"/>
  <c r="BG109" i="7"/>
  <c r="AQ113" i="7"/>
  <c r="AQ115" i="7"/>
  <c r="AQ67" i="7"/>
  <c r="AQ17" i="7"/>
  <c r="AX112" i="7"/>
  <c r="AX114" i="7"/>
  <c r="BF29" i="7"/>
  <c r="AP16" i="7"/>
  <c r="AX16" i="7"/>
  <c r="BG16" i="7"/>
  <c r="AQ28" i="7"/>
  <c r="BF20" i="7"/>
  <c r="AY114" i="7"/>
  <c r="BG28" i="7"/>
  <c r="M9" i="7"/>
  <c r="B9" i="7" s="1"/>
  <c r="BJ96" i="7" l="1"/>
  <c r="AL97" i="7"/>
  <c r="BE98" i="7"/>
  <c r="A98" i="7"/>
  <c r="L99" i="7"/>
  <c r="A99" i="7" s="1"/>
  <c r="L4" i="7"/>
  <c r="BJ44" i="7"/>
  <c r="BH98" i="7"/>
  <c r="BK97" i="7"/>
  <c r="BK98" i="7"/>
  <c r="BE97" i="7"/>
  <c r="BH97" i="7"/>
  <c r="BK96" i="7"/>
  <c r="J96" i="7" s="1"/>
  <c r="AV98" i="7"/>
  <c r="AO98" i="7"/>
  <c r="BH44" i="7"/>
  <c r="BJ42" i="7"/>
  <c r="BH43" i="7"/>
  <c r="BJ17" i="7"/>
  <c r="BJ40" i="7"/>
  <c r="J40" i="7" s="1"/>
  <c r="AJ48" i="7"/>
  <c r="BH48" i="7" s="1"/>
  <c r="BK41" i="7"/>
  <c r="BH67" i="7"/>
  <c r="AL48" i="7"/>
  <c r="BJ48" i="7" s="1"/>
  <c r="AM44" i="7"/>
  <c r="BK43" i="7"/>
  <c r="BH42" i="7"/>
  <c r="J42" i="7" s="1"/>
  <c r="BJ41" i="7"/>
  <c r="J41" i="7"/>
  <c r="BH17" i="7"/>
  <c r="BK17" i="7"/>
  <c r="BJ43" i="7"/>
  <c r="BH45" i="7"/>
  <c r="M62" i="7"/>
  <c r="M35" i="7"/>
  <c r="V51" i="7"/>
  <c r="AT50" i="7"/>
  <c r="AD49" i="7"/>
  <c r="AO49" i="7"/>
  <c r="AU49" i="7"/>
  <c r="AR49" i="7"/>
  <c r="BE49" i="7"/>
  <c r="BF49" i="7"/>
  <c r="AN49" i="7"/>
  <c r="BA53" i="7"/>
  <c r="BA52" i="7"/>
  <c r="AV49" i="7"/>
  <c r="BC49" i="7"/>
  <c r="A49" i="7"/>
  <c r="AX52" i="7"/>
  <c r="AX53" i="7"/>
  <c r="AY52" i="7"/>
  <c r="AY53" i="7"/>
  <c r="AS49" i="7"/>
  <c r="BG57" i="7"/>
  <c r="BG50" i="7"/>
  <c r="BI45" i="7"/>
  <c r="AQ45" i="7"/>
  <c r="AP45" i="7"/>
  <c r="AR46" i="7"/>
  <c r="BC46" i="7"/>
  <c r="BE46" i="7"/>
  <c r="AN46" i="7"/>
  <c r="BH47" i="7"/>
  <c r="A46" i="7"/>
  <c r="AV46" i="7"/>
  <c r="BJ45" i="7"/>
  <c r="BF46" i="7"/>
  <c r="AS46" i="7"/>
  <c r="AU46" i="7"/>
  <c r="BD45" i="7"/>
  <c r="AO46" i="7"/>
  <c r="AW50" i="7"/>
  <c r="AW57" i="7"/>
  <c r="AY47" i="7"/>
  <c r="AY51" i="7"/>
  <c r="BA51" i="7"/>
  <c r="BA47" i="7"/>
  <c r="AX47" i="7"/>
  <c r="AX51" i="7"/>
  <c r="BK67" i="7"/>
  <c r="BK109" i="7"/>
  <c r="BJ109" i="7"/>
  <c r="BJ67" i="7"/>
  <c r="J16" i="7"/>
  <c r="AW79" i="7"/>
  <c r="AP18" i="7"/>
  <c r="BA78" i="7"/>
  <c r="AW74" i="7"/>
  <c r="AW73" i="7"/>
  <c r="AW72" i="7"/>
  <c r="AQ21" i="7"/>
  <c r="AW71" i="7"/>
  <c r="AQ20" i="7"/>
  <c r="AX72" i="7"/>
  <c r="AR81" i="7"/>
  <c r="AW70" i="7"/>
  <c r="AR80" i="7"/>
  <c r="AR77" i="7"/>
  <c r="AR76" i="7"/>
  <c r="AR82" i="7"/>
  <c r="AR74" i="7"/>
  <c r="AW69" i="7"/>
  <c r="AQ70" i="7"/>
  <c r="BA76" i="7"/>
  <c r="AR79" i="7"/>
  <c r="BA77" i="7"/>
  <c r="AX69" i="7"/>
  <c r="AY71" i="7"/>
  <c r="AQ69" i="7"/>
  <c r="AR75" i="7"/>
  <c r="BA75" i="7"/>
  <c r="AR78" i="7"/>
  <c r="AQ22" i="7"/>
  <c r="BE75" i="7"/>
  <c r="BD74" i="7"/>
  <c r="BE74" i="7"/>
  <c r="AW78" i="7"/>
  <c r="AV74" i="7"/>
  <c r="AW76" i="7"/>
  <c r="BA79" i="7"/>
  <c r="AO79" i="7"/>
  <c r="AS84" i="7"/>
  <c r="AV73" i="7"/>
  <c r="AU84" i="7"/>
  <c r="BI84" i="7"/>
  <c r="BF25" i="7"/>
  <c r="BD19" i="7"/>
  <c r="BD20" i="7"/>
  <c r="BH28" i="7"/>
  <c r="BE19" i="7"/>
  <c r="BD18" i="7"/>
  <c r="AP29" i="7"/>
  <c r="BJ29" i="7"/>
  <c r="BJ28" i="7"/>
  <c r="BK18" i="7"/>
  <c r="BJ18" i="7"/>
  <c r="BK29" i="7"/>
  <c r="BK28" i="7"/>
  <c r="BG18" i="7"/>
  <c r="B110" i="7"/>
  <c r="B111" i="7"/>
  <c r="B112" i="7"/>
  <c r="B113" i="7"/>
  <c r="B114" i="7"/>
  <c r="B115" i="7"/>
  <c r="B116" i="7"/>
  <c r="B109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67" i="7"/>
  <c r="AL98" i="7" l="1"/>
  <c r="BJ97" i="7"/>
  <c r="J97" i="7" s="1"/>
  <c r="J43" i="7"/>
  <c r="AJ49" i="7"/>
  <c r="BH49" i="7" s="1"/>
  <c r="AL49" i="7"/>
  <c r="AL50" i="7" s="1"/>
  <c r="AL51" i="7" s="1"/>
  <c r="AL52" i="7" s="1"/>
  <c r="AL53" i="7" s="1"/>
  <c r="AL57" i="7" s="1"/>
  <c r="AL54" i="7"/>
  <c r="BJ54" i="7" s="1"/>
  <c r="AJ50" i="7"/>
  <c r="AJ51" i="7" s="1"/>
  <c r="AM45" i="7"/>
  <c r="BK44" i="7"/>
  <c r="J44" i="7" s="1"/>
  <c r="J109" i="7"/>
  <c r="AD50" i="7"/>
  <c r="BB49" i="7"/>
  <c r="AT51" i="7"/>
  <c r="V52" i="7"/>
  <c r="BE52" i="7"/>
  <c r="BE53" i="7"/>
  <c r="AR53" i="7"/>
  <c r="AR52" i="7"/>
  <c r="AQ49" i="7"/>
  <c r="BJ49" i="7"/>
  <c r="AS53" i="7"/>
  <c r="AS52" i="7"/>
  <c r="A53" i="7"/>
  <c r="A52" i="7"/>
  <c r="AN53" i="7"/>
  <c r="AN52" i="7"/>
  <c r="AU52" i="7"/>
  <c r="AU53" i="7"/>
  <c r="BD49" i="7"/>
  <c r="AV53" i="7"/>
  <c r="AV52" i="7"/>
  <c r="BC52" i="7"/>
  <c r="BC53" i="7"/>
  <c r="BF52" i="7"/>
  <c r="BF53" i="7"/>
  <c r="AO52" i="7"/>
  <c r="AO53" i="7"/>
  <c r="BI49" i="7"/>
  <c r="AP49" i="7"/>
  <c r="J67" i="7"/>
  <c r="AP46" i="7"/>
  <c r="BI46" i="7"/>
  <c r="AQ46" i="7"/>
  <c r="AR51" i="7"/>
  <c r="AR47" i="7"/>
  <c r="BF51" i="7"/>
  <c r="BF47" i="7"/>
  <c r="AY57" i="7"/>
  <c r="AY50" i="7"/>
  <c r="A51" i="7"/>
  <c r="A47" i="7"/>
  <c r="BJ46" i="7"/>
  <c r="AU47" i="7"/>
  <c r="AU51" i="7"/>
  <c r="BE51" i="7"/>
  <c r="BE47" i="7"/>
  <c r="BA57" i="7"/>
  <c r="BA50" i="7"/>
  <c r="BD46" i="7"/>
  <c r="AX57" i="7"/>
  <c r="AX50" i="7"/>
  <c r="AV51" i="7"/>
  <c r="AV47" i="7"/>
  <c r="AS51" i="7"/>
  <c r="AS47" i="7"/>
  <c r="AO51" i="7"/>
  <c r="AO47" i="7"/>
  <c r="AN47" i="7"/>
  <c r="AN51" i="7"/>
  <c r="BC47" i="7"/>
  <c r="BC51" i="7"/>
  <c r="BH18" i="7"/>
  <c r="AW77" i="7"/>
  <c r="AR84" i="7"/>
  <c r="AX71" i="7"/>
  <c r="AQ23" i="7"/>
  <c r="AN73" i="7"/>
  <c r="AY72" i="7"/>
  <c r="AQ71" i="7"/>
  <c r="BI85" i="7"/>
  <c r="AS85" i="7"/>
  <c r="AV75" i="7"/>
  <c r="AR85" i="7"/>
  <c r="BA80" i="7"/>
  <c r="AW80" i="7"/>
  <c r="BD75" i="7"/>
  <c r="AO80" i="7"/>
  <c r="AU85" i="7"/>
  <c r="BE76" i="7"/>
  <c r="BF26" i="7"/>
  <c r="AP19" i="7"/>
  <c r="BD21" i="7"/>
  <c r="BE20" i="7"/>
  <c r="BJ19" i="7"/>
  <c r="BK19" i="7"/>
  <c r="BG29" i="7"/>
  <c r="M61" i="7"/>
  <c r="M64" i="7" s="1"/>
  <c r="M65" i="7" s="1"/>
  <c r="M60" i="7"/>
  <c r="M102" i="7" s="1"/>
  <c r="E116" i="7"/>
  <c r="A116" i="7"/>
  <c r="E115" i="7"/>
  <c r="A115" i="7"/>
  <c r="E114" i="7"/>
  <c r="A114" i="7"/>
  <c r="E113" i="7"/>
  <c r="A113" i="7"/>
  <c r="E112" i="7"/>
  <c r="A112" i="7"/>
  <c r="E111" i="7"/>
  <c r="H111" i="7"/>
  <c r="A111" i="7"/>
  <c r="O110" i="7"/>
  <c r="M110" i="7"/>
  <c r="E110" i="7" s="1"/>
  <c r="H110" i="7"/>
  <c r="A110" i="7"/>
  <c r="O109" i="7"/>
  <c r="M109" i="7"/>
  <c r="E109" i="7" s="1"/>
  <c r="H109" i="7"/>
  <c r="A109" i="7"/>
  <c r="O95" i="7"/>
  <c r="M95" i="7"/>
  <c r="E95" i="7" s="1"/>
  <c r="O94" i="7"/>
  <c r="M94" i="7"/>
  <c r="E94" i="7" s="1"/>
  <c r="O93" i="7"/>
  <c r="M93" i="7"/>
  <c r="E93" i="7" s="1"/>
  <c r="O92" i="7"/>
  <c r="M92" i="7"/>
  <c r="E92" i="7" s="1"/>
  <c r="O91" i="7"/>
  <c r="M91" i="7"/>
  <c r="E91" i="7" s="1"/>
  <c r="O82" i="7"/>
  <c r="M82" i="7"/>
  <c r="E82" i="7" s="1"/>
  <c r="A82" i="7"/>
  <c r="O81" i="7"/>
  <c r="M81" i="7"/>
  <c r="E81" i="7" s="1"/>
  <c r="A81" i="7"/>
  <c r="O80" i="7"/>
  <c r="M80" i="7"/>
  <c r="E80" i="7" s="1"/>
  <c r="A80" i="7"/>
  <c r="O79" i="7"/>
  <c r="M79" i="7"/>
  <c r="E79" i="7" s="1"/>
  <c r="H79" i="7"/>
  <c r="A79" i="7"/>
  <c r="O78" i="7"/>
  <c r="M78" i="7"/>
  <c r="E78" i="7" s="1"/>
  <c r="H78" i="7"/>
  <c r="A78" i="7"/>
  <c r="O77" i="7"/>
  <c r="M77" i="7"/>
  <c r="E77" i="7" s="1"/>
  <c r="H77" i="7"/>
  <c r="A77" i="7"/>
  <c r="O76" i="7"/>
  <c r="M76" i="7"/>
  <c r="E76" i="7" s="1"/>
  <c r="A76" i="7"/>
  <c r="O75" i="7"/>
  <c r="M75" i="7"/>
  <c r="E75" i="7" s="1"/>
  <c r="A75" i="7"/>
  <c r="O74" i="7"/>
  <c r="M74" i="7"/>
  <c r="E74" i="7" s="1"/>
  <c r="H74" i="7"/>
  <c r="A74" i="7"/>
  <c r="O73" i="7"/>
  <c r="M73" i="7"/>
  <c r="E73" i="7" s="1"/>
  <c r="A73" i="7"/>
  <c r="O72" i="7"/>
  <c r="M72" i="7"/>
  <c r="E72" i="7" s="1"/>
  <c r="H72" i="7"/>
  <c r="A72" i="7"/>
  <c r="O71" i="7"/>
  <c r="M71" i="7"/>
  <c r="E71" i="7" s="1"/>
  <c r="A71" i="7"/>
  <c r="O70" i="7"/>
  <c r="M70" i="7"/>
  <c r="E70" i="7" s="1"/>
  <c r="A70" i="7"/>
  <c r="O69" i="7"/>
  <c r="M69" i="7"/>
  <c r="E69" i="7" s="1"/>
  <c r="H69" i="7"/>
  <c r="A69" i="7"/>
  <c r="O68" i="7"/>
  <c r="M68" i="7"/>
  <c r="E68" i="7" s="1"/>
  <c r="H68" i="7"/>
  <c r="A68" i="7"/>
  <c r="O67" i="7"/>
  <c r="M67" i="7"/>
  <c r="E67" i="7" s="1"/>
  <c r="H67" i="7"/>
  <c r="A67" i="7"/>
  <c r="M30" i="7"/>
  <c r="E30" i="7" s="1"/>
  <c r="A30" i="7"/>
  <c r="M27" i="7"/>
  <c r="E27" i="7" s="1"/>
  <c r="A27" i="7"/>
  <c r="M26" i="7"/>
  <c r="E26" i="7" s="1"/>
  <c r="A26" i="7"/>
  <c r="O25" i="7"/>
  <c r="M25" i="7"/>
  <c r="E25" i="7" s="1"/>
  <c r="A25" i="7"/>
  <c r="O24" i="7"/>
  <c r="M24" i="7"/>
  <c r="E24" i="7" s="1"/>
  <c r="A24" i="7"/>
  <c r="O23" i="7"/>
  <c r="M23" i="7"/>
  <c r="E23" i="7" s="1"/>
  <c r="A23" i="7"/>
  <c r="O22" i="7"/>
  <c r="M22" i="7"/>
  <c r="E22" i="7" s="1"/>
  <c r="A22" i="7"/>
  <c r="O21" i="7"/>
  <c r="M21" i="7"/>
  <c r="E21" i="7" s="1"/>
  <c r="A21" i="7"/>
  <c r="O20" i="7"/>
  <c r="M20" i="7"/>
  <c r="E20" i="7" s="1"/>
  <c r="A20" i="7"/>
  <c r="O19" i="7"/>
  <c r="M19" i="7"/>
  <c r="E19" i="7" s="1"/>
  <c r="A19" i="7"/>
  <c r="M29" i="7"/>
  <c r="E29" i="7" s="1"/>
  <c r="A29" i="7"/>
  <c r="O18" i="7"/>
  <c r="M18" i="7"/>
  <c r="E18" i="7" s="1"/>
  <c r="A18" i="7"/>
  <c r="M28" i="7"/>
  <c r="E28" i="7" s="1"/>
  <c r="A28" i="7"/>
  <c r="AE17" i="7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C17" i="7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Z17" i="7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AA17" i="7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Y17" i="7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X17" i="7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U17" i="7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O17" i="7"/>
  <c r="M17" i="7"/>
  <c r="E17" i="7" s="1"/>
  <c r="A17" i="7"/>
  <c r="O16" i="7"/>
  <c r="M16" i="7"/>
  <c r="E16" i="7" s="1"/>
  <c r="A16" i="7"/>
  <c r="J13" i="7"/>
  <c r="I13" i="7"/>
  <c r="H13" i="7"/>
  <c r="G13" i="7"/>
  <c r="F13" i="7"/>
  <c r="E13" i="7"/>
  <c r="D13" i="7"/>
  <c r="C13" i="7"/>
  <c r="B13" i="7"/>
  <c r="AL55" i="7" l="1"/>
  <c r="BH50" i="7"/>
  <c r="AL99" i="7"/>
  <c r="BJ99" i="7" s="1"/>
  <c r="J99" i="7" s="1"/>
  <c r="BJ98" i="7"/>
  <c r="J98" i="7" s="1"/>
  <c r="AJ52" i="7"/>
  <c r="BH51" i="7"/>
  <c r="AM46" i="7"/>
  <c r="BK45" i="7"/>
  <c r="J45" i="7" s="1"/>
  <c r="AL56" i="7"/>
  <c r="BJ56" i="7" s="1"/>
  <c r="BJ55" i="7"/>
  <c r="V53" i="7"/>
  <c r="V54" i="7" s="1"/>
  <c r="AT52" i="7"/>
  <c r="AD51" i="7"/>
  <c r="BB50" i="7"/>
  <c r="BI52" i="7"/>
  <c r="BI53" i="7"/>
  <c r="AQ53" i="7"/>
  <c r="AQ52" i="7"/>
  <c r="BD52" i="7"/>
  <c r="BD53" i="7"/>
  <c r="AP53" i="7"/>
  <c r="AP52" i="7"/>
  <c r="BJ53" i="7"/>
  <c r="BJ52" i="7"/>
  <c r="AR50" i="7"/>
  <c r="AR57" i="7"/>
  <c r="AP51" i="7"/>
  <c r="AP47" i="7"/>
  <c r="AQ47" i="7"/>
  <c r="AQ51" i="7"/>
  <c r="BI47" i="7"/>
  <c r="BI51" i="7"/>
  <c r="BD47" i="7"/>
  <c r="BD51" i="7"/>
  <c r="AN57" i="7"/>
  <c r="AN50" i="7"/>
  <c r="A50" i="7"/>
  <c r="A57" i="7"/>
  <c r="AO57" i="7"/>
  <c r="AO50" i="7"/>
  <c r="BC50" i="7"/>
  <c r="BC57" i="7"/>
  <c r="BJ47" i="7"/>
  <c r="BJ51" i="7"/>
  <c r="AV50" i="7"/>
  <c r="AV57" i="7"/>
  <c r="AU57" i="7"/>
  <c r="AU50" i="7"/>
  <c r="AS57" i="7"/>
  <c r="AS50" i="7"/>
  <c r="BE50" i="7"/>
  <c r="BE57" i="7"/>
  <c r="BF50" i="7"/>
  <c r="BF57" i="7"/>
  <c r="BH29" i="7"/>
  <c r="AX73" i="7"/>
  <c r="AY73" i="7"/>
  <c r="AN74" i="7"/>
  <c r="AQ72" i="7"/>
  <c r="AQ24" i="7"/>
  <c r="AW81" i="7"/>
  <c r="AV76" i="7"/>
  <c r="AX74" i="7"/>
  <c r="AS86" i="7"/>
  <c r="AO81" i="7"/>
  <c r="BA81" i="7"/>
  <c r="BI86" i="7"/>
  <c r="AR86" i="7"/>
  <c r="BE77" i="7"/>
  <c r="BD76" i="7"/>
  <c r="AU86" i="7"/>
  <c r="BC68" i="7"/>
  <c r="BH110" i="7"/>
  <c r="AX17" i="7"/>
  <c r="BE21" i="7"/>
  <c r="BK110" i="7"/>
  <c r="AT110" i="7"/>
  <c r="AS17" i="7"/>
  <c r="BC110" i="7"/>
  <c r="AP20" i="7"/>
  <c r="BD22" i="7"/>
  <c r="AP69" i="7"/>
  <c r="AP68" i="7"/>
  <c r="BF110" i="7"/>
  <c r="AY17" i="7"/>
  <c r="BJ110" i="7"/>
  <c r="BC17" i="7"/>
  <c r="AP111" i="7"/>
  <c r="AP110" i="7"/>
  <c r="AT68" i="7"/>
  <c r="BG110" i="7"/>
  <c r="BF30" i="7"/>
  <c r="BF27" i="7"/>
  <c r="BF68" i="7"/>
  <c r="BA17" i="7"/>
  <c r="BG68" i="7"/>
  <c r="BH68" i="7"/>
  <c r="BK68" i="7"/>
  <c r="AV17" i="7"/>
  <c r="BK20" i="7"/>
  <c r="AW17" i="7"/>
  <c r="AT69" i="7"/>
  <c r="BJ68" i="7"/>
  <c r="BG19" i="7"/>
  <c r="BC69" i="7"/>
  <c r="BJ20" i="7"/>
  <c r="M103" i="7"/>
  <c r="M106" i="7" s="1"/>
  <c r="M107" i="7" s="1"/>
  <c r="C27" i="7"/>
  <c r="M12" i="7"/>
  <c r="C16" i="7"/>
  <c r="C28" i="7"/>
  <c r="C24" i="7"/>
  <c r="C21" i="7"/>
  <c r="C29" i="7"/>
  <c r="C26" i="7"/>
  <c r="C17" i="7"/>
  <c r="C23" i="7"/>
  <c r="C20" i="7"/>
  <c r="C30" i="7"/>
  <c r="C18" i="7"/>
  <c r="C25" i="7"/>
  <c r="C22" i="7"/>
  <c r="C19" i="7"/>
  <c r="C99" i="7" l="1"/>
  <c r="C97" i="7"/>
  <c r="C96" i="7"/>
  <c r="C98" i="7"/>
  <c r="AJ53" i="7"/>
  <c r="BH52" i="7"/>
  <c r="AM47" i="7"/>
  <c r="AM48" i="7" s="1"/>
  <c r="BK48" i="7" s="1"/>
  <c r="J48" i="7" s="1"/>
  <c r="BK46" i="7"/>
  <c r="J46" i="7" s="1"/>
  <c r="V55" i="7"/>
  <c r="AT54" i="7"/>
  <c r="V57" i="7"/>
  <c r="AT57" i="7" s="1"/>
  <c r="AT53" i="7"/>
  <c r="AD52" i="7"/>
  <c r="BB51" i="7"/>
  <c r="AQ50" i="7"/>
  <c r="AQ57" i="7"/>
  <c r="AP50" i="7"/>
  <c r="AP57" i="7"/>
  <c r="BI50" i="7"/>
  <c r="BI57" i="7"/>
  <c r="BJ50" i="7"/>
  <c r="BJ57" i="7"/>
  <c r="BD57" i="7"/>
  <c r="BD50" i="7"/>
  <c r="BH19" i="7"/>
  <c r="J110" i="7"/>
  <c r="J68" i="7"/>
  <c r="J17" i="7"/>
  <c r="C89" i="7"/>
  <c r="C86" i="7"/>
  <c r="C94" i="7"/>
  <c r="C95" i="7"/>
  <c r="C83" i="7"/>
  <c r="C91" i="7"/>
  <c r="C84" i="7"/>
  <c r="C88" i="7"/>
  <c r="C85" i="7"/>
  <c r="C93" i="7"/>
  <c r="C90" i="7"/>
  <c r="C87" i="7"/>
  <c r="C92" i="7"/>
  <c r="AQ25" i="7"/>
  <c r="AY18" i="7"/>
  <c r="AQ73" i="7"/>
  <c r="AN75" i="7"/>
  <c r="AY74" i="7"/>
  <c r="BI87" i="7"/>
  <c r="BD77" i="7"/>
  <c r="BE78" i="7"/>
  <c r="BA82" i="7"/>
  <c r="AX75" i="7"/>
  <c r="AV77" i="7"/>
  <c r="AR87" i="7"/>
  <c r="AS87" i="7"/>
  <c r="AO82" i="7"/>
  <c r="AU87" i="7"/>
  <c r="AW82" i="7"/>
  <c r="BF111" i="7"/>
  <c r="BC111" i="7"/>
  <c r="BE22" i="7"/>
  <c r="AY29" i="7"/>
  <c r="AY28" i="7"/>
  <c r="BC28" i="7"/>
  <c r="AS29" i="7"/>
  <c r="AS28" i="7"/>
  <c r="AX29" i="7"/>
  <c r="AX28" i="7"/>
  <c r="BG111" i="7"/>
  <c r="BJ111" i="7"/>
  <c r="AT111" i="7"/>
  <c r="BH111" i="7"/>
  <c r="AX18" i="7"/>
  <c r="BD23" i="7"/>
  <c r="AP21" i="7"/>
  <c r="BK111" i="7"/>
  <c r="AP70" i="7"/>
  <c r="BA18" i="7"/>
  <c r="BG69" i="7"/>
  <c r="AS18" i="7"/>
  <c r="BJ21" i="7"/>
  <c r="BJ69" i="7"/>
  <c r="AV29" i="7"/>
  <c r="AV28" i="7"/>
  <c r="AY19" i="7"/>
  <c r="AW29" i="7"/>
  <c r="AW28" i="7"/>
  <c r="AW18" i="7"/>
  <c r="BH69" i="7"/>
  <c r="AV18" i="7"/>
  <c r="BG20" i="7"/>
  <c r="BK21" i="7"/>
  <c r="BA29" i="7"/>
  <c r="BA28" i="7"/>
  <c r="BC70" i="7"/>
  <c r="AT70" i="7"/>
  <c r="BK69" i="7"/>
  <c r="BF69" i="7"/>
  <c r="C68" i="7"/>
  <c r="C74" i="7"/>
  <c r="C73" i="7"/>
  <c r="C67" i="7"/>
  <c r="C80" i="7"/>
  <c r="C77" i="7"/>
  <c r="C78" i="7"/>
  <c r="C70" i="7"/>
  <c r="C72" i="7"/>
  <c r="C69" i="7"/>
  <c r="C79" i="7"/>
  <c r="C76" i="7"/>
  <c r="C71" i="7"/>
  <c r="C75" i="7"/>
  <c r="C82" i="7"/>
  <c r="C81" i="7"/>
  <c r="M104" i="7"/>
  <c r="D22" i="7"/>
  <c r="D25" i="7"/>
  <c r="D18" i="7"/>
  <c r="D30" i="7"/>
  <c r="D20" i="7"/>
  <c r="D23" i="7"/>
  <c r="D17" i="7"/>
  <c r="D26" i="7"/>
  <c r="D29" i="7"/>
  <c r="D21" i="7"/>
  <c r="D24" i="7"/>
  <c r="D28" i="7"/>
  <c r="D16" i="7"/>
  <c r="D27" i="7"/>
  <c r="D19" i="7"/>
  <c r="D99" i="7" l="1"/>
  <c r="D98" i="7"/>
  <c r="D96" i="7"/>
  <c r="D97" i="7"/>
  <c r="BH53" i="7"/>
  <c r="AJ57" i="7"/>
  <c r="BH57" i="7" s="1"/>
  <c r="AJ54" i="7"/>
  <c r="AM49" i="7"/>
  <c r="BK47" i="7"/>
  <c r="J47" i="7" s="1"/>
  <c r="V56" i="7"/>
  <c r="AT56" i="7" s="1"/>
  <c r="AT55" i="7"/>
  <c r="BB52" i="7"/>
  <c r="AD53" i="7"/>
  <c r="AD54" i="7" s="1"/>
  <c r="J69" i="7"/>
  <c r="J111" i="7"/>
  <c r="BH20" i="7"/>
  <c r="J28" i="7"/>
  <c r="AP112" i="7"/>
  <c r="D84" i="7"/>
  <c r="D92" i="7"/>
  <c r="D89" i="7"/>
  <c r="D90" i="7"/>
  <c r="D86" i="7"/>
  <c r="D94" i="7"/>
  <c r="D87" i="7"/>
  <c r="D95" i="7"/>
  <c r="D83" i="7"/>
  <c r="D91" i="7"/>
  <c r="D88" i="7"/>
  <c r="D85" i="7"/>
  <c r="D93" i="7"/>
  <c r="AN76" i="7"/>
  <c r="AQ74" i="7"/>
  <c r="AY75" i="7"/>
  <c r="AQ26" i="7"/>
  <c r="AO83" i="7"/>
  <c r="AV78" i="7"/>
  <c r="BE79" i="7"/>
  <c r="AW83" i="7"/>
  <c r="AX76" i="7"/>
  <c r="AU88" i="7"/>
  <c r="AS88" i="7"/>
  <c r="BD78" i="7"/>
  <c r="AR88" i="7"/>
  <c r="BA83" i="7"/>
  <c r="BI88" i="7"/>
  <c r="AP113" i="7"/>
  <c r="AX19" i="7"/>
  <c r="BG112" i="7"/>
  <c r="BK112" i="7"/>
  <c r="AP22" i="7"/>
  <c r="AT112" i="7"/>
  <c r="BC112" i="7"/>
  <c r="BD24" i="7"/>
  <c r="BH112" i="7"/>
  <c r="BE23" i="7"/>
  <c r="BJ112" i="7"/>
  <c r="BC18" i="7"/>
  <c r="J18" i="7" s="1"/>
  <c r="BF112" i="7"/>
  <c r="BJ70" i="7"/>
  <c r="BC71" i="7"/>
  <c r="AV19" i="7"/>
  <c r="AY20" i="7"/>
  <c r="AS19" i="7"/>
  <c r="BF70" i="7"/>
  <c r="BH70" i="7"/>
  <c r="BG70" i="7"/>
  <c r="BK70" i="7"/>
  <c r="BK22" i="7"/>
  <c r="AW19" i="7"/>
  <c r="BA19" i="7"/>
  <c r="AP71" i="7"/>
  <c r="AT71" i="7"/>
  <c r="BG21" i="7"/>
  <c r="BJ22" i="7"/>
  <c r="C110" i="7"/>
  <c r="C114" i="7"/>
  <c r="C115" i="7"/>
  <c r="C116" i="7"/>
  <c r="C111" i="7"/>
  <c r="C112" i="7"/>
  <c r="C113" i="7"/>
  <c r="C109" i="7"/>
  <c r="D68" i="7"/>
  <c r="D76" i="7"/>
  <c r="D69" i="7"/>
  <c r="D77" i="7"/>
  <c r="D70" i="7"/>
  <c r="D78" i="7"/>
  <c r="D71" i="7"/>
  <c r="D79" i="7"/>
  <c r="D72" i="7"/>
  <c r="D80" i="7"/>
  <c r="D67" i="7"/>
  <c r="D81" i="7"/>
  <c r="D73" i="7"/>
  <c r="D74" i="7"/>
  <c r="D82" i="7"/>
  <c r="D75" i="7"/>
  <c r="AJ55" i="7" l="1"/>
  <c r="BH54" i="7"/>
  <c r="AM50" i="7"/>
  <c r="BK49" i="7"/>
  <c r="J49" i="7" s="1"/>
  <c r="AD55" i="7"/>
  <c r="BB54" i="7"/>
  <c r="AD57" i="7"/>
  <c r="BB57" i="7" s="1"/>
  <c r="BB53" i="7"/>
  <c r="J70" i="7"/>
  <c r="BH21" i="7"/>
  <c r="J112" i="7"/>
  <c r="AQ27" i="7"/>
  <c r="AY76" i="7"/>
  <c r="AQ75" i="7"/>
  <c r="AN77" i="7"/>
  <c r="AX77" i="7"/>
  <c r="AR89" i="7"/>
  <c r="AW84" i="7"/>
  <c r="BI89" i="7"/>
  <c r="AS89" i="7"/>
  <c r="BD79" i="7"/>
  <c r="BA84" i="7"/>
  <c r="AO84" i="7"/>
  <c r="BE80" i="7"/>
  <c r="AU89" i="7"/>
  <c r="AV79" i="7"/>
  <c r="BG113" i="7"/>
  <c r="AP114" i="7"/>
  <c r="BK113" i="7"/>
  <c r="BC29" i="7"/>
  <c r="J29" i="7" s="1"/>
  <c r="BD25" i="7"/>
  <c r="BE24" i="7"/>
  <c r="AT113" i="7"/>
  <c r="AX20" i="7"/>
  <c r="BF113" i="7"/>
  <c r="BH113" i="7"/>
  <c r="BJ113" i="7"/>
  <c r="BC113" i="7"/>
  <c r="AP23" i="7"/>
  <c r="BH71" i="7"/>
  <c r="AT72" i="7"/>
  <c r="BK23" i="7"/>
  <c r="AV20" i="7"/>
  <c r="BK71" i="7"/>
  <c r="BC72" i="7"/>
  <c r="BF71" i="7"/>
  <c r="AP72" i="7"/>
  <c r="BJ23" i="7"/>
  <c r="BA20" i="7"/>
  <c r="BG71" i="7"/>
  <c r="AS20" i="7"/>
  <c r="BG22" i="7"/>
  <c r="AW20" i="7"/>
  <c r="AY21" i="7"/>
  <c r="BJ71" i="7"/>
  <c r="D110" i="7"/>
  <c r="D114" i="7"/>
  <c r="D111" i="7"/>
  <c r="D115" i="7"/>
  <c r="D116" i="7"/>
  <c r="D112" i="7"/>
  <c r="D109" i="7"/>
  <c r="D113" i="7"/>
  <c r="BH55" i="7" l="1"/>
  <c r="AJ56" i="7"/>
  <c r="BH56" i="7" s="1"/>
  <c r="AM51" i="7"/>
  <c r="BK50" i="7"/>
  <c r="J50" i="7" s="1"/>
  <c r="AD56" i="7"/>
  <c r="BB56" i="7" s="1"/>
  <c r="BB55" i="7"/>
  <c r="J71" i="7"/>
  <c r="J113" i="7"/>
  <c r="BH22" i="7"/>
  <c r="AQ30" i="7"/>
  <c r="AQ76" i="7"/>
  <c r="AN78" i="7"/>
  <c r="AY77" i="7"/>
  <c r="BE81" i="7"/>
  <c r="BD80" i="7"/>
  <c r="AW85" i="7"/>
  <c r="AO85" i="7"/>
  <c r="AS90" i="7"/>
  <c r="AU90" i="7"/>
  <c r="BA85" i="7"/>
  <c r="AR90" i="7"/>
  <c r="AV80" i="7"/>
  <c r="BI90" i="7"/>
  <c r="AX78" i="7"/>
  <c r="AP24" i="7"/>
  <c r="BD26" i="7"/>
  <c r="BC114" i="7"/>
  <c r="AX21" i="7"/>
  <c r="BC19" i="7"/>
  <c r="J19" i="7" s="1"/>
  <c r="AP115" i="7"/>
  <c r="BJ114" i="7"/>
  <c r="AT114" i="7"/>
  <c r="BK114" i="7"/>
  <c r="BH114" i="7"/>
  <c r="BE25" i="7"/>
  <c r="BF114" i="7"/>
  <c r="BG114" i="7"/>
  <c r="BJ72" i="7"/>
  <c r="AS21" i="7"/>
  <c r="AV21" i="7"/>
  <c r="AY22" i="7"/>
  <c r="BF72" i="7"/>
  <c r="BK24" i="7"/>
  <c r="AW21" i="7"/>
  <c r="BA21" i="7"/>
  <c r="BG72" i="7"/>
  <c r="AP73" i="7"/>
  <c r="BC73" i="7"/>
  <c r="AT73" i="7"/>
  <c r="BG23" i="7"/>
  <c r="BJ24" i="7"/>
  <c r="BK72" i="7"/>
  <c r="BH72" i="7"/>
  <c r="AM52" i="7" l="1"/>
  <c r="BK51" i="7"/>
  <c r="J51" i="7" s="1"/>
  <c r="J114" i="7"/>
  <c r="BH23" i="7"/>
  <c r="J72" i="7"/>
  <c r="AN79" i="7"/>
  <c r="AY78" i="7"/>
  <c r="AQ77" i="7"/>
  <c r="AV81" i="7"/>
  <c r="AR91" i="7"/>
  <c r="BD81" i="7"/>
  <c r="BE82" i="7"/>
  <c r="AU91" i="7"/>
  <c r="AX79" i="7"/>
  <c r="AS91" i="7"/>
  <c r="AW86" i="7"/>
  <c r="BI91" i="7"/>
  <c r="BA86" i="7"/>
  <c r="AO86" i="7"/>
  <c r="BH116" i="7"/>
  <c r="BH115" i="7"/>
  <c r="BK116" i="7"/>
  <c r="BK115" i="7"/>
  <c r="BC20" i="7"/>
  <c r="J20" i="7" s="1"/>
  <c r="AP25" i="7"/>
  <c r="BF116" i="7"/>
  <c r="BF115" i="7"/>
  <c r="AT116" i="7"/>
  <c r="AT115" i="7"/>
  <c r="AX22" i="7"/>
  <c r="AP116" i="7"/>
  <c r="BE26" i="7"/>
  <c r="BJ116" i="7"/>
  <c r="BJ115" i="7"/>
  <c r="BC116" i="7"/>
  <c r="BC115" i="7"/>
  <c r="BD30" i="7"/>
  <c r="BD27" i="7"/>
  <c r="BG116" i="7"/>
  <c r="BG115" i="7"/>
  <c r="BJ25" i="7"/>
  <c r="BH73" i="7"/>
  <c r="AT74" i="7"/>
  <c r="BA22" i="7"/>
  <c r="AY23" i="7"/>
  <c r="BK73" i="7"/>
  <c r="AP74" i="7"/>
  <c r="BC74" i="7"/>
  <c r="AW22" i="7"/>
  <c r="AV22" i="7"/>
  <c r="BK25" i="7"/>
  <c r="AS22" i="7"/>
  <c r="BG24" i="7"/>
  <c r="BG73" i="7"/>
  <c r="BF73" i="7"/>
  <c r="BJ73" i="7"/>
  <c r="AM53" i="7" l="1"/>
  <c r="BK52" i="7"/>
  <c r="J52" i="7" s="1"/>
  <c r="J73" i="7"/>
  <c r="J115" i="7"/>
  <c r="BH24" i="7"/>
  <c r="J116" i="7"/>
  <c r="AQ78" i="7"/>
  <c r="AY79" i="7"/>
  <c r="AN80" i="7"/>
  <c r="AW87" i="7"/>
  <c r="BE83" i="7"/>
  <c r="AU92" i="7"/>
  <c r="AO87" i="7"/>
  <c r="AS92" i="7"/>
  <c r="AV82" i="7"/>
  <c r="AX80" i="7"/>
  <c r="BI92" i="7"/>
  <c r="AR92" i="7"/>
  <c r="BA87" i="7"/>
  <c r="BD82" i="7"/>
  <c r="AP26" i="7"/>
  <c r="AX23" i="7"/>
  <c r="BC21" i="7"/>
  <c r="J21" i="7" s="1"/>
  <c r="BE30" i="7"/>
  <c r="BE27" i="7"/>
  <c r="AT75" i="7"/>
  <c r="BG74" i="7"/>
  <c r="BJ74" i="7"/>
  <c r="AS23" i="7"/>
  <c r="BC75" i="7"/>
  <c r="BA23" i="7"/>
  <c r="BF74" i="7"/>
  <c r="BK26" i="7"/>
  <c r="AV23" i="7"/>
  <c r="BK74" i="7"/>
  <c r="BH74" i="7"/>
  <c r="AP75" i="7"/>
  <c r="BG25" i="7"/>
  <c r="AW23" i="7"/>
  <c r="AY24" i="7"/>
  <c r="BJ26" i="7"/>
  <c r="AM57" i="7" l="1"/>
  <c r="BK57" i="7" s="1"/>
  <c r="J57" i="7" s="1"/>
  <c r="AM54" i="7"/>
  <c r="BK53" i="7"/>
  <c r="J53" i="7" s="1"/>
  <c r="BH25" i="7"/>
  <c r="J74" i="7"/>
  <c r="AN81" i="7"/>
  <c r="AY80" i="7"/>
  <c r="AQ79" i="7"/>
  <c r="AW88" i="7"/>
  <c r="BI93" i="7"/>
  <c r="BD83" i="7"/>
  <c r="AX81" i="7"/>
  <c r="AO88" i="7"/>
  <c r="AR93" i="7"/>
  <c r="AS93" i="7"/>
  <c r="BA88" i="7"/>
  <c r="AV83" i="7"/>
  <c r="AU93" i="7"/>
  <c r="BE84" i="7"/>
  <c r="BC22" i="7"/>
  <c r="J22" i="7" s="1"/>
  <c r="AX24" i="7"/>
  <c r="AP27" i="7"/>
  <c r="BK30" i="7"/>
  <c r="BK27" i="7"/>
  <c r="AS24" i="7"/>
  <c r="AY25" i="7"/>
  <c r="BJ30" i="7"/>
  <c r="BJ27" i="7"/>
  <c r="BH75" i="7"/>
  <c r="BJ75" i="7"/>
  <c r="AW24" i="7"/>
  <c r="BF75" i="7"/>
  <c r="BK75" i="7"/>
  <c r="BA24" i="7"/>
  <c r="BG75" i="7"/>
  <c r="AP76" i="7"/>
  <c r="BG26" i="7"/>
  <c r="AV24" i="7"/>
  <c r="BC76" i="7"/>
  <c r="AT76" i="7"/>
  <c r="AM55" i="7" l="1"/>
  <c r="BK54" i="7"/>
  <c r="J54" i="7" s="1"/>
  <c r="J75" i="7"/>
  <c r="BH26" i="7"/>
  <c r="AP30" i="7"/>
  <c r="AQ80" i="7"/>
  <c r="AY81" i="7"/>
  <c r="AN82" i="7"/>
  <c r="BE85" i="7"/>
  <c r="AV84" i="7"/>
  <c r="BI95" i="7"/>
  <c r="BI94" i="7"/>
  <c r="AR95" i="7"/>
  <c r="AR94" i="7"/>
  <c r="AU95" i="7"/>
  <c r="AU94" i="7"/>
  <c r="AW89" i="7"/>
  <c r="BA89" i="7"/>
  <c r="AO89" i="7"/>
  <c r="AS95" i="7"/>
  <c r="AS94" i="7"/>
  <c r="AX82" i="7"/>
  <c r="BD84" i="7"/>
  <c r="AX25" i="7"/>
  <c r="BC23" i="7"/>
  <c r="J23" i="7" s="1"/>
  <c r="BF76" i="7"/>
  <c r="AP77" i="7"/>
  <c r="BG30" i="7"/>
  <c r="BG27" i="7"/>
  <c r="BK76" i="7"/>
  <c r="BH76" i="7"/>
  <c r="AT77" i="7"/>
  <c r="BC77" i="7"/>
  <c r="BG76" i="7"/>
  <c r="AW25" i="7"/>
  <c r="AY26" i="7"/>
  <c r="AV25" i="7"/>
  <c r="BA25" i="7"/>
  <c r="BJ76" i="7"/>
  <c r="AS25" i="7"/>
  <c r="AM56" i="7" l="1"/>
  <c r="BK56" i="7" s="1"/>
  <c r="J56" i="7" s="1"/>
  <c r="BK55" i="7"/>
  <c r="J55" i="7" s="1"/>
  <c r="J76" i="7"/>
  <c r="BH27" i="7"/>
  <c r="AN83" i="7"/>
  <c r="AY82" i="7"/>
  <c r="AQ81" i="7"/>
  <c r="AV85" i="7"/>
  <c r="BD85" i="7"/>
  <c r="BA90" i="7"/>
  <c r="AX83" i="7"/>
  <c r="AW90" i="7"/>
  <c r="BE86" i="7"/>
  <c r="AO90" i="7"/>
  <c r="AX26" i="7"/>
  <c r="BC24" i="7"/>
  <c r="J24" i="7" s="1"/>
  <c r="AS26" i="7"/>
  <c r="BA26" i="7"/>
  <c r="BG77" i="7"/>
  <c r="BK77" i="7"/>
  <c r="AP78" i="7"/>
  <c r="AV26" i="7"/>
  <c r="BJ77" i="7"/>
  <c r="BC78" i="7"/>
  <c r="AY27" i="7"/>
  <c r="AT78" i="7"/>
  <c r="AW26" i="7"/>
  <c r="BH77" i="7"/>
  <c r="BF77" i="7"/>
  <c r="J77" i="7" l="1"/>
  <c r="BH30" i="7"/>
  <c r="AY30" i="7"/>
  <c r="AQ82" i="7"/>
  <c r="AN84" i="7"/>
  <c r="AY83" i="7"/>
  <c r="AW91" i="7"/>
  <c r="AX84" i="7"/>
  <c r="BD86" i="7"/>
  <c r="BA91" i="7"/>
  <c r="BE87" i="7"/>
  <c r="AO91" i="7"/>
  <c r="AV86" i="7"/>
  <c r="BC25" i="7"/>
  <c r="J25" i="7" s="1"/>
  <c r="AX27" i="7"/>
  <c r="AW27" i="7"/>
  <c r="BJ78" i="7"/>
  <c r="BG78" i="7"/>
  <c r="BH78" i="7"/>
  <c r="BC79" i="7"/>
  <c r="BK78" i="7"/>
  <c r="AP79" i="7"/>
  <c r="AT79" i="7"/>
  <c r="AV27" i="7"/>
  <c r="BA27" i="7"/>
  <c r="BF78" i="7"/>
  <c r="AS27" i="7"/>
  <c r="J78" i="7" l="1"/>
  <c r="BA30" i="7"/>
  <c r="AV30" i="7"/>
  <c r="AW30" i="7"/>
  <c r="AS30" i="7"/>
  <c r="AX30" i="7"/>
  <c r="AY84" i="7"/>
  <c r="AN85" i="7"/>
  <c r="AQ83" i="7"/>
  <c r="AX85" i="7"/>
  <c r="BE88" i="7"/>
  <c r="BD87" i="7"/>
  <c r="AV87" i="7"/>
  <c r="AO92" i="7"/>
  <c r="BA92" i="7"/>
  <c r="AW92" i="7"/>
  <c r="BC26" i="7"/>
  <c r="J26" i="7" s="1"/>
  <c r="AT80" i="7"/>
  <c r="BH79" i="7"/>
  <c r="BC80" i="7"/>
  <c r="BF79" i="7"/>
  <c r="BG79" i="7"/>
  <c r="AP80" i="7"/>
  <c r="BK79" i="7"/>
  <c r="BJ79" i="7"/>
  <c r="J79" i="7" l="1"/>
  <c r="AQ84" i="7"/>
  <c r="AY85" i="7"/>
  <c r="AN86" i="7"/>
  <c r="BA93" i="7"/>
  <c r="BD88" i="7"/>
  <c r="AO93" i="7"/>
  <c r="AV88" i="7"/>
  <c r="BE89" i="7"/>
  <c r="AW93" i="7"/>
  <c r="AX86" i="7"/>
  <c r="BC30" i="7"/>
  <c r="J30" i="7" s="1"/>
  <c r="BC27" i="7"/>
  <c r="J27" i="7" s="1"/>
  <c r="BC81" i="7"/>
  <c r="BJ80" i="7"/>
  <c r="BF80" i="7"/>
  <c r="BK80" i="7"/>
  <c r="AP81" i="7"/>
  <c r="BH80" i="7"/>
  <c r="BG80" i="7"/>
  <c r="AT81" i="7"/>
  <c r="J80" i="7" l="1"/>
  <c r="AN87" i="7"/>
  <c r="AQ85" i="7"/>
  <c r="AY86" i="7"/>
  <c r="AW95" i="7"/>
  <c r="AW94" i="7"/>
  <c r="AO95" i="7"/>
  <c r="AO94" i="7"/>
  <c r="BD89" i="7"/>
  <c r="BE90" i="7"/>
  <c r="AX87" i="7"/>
  <c r="AV89" i="7"/>
  <c r="BA95" i="7"/>
  <c r="BA94" i="7"/>
  <c r="BC83" i="7"/>
  <c r="AP83" i="7"/>
  <c r="AT83" i="7"/>
  <c r="AP82" i="7"/>
  <c r="AT82" i="7"/>
  <c r="BK81" i="7"/>
  <c r="BG81" i="7"/>
  <c r="BF81" i="7"/>
  <c r="BH81" i="7"/>
  <c r="BJ81" i="7"/>
  <c r="BC82" i="7"/>
  <c r="J81" i="7" l="1"/>
  <c r="AY87" i="7"/>
  <c r="AQ86" i="7"/>
  <c r="AN88" i="7"/>
  <c r="AX88" i="7"/>
  <c r="AV90" i="7"/>
  <c r="BD90" i="7"/>
  <c r="BE91" i="7"/>
  <c r="BF83" i="7"/>
  <c r="AT84" i="7"/>
  <c r="BG83" i="7"/>
  <c r="AP84" i="7"/>
  <c r="BJ83" i="7"/>
  <c r="BK83" i="7"/>
  <c r="BC84" i="7"/>
  <c r="BH83" i="7"/>
  <c r="BG82" i="7"/>
  <c r="BJ82" i="7"/>
  <c r="BK82" i="7"/>
  <c r="BH82" i="7"/>
  <c r="BF82" i="7"/>
  <c r="J82" i="7" l="1"/>
  <c r="J83" i="7"/>
  <c r="AN89" i="7"/>
  <c r="AQ87" i="7"/>
  <c r="AY88" i="7"/>
  <c r="BE92" i="7"/>
  <c r="BD91" i="7"/>
  <c r="AV91" i="7"/>
  <c r="AX89" i="7"/>
  <c r="BC85" i="7"/>
  <c r="BG84" i="7"/>
  <c r="BJ84" i="7"/>
  <c r="BH84" i="7"/>
  <c r="BF84" i="7"/>
  <c r="BK84" i="7"/>
  <c r="AT85" i="7"/>
  <c r="AP85" i="7"/>
  <c r="J84" i="7" l="1"/>
  <c r="AY89" i="7"/>
  <c r="AQ88" i="7"/>
  <c r="AN90" i="7"/>
  <c r="AV92" i="7"/>
  <c r="AX90" i="7"/>
  <c r="BD92" i="7"/>
  <c r="BE93" i="7"/>
  <c r="AP86" i="7"/>
  <c r="BJ85" i="7"/>
  <c r="BK85" i="7"/>
  <c r="BG85" i="7"/>
  <c r="AT86" i="7"/>
  <c r="BC86" i="7"/>
  <c r="BH85" i="7"/>
  <c r="BF85" i="7"/>
  <c r="J85" i="7" l="1"/>
  <c r="AN91" i="7"/>
  <c r="AQ89" i="7"/>
  <c r="AY90" i="7"/>
  <c r="BD93" i="7"/>
  <c r="AX91" i="7"/>
  <c r="BE95" i="7"/>
  <c r="BE94" i="7"/>
  <c r="AV93" i="7"/>
  <c r="BF86" i="7"/>
  <c r="BG86" i="7"/>
  <c r="BH86" i="7"/>
  <c r="BK86" i="7"/>
  <c r="BC87" i="7"/>
  <c r="BJ86" i="7"/>
  <c r="AT87" i="7"/>
  <c r="AP87" i="7"/>
  <c r="J86" i="7" l="1"/>
  <c r="AY91" i="7"/>
  <c r="AQ90" i="7"/>
  <c r="AN92" i="7"/>
  <c r="AV95" i="7"/>
  <c r="AV94" i="7"/>
  <c r="AX92" i="7"/>
  <c r="BD94" i="7"/>
  <c r="BD95" i="7"/>
  <c r="BH87" i="7"/>
  <c r="AP88" i="7"/>
  <c r="BK87" i="7"/>
  <c r="BJ87" i="7"/>
  <c r="BG87" i="7"/>
  <c r="AT88" i="7"/>
  <c r="BC88" i="7"/>
  <c r="BF87" i="7"/>
  <c r="AB20" i="1"/>
  <c r="Y20" i="1"/>
  <c r="T20" i="1"/>
  <c r="Q20" i="1"/>
  <c r="P20" i="1"/>
  <c r="O20" i="1"/>
  <c r="M20" i="1"/>
  <c r="E20" i="1" s="1"/>
  <c r="B20" i="1"/>
  <c r="A20" i="1"/>
  <c r="AB18" i="1"/>
  <c r="Y18" i="1"/>
  <c r="T18" i="1"/>
  <c r="Q18" i="1"/>
  <c r="P18" i="1"/>
  <c r="O18" i="1"/>
  <c r="M18" i="1"/>
  <c r="E18" i="1" s="1"/>
  <c r="B18" i="1"/>
  <c r="A18" i="1"/>
  <c r="J87" i="7" l="1"/>
  <c r="AN93" i="7"/>
  <c r="AQ91" i="7"/>
  <c r="AY92" i="7"/>
  <c r="AX93" i="7"/>
  <c r="BC89" i="7"/>
  <c r="AP89" i="7"/>
  <c r="BG88" i="7"/>
  <c r="BH88" i="7"/>
  <c r="BK88" i="7"/>
  <c r="AT89" i="7"/>
  <c r="BF88" i="7"/>
  <c r="BJ88" i="7"/>
  <c r="O37" i="6"/>
  <c r="M37" i="6"/>
  <c r="E37" i="6" s="1"/>
  <c r="C37" i="6"/>
  <c r="B37" i="6"/>
  <c r="A37" i="6"/>
  <c r="O36" i="6"/>
  <c r="C36" i="6" s="1"/>
  <c r="M36" i="6"/>
  <c r="E36" i="6" s="1"/>
  <c r="B36" i="6"/>
  <c r="A36" i="6"/>
  <c r="O35" i="6"/>
  <c r="C35" i="6" s="1"/>
  <c r="M35" i="6"/>
  <c r="E35" i="6"/>
  <c r="B35" i="6"/>
  <c r="A35" i="6"/>
  <c r="Z34" i="6"/>
  <c r="Z35" i="6" s="1"/>
  <c r="Z36" i="6" s="1"/>
  <c r="Z37" i="6" s="1"/>
  <c r="O34" i="6"/>
  <c r="M34" i="6"/>
  <c r="E34" i="6"/>
  <c r="C34" i="6"/>
  <c r="B34" i="6"/>
  <c r="A34" i="6"/>
  <c r="O33" i="6"/>
  <c r="C33" i="6" s="1"/>
  <c r="M33" i="6"/>
  <c r="E33" i="6" s="1"/>
  <c r="B33" i="6"/>
  <c r="A33" i="6"/>
  <c r="O32" i="6"/>
  <c r="M32" i="6"/>
  <c r="E32" i="6" s="1"/>
  <c r="C32" i="6"/>
  <c r="B32" i="6"/>
  <c r="A32" i="6"/>
  <c r="AC31" i="6"/>
  <c r="AC32" i="6" s="1"/>
  <c r="AC33" i="6" s="1"/>
  <c r="AC34" i="6" s="1"/>
  <c r="AC35" i="6" s="1"/>
  <c r="AC36" i="6" s="1"/>
  <c r="AC37" i="6" s="1"/>
  <c r="P31" i="6"/>
  <c r="O31" i="6"/>
  <c r="C31" i="6" s="1"/>
  <c r="M31" i="6"/>
  <c r="E31" i="6"/>
  <c r="B31" i="6"/>
  <c r="A31" i="6"/>
  <c r="AD30" i="6"/>
  <c r="AD31" i="6" s="1"/>
  <c r="AD32" i="6" s="1"/>
  <c r="AD33" i="6" s="1"/>
  <c r="AD34" i="6" s="1"/>
  <c r="AD35" i="6" s="1"/>
  <c r="AD36" i="6" s="1"/>
  <c r="AD37" i="6" s="1"/>
  <c r="AA30" i="6"/>
  <c r="AA31" i="6" s="1"/>
  <c r="AA32" i="6" s="1"/>
  <c r="AA33" i="6" s="1"/>
  <c r="AA34" i="6" s="1"/>
  <c r="AA35" i="6" s="1"/>
  <c r="AA36" i="6" s="1"/>
  <c r="AA37" i="6" s="1"/>
  <c r="Z30" i="6"/>
  <c r="Z31" i="6" s="1"/>
  <c r="Z32" i="6" s="1"/>
  <c r="Z33" i="6" s="1"/>
  <c r="U30" i="6"/>
  <c r="U31" i="6" s="1"/>
  <c r="U32" i="6" s="1"/>
  <c r="U33" i="6" s="1"/>
  <c r="U34" i="6" s="1"/>
  <c r="U35" i="6" s="1"/>
  <c r="U36" i="6" s="1"/>
  <c r="U37" i="6" s="1"/>
  <c r="T30" i="6"/>
  <c r="T31" i="6" s="1"/>
  <c r="T32" i="6" s="1"/>
  <c r="T33" i="6" s="1"/>
  <c r="T34" i="6" s="1"/>
  <c r="T35" i="6" s="1"/>
  <c r="T36" i="6" s="1"/>
  <c r="T37" i="6" s="1"/>
  <c r="Q30" i="6"/>
  <c r="Q31" i="6" s="1"/>
  <c r="Q32" i="6" s="1"/>
  <c r="Q33" i="6" s="1"/>
  <c r="Q34" i="6" s="1"/>
  <c r="Q35" i="6" s="1"/>
  <c r="Q36" i="6" s="1"/>
  <c r="Q37" i="6" s="1"/>
  <c r="P30" i="6"/>
  <c r="O30" i="6"/>
  <c r="M30" i="6"/>
  <c r="E30" i="6"/>
  <c r="C30" i="6"/>
  <c r="B30" i="6"/>
  <c r="A30" i="6"/>
  <c r="AD29" i="6"/>
  <c r="AC29" i="6"/>
  <c r="AC30" i="6" s="1"/>
  <c r="AB29" i="6"/>
  <c r="AB30" i="6" s="1"/>
  <c r="AB31" i="6" s="1"/>
  <c r="AB32" i="6" s="1"/>
  <c r="AB33" i="6" s="1"/>
  <c r="AB34" i="6" s="1"/>
  <c r="AB35" i="6" s="1"/>
  <c r="AB36" i="6" s="1"/>
  <c r="AB37" i="6" s="1"/>
  <c r="AA29" i="6"/>
  <c r="Z29" i="6"/>
  <c r="Y29" i="6"/>
  <c r="Y30" i="6" s="1"/>
  <c r="Y31" i="6" s="1"/>
  <c r="Y32" i="6" s="1"/>
  <c r="Y33" i="6" s="1"/>
  <c r="Y34" i="6" s="1"/>
  <c r="Y35" i="6" s="1"/>
  <c r="Y36" i="6" s="1"/>
  <c r="Y37" i="6" s="1"/>
  <c r="V29" i="6"/>
  <c r="V30" i="6" s="1"/>
  <c r="V31" i="6" s="1"/>
  <c r="V32" i="6" s="1"/>
  <c r="V33" i="6" s="1"/>
  <c r="V34" i="6" s="1"/>
  <c r="V35" i="6" s="1"/>
  <c r="V36" i="6" s="1"/>
  <c r="V37" i="6" s="1"/>
  <c r="U29" i="6"/>
  <c r="T29" i="6"/>
  <c r="S29" i="6"/>
  <c r="S30" i="6" s="1"/>
  <c r="S31" i="6" s="1"/>
  <c r="S32" i="6" s="1"/>
  <c r="S33" i="6" s="1"/>
  <c r="S34" i="6" s="1"/>
  <c r="S35" i="6" s="1"/>
  <c r="S36" i="6" s="1"/>
  <c r="S37" i="6" s="1"/>
  <c r="R29" i="6"/>
  <c r="R30" i="6" s="1"/>
  <c r="R31" i="6" s="1"/>
  <c r="R32" i="6" s="1"/>
  <c r="R33" i="6" s="1"/>
  <c r="R34" i="6" s="1"/>
  <c r="R35" i="6" s="1"/>
  <c r="R36" i="6" s="1"/>
  <c r="R37" i="6" s="1"/>
  <c r="Q29" i="6"/>
  <c r="P29" i="6"/>
  <c r="O29" i="6"/>
  <c r="C29" i="6" s="1"/>
  <c r="M29" i="6"/>
  <c r="E29" i="6" s="1"/>
  <c r="B29" i="6"/>
  <c r="A29" i="6"/>
  <c r="J88" i="7" l="1"/>
  <c r="AQ92" i="7"/>
  <c r="AY93" i="7"/>
  <c r="AN94" i="7"/>
  <c r="AN95" i="7"/>
  <c r="AX95" i="7"/>
  <c r="AX94" i="7"/>
  <c r="BJ89" i="7"/>
  <c r="BH89" i="7"/>
  <c r="BG89" i="7"/>
  <c r="BF89" i="7"/>
  <c r="AP90" i="7"/>
  <c r="BK89" i="7"/>
  <c r="AT90" i="7"/>
  <c r="BC90" i="7"/>
  <c r="J30" i="6"/>
  <c r="P32" i="6"/>
  <c r="J31" i="6"/>
  <c r="J29" i="6"/>
  <c r="B17" i="6"/>
  <c r="B18" i="6"/>
  <c r="B19" i="6"/>
  <c r="B20" i="6"/>
  <c r="B21" i="6"/>
  <c r="B22" i="6"/>
  <c r="B23" i="6"/>
  <c r="B24" i="6"/>
  <c r="B25" i="6"/>
  <c r="B26" i="6"/>
  <c r="B27" i="6"/>
  <c r="B28" i="6"/>
  <c r="B16" i="6"/>
  <c r="J89" i="7" l="1"/>
  <c r="AY94" i="7"/>
  <c r="AY95" i="7"/>
  <c r="AQ93" i="7"/>
  <c r="BF90" i="7"/>
  <c r="BH90" i="7"/>
  <c r="BK90" i="7"/>
  <c r="AT91" i="7"/>
  <c r="BG90" i="7"/>
  <c r="AP91" i="7"/>
  <c r="BJ90" i="7"/>
  <c r="BC91" i="7"/>
  <c r="P33" i="6"/>
  <c r="J32" i="6"/>
  <c r="M28" i="6"/>
  <c r="E28" i="6" s="1"/>
  <c r="M27" i="6"/>
  <c r="E27" i="6" s="1"/>
  <c r="M26" i="6"/>
  <c r="E26" i="6" s="1"/>
  <c r="M24" i="6"/>
  <c r="E24" i="6" s="1"/>
  <c r="M23" i="6"/>
  <c r="E23" i="6" s="1"/>
  <c r="M22" i="6"/>
  <c r="E22" i="6" s="1"/>
  <c r="M21" i="6"/>
  <c r="M20" i="6"/>
  <c r="E20" i="6" s="1"/>
  <c r="M19" i="6"/>
  <c r="E19" i="6" s="1"/>
  <c r="M18" i="6"/>
  <c r="E18" i="6" s="1"/>
  <c r="M17" i="6"/>
  <c r="E17" i="6" s="1"/>
  <c r="M16" i="6"/>
  <c r="E16" i="6" s="1"/>
  <c r="A38" i="6"/>
  <c r="O28" i="6"/>
  <c r="A28" i="6"/>
  <c r="O27" i="6"/>
  <c r="A27" i="6"/>
  <c r="O26" i="6"/>
  <c r="A26" i="6"/>
  <c r="O25" i="6"/>
  <c r="M25" i="6"/>
  <c r="E25" i="6" s="1"/>
  <c r="A25" i="6"/>
  <c r="O24" i="6"/>
  <c r="A24" i="6"/>
  <c r="O23" i="6"/>
  <c r="A23" i="6"/>
  <c r="O22" i="6"/>
  <c r="A22" i="6"/>
  <c r="O21" i="6"/>
  <c r="E21" i="6"/>
  <c r="A21" i="6"/>
  <c r="O20" i="6"/>
  <c r="A20" i="6"/>
  <c r="Y19" i="6"/>
  <c r="Y20" i="6" s="1"/>
  <c r="Y21" i="6" s="1"/>
  <c r="Y22" i="6" s="1"/>
  <c r="Y23" i="6" s="1"/>
  <c r="Y24" i="6" s="1"/>
  <c r="Y25" i="6" s="1"/>
  <c r="Y26" i="6" s="1"/>
  <c r="Y27" i="6" s="1"/>
  <c r="Y28" i="6" s="1"/>
  <c r="S19" i="6"/>
  <c r="S20" i="6" s="1"/>
  <c r="S21" i="6" s="1"/>
  <c r="S22" i="6" s="1"/>
  <c r="S23" i="6" s="1"/>
  <c r="S24" i="6" s="1"/>
  <c r="S25" i="6" s="1"/>
  <c r="S26" i="6" s="1"/>
  <c r="S27" i="6" s="1"/>
  <c r="S28" i="6" s="1"/>
  <c r="O19" i="6"/>
  <c r="A19" i="6"/>
  <c r="AD18" i="6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Z18" i="6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Y18" i="6"/>
  <c r="T18" i="6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S18" i="6"/>
  <c r="P18" i="6"/>
  <c r="P19" i="6" s="1"/>
  <c r="O18" i="6"/>
  <c r="A18" i="6"/>
  <c r="AD17" i="6"/>
  <c r="AA17" i="6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Z17" i="6"/>
  <c r="Y17" i="6"/>
  <c r="V17" i="6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U17" i="6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T17" i="6"/>
  <c r="S17" i="6"/>
  <c r="R17" i="6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Q17" i="6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P17" i="6"/>
  <c r="O17" i="6"/>
  <c r="A17" i="6"/>
  <c r="AD16" i="6"/>
  <c r="AC16" i="6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B16" i="6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O16" i="6"/>
  <c r="A16" i="6"/>
  <c r="J13" i="6"/>
  <c r="I13" i="6"/>
  <c r="H13" i="6"/>
  <c r="G13" i="6"/>
  <c r="F13" i="6"/>
  <c r="E13" i="6"/>
  <c r="D13" i="6"/>
  <c r="C13" i="6"/>
  <c r="B13" i="6"/>
  <c r="AD12" i="6"/>
  <c r="AC12" i="6"/>
  <c r="AB12" i="6"/>
  <c r="AA12" i="6"/>
  <c r="Z12" i="6"/>
  <c r="Y12" i="6"/>
  <c r="V12" i="6"/>
  <c r="U12" i="6"/>
  <c r="T12" i="6"/>
  <c r="S12" i="6"/>
  <c r="R12" i="6"/>
  <c r="Q12" i="6"/>
  <c r="J16" i="6" s="1"/>
  <c r="M9" i="6"/>
  <c r="B9" i="6"/>
  <c r="J90" i="7" l="1"/>
  <c r="AQ94" i="7"/>
  <c r="AQ95" i="7"/>
  <c r="BK91" i="7"/>
  <c r="BJ91" i="7"/>
  <c r="BH91" i="7"/>
  <c r="BG91" i="7"/>
  <c r="AT92" i="7"/>
  <c r="AP92" i="7"/>
  <c r="BC92" i="7"/>
  <c r="BF91" i="7"/>
  <c r="P34" i="6"/>
  <c r="J33" i="6"/>
  <c r="C27" i="6"/>
  <c r="P20" i="6"/>
  <c r="J19" i="6"/>
  <c r="J17" i="6"/>
  <c r="C20" i="6"/>
  <c r="C24" i="6"/>
  <c r="C28" i="6"/>
  <c r="C17" i="6"/>
  <c r="J18" i="6"/>
  <c r="C21" i="6"/>
  <c r="C25" i="6"/>
  <c r="M12" i="6"/>
  <c r="C16" i="6"/>
  <c r="C18" i="6"/>
  <c r="C22" i="6"/>
  <c r="C26" i="6"/>
  <c r="C19" i="6"/>
  <c r="C23" i="6"/>
  <c r="O30" i="1"/>
  <c r="M17" i="1"/>
  <c r="M19" i="1"/>
  <c r="M21" i="1"/>
  <c r="M22" i="1"/>
  <c r="M23" i="1"/>
  <c r="M24" i="1"/>
  <c r="M25" i="1"/>
  <c r="M26" i="1"/>
  <c r="M27" i="1"/>
  <c r="M28" i="1"/>
  <c r="M29" i="1"/>
  <c r="M30" i="1"/>
  <c r="M16" i="1"/>
  <c r="J91" i="7" l="1"/>
  <c r="BH92" i="7"/>
  <c r="AP93" i="7"/>
  <c r="BJ92" i="7"/>
  <c r="BF92" i="7"/>
  <c r="BG92" i="7"/>
  <c r="BC93" i="7"/>
  <c r="AT93" i="7"/>
  <c r="BK92" i="7"/>
  <c r="D37" i="6"/>
  <c r="D35" i="6"/>
  <c r="D30" i="6"/>
  <c r="D33" i="6"/>
  <c r="D36" i="6"/>
  <c r="D32" i="6"/>
  <c r="D34" i="6"/>
  <c r="D31" i="6"/>
  <c r="D29" i="6"/>
  <c r="P35" i="6"/>
  <c r="J34" i="6"/>
  <c r="P21" i="6"/>
  <c r="J20" i="6"/>
  <c r="D26" i="6"/>
  <c r="D22" i="6"/>
  <c r="D18" i="6"/>
  <c r="D16" i="6"/>
  <c r="D25" i="6"/>
  <c r="D21" i="6"/>
  <c r="D17" i="6"/>
  <c r="D28" i="6"/>
  <c r="D24" i="6"/>
  <c r="D20" i="6"/>
  <c r="D27" i="6"/>
  <c r="D23" i="6"/>
  <c r="D19" i="6"/>
  <c r="A31" i="1"/>
  <c r="J92" i="7" l="1"/>
  <c r="BK93" i="7"/>
  <c r="BF93" i="7"/>
  <c r="AT95" i="7"/>
  <c r="AT94" i="7"/>
  <c r="AP95" i="7"/>
  <c r="AP94" i="7"/>
  <c r="BJ93" i="7"/>
  <c r="BC95" i="7"/>
  <c r="BC94" i="7"/>
  <c r="BG93" i="7"/>
  <c r="BH93" i="7"/>
  <c r="P36" i="6"/>
  <c r="J35" i="6"/>
  <c r="P22" i="6"/>
  <c r="J21" i="6"/>
  <c r="Y18" i="5"/>
  <c r="Y19" i="5" s="1"/>
  <c r="Y20" i="5" s="1"/>
  <c r="Y21" i="5" s="1"/>
  <c r="Y22" i="5" s="1"/>
  <c r="Y23" i="5" s="1"/>
  <c r="Y24" i="5" s="1"/>
  <c r="Y25" i="5" s="1"/>
  <c r="Y26" i="5" s="1"/>
  <c r="Y27" i="5" s="1"/>
  <c r="Z18" i="5"/>
  <c r="AA18" i="5"/>
  <c r="AB18" i="5"/>
  <c r="AB19" i="5" s="1"/>
  <c r="AB20" i="5" s="1"/>
  <c r="AB21" i="5" s="1"/>
  <c r="AB22" i="5" s="1"/>
  <c r="AB23" i="5" s="1"/>
  <c r="AB24" i="5" s="1"/>
  <c r="AB25" i="5" s="1"/>
  <c r="AB26" i="5" s="1"/>
  <c r="AB27" i="5" s="1"/>
  <c r="AC18" i="5"/>
  <c r="AC19" i="5" s="1"/>
  <c r="AC20" i="5" s="1"/>
  <c r="AC21" i="5" s="1"/>
  <c r="AC22" i="5" s="1"/>
  <c r="AC23" i="5" s="1"/>
  <c r="AC24" i="5" s="1"/>
  <c r="AC25" i="5" s="1"/>
  <c r="AC26" i="5" s="1"/>
  <c r="AC27" i="5" s="1"/>
  <c r="AD18" i="5"/>
  <c r="Z19" i="5"/>
  <c r="Z20" i="5" s="1"/>
  <c r="Z21" i="5" s="1"/>
  <c r="Z22" i="5" s="1"/>
  <c r="Z23" i="5" s="1"/>
  <c r="Z24" i="5" s="1"/>
  <c r="Z25" i="5" s="1"/>
  <c r="Z26" i="5" s="1"/>
  <c r="Z27" i="5" s="1"/>
  <c r="AA19" i="5"/>
  <c r="AA20" i="5" s="1"/>
  <c r="AA21" i="5" s="1"/>
  <c r="AA22" i="5" s="1"/>
  <c r="AA23" i="5" s="1"/>
  <c r="AA24" i="5" s="1"/>
  <c r="AA25" i="5" s="1"/>
  <c r="AA26" i="5" s="1"/>
  <c r="AA27" i="5" s="1"/>
  <c r="AD19" i="5"/>
  <c r="AD20" i="5" s="1"/>
  <c r="AD21" i="5" s="1"/>
  <c r="AD22" i="5" s="1"/>
  <c r="AD23" i="5" s="1"/>
  <c r="AD24" i="5" s="1"/>
  <c r="AD25" i="5" s="1"/>
  <c r="AD26" i="5" s="1"/>
  <c r="AD27" i="5" s="1"/>
  <c r="O24" i="5"/>
  <c r="M24" i="5"/>
  <c r="E24" i="5" s="1"/>
  <c r="B24" i="5"/>
  <c r="A24" i="5"/>
  <c r="J93" i="7" l="1"/>
  <c r="BG95" i="7"/>
  <c r="BG94" i="7"/>
  <c r="BF95" i="7"/>
  <c r="BF94" i="7"/>
  <c r="BJ95" i="7"/>
  <c r="BJ94" i="7"/>
  <c r="BK95" i="7"/>
  <c r="BK94" i="7"/>
  <c r="BH95" i="7"/>
  <c r="BH94" i="7"/>
  <c r="P37" i="6"/>
  <c r="J37" i="6" s="1"/>
  <c r="J36" i="6"/>
  <c r="P23" i="6"/>
  <c r="J22" i="6"/>
  <c r="B17" i="5"/>
  <c r="B18" i="5"/>
  <c r="B19" i="5"/>
  <c r="B20" i="5"/>
  <c r="B21" i="5"/>
  <c r="B22" i="5"/>
  <c r="B23" i="5"/>
  <c r="B25" i="5"/>
  <c r="B26" i="5"/>
  <c r="B27" i="5"/>
  <c r="B16" i="5"/>
  <c r="J95" i="7" l="1"/>
  <c r="J94" i="7"/>
  <c r="P24" i="6"/>
  <c r="J23" i="6"/>
  <c r="M16" i="5"/>
  <c r="E16" i="5" s="1"/>
  <c r="M17" i="5"/>
  <c r="E17" i="5" s="1"/>
  <c r="M18" i="5"/>
  <c r="E18" i="5" s="1"/>
  <c r="M19" i="5"/>
  <c r="E19" i="5" s="1"/>
  <c r="M20" i="5"/>
  <c r="E20" i="5" s="1"/>
  <c r="M21" i="5"/>
  <c r="M22" i="5"/>
  <c r="E22" i="5" s="1"/>
  <c r="M23" i="5"/>
  <c r="E23" i="5" s="1"/>
  <c r="M25" i="5"/>
  <c r="E25" i="5" s="1"/>
  <c r="M26" i="5"/>
  <c r="M27" i="5"/>
  <c r="M11" i="5"/>
  <c r="C24" i="5" s="1"/>
  <c r="M9" i="5"/>
  <c r="B9" i="5" s="1"/>
  <c r="O27" i="5"/>
  <c r="E27" i="5"/>
  <c r="A27" i="5"/>
  <c r="O26" i="5"/>
  <c r="E26" i="5"/>
  <c r="A26" i="5"/>
  <c r="O25" i="5"/>
  <c r="A25" i="5"/>
  <c r="O23" i="5"/>
  <c r="A23" i="5"/>
  <c r="O22" i="5"/>
  <c r="A22" i="5"/>
  <c r="O21" i="5"/>
  <c r="E21" i="5"/>
  <c r="A21" i="5"/>
  <c r="O20" i="5"/>
  <c r="A20" i="5"/>
  <c r="T19" i="5"/>
  <c r="T20" i="5" s="1"/>
  <c r="T21" i="5" s="1"/>
  <c r="T22" i="5" s="1"/>
  <c r="O19" i="5"/>
  <c r="A19" i="5"/>
  <c r="U18" i="5"/>
  <c r="U19" i="5" s="1"/>
  <c r="U20" i="5" s="1"/>
  <c r="U21" i="5" s="1"/>
  <c r="U22" i="5" s="1"/>
  <c r="T18" i="5"/>
  <c r="P18" i="5"/>
  <c r="P19" i="5" s="1"/>
  <c r="O18" i="5"/>
  <c r="A18" i="5"/>
  <c r="AB17" i="5"/>
  <c r="AA17" i="5"/>
  <c r="Z17" i="5"/>
  <c r="Y17" i="5"/>
  <c r="V17" i="5"/>
  <c r="V18" i="5" s="1"/>
  <c r="V19" i="5" s="1"/>
  <c r="V20" i="5" s="1"/>
  <c r="V21" i="5" s="1"/>
  <c r="V22" i="5" s="1"/>
  <c r="U17" i="5"/>
  <c r="T17" i="5"/>
  <c r="S17" i="5"/>
  <c r="S18" i="5" s="1"/>
  <c r="S19" i="5" s="1"/>
  <c r="S20" i="5" s="1"/>
  <c r="S21" i="5" s="1"/>
  <c r="S22" i="5" s="1"/>
  <c r="R17" i="5"/>
  <c r="R18" i="5" s="1"/>
  <c r="R19" i="5" s="1"/>
  <c r="R20" i="5" s="1"/>
  <c r="R21" i="5" s="1"/>
  <c r="R22" i="5" s="1"/>
  <c r="Q17" i="5"/>
  <c r="Q18" i="5" s="1"/>
  <c r="Q19" i="5" s="1"/>
  <c r="Q20" i="5" s="1"/>
  <c r="Q21" i="5" s="1"/>
  <c r="Q22" i="5" s="1"/>
  <c r="P17" i="5"/>
  <c r="O17" i="5"/>
  <c r="A17" i="5"/>
  <c r="AD16" i="5"/>
  <c r="AD17" i="5" s="1"/>
  <c r="AC16" i="5"/>
  <c r="AC17" i="5" s="1"/>
  <c r="AB16" i="5"/>
  <c r="O16" i="5"/>
  <c r="A16" i="5"/>
  <c r="J13" i="5"/>
  <c r="I13" i="5"/>
  <c r="H13" i="5"/>
  <c r="G13" i="5"/>
  <c r="F13" i="5"/>
  <c r="E13" i="5"/>
  <c r="D13" i="5"/>
  <c r="C13" i="5"/>
  <c r="B13" i="5"/>
  <c r="AD12" i="5"/>
  <c r="AC12" i="5"/>
  <c r="AB12" i="5"/>
  <c r="AA12" i="5"/>
  <c r="Z12" i="5"/>
  <c r="Y12" i="5"/>
  <c r="V12" i="5"/>
  <c r="U12" i="5"/>
  <c r="T12" i="5"/>
  <c r="S12" i="5"/>
  <c r="R12" i="5"/>
  <c r="Q12" i="5"/>
  <c r="P25" i="6" l="1"/>
  <c r="J24" i="6"/>
  <c r="S23" i="5"/>
  <c r="S25" i="5" s="1"/>
  <c r="S26" i="5" s="1"/>
  <c r="S27" i="5" s="1"/>
  <c r="S24" i="5"/>
  <c r="U23" i="5"/>
  <c r="U25" i="5" s="1"/>
  <c r="U26" i="5" s="1"/>
  <c r="U27" i="5" s="1"/>
  <c r="U24" i="5"/>
  <c r="T23" i="5"/>
  <c r="T25" i="5" s="1"/>
  <c r="T26" i="5" s="1"/>
  <c r="T27" i="5" s="1"/>
  <c r="T24" i="5"/>
  <c r="Q23" i="5"/>
  <c r="Q25" i="5" s="1"/>
  <c r="Q26" i="5" s="1"/>
  <c r="Q27" i="5" s="1"/>
  <c r="Q24" i="5"/>
  <c r="R23" i="5"/>
  <c r="R25" i="5" s="1"/>
  <c r="R26" i="5" s="1"/>
  <c r="R27" i="5" s="1"/>
  <c r="R24" i="5"/>
  <c r="V23" i="5"/>
  <c r="V25" i="5" s="1"/>
  <c r="V26" i="5" s="1"/>
  <c r="V27" i="5" s="1"/>
  <c r="V24" i="5"/>
  <c r="J19" i="5"/>
  <c r="J18" i="5"/>
  <c r="C23" i="5"/>
  <c r="J17" i="5"/>
  <c r="P20" i="5"/>
  <c r="C21" i="5"/>
  <c r="C22" i="5"/>
  <c r="J16" i="5"/>
  <c r="C17" i="5"/>
  <c r="C16" i="5"/>
  <c r="C18" i="5"/>
  <c r="C25" i="5"/>
  <c r="M12" i="5"/>
  <c r="D24" i="5" s="1"/>
  <c r="C19" i="5"/>
  <c r="C20" i="5"/>
  <c r="C26" i="5"/>
  <c r="C27" i="5"/>
  <c r="O29" i="1"/>
  <c r="E29" i="1"/>
  <c r="B29" i="1"/>
  <c r="A29" i="1"/>
  <c r="P26" i="6" l="1"/>
  <c r="J25" i="6"/>
  <c r="D27" i="5"/>
  <c r="D22" i="5"/>
  <c r="D25" i="5"/>
  <c r="D18" i="5"/>
  <c r="D16" i="5"/>
  <c r="D17" i="5"/>
  <c r="D23" i="5"/>
  <c r="D21" i="5"/>
  <c r="D26" i="5"/>
  <c r="D20" i="5"/>
  <c r="D19" i="5"/>
  <c r="P21" i="5"/>
  <c r="J20" i="5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P27" i="6" l="1"/>
  <c r="J26" i="6"/>
  <c r="J21" i="5"/>
  <c r="P22" i="5"/>
  <c r="P24" i="5" s="1"/>
  <c r="J24" i="5" s="1"/>
  <c r="M11" i="4"/>
  <c r="Y18" i="4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AD17" i="4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C17" i="4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B17" i="4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A17" i="4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Z17" i="4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Y17" i="4"/>
  <c r="P17" i="4"/>
  <c r="AF17" i="4"/>
  <c r="AF26" i="4"/>
  <c r="AF28" i="4"/>
  <c r="AF19" i="4"/>
  <c r="AF22" i="4"/>
  <c r="AF24" i="4"/>
  <c r="AF25" i="4"/>
  <c r="AF29" i="4"/>
  <c r="AF31" i="4"/>
  <c r="AF20" i="4"/>
  <c r="AF21" i="4"/>
  <c r="AF23" i="4"/>
  <c r="AF27" i="4"/>
  <c r="AF18" i="4"/>
  <c r="AF30" i="4"/>
  <c r="AF16" i="4"/>
  <c r="P28" i="6" l="1"/>
  <c r="J28" i="6" s="1"/>
  <c r="J27" i="6"/>
  <c r="P23" i="5"/>
  <c r="J22" i="5"/>
  <c r="P18" i="4"/>
  <c r="M12" i="4"/>
  <c r="M9" i="4"/>
  <c r="P25" i="5" l="1"/>
  <c r="J23" i="5"/>
  <c r="P19" i="4"/>
  <c r="W30" i="4"/>
  <c r="W18" i="4"/>
  <c r="W27" i="4"/>
  <c r="W23" i="4"/>
  <c r="W21" i="4"/>
  <c r="W20" i="4"/>
  <c r="W31" i="4"/>
  <c r="W29" i="4"/>
  <c r="W25" i="4"/>
  <c r="W24" i="4"/>
  <c r="W22" i="4"/>
  <c r="W19" i="4"/>
  <c r="W28" i="4"/>
  <c r="W26" i="4"/>
  <c r="W17" i="4"/>
  <c r="W16" i="4"/>
  <c r="O30" i="4"/>
  <c r="M30" i="4"/>
  <c r="O18" i="4"/>
  <c r="M18" i="4"/>
  <c r="O27" i="4"/>
  <c r="M27" i="4"/>
  <c r="O23" i="4"/>
  <c r="M23" i="4"/>
  <c r="O21" i="4"/>
  <c r="M21" i="4"/>
  <c r="O20" i="4"/>
  <c r="M20" i="4"/>
  <c r="O31" i="4"/>
  <c r="M31" i="4"/>
  <c r="O29" i="4"/>
  <c r="M29" i="4"/>
  <c r="O25" i="4"/>
  <c r="M25" i="4"/>
  <c r="O24" i="4"/>
  <c r="M24" i="4"/>
  <c r="O22" i="4"/>
  <c r="M22" i="4"/>
  <c r="O19" i="4"/>
  <c r="M19" i="4"/>
  <c r="O28" i="4"/>
  <c r="M28" i="4"/>
  <c r="O26" i="4"/>
  <c r="M26" i="4"/>
  <c r="O17" i="4"/>
  <c r="M17" i="4"/>
  <c r="O16" i="4"/>
  <c r="M16" i="4"/>
  <c r="P26" i="5" l="1"/>
  <c r="J25" i="5"/>
  <c r="P20" i="4"/>
  <c r="Z17" i="1"/>
  <c r="AA17" i="1"/>
  <c r="Y17" i="1"/>
  <c r="Y19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Z19" i="1" l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18" i="1"/>
  <c r="Z20" i="1" s="1"/>
  <c r="AA19" i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18" i="1"/>
  <c r="AA20" i="1" s="1"/>
  <c r="J26" i="5"/>
  <c r="P27" i="5"/>
  <c r="P21" i="4"/>
  <c r="B16" i="4"/>
  <c r="E28" i="4"/>
  <c r="E22" i="4"/>
  <c r="E24" i="4"/>
  <c r="E25" i="4"/>
  <c r="E29" i="4"/>
  <c r="E31" i="4"/>
  <c r="E18" i="4"/>
  <c r="E19" i="4"/>
  <c r="E30" i="4"/>
  <c r="A30" i="4"/>
  <c r="H18" i="4"/>
  <c r="A18" i="4"/>
  <c r="H27" i="4"/>
  <c r="A27" i="4"/>
  <c r="H23" i="4"/>
  <c r="A23" i="4"/>
  <c r="E21" i="4"/>
  <c r="H21" i="4"/>
  <c r="A21" i="4"/>
  <c r="E20" i="4"/>
  <c r="A20" i="4"/>
  <c r="A31" i="4"/>
  <c r="A29" i="4"/>
  <c r="A25" i="4"/>
  <c r="A24" i="4"/>
  <c r="A22" i="4"/>
  <c r="A19" i="4"/>
  <c r="H28" i="4"/>
  <c r="A28" i="4"/>
  <c r="E26" i="4"/>
  <c r="H26" i="4"/>
  <c r="A26" i="4"/>
  <c r="H17" i="4"/>
  <c r="A17" i="4"/>
  <c r="H16" i="4"/>
  <c r="E16" i="4" s="1"/>
  <c r="A16" i="4"/>
  <c r="J13" i="4"/>
  <c r="I13" i="4"/>
  <c r="H13" i="4"/>
  <c r="G13" i="4"/>
  <c r="F13" i="4"/>
  <c r="E13" i="4"/>
  <c r="D13" i="4"/>
  <c r="C13" i="4"/>
  <c r="B13" i="4"/>
  <c r="AD12" i="4"/>
  <c r="AC12" i="4"/>
  <c r="AB12" i="4"/>
  <c r="AA12" i="4"/>
  <c r="Z12" i="4"/>
  <c r="Y12" i="4"/>
  <c r="V12" i="4"/>
  <c r="U12" i="4"/>
  <c r="T12" i="4"/>
  <c r="S12" i="4"/>
  <c r="R12" i="4"/>
  <c r="Q12" i="4"/>
  <c r="B9" i="4"/>
  <c r="J27" i="5" l="1"/>
  <c r="J16" i="4"/>
  <c r="J17" i="4"/>
  <c r="J18" i="4"/>
  <c r="J19" i="4"/>
  <c r="J20" i="4"/>
  <c r="P22" i="4"/>
  <c r="J21" i="4"/>
  <c r="C23" i="4"/>
  <c r="E27" i="4"/>
  <c r="E23" i="4"/>
  <c r="E17" i="4"/>
  <c r="C28" i="4"/>
  <c r="C30" i="4"/>
  <c r="C26" i="4"/>
  <c r="C22" i="4"/>
  <c r="C25" i="4"/>
  <c r="C31" i="4"/>
  <c r="C21" i="4"/>
  <c r="C18" i="4"/>
  <c r="C16" i="4"/>
  <c r="C17" i="4"/>
  <c r="C27" i="4"/>
  <c r="C19" i="4"/>
  <c r="C24" i="4"/>
  <c r="C29" i="4"/>
  <c r="C20" i="4"/>
  <c r="P17" i="1"/>
  <c r="Q17" i="1"/>
  <c r="Q19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R17" i="1"/>
  <c r="S17" i="1"/>
  <c r="U17" i="1"/>
  <c r="V17" i="1"/>
  <c r="T17" i="1"/>
  <c r="T19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A28" i="1"/>
  <c r="A30" i="1"/>
  <c r="V19" i="1" l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18" i="1"/>
  <c r="V20" i="1" s="1"/>
  <c r="U19" i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18" i="1"/>
  <c r="U20" i="1" s="1"/>
  <c r="S19" i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18" i="1"/>
  <c r="S20" i="1" s="1"/>
  <c r="R19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18" i="1"/>
  <c r="R20" i="1" s="1"/>
  <c r="P19" i="1"/>
  <c r="P23" i="4"/>
  <c r="J22" i="4"/>
  <c r="D27" i="4"/>
  <c r="D17" i="4"/>
  <c r="D16" i="4"/>
  <c r="D18" i="4"/>
  <c r="D21" i="4"/>
  <c r="D31" i="4"/>
  <c r="D25" i="4"/>
  <c r="D22" i="4"/>
  <c r="D26" i="4"/>
  <c r="D30" i="4"/>
  <c r="D28" i="4"/>
  <c r="D23" i="4"/>
  <c r="D20" i="4"/>
  <c r="D29" i="4"/>
  <c r="D24" i="4"/>
  <c r="D19" i="4"/>
  <c r="A17" i="1"/>
  <c r="A19" i="1"/>
  <c r="A21" i="1"/>
  <c r="A22" i="1"/>
  <c r="A23" i="1"/>
  <c r="A24" i="1"/>
  <c r="A25" i="1"/>
  <c r="A26" i="1"/>
  <c r="A27" i="1"/>
  <c r="A16" i="1"/>
  <c r="P24" i="4" l="1"/>
  <c r="J23" i="4"/>
  <c r="P21" i="1"/>
  <c r="B17" i="1"/>
  <c r="B19" i="1"/>
  <c r="B21" i="1"/>
  <c r="B22" i="1"/>
  <c r="B23" i="1"/>
  <c r="B24" i="1"/>
  <c r="B25" i="1"/>
  <c r="B26" i="1"/>
  <c r="B27" i="1"/>
  <c r="B28" i="1"/>
  <c r="B30" i="1"/>
  <c r="B16" i="1"/>
  <c r="P22" i="1" l="1"/>
  <c r="P25" i="4"/>
  <c r="J24" i="4"/>
  <c r="M11" i="1"/>
  <c r="C18" i="1" l="1"/>
  <c r="C20" i="1"/>
  <c r="C29" i="1"/>
  <c r="P26" i="4"/>
  <c r="J25" i="4"/>
  <c r="P23" i="1"/>
  <c r="E28" i="1"/>
  <c r="O28" i="1"/>
  <c r="P24" i="1" l="1"/>
  <c r="P27" i="4"/>
  <c r="J26" i="4"/>
  <c r="M12" i="1"/>
  <c r="D18" i="1" l="1"/>
  <c r="D20" i="1"/>
  <c r="D29" i="1"/>
  <c r="P28" i="4"/>
  <c r="J27" i="4"/>
  <c r="P25" i="1"/>
  <c r="D28" i="1"/>
  <c r="C28" i="1"/>
  <c r="M9" i="1"/>
  <c r="P26" i="1" l="1"/>
  <c r="P29" i="4"/>
  <c r="J28" i="4"/>
  <c r="O17" i="1"/>
  <c r="O19" i="1"/>
  <c r="O21" i="1"/>
  <c r="O22" i="1"/>
  <c r="O23" i="1"/>
  <c r="O24" i="1"/>
  <c r="O25" i="1"/>
  <c r="O26" i="1"/>
  <c r="O27" i="1"/>
  <c r="O16" i="1"/>
  <c r="P30" i="4" l="1"/>
  <c r="J29" i="4"/>
  <c r="P27" i="1"/>
  <c r="D13" i="1"/>
  <c r="E13" i="1"/>
  <c r="F13" i="1"/>
  <c r="G13" i="1"/>
  <c r="H13" i="1"/>
  <c r="I13" i="1"/>
  <c r="J13" i="1"/>
  <c r="P28" i="1" l="1"/>
  <c r="P29" i="1" s="1"/>
  <c r="P30" i="1" s="1"/>
  <c r="P31" i="4"/>
  <c r="J31" i="4" s="1"/>
  <c r="J30" i="4"/>
  <c r="D17" i="1"/>
  <c r="D19" i="1"/>
  <c r="D21" i="1"/>
  <c r="D22" i="1"/>
  <c r="D23" i="1"/>
  <c r="D24" i="1"/>
  <c r="D25" i="1"/>
  <c r="D26" i="1"/>
  <c r="D27" i="1"/>
  <c r="D30" i="1"/>
  <c r="D16" i="1"/>
  <c r="B9" i="1" l="1"/>
  <c r="T12" i="1"/>
  <c r="U12" i="1"/>
  <c r="V12" i="1"/>
  <c r="AC16" i="1" l="1"/>
  <c r="AC17" i="1" s="1"/>
  <c r="AD16" i="1"/>
  <c r="AD17" i="1" s="1"/>
  <c r="AB16" i="1"/>
  <c r="AB17" i="1" s="1"/>
  <c r="AB19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C12" i="1"/>
  <c r="AD12" i="1"/>
  <c r="AB12" i="1"/>
  <c r="Z12" i="1"/>
  <c r="AA12" i="1"/>
  <c r="Y12" i="1"/>
  <c r="R12" i="1"/>
  <c r="S12" i="1"/>
  <c r="Q12" i="1"/>
  <c r="E22" i="1"/>
  <c r="E23" i="1"/>
  <c r="E24" i="1"/>
  <c r="E25" i="1"/>
  <c r="E26" i="1"/>
  <c r="E27" i="1"/>
  <c r="AD19" i="1" l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18" i="1"/>
  <c r="AD20" i="1" s="1"/>
  <c r="AC19" i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18" i="1"/>
  <c r="J29" i="1"/>
  <c r="J16" i="1"/>
  <c r="J17" i="1"/>
  <c r="J19" i="1"/>
  <c r="J21" i="1"/>
  <c r="J22" i="1"/>
  <c r="J23" i="1"/>
  <c r="J24" i="1"/>
  <c r="J25" i="1"/>
  <c r="J26" i="1"/>
  <c r="J27" i="1"/>
  <c r="J28" i="1"/>
  <c r="J30" i="1"/>
  <c r="C30" i="1"/>
  <c r="E30" i="1"/>
  <c r="E19" i="1"/>
  <c r="E21" i="1"/>
  <c r="E16" i="1"/>
  <c r="C26" i="1"/>
  <c r="C22" i="1"/>
  <c r="C25" i="1"/>
  <c r="C24" i="1"/>
  <c r="C27" i="1"/>
  <c r="C23" i="1"/>
  <c r="E17" i="1"/>
  <c r="B13" i="1"/>
  <c r="C13" i="1"/>
  <c r="AC20" i="1" l="1"/>
  <c r="J20" i="1" s="1"/>
  <c r="J18" i="1"/>
  <c r="C21" i="1"/>
  <c r="C19" i="1"/>
  <c r="C17" i="1"/>
  <c r="C16" i="1"/>
</calcChain>
</file>

<file path=xl/comments1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AE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J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Input file is copied and renamed to this in batch run folder.  Typcially this should be the same as the input file name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 xml:space="preserve">SimulationStorage: Controls retention of EnergyPlus simulation inputs and outputs produced during compliance analysis.  Valid settings include:
0 - ALL simulation sub-directories and files deleted
1 - (user default) Only the input (.idf) files are retained
2 - (#1 above) + summary output (.htm) retained
3 - (#2 above) + limited additional output (.csv|.eio|.err|.rdd) retained
4 - (#3 above) + SQL output (.sql) retained
5 - (#3 (not 4) above) + other standard output (.eso|.mtr) retained
6 - (#4 &amp; 5 above) - both SQL &amp; other standard output files retained
7 - ALL simulation input and output files retained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 xml:space="preserve">AnalysisStorage: Controls retention of all files produced during analysis EXCEPT EnergyPlus inputs and outputs.  Valid settings include:
 0 - ALL analysis files deleted (along w/ processing directory if no other sim/csv files stored)
1 - Only simulation SDD XML (.xml) files are retained
2 - (user default) (#1 above) + OpenStudio model (.osm) files are retained
3 - ALL files produced during analysis are retained
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ParallelSimulations: Flag controls whether or not like simulations (design sizing vs. annual) should be performed in parallel, which helps to reduce analysis runtime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DurationStats: Logging of rule evaluation times during analysis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AnalysisThruStep options:
1 - Analysis Initialization (DEFAULT/CHECKSIM/CHECKCODE rules)
2 - Evaluate SIZING_PROPOSED and SIZING_BASELINE rules
3 - Generate SIZING_PROPOSED and SIZING_BASELINE OSM &amp; IDF
4 - Simulate SIZING_PROPOSED and SIZING_BASELINE models &amp; retrieve results (possibly iterate for ruleset autosized models)
5 - Evaluate ANNUAL_PROPOSED and ANNUAL_BASELINE rules
6 - Generate ANNUAL_PROPOSED and ANNUAL_BASELINE OSM &amp; IDF
7 - Simulate ANNUAL_PROPOSED and ANNUAL_BASELINE models &amp; retrieve results / UMLH check
8 - Generation of compliance report</t>
        </r>
      </text>
    </comment>
    <comment ref="W15" authorId="1" shapeId="0">
      <text>
        <r>
          <rPr>
            <sz val="9"/>
            <color indexed="81"/>
            <rFont val="Tahoma"/>
            <family val="2"/>
          </rPr>
          <t>BypassValidFileChecks:  Bypasses checks designed to ensure that all analysis file dependencies are valid</t>
        </r>
      </text>
    </comment>
    <comment ref="X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Y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Z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AA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AC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  <comment ref="H108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</commentList>
</comments>
</file>

<file path=xl/comments2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3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4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5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sharedStrings.xml><?xml version="1.0" encoding="utf-8"?>
<sst xmlns="http://schemas.openxmlformats.org/spreadsheetml/2006/main" count="862" uniqueCount="196">
  <si>
    <t>;   First SINGLE Record Provides Some Global Information:</t>
  </si>
  <si>
    <t>;</t>
  </si>
  <si>
    <t>Batch Version:</t>
  </si>
  <si>
    <t>Number denoting the version of batch processing mechanism this file written for (for backward compatibility)</t>
  </si>
  <si>
    <t>;   Batch</t>
  </si>
  <si>
    <t>;    Ver</t>
  </si>
  <si>
    <t>Existing</t>
  </si>
  <si>
    <t>New or Save As</t>
  </si>
  <si>
    <t>Project or File Name</t>
  </si>
  <si>
    <t>Program</t>
  </si>
  <si>
    <t>Output</t>
  </si>
  <si>
    <t>CumCSV</t>
  </si>
  <si>
    <t>Processing</t>
  </si>
  <si>
    <t>Options</t>
  </si>
  <si>
    <t>;  Process</t>
  </si>
  <si>
    <t>;   Record</t>
  </si>
  <si>
    <t xml:space="preserve">Input path:  </t>
  </si>
  <si>
    <t xml:space="preserve">Output path:  </t>
  </si>
  <si>
    <t>Common Output Results File</t>
  </si>
  <si>
    <t>(relative to batch CSV path if no path specified)</t>
  </si>
  <si>
    <t>Run Title</t>
  </si>
  <si>
    <t>Override AutoSize Flag</t>
  </si>
  <si>
    <t>p</t>
  </si>
  <si>
    <t>bz</t>
  </si>
  <si>
    <t>b</t>
  </si>
  <si>
    <t>;       1</t>
  </si>
  <si>
    <t>Batch Instance</t>
  </si>
  <si>
    <t>Input Instance</t>
  </si>
  <si>
    <t>LogRuleEvaluation</t>
  </si>
  <si>
    <t>Verbose</t>
  </si>
  <si>
    <t>AnalysisThruStep</t>
  </si>
  <si>
    <t>BypassInputChecks</t>
  </si>
  <si>
    <t>BypassUMLHChecks</t>
  </si>
  <si>
    <t>BypassOpenStudio</t>
  </si>
  <si>
    <t>BypassSimulation</t>
  </si>
  <si>
    <t>INI File Options ---&gt;</t>
  </si>
  <si>
    <t>BypassCheckSimRules</t>
  </si>
  <si>
    <t>BypassCheckCodeRules</t>
  </si>
  <si>
    <t>StoreBEMDetails</t>
  </si>
  <si>
    <t>Results file:</t>
  </si>
  <si>
    <t>Path to Copy</t>
  </si>
  <si>
    <t>SDD XML files too</t>
  </si>
  <si>
    <t xml:space="preserve">SDD XML path:  </t>
  </si>
  <si>
    <t>Project or File Name (full path or relative to \Projects)</t>
  </si>
  <si>
    <t>Input cells</t>
  </si>
  <si>
    <t>Date:</t>
  </si>
  <si>
    <t>Repo Rev:</t>
  </si>
  <si>
    <t>(relative to \Projects if no path specified)</t>
  </si>
  <si>
    <t>(relative to batch input csv path if not specified)</t>
  </si>
  <si>
    <t>DontAbortOnErrorsThruStep</t>
  </si>
  <si>
    <t>Run Sim?</t>
  </si>
  <si>
    <t>DontAbortOn ErrorsThruStep</t>
  </si>
  <si>
    <t>00300-OfficeMedium_CZ6_Run04</t>
  </si>
  <si>
    <t>RulesetImplementationTests\</t>
  </si>
  <si>
    <t>00200-OfficeSmall_CZ6_Run01</t>
  </si>
  <si>
    <t>00200-OfficeSmall_CZ15_Run02</t>
  </si>
  <si>
    <t>00200-OfficeSmall_CZ6_Run14</t>
  </si>
  <si>
    <t>00200-OfficeSmall_CZ6_Run18</t>
  </si>
  <si>
    <t>00300-OfficeMedium_CZ6_Run10</t>
  </si>
  <si>
    <t>00300-OfficeMedium_CZ6_Run12</t>
  </si>
  <si>
    <t>00300-OfficeMedium_CZ6_Run13</t>
  </si>
  <si>
    <t>00300-OfficeMedium_CZ6_Run19</t>
  </si>
  <si>
    <t>00300-OfficeMedium_CZ6_Run23</t>
  </si>
  <si>
    <t>00400-OfficeLarge_CZ6_Run05</t>
  </si>
  <si>
    <t>00400-OfficeLarge_CZ6_Run06</t>
  </si>
  <si>
    <t>00400-OfficeLarge_CZ6_Run11</t>
  </si>
  <si>
    <t>00400-OfficeLarge_CZ6_Run17</t>
  </si>
  <si>
    <t>00700-HotelSmall_CZ15_Run03</t>
  </si>
  <si>
    <t>00700-HotelSmall_CZ12_Run22</t>
  </si>
  <si>
    <t>ModelRpt_ALL</t>
  </si>
  <si>
    <t>r1009</t>
  </si>
  <si>
    <t>1b-PrimOnly_SnglChlr_VarSpdPump</t>
  </si>
  <si>
    <t>2a-PrimOnly_MultChlr_ConstSpdPump</t>
  </si>
  <si>
    <t>2b-PrimOnly_MultChlr_ConstSpdPumps</t>
  </si>
  <si>
    <t>2c-PrimOnly_MultChlr_VarSpdPump</t>
  </si>
  <si>
    <t>2d-PrimOnly_MultChlr_VarSpdPumps</t>
  </si>
  <si>
    <t>3b-PrimSec_MultChlr_ChlrPumps</t>
  </si>
  <si>
    <t>4a-PrimOnly_MultChlrSeries_PrimPump</t>
  </si>
  <si>
    <t>4b-PrimOnly_MultChlrSeries_ChlrPumps</t>
  </si>
  <si>
    <t>Hydronic Piping Examples</t>
  </si>
  <si>
    <t>1a1-PrimOnly_SnglChlr_ConstSpdPump01</t>
  </si>
  <si>
    <t>1a2-PrimOnly_SnglChlr_ConstSpdPump02</t>
  </si>
  <si>
    <t>3a-PrimSec_MultChlr_PrimPump</t>
  </si>
  <si>
    <t>r1089</t>
  </si>
  <si>
    <t>010012-SchSml-CECStd</t>
  </si>
  <si>
    <t>020012-OffSml-CECStd</t>
  </si>
  <si>
    <t>030012-OffMed-CECStd</t>
  </si>
  <si>
    <t>040012-OffLrg-CECStd</t>
  </si>
  <si>
    <t>050012-RetlMed-CECStd</t>
  </si>
  <si>
    <t>060012-RstntSml-CECStd</t>
  </si>
  <si>
    <t>070012-HotSml-CECStd</t>
  </si>
  <si>
    <t>080012-Whse-CECStd</t>
  </si>
  <si>
    <t>090012-RetlLrg-CECStd</t>
  </si>
  <si>
    <t>010112-SchSml-PSZ</t>
  </si>
  <si>
    <t>010212-SchSml-PVAVAirZnSys</t>
  </si>
  <si>
    <t>010312-SchSml-VAVFluidZnSys</t>
  </si>
  <si>
    <t>040112-OffLrg-VAVPriSec</t>
  </si>
  <si>
    <t>010112-SchSml-PSZ-p-01</t>
  </si>
  <si>
    <t>010112-SchSml-PSZ-p-02</t>
  </si>
  <si>
    <t>010112-SchSml-PSZ-p-03</t>
  </si>
  <si>
    <t>010112-SchSml-PSZ-p-04</t>
  </si>
  <si>
    <t>010112-SchSml-PSZ-p-05</t>
  </si>
  <si>
    <t>010112-SchSml-PSZ-p-06</t>
  </si>
  <si>
    <t>010112-SchSml-PSZ-p-07</t>
  </si>
  <si>
    <t>010112-SchSml-PSZ-p-08</t>
  </si>
  <si>
    <t>010112-SchSml-PSZ-p-09</t>
  </si>
  <si>
    <t>010112-SchSml-PSZ-p-10</t>
  </si>
  <si>
    <t>010112-SchSml-PSZ-p-11</t>
  </si>
  <si>
    <t>010112-SchSml-PSZ-p-12</t>
  </si>
  <si>
    <t>010112-SchSml-PSZ-p-13</t>
  </si>
  <si>
    <t>010112-SchSml-PSZ-p-14</t>
  </si>
  <si>
    <t>010112-SchSml-PSZ-p-15</t>
  </si>
  <si>
    <t>010112-SchSml-PSZ-p-16</t>
  </si>
  <si>
    <t>010112-SchSml-PSZ-p-17</t>
  </si>
  <si>
    <t>010112-SchSml-PSZ-p-18</t>
  </si>
  <si>
    <t>010112-SchSml-PSZ-p-19</t>
  </si>
  <si>
    <t>010112-SchSml-PSZ-p-20</t>
  </si>
  <si>
    <t>010112-SchSml-PSZ-p-21</t>
  </si>
  <si>
    <t>010112-SchSml-PSZ-p-22</t>
  </si>
  <si>
    <t>Issue 383\Input CIBD\</t>
  </si>
  <si>
    <t>Issue 383\010112-SchSml-PSZ-p_r1450\010112-SchSml-PSZ-p_r1450 - batch\</t>
  </si>
  <si>
    <t>010112</t>
  </si>
  <si>
    <t>r1450_IDF</t>
  </si>
  <si>
    <t>020212-OffSml-SimpleGeometry</t>
  </si>
  <si>
    <t>030212-OffMed-SimpleGeometry</t>
  </si>
  <si>
    <t>r1953</t>
  </si>
  <si>
    <t>020006-OffSml-Run01</t>
  </si>
  <si>
    <t>020015-OffSml-Run02</t>
  </si>
  <si>
    <t>070015-HotSml-Run03</t>
  </si>
  <si>
    <t>030006-OffMed-Run04</t>
  </si>
  <si>
    <t>040006-OffLrg-Run05</t>
  </si>
  <si>
    <t>040006-OffLrg-Run06</t>
  </si>
  <si>
    <t>080006-Whse-Run07</t>
  </si>
  <si>
    <t>080006-Whse-Run08</t>
  </si>
  <si>
    <t>040006-OffLrg-Run11</t>
  </si>
  <si>
    <t>030006-OffMed-Run12</t>
  </si>
  <si>
    <t>030006-OffMed-Run13</t>
  </si>
  <si>
    <t>020006-OffSml-Run14</t>
  </si>
  <si>
    <t>080006-Whse-Run15</t>
  </si>
  <si>
    <t>050006-RetlMed-Run16</t>
  </si>
  <si>
    <t>020006-OffSml-Run18</t>
  </si>
  <si>
    <t>080006-Whse-Run21</t>
  </si>
  <si>
    <t>RulesetImplementationTests\Incomplete tests\</t>
  </si>
  <si>
    <t>030006-OffMed-Run23</t>
  </si>
  <si>
    <t>020006-OffSml-Run24</t>
  </si>
  <si>
    <t>020006-OffSml-Run25</t>
  </si>
  <si>
    <t>020006-OffSml-Run26</t>
  </si>
  <si>
    <t>050006-RetlMed-Run27</t>
  </si>
  <si>
    <t>050006-RetlMed-Run28</t>
  </si>
  <si>
    <t>030006-OffMed-Run29</t>
  </si>
  <si>
    <t>030006-OffMed-Run30</t>
  </si>
  <si>
    <t>ParallelSimulations</t>
  </si>
  <si>
    <t>DurationStats</t>
  </si>
  <si>
    <t>SimulationStorage</t>
  </si>
  <si>
    <t>AnalysisStorage</t>
  </si>
  <si>
    <t>BypassValidFileChecks</t>
  </si>
  <si>
    <t>all</t>
  </si>
  <si>
    <t>zp</t>
  </si>
  <si>
    <t>zb</t>
  </si>
  <si>
    <t>ap</t>
  </si>
  <si>
    <t>ab</t>
  </si>
  <si>
    <t>OverrideAutosize</t>
  </si>
  <si>
    <t>StoreResultsToModelInput</t>
  </si>
  <si>
    <t>StandardModelTests\</t>
  </si>
  <si>
    <t>020012S-OffSml-CECStd</t>
  </si>
  <si>
    <t>OtherTests</t>
  </si>
  <si>
    <t>OtherTests\</t>
  </si>
  <si>
    <t>050112-RetlMed-SZVAV</t>
  </si>
  <si>
    <t>050312-RetlMed-Alterations</t>
  </si>
  <si>
    <t>OffLrg-PlenumsFPBsData</t>
  </si>
  <si>
    <t>OffLrg-PrkgExhaust</t>
  </si>
  <si>
    <t>OffSml-PSZ-Evap</t>
  </si>
  <si>
    <t>OffSml-SZVAVAC_1Zone</t>
  </si>
  <si>
    <t>OffSml-WSHP</t>
  </si>
  <si>
    <t>RetlMed-PVAV-IndirDirEvap</t>
  </si>
  <si>
    <t>RetlSml-DOAS+FPFC</t>
  </si>
  <si>
    <t>StandardModelTests</t>
  </si>
  <si>
    <t>OT</t>
  </si>
  <si>
    <t>Std</t>
  </si>
  <si>
    <t>OffSml-Lab_1Zone</t>
  </si>
  <si>
    <t>OffLrg-PrkgLabKitchen</t>
  </si>
  <si>
    <t>020006S-OffSml-Run01</t>
  </si>
  <si>
    <t>020015S-OffSml-Run02</t>
  </si>
  <si>
    <t>030006S-OffMed-Run04</t>
  </si>
  <si>
    <t>020006S-OffSml-Run14</t>
  </si>
  <si>
    <t>020006S-OffSml-Run18</t>
  </si>
  <si>
    <t>OffLrg-PrkgLab</t>
  </si>
  <si>
    <t>Ruleset Implementation Tests (Complete)</t>
  </si>
  <si>
    <t>RIc</t>
  </si>
  <si>
    <t>RIi</t>
  </si>
  <si>
    <t>r2722</t>
  </si>
  <si>
    <t>Total Runs</t>
  </si>
  <si>
    <t>Formulas</t>
  </si>
  <si>
    <t>Run Title
(user-defined, reported in Results csv file)</t>
  </si>
  <si>
    <t>Input File Name</t>
  </si>
  <si>
    <t>Batch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</si>
</sst>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4" borderId="12" applyNumberFormat="0" applyAlignment="0" applyProtection="0"/>
    <xf numFmtId="0" fontId="11" fillId="7" borderId="12" applyNumberFormat="0" applyAlignment="0" applyProtection="0"/>
  </cellStyleXfs>
  <cellXfs count="89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1" fillId="0" borderId="0" xfId="0" applyFont="1"/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0" xfId="0" applyFont="1" applyFill="1"/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ont="1" applyBorder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Fill="1"/>
    <xf numFmtId="0" fontId="5" fillId="3" borderId="0" xfId="0" applyFont="1" applyFill="1"/>
    <xf numFmtId="0" fontId="7" fillId="4" borderId="12" xfId="1"/>
    <xf numFmtId="0" fontId="2" fillId="5" borderId="11" xfId="0" applyFont="1" applyFill="1" applyBorder="1" applyAlignment="1">
      <alignment horizontal="center"/>
    </xf>
    <xf numFmtId="0" fontId="0" fillId="0" borderId="0" xfId="0" applyFont="1" applyFill="1" applyBorder="1"/>
    <xf numFmtId="0" fontId="9" fillId="0" borderId="0" xfId="0" applyFont="1"/>
    <xf numFmtId="0" fontId="7" fillId="4" borderId="12" xfId="1" applyAlignment="1">
      <alignment horizontal="left"/>
    </xf>
    <xf numFmtId="0" fontId="0" fillId="6" borderId="0" xfId="0" applyFont="1" applyFill="1" applyAlignment="1">
      <alignment horizontal="center"/>
    </xf>
    <xf numFmtId="0" fontId="0" fillId="6" borderId="0" xfId="0" applyFont="1" applyFill="1"/>
    <xf numFmtId="0" fontId="0" fillId="0" borderId="0" xfId="0" applyFont="1" applyFill="1" applyAlignment="1">
      <alignment horizontal="right"/>
    </xf>
    <xf numFmtId="0" fontId="7" fillId="4" borderId="12" xfId="1" applyAlignment="1">
      <alignment horizontal="center"/>
    </xf>
    <xf numFmtId="0" fontId="0" fillId="0" borderId="0" xfId="0" applyFont="1" applyAlignment="1">
      <alignment horizontal="right" indent="1"/>
    </xf>
    <xf numFmtId="0" fontId="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4" borderId="12" xfId="1" quotePrefix="1" applyAlignment="1">
      <alignment horizontal="left"/>
    </xf>
    <xf numFmtId="0" fontId="0" fillId="0" borderId="0" xfId="0" applyFont="1" applyAlignment="1">
      <alignment horizontal="center"/>
    </xf>
    <xf numFmtId="0" fontId="12" fillId="0" borderId="0" xfId="0" applyFont="1"/>
    <xf numFmtId="0" fontId="11" fillId="7" borderId="12" xfId="2" applyAlignment="1">
      <alignment horizontal="left"/>
    </xf>
    <xf numFmtId="0" fontId="11" fillId="7" borderId="12" xfId="2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7" fillId="4" borderId="13" xfId="1" applyBorder="1"/>
    <xf numFmtId="0" fontId="0" fillId="0" borderId="16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 vertical="center" textRotation="90" wrapText="1"/>
    </xf>
    <xf numFmtId="0" fontId="0" fillId="0" borderId="17" xfId="0" applyFont="1" applyBorder="1" applyAlignment="1">
      <alignment horizontal="center" vertical="center" textRotation="90" wrapText="1"/>
    </xf>
    <xf numFmtId="0" fontId="7" fillId="4" borderId="13" xfId="1" applyBorder="1" applyAlignment="1">
      <alignment horizontal="center"/>
    </xf>
    <xf numFmtId="0" fontId="9" fillId="0" borderId="0" xfId="0" applyFont="1" applyAlignment="1">
      <alignment vertical="center"/>
    </xf>
    <xf numFmtId="0" fontId="7" fillId="4" borderId="18" xfId="1" applyBorder="1" applyAlignment="1">
      <alignment horizontal="center"/>
    </xf>
    <xf numFmtId="0" fontId="7" fillId="4" borderId="20" xfId="1" applyBorder="1" applyAlignment="1">
      <alignment horizontal="center"/>
    </xf>
    <xf numFmtId="0" fontId="7" fillId="4" borderId="12" xfId="1" applyBorder="1" applyAlignment="1">
      <alignment horizontal="center"/>
    </xf>
    <xf numFmtId="0" fontId="7" fillId="4" borderId="19" xfId="1" applyBorder="1" applyAlignment="1">
      <alignment horizontal="center"/>
    </xf>
    <xf numFmtId="0" fontId="0" fillId="6" borderId="0" xfId="0" applyFont="1" applyFill="1" applyAlignment="1">
      <alignment horizontal="left"/>
    </xf>
    <xf numFmtId="0" fontId="0" fillId="0" borderId="14" xfId="0" applyFont="1" applyBorder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7" fillId="4" borderId="21" xfId="1" applyBorder="1" applyAlignment="1">
      <alignment horizontal="center"/>
    </xf>
    <xf numFmtId="0" fontId="7" fillId="4" borderId="22" xfId="1" applyBorder="1" applyAlignment="1">
      <alignment horizontal="center"/>
    </xf>
    <xf numFmtId="0" fontId="7" fillId="4" borderId="23" xfId="1" applyBorder="1" applyAlignment="1">
      <alignment horizontal="center"/>
    </xf>
    <xf numFmtId="0" fontId="7" fillId="4" borderId="24" xfId="1" applyBorder="1" applyAlignment="1">
      <alignment horizontal="center"/>
    </xf>
    <xf numFmtId="0" fontId="7" fillId="4" borderId="25" xfId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2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7" borderId="20" xfId="2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</cellXfs>
  <cellStyles count="3">
    <cellStyle name="Calculation" xfId="2" builtinId="22"/>
    <cellStyle name="Input" xfId="1" builtinId="20"/>
    <cellStyle name="Normal" xfId="0" builtinId="0"/>
  </cellStyles>
  <dxfs count="9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17"/>
  <sheetViews>
    <sheetView tabSelected="1" zoomScale="115" zoomScaleNormal="115" workbookViewId="0">
      <pane ySplit="15" topLeftCell="A16" activePane="bottomLeft" state="frozen"/>
      <selection activeCell="M1" sqref="M1"/>
      <selection pane="bottomLeft" activeCell="M110" sqref="M110"/>
    </sheetView>
  </sheetViews>
  <sheetFormatPr defaultRowHeight="15" outlineLevelCol="1" x14ac:dyDescent="0.25"/>
  <cols>
    <col min="1" max="1" width="9.140625" style="1" customWidth="1"/>
    <col min="2" max="2" width="123.140625" style="1" hidden="1" customWidth="1" outlineLevel="1"/>
    <col min="3" max="3" width="83.140625" style="1" hidden="1" customWidth="1" outlineLevel="1"/>
    <col min="4" max="4" width="74" style="1" hidden="1" customWidth="1" outlineLevel="1"/>
    <col min="5" max="5" width="23.7109375" style="1" hidden="1" customWidth="1" outlineLevel="1"/>
    <col min="6" max="8" width="8.7109375" style="1" hidden="1" customWidth="1" outlineLevel="1"/>
    <col min="9" max="9" width="11.42578125" style="1" hidden="1" customWidth="1" outlineLevel="1"/>
    <col min="10" max="10" width="220.7109375" style="1" hidden="1" customWidth="1" outlineLevel="1"/>
    <col min="11" max="11" width="6.140625" style="51" customWidth="1" collapsed="1"/>
    <col min="12" max="12" width="19.5703125" style="51" customWidth="1"/>
    <col min="13" max="13" width="41.42578125" style="51" customWidth="1"/>
    <col min="14" max="15" width="32.140625" style="1" customWidth="1"/>
    <col min="16" max="17" width="10.7109375" style="1" customWidth="1"/>
    <col min="18" max="30" width="8.7109375" style="1" customWidth="1"/>
    <col min="31" max="35" width="5.85546875" style="1" customWidth="1"/>
    <col min="36" max="36" width="5.7109375" style="1" customWidth="1"/>
    <col min="37" max="39" width="5.85546875" style="1" customWidth="1"/>
    <col min="40" max="65" width="9.140625" style="31"/>
    <col min="66" max="16384" width="9.140625" style="1"/>
  </cols>
  <sheetData>
    <row r="1" spans="1:65" x14ac:dyDescent="0.25">
      <c r="A1" s="5" t="s">
        <v>0</v>
      </c>
    </row>
    <row r="2" spans="1:65" x14ac:dyDescent="0.25">
      <c r="A2" s="1" t="s">
        <v>1</v>
      </c>
    </row>
    <row r="3" spans="1:65" x14ac:dyDescent="0.25">
      <c r="A3" s="1" t="s">
        <v>1</v>
      </c>
      <c r="B3" s="5" t="s">
        <v>2</v>
      </c>
      <c r="C3" s="1" t="s">
        <v>3</v>
      </c>
      <c r="L3" s="86" t="s">
        <v>191</v>
      </c>
      <c r="M3" s="64" t="s">
        <v>44</v>
      </c>
    </row>
    <row r="4" spans="1:65" x14ac:dyDescent="0.25">
      <c r="A4" s="1" t="s">
        <v>1</v>
      </c>
      <c r="L4" s="87">
        <f>SUM(L16:L116)</f>
        <v>10</v>
      </c>
      <c r="M4" s="85" t="s">
        <v>192</v>
      </c>
    </row>
    <row r="5" spans="1:65" x14ac:dyDescent="0.25">
      <c r="A5" s="1" t="s">
        <v>1</v>
      </c>
    </row>
    <row r="6" spans="1:65" x14ac:dyDescent="0.25">
      <c r="A6" s="2" t="s">
        <v>1</v>
      </c>
      <c r="B6" s="2"/>
      <c r="C6" s="30"/>
      <c r="D6" s="30"/>
      <c r="E6" s="16"/>
      <c r="F6" s="16"/>
      <c r="G6" s="16"/>
      <c r="H6" s="16"/>
      <c r="L6" s="36" t="s">
        <v>178</v>
      </c>
      <c r="M6" s="77" t="s">
        <v>176</v>
      </c>
    </row>
    <row r="7" spans="1:65" x14ac:dyDescent="0.25">
      <c r="A7" s="1" t="s">
        <v>4</v>
      </c>
      <c r="B7" s="51" t="s">
        <v>18</v>
      </c>
      <c r="C7" s="30"/>
      <c r="D7" s="30"/>
      <c r="L7" s="37" t="s">
        <v>45</v>
      </c>
      <c r="M7" s="32">
        <v>141103</v>
      </c>
    </row>
    <row r="8" spans="1:65" x14ac:dyDescent="0.25">
      <c r="A8" s="1" t="s">
        <v>5</v>
      </c>
      <c r="B8" s="51" t="s">
        <v>19</v>
      </c>
      <c r="C8" s="30"/>
      <c r="D8" s="30"/>
      <c r="L8" s="14" t="s">
        <v>46</v>
      </c>
      <c r="M8" s="32" t="s">
        <v>190</v>
      </c>
    </row>
    <row r="9" spans="1:65" x14ac:dyDescent="0.25">
      <c r="A9" s="3">
        <v>2</v>
      </c>
      <c r="B9" s="4" t="str">
        <f>M9</f>
        <v>BatchResults_141103_r2722.csv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54" t="str">
        <f>"BatchResults_"&amp;M7&amp;"_"&amp;M8&amp;".csv"</f>
        <v>BatchResults_141103_r2722.csv</v>
      </c>
      <c r="N9" s="1" t="s">
        <v>48</v>
      </c>
    </row>
    <row r="10" spans="1:65" x14ac:dyDescent="0.25">
      <c r="A10" s="1" t="s">
        <v>1</v>
      </c>
      <c r="L10" s="14" t="s">
        <v>16</v>
      </c>
      <c r="M10" s="28" t="s">
        <v>163</v>
      </c>
      <c r="N10" s="1" t="s">
        <v>47</v>
      </c>
    </row>
    <row r="11" spans="1:65" x14ac:dyDescent="0.25">
      <c r="A11" s="1" t="s">
        <v>1</v>
      </c>
      <c r="L11" s="14" t="s">
        <v>17</v>
      </c>
      <c r="M11" s="54" t="str">
        <f>"BatchOut"&amp;"_"&amp;M7&amp;"_"&amp;M8&amp;"_"&amp;L6&amp;"\"</f>
        <v>BatchOut_141103_r2722_Std\</v>
      </c>
      <c r="N11" s="1" t="s">
        <v>47</v>
      </c>
      <c r="P11" s="1">
        <v>1</v>
      </c>
      <c r="Q11" s="1">
        <f>P11+1</f>
        <v>2</v>
      </c>
      <c r="R11" s="1">
        <f t="shared" ref="R11:AM11" si="0">Q11+1</f>
        <v>3</v>
      </c>
      <c r="S11" s="1">
        <f t="shared" si="0"/>
        <v>4</v>
      </c>
      <c r="T11" s="1">
        <f t="shared" si="0"/>
        <v>5</v>
      </c>
      <c r="U11" s="1">
        <f t="shared" si="0"/>
        <v>6</v>
      </c>
      <c r="V11" s="1">
        <f t="shared" si="0"/>
        <v>7</v>
      </c>
      <c r="W11" s="1">
        <f t="shared" si="0"/>
        <v>8</v>
      </c>
      <c r="X11" s="1">
        <f t="shared" si="0"/>
        <v>9</v>
      </c>
      <c r="Y11" s="1">
        <f t="shared" si="0"/>
        <v>10</v>
      </c>
      <c r="Z11" s="1">
        <f t="shared" si="0"/>
        <v>11</v>
      </c>
      <c r="AA11" s="1">
        <f t="shared" si="0"/>
        <v>12</v>
      </c>
      <c r="AB11" s="1">
        <f t="shared" si="0"/>
        <v>13</v>
      </c>
      <c r="AC11" s="1">
        <f t="shared" si="0"/>
        <v>14</v>
      </c>
      <c r="AD11" s="1">
        <f t="shared" si="0"/>
        <v>15</v>
      </c>
      <c r="AE11" s="1">
        <f t="shared" si="0"/>
        <v>16</v>
      </c>
      <c r="AF11" s="1">
        <f t="shared" si="0"/>
        <v>17</v>
      </c>
      <c r="AG11" s="1">
        <f t="shared" si="0"/>
        <v>18</v>
      </c>
      <c r="AH11" s="1">
        <f t="shared" si="0"/>
        <v>19</v>
      </c>
      <c r="AI11" s="1">
        <f t="shared" si="0"/>
        <v>20</v>
      </c>
      <c r="AJ11" s="1">
        <f t="shared" si="0"/>
        <v>21</v>
      </c>
      <c r="AK11" s="1">
        <f t="shared" si="0"/>
        <v>22</v>
      </c>
      <c r="AL11" s="1">
        <f t="shared" si="0"/>
        <v>23</v>
      </c>
      <c r="AM11" s="1">
        <f t="shared" si="0"/>
        <v>24</v>
      </c>
    </row>
    <row r="12" spans="1:65" x14ac:dyDescent="0.25">
      <c r="A12" s="1" t="s">
        <v>1</v>
      </c>
      <c r="L12" s="14" t="s">
        <v>42</v>
      </c>
      <c r="M12" s="54" t="str">
        <f>M11&amp;"XML\"</f>
        <v>BatchOut_141103_r2722_Std\XML\</v>
      </c>
      <c r="N12" s="1" t="s">
        <v>47</v>
      </c>
      <c r="P12" s="31" t="str">
        <f>P15&amp;","</f>
        <v>SimulationStorage,</v>
      </c>
      <c r="Q12" s="31" t="str">
        <f t="shared" ref="Q12:AD12" si="1">Q15&amp;","</f>
        <v>AnalysisStorage,</v>
      </c>
      <c r="R12" s="31" t="str">
        <f t="shared" si="1"/>
        <v>LogRuleEvaluation,</v>
      </c>
      <c r="S12" s="31" t="str">
        <f t="shared" si="1"/>
        <v>ParallelSimulations,</v>
      </c>
      <c r="T12" s="31" t="str">
        <f t="shared" si="1"/>
        <v>DurationStats,</v>
      </c>
      <c r="U12" s="31" t="str">
        <f t="shared" si="1"/>
        <v>AnalysisThruStep,</v>
      </c>
      <c r="V12" s="31" t="str">
        <f t="shared" si="1"/>
        <v>DontAbortOnErrorsThruStep,</v>
      </c>
      <c r="W12" s="31" t="str">
        <f t="shared" si="1"/>
        <v>BypassValidFileChecks,</v>
      </c>
      <c r="X12" s="31" t="str">
        <f t="shared" si="1"/>
        <v>BypassInputChecks,</v>
      </c>
      <c r="Y12" s="31" t="str">
        <f t="shared" si="1"/>
        <v>BypassUMLHChecks,</v>
      </c>
      <c r="Z12" s="31" t="str">
        <f t="shared" si="1"/>
        <v>BypassCheckSimRules,</v>
      </c>
      <c r="AA12" s="31" t="str">
        <f t="shared" si="1"/>
        <v>BypassCheckCodeRules,</v>
      </c>
      <c r="AB12" s="31" t="str">
        <f t="shared" si="1"/>
        <v>StoreResultsToModelInput,</v>
      </c>
      <c r="AC12" s="31" t="str">
        <f t="shared" si="1"/>
        <v>StoreBEMDetails,</v>
      </c>
      <c r="AD12" s="31" t="str">
        <f t="shared" si="1"/>
        <v>ModelRpt_ALL,</v>
      </c>
      <c r="AE12" s="31" t="str">
        <f>$AE$14&amp;"_"&amp;AE15&amp;","</f>
        <v>BypassOpenStudio_all,</v>
      </c>
      <c r="AF12" s="31" t="str">
        <f t="shared" ref="AF12:AM12" si="2">$AE$14&amp;"_"&amp;AF15&amp;","</f>
        <v>BypassOpenStudio_zp,</v>
      </c>
      <c r="AG12" s="31" t="str">
        <f t="shared" si="2"/>
        <v>BypassOpenStudio_zb,</v>
      </c>
      <c r="AH12" s="31" t="str">
        <f t="shared" si="2"/>
        <v>BypassOpenStudio_ap,</v>
      </c>
      <c r="AI12" s="31" t="str">
        <f t="shared" si="2"/>
        <v>BypassOpenStudio_ab,</v>
      </c>
      <c r="AJ12" s="31" t="str">
        <f t="shared" si="2"/>
        <v>BypassOpenStudio_zp,</v>
      </c>
      <c r="AK12" s="31" t="str">
        <f t="shared" si="2"/>
        <v>BypassOpenStudio_zb,</v>
      </c>
      <c r="AL12" s="31" t="str">
        <f t="shared" si="2"/>
        <v>BypassOpenStudio_ap,</v>
      </c>
      <c r="AM12" s="31" t="str">
        <f t="shared" si="2"/>
        <v>BypassOpenStudio_ab,</v>
      </c>
    </row>
    <row r="13" spans="1:65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67" t="s">
        <v>35</v>
      </c>
      <c r="Q13" s="33"/>
      <c r="R13" s="33"/>
      <c r="S13" s="33"/>
      <c r="T13" s="33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</row>
    <row r="14" spans="1:65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84"/>
      <c r="O14" s="84"/>
      <c r="P14" s="55"/>
      <c r="Q14" s="55"/>
      <c r="AE14" s="79" t="s">
        <v>33</v>
      </c>
      <c r="AF14" s="80"/>
      <c r="AG14" s="80"/>
      <c r="AH14" s="80"/>
      <c r="AI14" s="81"/>
      <c r="AJ14" s="79" t="s">
        <v>161</v>
      </c>
      <c r="AK14" s="80"/>
      <c r="AL14" s="80"/>
      <c r="AM14" s="81"/>
    </row>
    <row r="15" spans="1:65" s="46" customFormat="1" ht="159" customHeight="1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3" t="s">
        <v>50</v>
      </c>
      <c r="M15" s="43" t="s">
        <v>193</v>
      </c>
      <c r="N15" s="88" t="s">
        <v>194</v>
      </c>
      <c r="O15" s="88" t="s">
        <v>195</v>
      </c>
      <c r="P15" s="68" t="s">
        <v>153</v>
      </c>
      <c r="Q15" s="69" t="s">
        <v>154</v>
      </c>
      <c r="R15" s="69" t="s">
        <v>28</v>
      </c>
      <c r="S15" s="69" t="s">
        <v>151</v>
      </c>
      <c r="T15" s="69" t="s">
        <v>152</v>
      </c>
      <c r="U15" s="69" t="s">
        <v>30</v>
      </c>
      <c r="V15" s="70" t="s">
        <v>49</v>
      </c>
      <c r="W15" s="69" t="s">
        <v>155</v>
      </c>
      <c r="X15" s="69" t="s">
        <v>31</v>
      </c>
      <c r="Y15" s="69" t="s">
        <v>32</v>
      </c>
      <c r="Z15" s="69" t="s">
        <v>36</v>
      </c>
      <c r="AA15" s="69" t="s">
        <v>37</v>
      </c>
      <c r="AB15" s="69" t="s">
        <v>162</v>
      </c>
      <c r="AC15" s="69" t="s">
        <v>38</v>
      </c>
      <c r="AD15" s="71" t="s">
        <v>69</v>
      </c>
      <c r="AE15" s="58" t="s">
        <v>156</v>
      </c>
      <c r="AF15" s="59" t="s">
        <v>157</v>
      </c>
      <c r="AG15" s="59" t="s">
        <v>158</v>
      </c>
      <c r="AH15" s="59" t="s">
        <v>159</v>
      </c>
      <c r="AI15" s="60" t="s">
        <v>160</v>
      </c>
      <c r="AJ15" s="59" t="s">
        <v>157</v>
      </c>
      <c r="AK15" s="59" t="s">
        <v>158</v>
      </c>
      <c r="AL15" s="59" t="s">
        <v>159</v>
      </c>
      <c r="AM15" s="60" t="s">
        <v>160</v>
      </c>
      <c r="AN15" s="62">
        <v>1</v>
      </c>
      <c r="AO15" s="62">
        <f>AN15+1</f>
        <v>2</v>
      </c>
      <c r="AP15" s="62">
        <f t="shared" ref="AP15:BK15" si="3">AO15+1</f>
        <v>3</v>
      </c>
      <c r="AQ15" s="62">
        <f t="shared" si="3"/>
        <v>4</v>
      </c>
      <c r="AR15" s="62">
        <f t="shared" si="3"/>
        <v>5</v>
      </c>
      <c r="AS15" s="62">
        <f t="shared" si="3"/>
        <v>6</v>
      </c>
      <c r="AT15" s="62">
        <f t="shared" si="3"/>
        <v>7</v>
      </c>
      <c r="AU15" s="62">
        <f t="shared" si="3"/>
        <v>8</v>
      </c>
      <c r="AV15" s="62">
        <f t="shared" si="3"/>
        <v>9</v>
      </c>
      <c r="AW15" s="62">
        <f t="shared" si="3"/>
        <v>10</v>
      </c>
      <c r="AX15" s="62">
        <f t="shared" si="3"/>
        <v>11</v>
      </c>
      <c r="AY15" s="62">
        <f t="shared" si="3"/>
        <v>12</v>
      </c>
      <c r="AZ15" s="62">
        <f t="shared" si="3"/>
        <v>13</v>
      </c>
      <c r="BA15" s="62">
        <f t="shared" si="3"/>
        <v>14</v>
      </c>
      <c r="BB15" s="62">
        <f t="shared" si="3"/>
        <v>15</v>
      </c>
      <c r="BC15" s="62">
        <f t="shared" si="3"/>
        <v>16</v>
      </c>
      <c r="BD15" s="62">
        <f t="shared" si="3"/>
        <v>17</v>
      </c>
      <c r="BE15" s="62">
        <f t="shared" si="3"/>
        <v>18</v>
      </c>
      <c r="BF15" s="62">
        <f t="shared" si="3"/>
        <v>19</v>
      </c>
      <c r="BG15" s="62">
        <f t="shared" si="3"/>
        <v>20</v>
      </c>
      <c r="BH15" s="62">
        <f t="shared" si="3"/>
        <v>21</v>
      </c>
      <c r="BI15" s="62">
        <f t="shared" si="3"/>
        <v>22</v>
      </c>
      <c r="BJ15" s="62">
        <f t="shared" si="3"/>
        <v>23</v>
      </c>
      <c r="BK15" s="62">
        <f t="shared" si="3"/>
        <v>24</v>
      </c>
      <c r="BL15" s="62"/>
      <c r="BM15" s="62"/>
    </row>
    <row r="16" spans="1:65" x14ac:dyDescent="0.25">
      <c r="A16" s="39">
        <f>L16</f>
        <v>1</v>
      </c>
      <c r="B16" s="27" t="str">
        <f xml:space="preserve"> M$10&amp;N16&amp;".cibd"</f>
        <v>StandardModelTests\010012-SchSml-CECStd.cibd</v>
      </c>
      <c r="C16" s="27" t="str">
        <f t="shared" ref="C16:C30" si="4" xml:space="preserve"> M$11 &amp; O16 &amp; ".cibd"</f>
        <v>BatchOut_141103_r2722_Std\010012-SchSml-CECStd.cibd</v>
      </c>
      <c r="D16" s="27" t="str">
        <f>$M$12</f>
        <v>BatchOut_141103_r2722_Std\XML\</v>
      </c>
      <c r="E16" s="9" t="str">
        <f>M16</f>
        <v>010012</v>
      </c>
      <c r="F16" s="22"/>
      <c r="G16" s="29"/>
      <c r="H16" s="23"/>
      <c r="I16" s="9" t="s">
        <v>11</v>
      </c>
      <c r="J16" s="9" t="str">
        <f>CONCATENATE(AN16,AO16,AP16,AQ16,AR16,AS16,AT16,AU16,AV16,AW16,AX16,AY16,AZ16,BA16,BB16,BC16,BD16,BE16,BF16,BG16,BH16,BI16,BJ16,BK16)</f>
        <v>SimulationStorage,2,AnalysisStorage,1,LogRuleEvaluation,0,ParallelSimulations,1,DurationStats,0,AnalysisThruStep,11,DontAbortOnErrorsThruStep,11,BypassValidFileChecks,1,BypassInputChecks,0,BypassUMLHChecks,0,BypassCheckSimRules,0,BypassCheckCodeRules,0,StoreResultsToModelInput,1,StoreBEMDetails,1,ModelRpt_ALL,1,BypassOpenStudio_all,0,BypassOpenStudio_zp,0,BypassOpenStudio_zb,0,BypassOpenStudio_ap,0,BypassOpenStudio_ab,0,BypassOpenStudio_zp,0,BypassOpenStudio_zb,0,BypassOpenStudio_ap,0,BypassOpenStudio_ab,0</v>
      </c>
      <c r="K16" s="15" t="s">
        <v>1</v>
      </c>
      <c r="L16" s="36">
        <v>1</v>
      </c>
      <c r="M16" s="32" t="str">
        <f>LEFT(N16,6)&amp;IF(SUM(F16:H16)&gt;0,"_autosize","")</f>
        <v>010012</v>
      </c>
      <c r="N16" s="28" t="s">
        <v>84</v>
      </c>
      <c r="O16" s="57" t="str">
        <f>N16</f>
        <v>010012-SchSml-CECStd</v>
      </c>
      <c r="P16" s="63">
        <v>2</v>
      </c>
      <c r="Q16" s="65">
        <v>1</v>
      </c>
      <c r="R16" s="65">
        <v>0</v>
      </c>
      <c r="S16" s="65">
        <v>1</v>
      </c>
      <c r="T16" s="65">
        <v>0</v>
      </c>
      <c r="U16" s="65">
        <v>11</v>
      </c>
      <c r="V16" s="65">
        <v>11</v>
      </c>
      <c r="W16" s="65">
        <v>1</v>
      </c>
      <c r="X16" s="65">
        <v>0</v>
      </c>
      <c r="Y16" s="65">
        <v>0</v>
      </c>
      <c r="Z16" s="65">
        <v>0</v>
      </c>
      <c r="AA16" s="65">
        <v>0</v>
      </c>
      <c r="AB16" s="65">
        <v>1</v>
      </c>
      <c r="AC16" s="65">
        <v>1</v>
      </c>
      <c r="AD16" s="66">
        <v>1</v>
      </c>
      <c r="AE16" s="63">
        <v>0</v>
      </c>
      <c r="AF16" s="64">
        <v>0</v>
      </c>
      <c r="AG16" s="64">
        <v>0</v>
      </c>
      <c r="AH16" s="65">
        <v>0</v>
      </c>
      <c r="AI16" s="66">
        <v>0</v>
      </c>
      <c r="AJ16" s="63">
        <f>IF(AE16&gt;1,1,0)</f>
        <v>0</v>
      </c>
      <c r="AK16" s="64">
        <v>0</v>
      </c>
      <c r="AL16" s="65">
        <f>IF(AH16&gt;1,1,0)</f>
        <v>0</v>
      </c>
      <c r="AM16" s="66">
        <f>IF(AI16&gt;1,1,0)</f>
        <v>0</v>
      </c>
      <c r="AN16" s="31" t="str">
        <f t="shared" ref="AN16:AW17" si="5">P$12&amp;P16&amp;","</f>
        <v>SimulationStorage,2,</v>
      </c>
      <c r="AO16" s="31" t="str">
        <f t="shared" si="5"/>
        <v>AnalysisStorage,1,</v>
      </c>
      <c r="AP16" s="31" t="str">
        <f t="shared" si="5"/>
        <v>LogRuleEvaluation,0,</v>
      </c>
      <c r="AQ16" s="31" t="str">
        <f t="shared" si="5"/>
        <v>ParallelSimulations,1,</v>
      </c>
      <c r="AR16" s="31" t="str">
        <f t="shared" si="5"/>
        <v>DurationStats,0,</v>
      </c>
      <c r="AS16" s="31" t="str">
        <f t="shared" si="5"/>
        <v>AnalysisThruStep,11,</v>
      </c>
      <c r="AT16" s="31" t="str">
        <f t="shared" si="5"/>
        <v>DontAbortOnErrorsThruStep,11,</v>
      </c>
      <c r="AU16" s="31" t="str">
        <f t="shared" si="5"/>
        <v>BypassValidFileChecks,1,</v>
      </c>
      <c r="AV16" s="31" t="str">
        <f t="shared" si="5"/>
        <v>BypassInputChecks,0,</v>
      </c>
      <c r="AW16" s="31" t="str">
        <f t="shared" si="5"/>
        <v>BypassUMLHChecks,0,</v>
      </c>
      <c r="AX16" s="31" t="str">
        <f t="shared" ref="AX16:BJ16" si="6">Z$12&amp;Z16&amp;","</f>
        <v>BypassCheckSimRules,0,</v>
      </c>
      <c r="AY16" s="31" t="str">
        <f t="shared" si="6"/>
        <v>BypassCheckCodeRules,0,</v>
      </c>
      <c r="AZ16" s="31" t="str">
        <f t="shared" si="6"/>
        <v>StoreResultsToModelInput,1,</v>
      </c>
      <c r="BA16" s="31" t="str">
        <f t="shared" si="6"/>
        <v>StoreBEMDetails,1,</v>
      </c>
      <c r="BB16" s="31" t="str">
        <f t="shared" si="6"/>
        <v>ModelRpt_ALL,1,</v>
      </c>
      <c r="BC16" s="31" t="str">
        <f t="shared" si="6"/>
        <v>BypassOpenStudio_all,0,</v>
      </c>
      <c r="BD16" s="31" t="str">
        <f t="shared" si="6"/>
        <v>BypassOpenStudio_zp,0,</v>
      </c>
      <c r="BE16" s="31" t="str">
        <f t="shared" si="6"/>
        <v>BypassOpenStudio_zb,0,</v>
      </c>
      <c r="BF16" s="31" t="str">
        <f t="shared" si="6"/>
        <v>BypassOpenStudio_ap,0,</v>
      </c>
      <c r="BG16" s="31" t="str">
        <f t="shared" si="6"/>
        <v>BypassOpenStudio_ab,0,</v>
      </c>
      <c r="BH16" s="31" t="str">
        <f t="shared" si="6"/>
        <v>BypassOpenStudio_zp,0,</v>
      </c>
      <c r="BI16" s="31" t="str">
        <f t="shared" si="6"/>
        <v>BypassOpenStudio_zb,0,</v>
      </c>
      <c r="BJ16" s="31" t="str">
        <f t="shared" si="6"/>
        <v>BypassOpenStudio_ap,0,</v>
      </c>
      <c r="BK16" s="31" t="str">
        <f>AM$12&amp;AM16</f>
        <v>BypassOpenStudio_ab,0</v>
      </c>
    </row>
    <row r="17" spans="1:67" x14ac:dyDescent="0.25">
      <c r="A17" s="39">
        <f t="shared" ref="A17:A30" si="7">L17</f>
        <v>1</v>
      </c>
      <c r="B17" s="27" t="str">
        <f t="shared" ref="B17:B30" si="8" xml:space="preserve"> M$10&amp;N17&amp;".cibd"</f>
        <v>StandardModelTests\020012-OffSml-CECStd.cibd</v>
      </c>
      <c r="C17" s="27" t="str">
        <f t="shared" si="4"/>
        <v>BatchOut_141103_r2722_Std\020012-OffSml-CECStd.cibd</v>
      </c>
      <c r="D17" s="27" t="str">
        <f t="shared" ref="D17:D30" si="9">$M$12</f>
        <v>BatchOut_141103_r2722_Std\XML\</v>
      </c>
      <c r="E17" s="9" t="str">
        <f t="shared" ref="E17:E27" si="10">M17</f>
        <v>020012</v>
      </c>
      <c r="F17" s="22"/>
      <c r="G17" s="29"/>
      <c r="H17" s="23"/>
      <c r="I17" s="9" t="s">
        <v>11</v>
      </c>
      <c r="J17" s="9" t="str">
        <f t="shared" ref="J17:J30" si="11">CONCATENATE(AN17,AO17,AP17,AQ17,AR17,AS17,AT17,AU17,AV17,AW17,AX17,AY17,AZ17,BA17,BB17,BC17,BD17,BE17,BF17,BG17,BH17,BI17,BJ17,BK17)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17" s="15" t="s">
        <v>1</v>
      </c>
      <c r="L17" s="36">
        <f>L16</f>
        <v>1</v>
      </c>
      <c r="M17" s="32" t="str">
        <f t="shared" ref="M17:M30" si="12">LEFT(N17,6)&amp;IF(SUM(F17:H17)&gt;0,"_autosize","")</f>
        <v>020012</v>
      </c>
      <c r="N17" s="28" t="s">
        <v>85</v>
      </c>
      <c r="O17" s="57" t="str">
        <f t="shared" ref="O17:O25" si="13">N17</f>
        <v>020012-OffSml-CECStd</v>
      </c>
      <c r="P17" s="63">
        <f>P16</f>
        <v>2</v>
      </c>
      <c r="Q17" s="65">
        <f t="shared" ref="Q17:T17" si="14">Q16</f>
        <v>1</v>
      </c>
      <c r="R17" s="65">
        <f t="shared" si="14"/>
        <v>0</v>
      </c>
      <c r="S17" s="65">
        <f t="shared" si="14"/>
        <v>1</v>
      </c>
      <c r="T17" s="65">
        <f t="shared" si="14"/>
        <v>0</v>
      </c>
      <c r="U17" s="65">
        <f>U16</f>
        <v>11</v>
      </c>
      <c r="V17" s="65">
        <f>V16</f>
        <v>11</v>
      </c>
      <c r="W17" s="65">
        <f>W16</f>
        <v>1</v>
      </c>
      <c r="X17" s="65">
        <f t="shared" ref="X17:Y17" si="15">X16</f>
        <v>0</v>
      </c>
      <c r="Y17" s="65">
        <f t="shared" si="15"/>
        <v>0</v>
      </c>
      <c r="Z17" s="65">
        <f t="shared" ref="Z17:AB17" si="16">Z16</f>
        <v>0</v>
      </c>
      <c r="AA17" s="65">
        <f t="shared" si="16"/>
        <v>0</v>
      </c>
      <c r="AB17" s="65">
        <f t="shared" si="16"/>
        <v>1</v>
      </c>
      <c r="AC17" s="65">
        <f t="shared" ref="AC17:AD30" si="17">AC16</f>
        <v>1</v>
      </c>
      <c r="AD17" s="65">
        <f>AD16</f>
        <v>1</v>
      </c>
      <c r="AE17" s="63">
        <f>AE16</f>
        <v>0</v>
      </c>
      <c r="AF17" s="64">
        <f>AF16</f>
        <v>0</v>
      </c>
      <c r="AG17" s="64">
        <f t="shared" ref="AG17:AH17" si="18">AG16</f>
        <v>0</v>
      </c>
      <c r="AH17" s="64">
        <f t="shared" si="18"/>
        <v>0</v>
      </c>
      <c r="AI17" s="66">
        <f t="shared" ref="AI17:AM30" si="19">AI16</f>
        <v>0</v>
      </c>
      <c r="AJ17" s="63">
        <f>AJ16</f>
        <v>0</v>
      </c>
      <c r="AK17" s="64">
        <f>AK16</f>
        <v>0</v>
      </c>
      <c r="AL17" s="65">
        <f t="shared" ref="AL17:AM17" si="20">AL16</f>
        <v>0</v>
      </c>
      <c r="AM17" s="66">
        <f t="shared" si="20"/>
        <v>0</v>
      </c>
      <c r="AN17" s="31" t="str">
        <f t="shared" si="5"/>
        <v>SimulationStorage,2,</v>
      </c>
      <c r="AO17" s="31" t="str">
        <f t="shared" si="5"/>
        <v>AnalysisStorage,1,</v>
      </c>
      <c r="AP17" s="31" t="str">
        <f t="shared" si="5"/>
        <v>LogRuleEvaluation,0,</v>
      </c>
      <c r="AQ17" s="31" t="str">
        <f t="shared" si="5"/>
        <v>ParallelSimulations,1,</v>
      </c>
      <c r="AR17" s="31" t="str">
        <f t="shared" si="5"/>
        <v>DurationStats,0,</v>
      </c>
      <c r="AS17" s="31" t="str">
        <f t="shared" si="5"/>
        <v>AnalysisThruStep,11,</v>
      </c>
      <c r="AT17" s="31" t="str">
        <f t="shared" si="5"/>
        <v>DontAbortOnErrorsThruStep,11,</v>
      </c>
      <c r="AU17" s="31" t="str">
        <f t="shared" si="5"/>
        <v>BypassValidFileChecks,1,</v>
      </c>
      <c r="AV17" s="31" t="str">
        <f t="shared" si="5"/>
        <v>BypassInputChecks,0,</v>
      </c>
      <c r="AW17" s="31" t="str">
        <f t="shared" si="5"/>
        <v>BypassUMLHChecks,0,</v>
      </c>
      <c r="AX17" s="31" t="str">
        <f>Z$12&amp;Z17&amp;","</f>
        <v>BypassCheckSimRules,0,</v>
      </c>
      <c r="AY17" s="31" t="str">
        <f>AA$12&amp;AA17&amp;","</f>
        <v>BypassCheckCodeRules,0,</v>
      </c>
      <c r="BA17" s="31" t="str">
        <f t="shared" ref="BA17:BJ17" si="21">AC$12&amp;AC17&amp;","</f>
        <v>StoreBEMDetails,1,</v>
      </c>
      <c r="BB17" s="31" t="str">
        <f t="shared" si="21"/>
        <v>ModelRpt_ALL,1,</v>
      </c>
      <c r="BC17" s="31" t="str">
        <f t="shared" si="21"/>
        <v>BypassOpenStudio_all,0,</v>
      </c>
      <c r="BD17" s="31" t="str">
        <f t="shared" si="21"/>
        <v>BypassOpenStudio_zp,0,</v>
      </c>
      <c r="BE17" s="31" t="str">
        <f t="shared" si="21"/>
        <v>BypassOpenStudio_zb,0,</v>
      </c>
      <c r="BF17" s="31" t="str">
        <f t="shared" si="21"/>
        <v>BypassOpenStudio_ap,0,</v>
      </c>
      <c r="BG17" s="31" t="str">
        <f t="shared" si="21"/>
        <v>BypassOpenStudio_ab,0,</v>
      </c>
      <c r="BH17" s="31" t="str">
        <f t="shared" si="21"/>
        <v>BypassOpenStudio_zp,0,</v>
      </c>
      <c r="BI17" s="31" t="str">
        <f t="shared" si="21"/>
        <v>BypassOpenStudio_zb,0,</v>
      </c>
      <c r="BJ17" s="31" t="str">
        <f t="shared" si="21"/>
        <v>BypassOpenStudio_ap,0,</v>
      </c>
      <c r="BK17" s="31" t="str">
        <f>AM$12&amp;AM17</f>
        <v>BypassOpenStudio_ab,0</v>
      </c>
      <c r="BN17"/>
      <c r="BO17"/>
    </row>
    <row r="18" spans="1:67" x14ac:dyDescent="0.25">
      <c r="A18" s="39">
        <f t="shared" si="7"/>
        <v>1</v>
      </c>
      <c r="B18" s="27" t="str">
        <f t="shared" si="8"/>
        <v>StandardModelTests\030012-OffMed-CECStd.cibd</v>
      </c>
      <c r="C18" s="27" t="str">
        <f t="shared" si="4"/>
        <v>BatchOut_141103_r2722_Std\030012-OffMed-CECStd.cibd</v>
      </c>
      <c r="D18" s="27" t="str">
        <f t="shared" si="9"/>
        <v>BatchOut_141103_r2722_Std\XML\</v>
      </c>
      <c r="E18" s="9" t="str">
        <f t="shared" si="10"/>
        <v>030012</v>
      </c>
      <c r="F18" s="22"/>
      <c r="G18" s="29"/>
      <c r="H18" s="23"/>
      <c r="I18" s="9" t="s">
        <v>11</v>
      </c>
      <c r="J18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18" s="15" t="s">
        <v>1</v>
      </c>
      <c r="L18" s="36">
        <f t="shared" ref="L18:L30" si="22">L17</f>
        <v>1</v>
      </c>
      <c r="M18" s="32" t="str">
        <f t="shared" si="12"/>
        <v>030012</v>
      </c>
      <c r="N18" s="28" t="s">
        <v>86</v>
      </c>
      <c r="O18" s="57" t="str">
        <f t="shared" si="13"/>
        <v>030012-OffMed-CECStd</v>
      </c>
      <c r="P18" s="63">
        <f t="shared" ref="P18:T30" si="23">P17</f>
        <v>2</v>
      </c>
      <c r="Q18" s="65">
        <f t="shared" si="23"/>
        <v>1</v>
      </c>
      <c r="R18" s="65">
        <f t="shared" si="23"/>
        <v>0</v>
      </c>
      <c r="S18" s="65">
        <f t="shared" si="23"/>
        <v>1</v>
      </c>
      <c r="T18" s="65">
        <f t="shared" si="23"/>
        <v>0</v>
      </c>
      <c r="U18" s="65">
        <f t="shared" ref="U18:U30" si="24">U17</f>
        <v>11</v>
      </c>
      <c r="V18" s="65">
        <f t="shared" ref="V18:V30" si="25">V17</f>
        <v>11</v>
      </c>
      <c r="W18" s="65">
        <f t="shared" ref="W18:AB30" si="26">W17</f>
        <v>1</v>
      </c>
      <c r="X18" s="65">
        <f t="shared" si="26"/>
        <v>0</v>
      </c>
      <c r="Y18" s="65">
        <f t="shared" si="26"/>
        <v>0</v>
      </c>
      <c r="Z18" s="65">
        <f t="shared" si="26"/>
        <v>0</v>
      </c>
      <c r="AA18" s="65">
        <f t="shared" si="26"/>
        <v>0</v>
      </c>
      <c r="AB18" s="65">
        <f t="shared" si="26"/>
        <v>1</v>
      </c>
      <c r="AC18" s="65">
        <f t="shared" si="17"/>
        <v>1</v>
      </c>
      <c r="AD18" s="65">
        <f t="shared" si="17"/>
        <v>1</v>
      </c>
      <c r="AE18" s="63">
        <f t="shared" ref="AE18:AE30" si="27">AE17</f>
        <v>0</v>
      </c>
      <c r="AF18" s="64">
        <f t="shared" ref="AF18:AH30" si="28">AF17</f>
        <v>0</v>
      </c>
      <c r="AG18" s="64">
        <f t="shared" si="28"/>
        <v>0</v>
      </c>
      <c r="AH18" s="64">
        <f t="shared" si="28"/>
        <v>0</v>
      </c>
      <c r="AI18" s="66">
        <f t="shared" si="19"/>
        <v>0</v>
      </c>
      <c r="AJ18" s="63">
        <f t="shared" si="19"/>
        <v>0</v>
      </c>
      <c r="AK18" s="64">
        <f t="shared" si="19"/>
        <v>0</v>
      </c>
      <c r="AL18" s="65">
        <f t="shared" si="19"/>
        <v>0</v>
      </c>
      <c r="AM18" s="66">
        <f t="shared" si="19"/>
        <v>0</v>
      </c>
      <c r="AN18" s="31" t="str">
        <f t="shared" ref="AN18:AN30" si="29">P$12&amp;P18&amp;","</f>
        <v>SimulationStorage,2,</v>
      </c>
      <c r="AO18" s="31" t="str">
        <f t="shared" ref="AO18:AO30" si="30">Q$12&amp;Q18&amp;","</f>
        <v>AnalysisStorage,1,</v>
      </c>
      <c r="AP18" s="31" t="str">
        <f t="shared" ref="AP18:AP30" si="31">R$12&amp;R18&amp;","</f>
        <v>LogRuleEvaluation,0,</v>
      </c>
      <c r="AQ18" s="31" t="str">
        <f t="shared" ref="AQ18:AQ30" si="32">S$12&amp;S18&amp;","</f>
        <v>ParallelSimulations,1,</v>
      </c>
      <c r="AR18" s="31" t="str">
        <f t="shared" ref="AR18:AR30" si="33">T$12&amp;T18&amp;","</f>
        <v>DurationStats,0,</v>
      </c>
      <c r="AS18" s="31" t="str">
        <f t="shared" ref="AS18:AS30" si="34">U$12&amp;U18&amp;","</f>
        <v>AnalysisThruStep,11,</v>
      </c>
      <c r="AT18" s="31" t="str">
        <f t="shared" ref="AT18:AT30" si="35">V$12&amp;V18&amp;","</f>
        <v>DontAbortOnErrorsThruStep,11,</v>
      </c>
      <c r="AU18" s="31" t="str">
        <f t="shared" ref="AU18:AU30" si="36">W$12&amp;W18&amp;","</f>
        <v>BypassValidFileChecks,1,</v>
      </c>
      <c r="AV18" s="31" t="str">
        <f t="shared" ref="AV18:AV30" si="37">X$12&amp;X18&amp;","</f>
        <v>BypassInputChecks,0,</v>
      </c>
      <c r="AW18" s="31" t="str">
        <f t="shared" ref="AW18:AW30" si="38">Y$12&amp;Y18&amp;","</f>
        <v>BypassUMLHChecks,0,</v>
      </c>
      <c r="AX18" s="31" t="str">
        <f t="shared" ref="AX18:AX30" si="39">Z$12&amp;Z18&amp;","</f>
        <v>BypassCheckSimRules,0,</v>
      </c>
      <c r="AY18" s="31" t="str">
        <f t="shared" ref="AY18:AY30" si="40">AA$12&amp;AA18&amp;","</f>
        <v>BypassCheckCodeRules,0,</v>
      </c>
      <c r="BA18" s="31" t="str">
        <f t="shared" ref="BA18:BA30" si="41">AC$12&amp;AC18&amp;","</f>
        <v>StoreBEMDetails,1,</v>
      </c>
      <c r="BB18" s="31" t="str">
        <f t="shared" ref="BB18:BB30" si="42">AD$12&amp;AD18&amp;","</f>
        <v>ModelRpt_ALL,1,</v>
      </c>
      <c r="BC18" s="31" t="str">
        <f t="shared" ref="BC18:BC30" si="43">AE$12&amp;AE18&amp;","</f>
        <v>BypassOpenStudio_all,0,</v>
      </c>
      <c r="BD18" s="31" t="str">
        <f t="shared" ref="BD18:BD30" si="44">AF$12&amp;AF18&amp;","</f>
        <v>BypassOpenStudio_zp,0,</v>
      </c>
      <c r="BE18" s="31" t="str">
        <f t="shared" ref="BE18:BE30" si="45">AG$12&amp;AG18&amp;","</f>
        <v>BypassOpenStudio_zb,0,</v>
      </c>
      <c r="BF18" s="31" t="str">
        <f t="shared" ref="BF18:BF30" si="46">AH$12&amp;AH18&amp;","</f>
        <v>BypassOpenStudio_ap,0,</v>
      </c>
      <c r="BG18" s="31" t="str">
        <f t="shared" ref="BG18:BG30" si="47">AI$12&amp;AI18&amp;","</f>
        <v>BypassOpenStudio_ab,0,</v>
      </c>
      <c r="BH18" s="31" t="str">
        <f t="shared" ref="BH18:BH30" si="48">AJ$12&amp;AJ18&amp;","</f>
        <v>BypassOpenStudio_zp,0,</v>
      </c>
      <c r="BI18" s="31" t="str">
        <f t="shared" ref="BI18:BI30" si="49">AK$12&amp;AK18&amp;","</f>
        <v>BypassOpenStudio_zb,0,</v>
      </c>
      <c r="BJ18" s="31" t="str">
        <f t="shared" ref="BJ18:BJ30" si="50">AL$12&amp;AL18&amp;","</f>
        <v>BypassOpenStudio_ap,0,</v>
      </c>
      <c r="BK18" s="31" t="str">
        <f t="shared" ref="BK18:BK30" si="51">AM$12&amp;AM18</f>
        <v>BypassOpenStudio_ab,0</v>
      </c>
    </row>
    <row r="19" spans="1:67" x14ac:dyDescent="0.25">
      <c r="A19" s="39">
        <f t="shared" si="7"/>
        <v>1</v>
      </c>
      <c r="B19" s="27" t="str">
        <f t="shared" si="8"/>
        <v>StandardModelTests\040012-OffLrg-CECStd.cibd</v>
      </c>
      <c r="C19" s="27" t="str">
        <f t="shared" si="4"/>
        <v>BatchOut_141103_r2722_Std\040012-OffLrg-CECStd.cibd</v>
      </c>
      <c r="D19" s="27" t="str">
        <f t="shared" si="9"/>
        <v>BatchOut_141103_r2722_Std\XML\</v>
      </c>
      <c r="E19" s="9" t="str">
        <f t="shared" si="10"/>
        <v>040012</v>
      </c>
      <c r="F19" s="22"/>
      <c r="G19" s="29"/>
      <c r="H19" s="23"/>
      <c r="I19" s="9" t="s">
        <v>11</v>
      </c>
      <c r="J19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19" s="15" t="s">
        <v>1</v>
      </c>
      <c r="L19" s="36">
        <f t="shared" si="22"/>
        <v>1</v>
      </c>
      <c r="M19" s="32" t="str">
        <f t="shared" si="12"/>
        <v>040012</v>
      </c>
      <c r="N19" s="28" t="s">
        <v>87</v>
      </c>
      <c r="O19" s="57" t="str">
        <f t="shared" si="13"/>
        <v>040012-OffLrg-CECStd</v>
      </c>
      <c r="P19" s="63">
        <f t="shared" si="23"/>
        <v>2</v>
      </c>
      <c r="Q19" s="65">
        <f t="shared" si="23"/>
        <v>1</v>
      </c>
      <c r="R19" s="65">
        <f t="shared" si="23"/>
        <v>0</v>
      </c>
      <c r="S19" s="65">
        <f t="shared" si="23"/>
        <v>1</v>
      </c>
      <c r="T19" s="65">
        <f t="shared" si="23"/>
        <v>0</v>
      </c>
      <c r="U19" s="65">
        <f t="shared" si="24"/>
        <v>11</v>
      </c>
      <c r="V19" s="65">
        <f t="shared" si="25"/>
        <v>11</v>
      </c>
      <c r="W19" s="65">
        <f t="shared" si="26"/>
        <v>1</v>
      </c>
      <c r="X19" s="65">
        <f t="shared" si="26"/>
        <v>0</v>
      </c>
      <c r="Y19" s="65">
        <f t="shared" si="26"/>
        <v>0</v>
      </c>
      <c r="Z19" s="65">
        <f t="shared" si="26"/>
        <v>0</v>
      </c>
      <c r="AA19" s="65">
        <f t="shared" si="26"/>
        <v>0</v>
      </c>
      <c r="AB19" s="65">
        <f t="shared" si="26"/>
        <v>1</v>
      </c>
      <c r="AC19" s="65">
        <f t="shared" si="17"/>
        <v>1</v>
      </c>
      <c r="AD19" s="65">
        <f t="shared" si="17"/>
        <v>1</v>
      </c>
      <c r="AE19" s="63">
        <f t="shared" si="27"/>
        <v>0</v>
      </c>
      <c r="AF19" s="64">
        <f t="shared" si="28"/>
        <v>0</v>
      </c>
      <c r="AG19" s="64">
        <f t="shared" si="28"/>
        <v>0</v>
      </c>
      <c r="AH19" s="64">
        <f t="shared" si="28"/>
        <v>0</v>
      </c>
      <c r="AI19" s="66">
        <f t="shared" si="19"/>
        <v>0</v>
      </c>
      <c r="AJ19" s="63">
        <f t="shared" si="19"/>
        <v>0</v>
      </c>
      <c r="AK19" s="64">
        <f t="shared" si="19"/>
        <v>0</v>
      </c>
      <c r="AL19" s="65">
        <f t="shared" si="19"/>
        <v>0</v>
      </c>
      <c r="AM19" s="66">
        <f t="shared" si="19"/>
        <v>0</v>
      </c>
      <c r="AN19" s="31" t="str">
        <f t="shared" si="29"/>
        <v>SimulationStorage,2,</v>
      </c>
      <c r="AO19" s="31" t="str">
        <f t="shared" si="30"/>
        <v>AnalysisStorage,1,</v>
      </c>
      <c r="AP19" s="31" t="str">
        <f t="shared" si="31"/>
        <v>LogRuleEvaluation,0,</v>
      </c>
      <c r="AQ19" s="31" t="str">
        <f t="shared" si="32"/>
        <v>ParallelSimulations,1,</v>
      </c>
      <c r="AR19" s="31" t="str">
        <f t="shared" si="33"/>
        <v>DurationStats,0,</v>
      </c>
      <c r="AS19" s="31" t="str">
        <f t="shared" si="34"/>
        <v>AnalysisThruStep,11,</v>
      </c>
      <c r="AT19" s="31" t="str">
        <f t="shared" si="35"/>
        <v>DontAbortOnErrorsThruStep,11,</v>
      </c>
      <c r="AU19" s="31" t="str">
        <f t="shared" si="36"/>
        <v>BypassValidFileChecks,1,</v>
      </c>
      <c r="AV19" s="31" t="str">
        <f t="shared" si="37"/>
        <v>BypassInputChecks,0,</v>
      </c>
      <c r="AW19" s="31" t="str">
        <f t="shared" si="38"/>
        <v>BypassUMLHChecks,0,</v>
      </c>
      <c r="AX19" s="31" t="str">
        <f t="shared" si="39"/>
        <v>BypassCheckSimRules,0,</v>
      </c>
      <c r="AY19" s="31" t="str">
        <f t="shared" si="40"/>
        <v>BypassCheckCodeRules,0,</v>
      </c>
      <c r="BA19" s="31" t="str">
        <f t="shared" si="41"/>
        <v>StoreBEMDetails,1,</v>
      </c>
      <c r="BB19" s="31" t="str">
        <f t="shared" si="42"/>
        <v>ModelRpt_ALL,1,</v>
      </c>
      <c r="BC19" s="31" t="str">
        <f t="shared" si="43"/>
        <v>BypassOpenStudio_all,0,</v>
      </c>
      <c r="BD19" s="31" t="str">
        <f t="shared" si="44"/>
        <v>BypassOpenStudio_zp,0,</v>
      </c>
      <c r="BE19" s="31" t="str">
        <f t="shared" si="45"/>
        <v>BypassOpenStudio_zb,0,</v>
      </c>
      <c r="BF19" s="31" t="str">
        <f t="shared" si="46"/>
        <v>BypassOpenStudio_ap,0,</v>
      </c>
      <c r="BG19" s="31" t="str">
        <f t="shared" si="47"/>
        <v>BypassOpenStudio_ab,0,</v>
      </c>
      <c r="BH19" s="31" t="str">
        <f t="shared" si="48"/>
        <v>BypassOpenStudio_zp,0,</v>
      </c>
      <c r="BI19" s="31" t="str">
        <f t="shared" si="49"/>
        <v>BypassOpenStudio_zb,0,</v>
      </c>
      <c r="BJ19" s="31" t="str">
        <f t="shared" si="50"/>
        <v>BypassOpenStudio_ap,0,</v>
      </c>
      <c r="BK19" s="31" t="str">
        <f t="shared" si="51"/>
        <v>BypassOpenStudio_ab,0</v>
      </c>
    </row>
    <row r="20" spans="1:67" x14ac:dyDescent="0.25">
      <c r="A20" s="39">
        <f t="shared" si="7"/>
        <v>1</v>
      </c>
      <c r="B20" s="27" t="str">
        <f t="shared" si="8"/>
        <v>StandardModelTests\050012-RetlMed-CECStd.cibd</v>
      </c>
      <c r="C20" s="27" t="str">
        <f t="shared" si="4"/>
        <v>BatchOut_141103_r2722_Std\050012-RetlMed-CECStd.cibd</v>
      </c>
      <c r="D20" s="27" t="str">
        <f t="shared" si="9"/>
        <v>BatchOut_141103_r2722_Std\XML\</v>
      </c>
      <c r="E20" s="9" t="str">
        <f t="shared" si="10"/>
        <v>050012</v>
      </c>
      <c r="F20" s="22"/>
      <c r="G20" s="29"/>
      <c r="H20" s="23"/>
      <c r="I20" s="9" t="s">
        <v>11</v>
      </c>
      <c r="J20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0" s="15" t="s">
        <v>1</v>
      </c>
      <c r="L20" s="36">
        <f t="shared" si="22"/>
        <v>1</v>
      </c>
      <c r="M20" s="32" t="str">
        <f t="shared" si="12"/>
        <v>050012</v>
      </c>
      <c r="N20" s="28" t="s">
        <v>88</v>
      </c>
      <c r="O20" s="57" t="str">
        <f t="shared" si="13"/>
        <v>050012-RetlMed-CECStd</v>
      </c>
      <c r="P20" s="63">
        <f t="shared" si="23"/>
        <v>2</v>
      </c>
      <c r="Q20" s="65">
        <f t="shared" si="23"/>
        <v>1</v>
      </c>
      <c r="R20" s="65">
        <f t="shared" si="23"/>
        <v>0</v>
      </c>
      <c r="S20" s="65">
        <f t="shared" si="23"/>
        <v>1</v>
      </c>
      <c r="T20" s="65">
        <f t="shared" si="23"/>
        <v>0</v>
      </c>
      <c r="U20" s="65">
        <f t="shared" si="24"/>
        <v>11</v>
      </c>
      <c r="V20" s="65">
        <f t="shared" si="25"/>
        <v>11</v>
      </c>
      <c r="W20" s="65">
        <f t="shared" si="26"/>
        <v>1</v>
      </c>
      <c r="X20" s="65">
        <f t="shared" si="26"/>
        <v>0</v>
      </c>
      <c r="Y20" s="65">
        <f t="shared" si="26"/>
        <v>0</v>
      </c>
      <c r="Z20" s="65">
        <f t="shared" si="26"/>
        <v>0</v>
      </c>
      <c r="AA20" s="65">
        <f t="shared" si="26"/>
        <v>0</v>
      </c>
      <c r="AB20" s="65">
        <f t="shared" si="26"/>
        <v>1</v>
      </c>
      <c r="AC20" s="65">
        <f t="shared" si="17"/>
        <v>1</v>
      </c>
      <c r="AD20" s="65">
        <f t="shared" si="17"/>
        <v>1</v>
      </c>
      <c r="AE20" s="63">
        <f t="shared" si="27"/>
        <v>0</v>
      </c>
      <c r="AF20" s="64">
        <f t="shared" si="28"/>
        <v>0</v>
      </c>
      <c r="AG20" s="64">
        <f t="shared" si="28"/>
        <v>0</v>
      </c>
      <c r="AH20" s="64">
        <f t="shared" si="28"/>
        <v>0</v>
      </c>
      <c r="AI20" s="66">
        <f t="shared" si="19"/>
        <v>0</v>
      </c>
      <c r="AJ20" s="63">
        <f t="shared" si="19"/>
        <v>0</v>
      </c>
      <c r="AK20" s="64">
        <f t="shared" si="19"/>
        <v>0</v>
      </c>
      <c r="AL20" s="65">
        <f t="shared" si="19"/>
        <v>0</v>
      </c>
      <c r="AM20" s="66">
        <f t="shared" si="19"/>
        <v>0</v>
      </c>
      <c r="AN20" s="31" t="str">
        <f t="shared" si="29"/>
        <v>SimulationStorage,2,</v>
      </c>
      <c r="AO20" s="31" t="str">
        <f t="shared" si="30"/>
        <v>AnalysisStorage,1,</v>
      </c>
      <c r="AP20" s="31" t="str">
        <f t="shared" si="31"/>
        <v>LogRuleEvaluation,0,</v>
      </c>
      <c r="AQ20" s="31" t="str">
        <f t="shared" si="32"/>
        <v>ParallelSimulations,1,</v>
      </c>
      <c r="AR20" s="31" t="str">
        <f t="shared" si="33"/>
        <v>DurationStats,0,</v>
      </c>
      <c r="AS20" s="31" t="str">
        <f t="shared" si="34"/>
        <v>AnalysisThruStep,11,</v>
      </c>
      <c r="AT20" s="31" t="str">
        <f t="shared" si="35"/>
        <v>DontAbortOnErrorsThruStep,11,</v>
      </c>
      <c r="AU20" s="31" t="str">
        <f t="shared" si="36"/>
        <v>BypassValidFileChecks,1,</v>
      </c>
      <c r="AV20" s="31" t="str">
        <f t="shared" si="37"/>
        <v>BypassInputChecks,0,</v>
      </c>
      <c r="AW20" s="31" t="str">
        <f t="shared" si="38"/>
        <v>BypassUMLHChecks,0,</v>
      </c>
      <c r="AX20" s="31" t="str">
        <f t="shared" si="39"/>
        <v>BypassCheckSimRules,0,</v>
      </c>
      <c r="AY20" s="31" t="str">
        <f t="shared" si="40"/>
        <v>BypassCheckCodeRules,0,</v>
      </c>
      <c r="BA20" s="31" t="str">
        <f t="shared" si="41"/>
        <v>StoreBEMDetails,1,</v>
      </c>
      <c r="BB20" s="31" t="str">
        <f t="shared" si="42"/>
        <v>ModelRpt_ALL,1,</v>
      </c>
      <c r="BC20" s="31" t="str">
        <f t="shared" si="43"/>
        <v>BypassOpenStudio_all,0,</v>
      </c>
      <c r="BD20" s="31" t="str">
        <f t="shared" si="44"/>
        <v>BypassOpenStudio_zp,0,</v>
      </c>
      <c r="BE20" s="31" t="str">
        <f t="shared" si="45"/>
        <v>BypassOpenStudio_zb,0,</v>
      </c>
      <c r="BF20" s="31" t="str">
        <f t="shared" si="46"/>
        <v>BypassOpenStudio_ap,0,</v>
      </c>
      <c r="BG20" s="31" t="str">
        <f t="shared" si="47"/>
        <v>BypassOpenStudio_ab,0,</v>
      </c>
      <c r="BH20" s="31" t="str">
        <f t="shared" si="48"/>
        <v>BypassOpenStudio_zp,0,</v>
      </c>
      <c r="BI20" s="31" t="str">
        <f t="shared" si="49"/>
        <v>BypassOpenStudio_zb,0,</v>
      </c>
      <c r="BJ20" s="31" t="str">
        <f t="shared" si="50"/>
        <v>BypassOpenStudio_ap,0,</v>
      </c>
      <c r="BK20" s="31" t="str">
        <f t="shared" si="51"/>
        <v>BypassOpenStudio_ab,0</v>
      </c>
    </row>
    <row r="21" spans="1:67" x14ac:dyDescent="0.25">
      <c r="A21" s="39">
        <f t="shared" si="7"/>
        <v>1</v>
      </c>
      <c r="B21" s="27" t="str">
        <f t="shared" si="8"/>
        <v>StandardModelTests\060012-RstntSml-CECStd.cibd</v>
      </c>
      <c r="C21" s="27" t="str">
        <f t="shared" si="4"/>
        <v>BatchOut_141103_r2722_Std\060012-RstntSml-CECStd.cibd</v>
      </c>
      <c r="D21" s="27" t="str">
        <f t="shared" si="9"/>
        <v>BatchOut_141103_r2722_Std\XML\</v>
      </c>
      <c r="E21" s="9" t="str">
        <f t="shared" si="10"/>
        <v>060012</v>
      </c>
      <c r="F21" s="22"/>
      <c r="G21" s="29"/>
      <c r="H21" s="23"/>
      <c r="I21" s="9" t="s">
        <v>11</v>
      </c>
      <c r="J21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1" s="15" t="s">
        <v>1</v>
      </c>
      <c r="L21" s="36">
        <f t="shared" si="22"/>
        <v>1</v>
      </c>
      <c r="M21" s="32" t="str">
        <f t="shared" si="12"/>
        <v>060012</v>
      </c>
      <c r="N21" s="28" t="s">
        <v>89</v>
      </c>
      <c r="O21" s="57" t="str">
        <f t="shared" si="13"/>
        <v>060012-RstntSml-CECStd</v>
      </c>
      <c r="P21" s="63">
        <f t="shared" si="23"/>
        <v>2</v>
      </c>
      <c r="Q21" s="65">
        <f t="shared" si="23"/>
        <v>1</v>
      </c>
      <c r="R21" s="65">
        <f t="shared" si="23"/>
        <v>0</v>
      </c>
      <c r="S21" s="65">
        <f t="shared" si="23"/>
        <v>1</v>
      </c>
      <c r="T21" s="65">
        <f t="shared" si="23"/>
        <v>0</v>
      </c>
      <c r="U21" s="65">
        <f t="shared" si="24"/>
        <v>11</v>
      </c>
      <c r="V21" s="65">
        <f t="shared" si="25"/>
        <v>11</v>
      </c>
      <c r="W21" s="65">
        <f t="shared" si="26"/>
        <v>1</v>
      </c>
      <c r="X21" s="65">
        <f t="shared" si="26"/>
        <v>0</v>
      </c>
      <c r="Y21" s="65">
        <f t="shared" si="26"/>
        <v>0</v>
      </c>
      <c r="Z21" s="65">
        <f t="shared" si="26"/>
        <v>0</v>
      </c>
      <c r="AA21" s="65">
        <f t="shared" si="26"/>
        <v>0</v>
      </c>
      <c r="AB21" s="65">
        <f t="shared" si="26"/>
        <v>1</v>
      </c>
      <c r="AC21" s="65">
        <f t="shared" si="17"/>
        <v>1</v>
      </c>
      <c r="AD21" s="65">
        <f t="shared" si="17"/>
        <v>1</v>
      </c>
      <c r="AE21" s="63">
        <f t="shared" si="27"/>
        <v>0</v>
      </c>
      <c r="AF21" s="64">
        <f t="shared" si="28"/>
        <v>0</v>
      </c>
      <c r="AG21" s="64">
        <f t="shared" si="28"/>
        <v>0</v>
      </c>
      <c r="AH21" s="64">
        <f t="shared" si="28"/>
        <v>0</v>
      </c>
      <c r="AI21" s="66">
        <f t="shared" si="19"/>
        <v>0</v>
      </c>
      <c r="AJ21" s="63">
        <f t="shared" si="19"/>
        <v>0</v>
      </c>
      <c r="AK21" s="64">
        <f t="shared" si="19"/>
        <v>0</v>
      </c>
      <c r="AL21" s="65">
        <f t="shared" si="19"/>
        <v>0</v>
      </c>
      <c r="AM21" s="66">
        <f t="shared" si="19"/>
        <v>0</v>
      </c>
      <c r="AN21" s="31" t="str">
        <f t="shared" si="29"/>
        <v>SimulationStorage,2,</v>
      </c>
      <c r="AO21" s="31" t="str">
        <f t="shared" si="30"/>
        <v>AnalysisStorage,1,</v>
      </c>
      <c r="AP21" s="31" t="str">
        <f t="shared" si="31"/>
        <v>LogRuleEvaluation,0,</v>
      </c>
      <c r="AQ21" s="31" t="str">
        <f t="shared" si="32"/>
        <v>ParallelSimulations,1,</v>
      </c>
      <c r="AR21" s="31" t="str">
        <f t="shared" si="33"/>
        <v>DurationStats,0,</v>
      </c>
      <c r="AS21" s="31" t="str">
        <f t="shared" si="34"/>
        <v>AnalysisThruStep,11,</v>
      </c>
      <c r="AT21" s="31" t="str">
        <f t="shared" si="35"/>
        <v>DontAbortOnErrorsThruStep,11,</v>
      </c>
      <c r="AU21" s="31" t="str">
        <f t="shared" si="36"/>
        <v>BypassValidFileChecks,1,</v>
      </c>
      <c r="AV21" s="31" t="str">
        <f t="shared" si="37"/>
        <v>BypassInputChecks,0,</v>
      </c>
      <c r="AW21" s="31" t="str">
        <f t="shared" si="38"/>
        <v>BypassUMLHChecks,0,</v>
      </c>
      <c r="AX21" s="31" t="str">
        <f t="shared" si="39"/>
        <v>BypassCheckSimRules,0,</v>
      </c>
      <c r="AY21" s="31" t="str">
        <f t="shared" si="40"/>
        <v>BypassCheckCodeRules,0,</v>
      </c>
      <c r="BA21" s="31" t="str">
        <f t="shared" si="41"/>
        <v>StoreBEMDetails,1,</v>
      </c>
      <c r="BB21" s="31" t="str">
        <f t="shared" si="42"/>
        <v>ModelRpt_ALL,1,</v>
      </c>
      <c r="BC21" s="31" t="str">
        <f t="shared" si="43"/>
        <v>BypassOpenStudio_all,0,</v>
      </c>
      <c r="BD21" s="31" t="str">
        <f t="shared" si="44"/>
        <v>BypassOpenStudio_zp,0,</v>
      </c>
      <c r="BE21" s="31" t="str">
        <f t="shared" si="45"/>
        <v>BypassOpenStudio_zb,0,</v>
      </c>
      <c r="BF21" s="31" t="str">
        <f t="shared" si="46"/>
        <v>BypassOpenStudio_ap,0,</v>
      </c>
      <c r="BG21" s="31" t="str">
        <f t="shared" si="47"/>
        <v>BypassOpenStudio_ab,0,</v>
      </c>
      <c r="BH21" s="31" t="str">
        <f t="shared" si="48"/>
        <v>BypassOpenStudio_zp,0,</v>
      </c>
      <c r="BI21" s="31" t="str">
        <f t="shared" si="49"/>
        <v>BypassOpenStudio_zb,0,</v>
      </c>
      <c r="BJ21" s="31" t="str">
        <f t="shared" si="50"/>
        <v>BypassOpenStudio_ap,0,</v>
      </c>
      <c r="BK21" s="31" t="str">
        <f t="shared" si="51"/>
        <v>BypassOpenStudio_ab,0</v>
      </c>
    </row>
    <row r="22" spans="1:67" x14ac:dyDescent="0.25">
      <c r="A22" s="39">
        <f t="shared" si="7"/>
        <v>1</v>
      </c>
      <c r="B22" s="27" t="str">
        <f t="shared" si="8"/>
        <v>StandardModelTests\070012-HotSml-CECStd.cibd</v>
      </c>
      <c r="C22" s="27" t="str">
        <f t="shared" si="4"/>
        <v>BatchOut_141103_r2722_Std\070012-HotSml-CECStd.cibd</v>
      </c>
      <c r="D22" s="27" t="str">
        <f t="shared" si="9"/>
        <v>BatchOut_141103_r2722_Std\XML\</v>
      </c>
      <c r="E22" s="9" t="str">
        <f t="shared" si="10"/>
        <v>070012</v>
      </c>
      <c r="F22" s="22"/>
      <c r="G22" s="29"/>
      <c r="H22" s="23"/>
      <c r="I22" s="9" t="s">
        <v>11</v>
      </c>
      <c r="J22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2" s="15" t="s">
        <v>1</v>
      </c>
      <c r="L22" s="36">
        <f t="shared" si="22"/>
        <v>1</v>
      </c>
      <c r="M22" s="32" t="str">
        <f t="shared" si="12"/>
        <v>070012</v>
      </c>
      <c r="N22" s="28" t="s">
        <v>90</v>
      </c>
      <c r="O22" s="57" t="str">
        <f t="shared" si="13"/>
        <v>070012-HotSml-CECStd</v>
      </c>
      <c r="P22" s="63">
        <f t="shared" si="23"/>
        <v>2</v>
      </c>
      <c r="Q22" s="65">
        <f t="shared" si="23"/>
        <v>1</v>
      </c>
      <c r="R22" s="65">
        <f t="shared" si="23"/>
        <v>0</v>
      </c>
      <c r="S22" s="65">
        <f t="shared" si="23"/>
        <v>1</v>
      </c>
      <c r="T22" s="65">
        <f t="shared" si="23"/>
        <v>0</v>
      </c>
      <c r="U22" s="65">
        <f t="shared" si="24"/>
        <v>11</v>
      </c>
      <c r="V22" s="65">
        <f t="shared" si="25"/>
        <v>11</v>
      </c>
      <c r="W22" s="65">
        <f t="shared" si="26"/>
        <v>1</v>
      </c>
      <c r="X22" s="65">
        <f t="shared" si="26"/>
        <v>0</v>
      </c>
      <c r="Y22" s="65">
        <f t="shared" si="26"/>
        <v>0</v>
      </c>
      <c r="Z22" s="65">
        <f t="shared" si="26"/>
        <v>0</v>
      </c>
      <c r="AA22" s="65">
        <f t="shared" si="26"/>
        <v>0</v>
      </c>
      <c r="AB22" s="65">
        <f t="shared" si="26"/>
        <v>1</v>
      </c>
      <c r="AC22" s="65">
        <f t="shared" si="17"/>
        <v>1</v>
      </c>
      <c r="AD22" s="65">
        <f t="shared" si="17"/>
        <v>1</v>
      </c>
      <c r="AE22" s="63">
        <f t="shared" si="27"/>
        <v>0</v>
      </c>
      <c r="AF22" s="64">
        <f t="shared" si="28"/>
        <v>0</v>
      </c>
      <c r="AG22" s="64">
        <f t="shared" si="28"/>
        <v>0</v>
      </c>
      <c r="AH22" s="64">
        <f t="shared" si="28"/>
        <v>0</v>
      </c>
      <c r="AI22" s="66">
        <f t="shared" si="19"/>
        <v>0</v>
      </c>
      <c r="AJ22" s="63">
        <f t="shared" si="19"/>
        <v>0</v>
      </c>
      <c r="AK22" s="64">
        <f t="shared" si="19"/>
        <v>0</v>
      </c>
      <c r="AL22" s="65">
        <f t="shared" si="19"/>
        <v>0</v>
      </c>
      <c r="AM22" s="66">
        <f t="shared" si="19"/>
        <v>0</v>
      </c>
      <c r="AN22" s="31" t="str">
        <f t="shared" si="29"/>
        <v>SimulationStorage,2,</v>
      </c>
      <c r="AO22" s="31" t="str">
        <f t="shared" si="30"/>
        <v>AnalysisStorage,1,</v>
      </c>
      <c r="AP22" s="31" t="str">
        <f t="shared" si="31"/>
        <v>LogRuleEvaluation,0,</v>
      </c>
      <c r="AQ22" s="31" t="str">
        <f t="shared" si="32"/>
        <v>ParallelSimulations,1,</v>
      </c>
      <c r="AR22" s="31" t="str">
        <f t="shared" si="33"/>
        <v>DurationStats,0,</v>
      </c>
      <c r="AS22" s="31" t="str">
        <f t="shared" si="34"/>
        <v>AnalysisThruStep,11,</v>
      </c>
      <c r="AT22" s="31" t="str">
        <f t="shared" si="35"/>
        <v>DontAbortOnErrorsThruStep,11,</v>
      </c>
      <c r="AU22" s="31" t="str">
        <f t="shared" si="36"/>
        <v>BypassValidFileChecks,1,</v>
      </c>
      <c r="AV22" s="31" t="str">
        <f t="shared" si="37"/>
        <v>BypassInputChecks,0,</v>
      </c>
      <c r="AW22" s="31" t="str">
        <f t="shared" si="38"/>
        <v>BypassUMLHChecks,0,</v>
      </c>
      <c r="AX22" s="31" t="str">
        <f t="shared" si="39"/>
        <v>BypassCheckSimRules,0,</v>
      </c>
      <c r="AY22" s="31" t="str">
        <f t="shared" si="40"/>
        <v>BypassCheckCodeRules,0,</v>
      </c>
      <c r="BA22" s="31" t="str">
        <f t="shared" si="41"/>
        <v>StoreBEMDetails,1,</v>
      </c>
      <c r="BB22" s="31" t="str">
        <f t="shared" si="42"/>
        <v>ModelRpt_ALL,1,</v>
      </c>
      <c r="BC22" s="31" t="str">
        <f t="shared" si="43"/>
        <v>BypassOpenStudio_all,0,</v>
      </c>
      <c r="BD22" s="31" t="str">
        <f t="shared" si="44"/>
        <v>BypassOpenStudio_zp,0,</v>
      </c>
      <c r="BE22" s="31" t="str">
        <f t="shared" si="45"/>
        <v>BypassOpenStudio_zb,0,</v>
      </c>
      <c r="BF22" s="31" t="str">
        <f t="shared" si="46"/>
        <v>BypassOpenStudio_ap,0,</v>
      </c>
      <c r="BG22" s="31" t="str">
        <f t="shared" si="47"/>
        <v>BypassOpenStudio_ab,0,</v>
      </c>
      <c r="BH22" s="31" t="str">
        <f t="shared" si="48"/>
        <v>BypassOpenStudio_zp,0,</v>
      </c>
      <c r="BI22" s="31" t="str">
        <f t="shared" si="49"/>
        <v>BypassOpenStudio_zb,0,</v>
      </c>
      <c r="BJ22" s="31" t="str">
        <f t="shared" si="50"/>
        <v>BypassOpenStudio_ap,0,</v>
      </c>
      <c r="BK22" s="31" t="str">
        <f t="shared" si="51"/>
        <v>BypassOpenStudio_ab,0</v>
      </c>
    </row>
    <row r="23" spans="1:67" x14ac:dyDescent="0.25">
      <c r="A23" s="39">
        <f t="shared" si="7"/>
        <v>1</v>
      </c>
      <c r="B23" s="27" t="str">
        <f t="shared" si="8"/>
        <v>StandardModelTests\080012-Whse-CECStd.cibd</v>
      </c>
      <c r="C23" s="27" t="str">
        <f t="shared" si="4"/>
        <v>BatchOut_141103_r2722_Std\080012-Whse-CECStd.cibd</v>
      </c>
      <c r="D23" s="27" t="str">
        <f t="shared" si="9"/>
        <v>BatchOut_141103_r2722_Std\XML\</v>
      </c>
      <c r="E23" s="9" t="str">
        <f t="shared" si="10"/>
        <v>080012</v>
      </c>
      <c r="F23" s="22"/>
      <c r="G23" s="29"/>
      <c r="H23" s="23"/>
      <c r="I23" s="9" t="s">
        <v>11</v>
      </c>
      <c r="J23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3" s="15" t="s">
        <v>1</v>
      </c>
      <c r="L23" s="36">
        <f t="shared" si="22"/>
        <v>1</v>
      </c>
      <c r="M23" s="32" t="str">
        <f t="shared" si="12"/>
        <v>080012</v>
      </c>
      <c r="N23" s="28" t="s">
        <v>91</v>
      </c>
      <c r="O23" s="57" t="str">
        <f t="shared" si="13"/>
        <v>080012-Whse-CECStd</v>
      </c>
      <c r="P23" s="63">
        <f t="shared" si="23"/>
        <v>2</v>
      </c>
      <c r="Q23" s="65">
        <f t="shared" si="23"/>
        <v>1</v>
      </c>
      <c r="R23" s="65">
        <f t="shared" si="23"/>
        <v>0</v>
      </c>
      <c r="S23" s="65">
        <f t="shared" si="23"/>
        <v>1</v>
      </c>
      <c r="T23" s="65">
        <f t="shared" si="23"/>
        <v>0</v>
      </c>
      <c r="U23" s="65">
        <f t="shared" si="24"/>
        <v>11</v>
      </c>
      <c r="V23" s="65">
        <f t="shared" si="25"/>
        <v>11</v>
      </c>
      <c r="W23" s="65">
        <f t="shared" si="26"/>
        <v>1</v>
      </c>
      <c r="X23" s="65">
        <f t="shared" si="26"/>
        <v>0</v>
      </c>
      <c r="Y23" s="65">
        <f t="shared" si="26"/>
        <v>0</v>
      </c>
      <c r="Z23" s="65">
        <f t="shared" si="26"/>
        <v>0</v>
      </c>
      <c r="AA23" s="65">
        <f t="shared" si="26"/>
        <v>0</v>
      </c>
      <c r="AB23" s="65">
        <f t="shared" si="26"/>
        <v>1</v>
      </c>
      <c r="AC23" s="65">
        <f t="shared" si="17"/>
        <v>1</v>
      </c>
      <c r="AD23" s="65">
        <f t="shared" si="17"/>
        <v>1</v>
      </c>
      <c r="AE23" s="63">
        <f t="shared" si="27"/>
        <v>0</v>
      </c>
      <c r="AF23" s="64">
        <f t="shared" si="28"/>
        <v>0</v>
      </c>
      <c r="AG23" s="64">
        <f t="shared" si="28"/>
        <v>0</v>
      </c>
      <c r="AH23" s="64">
        <f t="shared" si="28"/>
        <v>0</v>
      </c>
      <c r="AI23" s="66">
        <f t="shared" si="19"/>
        <v>0</v>
      </c>
      <c r="AJ23" s="63">
        <f t="shared" si="19"/>
        <v>0</v>
      </c>
      <c r="AK23" s="64">
        <f t="shared" si="19"/>
        <v>0</v>
      </c>
      <c r="AL23" s="65">
        <f t="shared" si="19"/>
        <v>0</v>
      </c>
      <c r="AM23" s="66">
        <f t="shared" si="19"/>
        <v>0</v>
      </c>
      <c r="AN23" s="31" t="str">
        <f t="shared" si="29"/>
        <v>SimulationStorage,2,</v>
      </c>
      <c r="AO23" s="31" t="str">
        <f t="shared" si="30"/>
        <v>AnalysisStorage,1,</v>
      </c>
      <c r="AP23" s="31" t="str">
        <f t="shared" si="31"/>
        <v>LogRuleEvaluation,0,</v>
      </c>
      <c r="AQ23" s="31" t="str">
        <f t="shared" si="32"/>
        <v>ParallelSimulations,1,</v>
      </c>
      <c r="AR23" s="31" t="str">
        <f t="shared" si="33"/>
        <v>DurationStats,0,</v>
      </c>
      <c r="AS23" s="31" t="str">
        <f t="shared" si="34"/>
        <v>AnalysisThruStep,11,</v>
      </c>
      <c r="AT23" s="31" t="str">
        <f t="shared" si="35"/>
        <v>DontAbortOnErrorsThruStep,11,</v>
      </c>
      <c r="AU23" s="31" t="str">
        <f t="shared" si="36"/>
        <v>BypassValidFileChecks,1,</v>
      </c>
      <c r="AV23" s="31" t="str">
        <f t="shared" si="37"/>
        <v>BypassInputChecks,0,</v>
      </c>
      <c r="AW23" s="31" t="str">
        <f t="shared" si="38"/>
        <v>BypassUMLHChecks,0,</v>
      </c>
      <c r="AX23" s="31" t="str">
        <f t="shared" si="39"/>
        <v>BypassCheckSimRules,0,</v>
      </c>
      <c r="AY23" s="31" t="str">
        <f t="shared" si="40"/>
        <v>BypassCheckCodeRules,0,</v>
      </c>
      <c r="BA23" s="31" t="str">
        <f t="shared" si="41"/>
        <v>StoreBEMDetails,1,</v>
      </c>
      <c r="BB23" s="31" t="str">
        <f t="shared" si="42"/>
        <v>ModelRpt_ALL,1,</v>
      </c>
      <c r="BC23" s="31" t="str">
        <f t="shared" si="43"/>
        <v>BypassOpenStudio_all,0,</v>
      </c>
      <c r="BD23" s="31" t="str">
        <f t="shared" si="44"/>
        <v>BypassOpenStudio_zp,0,</v>
      </c>
      <c r="BE23" s="31" t="str">
        <f t="shared" si="45"/>
        <v>BypassOpenStudio_zb,0,</v>
      </c>
      <c r="BF23" s="31" t="str">
        <f t="shared" si="46"/>
        <v>BypassOpenStudio_ap,0,</v>
      </c>
      <c r="BG23" s="31" t="str">
        <f t="shared" si="47"/>
        <v>BypassOpenStudio_ab,0,</v>
      </c>
      <c r="BH23" s="31" t="str">
        <f t="shared" si="48"/>
        <v>BypassOpenStudio_zp,0,</v>
      </c>
      <c r="BI23" s="31" t="str">
        <f t="shared" si="49"/>
        <v>BypassOpenStudio_zb,0,</v>
      </c>
      <c r="BJ23" s="31" t="str">
        <f t="shared" si="50"/>
        <v>BypassOpenStudio_ap,0,</v>
      </c>
      <c r="BK23" s="31" t="str">
        <f t="shared" si="51"/>
        <v>BypassOpenStudio_ab,0</v>
      </c>
    </row>
    <row r="24" spans="1:67" x14ac:dyDescent="0.25">
      <c r="A24" s="39">
        <f t="shared" si="7"/>
        <v>1</v>
      </c>
      <c r="B24" s="27" t="str">
        <f t="shared" si="8"/>
        <v>StandardModelTests\090012-RetlLrg-CECStd.cibd</v>
      </c>
      <c r="C24" s="27" t="str">
        <f t="shared" si="4"/>
        <v>BatchOut_141103_r2722_Std\090012-RetlLrg-CECStd.cibd</v>
      </c>
      <c r="D24" s="27" t="str">
        <f t="shared" si="9"/>
        <v>BatchOut_141103_r2722_Std\XML\</v>
      </c>
      <c r="E24" s="9" t="str">
        <f t="shared" si="10"/>
        <v>090012</v>
      </c>
      <c r="F24" s="22"/>
      <c r="G24" s="29"/>
      <c r="H24" s="23"/>
      <c r="I24" s="9" t="s">
        <v>11</v>
      </c>
      <c r="J24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4" s="15" t="s">
        <v>1</v>
      </c>
      <c r="L24" s="36">
        <f t="shared" si="22"/>
        <v>1</v>
      </c>
      <c r="M24" s="32" t="str">
        <f t="shared" si="12"/>
        <v>090012</v>
      </c>
      <c r="N24" s="28" t="s">
        <v>92</v>
      </c>
      <c r="O24" s="57" t="str">
        <f t="shared" si="13"/>
        <v>090012-RetlLrg-CECStd</v>
      </c>
      <c r="P24" s="63">
        <f t="shared" si="23"/>
        <v>2</v>
      </c>
      <c r="Q24" s="65">
        <f t="shared" si="23"/>
        <v>1</v>
      </c>
      <c r="R24" s="65">
        <f t="shared" si="23"/>
        <v>0</v>
      </c>
      <c r="S24" s="65">
        <f t="shared" si="23"/>
        <v>1</v>
      </c>
      <c r="T24" s="65">
        <f t="shared" si="23"/>
        <v>0</v>
      </c>
      <c r="U24" s="65">
        <f t="shared" si="24"/>
        <v>11</v>
      </c>
      <c r="V24" s="65">
        <f t="shared" si="25"/>
        <v>11</v>
      </c>
      <c r="W24" s="65">
        <f t="shared" si="26"/>
        <v>1</v>
      </c>
      <c r="X24" s="65">
        <f t="shared" si="26"/>
        <v>0</v>
      </c>
      <c r="Y24" s="65">
        <f t="shared" si="26"/>
        <v>0</v>
      </c>
      <c r="Z24" s="65">
        <f t="shared" si="26"/>
        <v>0</v>
      </c>
      <c r="AA24" s="65">
        <f t="shared" si="26"/>
        <v>0</v>
      </c>
      <c r="AB24" s="65">
        <f t="shared" si="26"/>
        <v>1</v>
      </c>
      <c r="AC24" s="65">
        <f t="shared" si="17"/>
        <v>1</v>
      </c>
      <c r="AD24" s="65">
        <f t="shared" si="17"/>
        <v>1</v>
      </c>
      <c r="AE24" s="63">
        <f t="shared" si="27"/>
        <v>0</v>
      </c>
      <c r="AF24" s="64">
        <f t="shared" si="28"/>
        <v>0</v>
      </c>
      <c r="AG24" s="64">
        <f t="shared" si="28"/>
        <v>0</v>
      </c>
      <c r="AH24" s="64">
        <f t="shared" si="28"/>
        <v>0</v>
      </c>
      <c r="AI24" s="66">
        <f t="shared" si="19"/>
        <v>0</v>
      </c>
      <c r="AJ24" s="63">
        <f t="shared" si="19"/>
        <v>0</v>
      </c>
      <c r="AK24" s="64">
        <f t="shared" si="19"/>
        <v>0</v>
      </c>
      <c r="AL24" s="65">
        <f t="shared" si="19"/>
        <v>0</v>
      </c>
      <c r="AM24" s="66">
        <f t="shared" si="19"/>
        <v>0</v>
      </c>
      <c r="AN24" s="31" t="str">
        <f t="shared" si="29"/>
        <v>SimulationStorage,2,</v>
      </c>
      <c r="AO24" s="31" t="str">
        <f t="shared" si="30"/>
        <v>AnalysisStorage,1,</v>
      </c>
      <c r="AP24" s="31" t="str">
        <f t="shared" si="31"/>
        <v>LogRuleEvaluation,0,</v>
      </c>
      <c r="AQ24" s="31" t="str">
        <f t="shared" si="32"/>
        <v>ParallelSimulations,1,</v>
      </c>
      <c r="AR24" s="31" t="str">
        <f t="shared" si="33"/>
        <v>DurationStats,0,</v>
      </c>
      <c r="AS24" s="31" t="str">
        <f t="shared" si="34"/>
        <v>AnalysisThruStep,11,</v>
      </c>
      <c r="AT24" s="31" t="str">
        <f t="shared" si="35"/>
        <v>DontAbortOnErrorsThruStep,11,</v>
      </c>
      <c r="AU24" s="31" t="str">
        <f t="shared" si="36"/>
        <v>BypassValidFileChecks,1,</v>
      </c>
      <c r="AV24" s="31" t="str">
        <f t="shared" si="37"/>
        <v>BypassInputChecks,0,</v>
      </c>
      <c r="AW24" s="31" t="str">
        <f t="shared" si="38"/>
        <v>BypassUMLHChecks,0,</v>
      </c>
      <c r="AX24" s="31" t="str">
        <f t="shared" si="39"/>
        <v>BypassCheckSimRules,0,</v>
      </c>
      <c r="AY24" s="31" t="str">
        <f t="shared" si="40"/>
        <v>BypassCheckCodeRules,0,</v>
      </c>
      <c r="BA24" s="31" t="str">
        <f t="shared" si="41"/>
        <v>StoreBEMDetails,1,</v>
      </c>
      <c r="BB24" s="31" t="str">
        <f t="shared" si="42"/>
        <v>ModelRpt_ALL,1,</v>
      </c>
      <c r="BC24" s="31" t="str">
        <f t="shared" si="43"/>
        <v>BypassOpenStudio_all,0,</v>
      </c>
      <c r="BD24" s="31" t="str">
        <f t="shared" si="44"/>
        <v>BypassOpenStudio_zp,0,</v>
      </c>
      <c r="BE24" s="31" t="str">
        <f t="shared" si="45"/>
        <v>BypassOpenStudio_zb,0,</v>
      </c>
      <c r="BF24" s="31" t="str">
        <f t="shared" si="46"/>
        <v>BypassOpenStudio_ap,0,</v>
      </c>
      <c r="BG24" s="31" t="str">
        <f t="shared" si="47"/>
        <v>BypassOpenStudio_ab,0,</v>
      </c>
      <c r="BH24" s="31" t="str">
        <f t="shared" si="48"/>
        <v>BypassOpenStudio_zp,0,</v>
      </c>
      <c r="BI24" s="31" t="str">
        <f t="shared" si="49"/>
        <v>BypassOpenStudio_zb,0,</v>
      </c>
      <c r="BJ24" s="31" t="str">
        <f t="shared" si="50"/>
        <v>BypassOpenStudio_ap,0,</v>
      </c>
      <c r="BK24" s="31" t="str">
        <f t="shared" si="51"/>
        <v>BypassOpenStudio_ab,0</v>
      </c>
    </row>
    <row r="25" spans="1:67" x14ac:dyDescent="0.25">
      <c r="A25" s="39">
        <f t="shared" si="7"/>
        <v>1</v>
      </c>
      <c r="B25" s="27" t="str">
        <f t="shared" si="8"/>
        <v>StandardModelTests\020012S-OffSml-CECStd.cibd</v>
      </c>
      <c r="C25" s="27" t="str">
        <f t="shared" si="4"/>
        <v>BatchOut_141103_r2722_Std\020012S-OffSml-CECStd.cibd</v>
      </c>
      <c r="D25" s="27" t="str">
        <f t="shared" si="9"/>
        <v>BatchOut_141103_r2722_Std\XML\</v>
      </c>
      <c r="E25" s="9" t="str">
        <f t="shared" si="10"/>
        <v>020012</v>
      </c>
      <c r="F25" s="22"/>
      <c r="G25" s="29"/>
      <c r="H25" s="23"/>
      <c r="I25" s="9" t="s">
        <v>11</v>
      </c>
      <c r="J25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5" s="15" t="s">
        <v>1</v>
      </c>
      <c r="L25" s="36">
        <f t="shared" si="22"/>
        <v>1</v>
      </c>
      <c r="M25" s="32" t="str">
        <f t="shared" si="12"/>
        <v>020012</v>
      </c>
      <c r="N25" s="28" t="s">
        <v>164</v>
      </c>
      <c r="O25" s="57" t="str">
        <f t="shared" si="13"/>
        <v>020012S-OffSml-CECStd</v>
      </c>
      <c r="P25" s="63">
        <f t="shared" si="23"/>
        <v>2</v>
      </c>
      <c r="Q25" s="65">
        <f t="shared" si="23"/>
        <v>1</v>
      </c>
      <c r="R25" s="65">
        <f t="shared" si="23"/>
        <v>0</v>
      </c>
      <c r="S25" s="65">
        <f t="shared" si="23"/>
        <v>1</v>
      </c>
      <c r="T25" s="65">
        <f t="shared" si="23"/>
        <v>0</v>
      </c>
      <c r="U25" s="65">
        <f t="shared" si="24"/>
        <v>11</v>
      </c>
      <c r="V25" s="65">
        <f t="shared" si="25"/>
        <v>11</v>
      </c>
      <c r="W25" s="65">
        <f t="shared" si="26"/>
        <v>1</v>
      </c>
      <c r="X25" s="65">
        <f t="shared" si="26"/>
        <v>0</v>
      </c>
      <c r="Y25" s="65">
        <f t="shared" si="26"/>
        <v>0</v>
      </c>
      <c r="Z25" s="65">
        <f t="shared" si="26"/>
        <v>0</v>
      </c>
      <c r="AA25" s="65">
        <f t="shared" si="26"/>
        <v>0</v>
      </c>
      <c r="AB25" s="65">
        <f t="shared" si="26"/>
        <v>1</v>
      </c>
      <c r="AC25" s="65">
        <f t="shared" si="17"/>
        <v>1</v>
      </c>
      <c r="AD25" s="65">
        <f t="shared" si="17"/>
        <v>1</v>
      </c>
      <c r="AE25" s="63">
        <f t="shared" si="27"/>
        <v>0</v>
      </c>
      <c r="AF25" s="64">
        <f t="shared" si="28"/>
        <v>0</v>
      </c>
      <c r="AG25" s="64">
        <f t="shared" si="28"/>
        <v>0</v>
      </c>
      <c r="AH25" s="64">
        <f t="shared" si="28"/>
        <v>0</v>
      </c>
      <c r="AI25" s="66">
        <f t="shared" si="19"/>
        <v>0</v>
      </c>
      <c r="AJ25" s="63">
        <f t="shared" si="19"/>
        <v>0</v>
      </c>
      <c r="AK25" s="64">
        <f t="shared" si="19"/>
        <v>0</v>
      </c>
      <c r="AL25" s="65">
        <f t="shared" si="19"/>
        <v>0</v>
      </c>
      <c r="AM25" s="66">
        <f t="shared" si="19"/>
        <v>0</v>
      </c>
      <c r="AN25" s="31" t="str">
        <f t="shared" si="29"/>
        <v>SimulationStorage,2,</v>
      </c>
      <c r="AO25" s="31" t="str">
        <f t="shared" si="30"/>
        <v>AnalysisStorage,1,</v>
      </c>
      <c r="AP25" s="31" t="str">
        <f t="shared" si="31"/>
        <v>LogRuleEvaluation,0,</v>
      </c>
      <c r="AQ25" s="31" t="str">
        <f t="shared" si="32"/>
        <v>ParallelSimulations,1,</v>
      </c>
      <c r="AR25" s="31" t="str">
        <f t="shared" si="33"/>
        <v>DurationStats,0,</v>
      </c>
      <c r="AS25" s="31" t="str">
        <f t="shared" si="34"/>
        <v>AnalysisThruStep,11,</v>
      </c>
      <c r="AT25" s="31" t="str">
        <f t="shared" si="35"/>
        <v>DontAbortOnErrorsThruStep,11,</v>
      </c>
      <c r="AU25" s="31" t="str">
        <f t="shared" si="36"/>
        <v>BypassValidFileChecks,1,</v>
      </c>
      <c r="AV25" s="31" t="str">
        <f t="shared" si="37"/>
        <v>BypassInputChecks,0,</v>
      </c>
      <c r="AW25" s="31" t="str">
        <f t="shared" si="38"/>
        <v>BypassUMLHChecks,0,</v>
      </c>
      <c r="AX25" s="31" t="str">
        <f t="shared" si="39"/>
        <v>BypassCheckSimRules,0,</v>
      </c>
      <c r="AY25" s="31" t="str">
        <f t="shared" si="40"/>
        <v>BypassCheckCodeRules,0,</v>
      </c>
      <c r="BA25" s="31" t="str">
        <f t="shared" si="41"/>
        <v>StoreBEMDetails,1,</v>
      </c>
      <c r="BB25" s="31" t="str">
        <f t="shared" si="42"/>
        <v>ModelRpt_ALL,1,</v>
      </c>
      <c r="BC25" s="31" t="str">
        <f t="shared" si="43"/>
        <v>BypassOpenStudio_all,0,</v>
      </c>
      <c r="BD25" s="31" t="str">
        <f t="shared" si="44"/>
        <v>BypassOpenStudio_zp,0,</v>
      </c>
      <c r="BE25" s="31" t="str">
        <f t="shared" si="45"/>
        <v>BypassOpenStudio_zb,0,</v>
      </c>
      <c r="BF25" s="31" t="str">
        <f t="shared" si="46"/>
        <v>BypassOpenStudio_ap,0,</v>
      </c>
      <c r="BG25" s="31" t="str">
        <f t="shared" si="47"/>
        <v>BypassOpenStudio_ab,0,</v>
      </c>
      <c r="BH25" s="31" t="str">
        <f t="shared" si="48"/>
        <v>BypassOpenStudio_zp,0,</v>
      </c>
      <c r="BI25" s="31" t="str">
        <f t="shared" si="49"/>
        <v>BypassOpenStudio_zb,0,</v>
      </c>
      <c r="BJ25" s="31" t="str">
        <f t="shared" si="50"/>
        <v>BypassOpenStudio_ap,0,</v>
      </c>
      <c r="BK25" s="31" t="str">
        <f t="shared" si="51"/>
        <v>BypassOpenStudio_ab,0</v>
      </c>
    </row>
    <row r="26" spans="1:67" x14ac:dyDescent="0.25">
      <c r="A26" s="39">
        <f t="shared" si="7"/>
        <v>0</v>
      </c>
      <c r="B26" s="27" t="str">
        <f t="shared" si="8"/>
        <v>StandardModelTests\.cibd</v>
      </c>
      <c r="C26" s="27" t="str">
        <f t="shared" si="4"/>
        <v>BatchOut_141103_r2722_Std\.cibd</v>
      </c>
      <c r="D26" s="27" t="str">
        <f t="shared" si="9"/>
        <v>BatchOut_141103_r2722_Std\XML\</v>
      </c>
      <c r="E26" s="9" t="str">
        <f t="shared" si="10"/>
        <v/>
      </c>
      <c r="F26" s="22"/>
      <c r="G26" s="29"/>
      <c r="H26" s="23"/>
      <c r="I26" s="9" t="s">
        <v>11</v>
      </c>
      <c r="J26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6" s="15" t="s">
        <v>1</v>
      </c>
      <c r="L26" s="36">
        <v>0</v>
      </c>
      <c r="M26" s="32" t="str">
        <f t="shared" si="12"/>
        <v/>
      </c>
      <c r="N26" s="28"/>
      <c r="O26" s="57"/>
      <c r="P26" s="63">
        <f t="shared" si="23"/>
        <v>2</v>
      </c>
      <c r="Q26" s="65">
        <f t="shared" si="23"/>
        <v>1</v>
      </c>
      <c r="R26" s="65">
        <f t="shared" si="23"/>
        <v>0</v>
      </c>
      <c r="S26" s="65">
        <f t="shared" si="23"/>
        <v>1</v>
      </c>
      <c r="T26" s="65">
        <f t="shared" si="23"/>
        <v>0</v>
      </c>
      <c r="U26" s="65">
        <f t="shared" si="24"/>
        <v>11</v>
      </c>
      <c r="V26" s="65">
        <f t="shared" si="25"/>
        <v>11</v>
      </c>
      <c r="W26" s="65">
        <f t="shared" si="26"/>
        <v>1</v>
      </c>
      <c r="X26" s="65">
        <f t="shared" si="26"/>
        <v>0</v>
      </c>
      <c r="Y26" s="65">
        <f t="shared" si="26"/>
        <v>0</v>
      </c>
      <c r="Z26" s="65">
        <f t="shared" si="26"/>
        <v>0</v>
      </c>
      <c r="AA26" s="65">
        <f t="shared" si="26"/>
        <v>0</v>
      </c>
      <c r="AB26" s="65">
        <f t="shared" si="26"/>
        <v>1</v>
      </c>
      <c r="AC26" s="65">
        <f t="shared" si="17"/>
        <v>1</v>
      </c>
      <c r="AD26" s="65">
        <f t="shared" si="17"/>
        <v>1</v>
      </c>
      <c r="AE26" s="63">
        <f t="shared" si="27"/>
        <v>0</v>
      </c>
      <c r="AF26" s="64">
        <f t="shared" si="28"/>
        <v>0</v>
      </c>
      <c r="AG26" s="64">
        <f t="shared" si="28"/>
        <v>0</v>
      </c>
      <c r="AH26" s="64">
        <f t="shared" si="28"/>
        <v>0</v>
      </c>
      <c r="AI26" s="66">
        <f t="shared" si="19"/>
        <v>0</v>
      </c>
      <c r="AJ26" s="63">
        <f t="shared" si="19"/>
        <v>0</v>
      </c>
      <c r="AK26" s="64">
        <f t="shared" si="19"/>
        <v>0</v>
      </c>
      <c r="AL26" s="65">
        <f t="shared" si="19"/>
        <v>0</v>
      </c>
      <c r="AM26" s="66">
        <f t="shared" si="19"/>
        <v>0</v>
      </c>
      <c r="AN26" s="31" t="str">
        <f t="shared" si="29"/>
        <v>SimulationStorage,2,</v>
      </c>
      <c r="AO26" s="31" t="str">
        <f t="shared" si="30"/>
        <v>AnalysisStorage,1,</v>
      </c>
      <c r="AP26" s="31" t="str">
        <f t="shared" si="31"/>
        <v>LogRuleEvaluation,0,</v>
      </c>
      <c r="AQ26" s="31" t="str">
        <f t="shared" si="32"/>
        <v>ParallelSimulations,1,</v>
      </c>
      <c r="AR26" s="31" t="str">
        <f t="shared" si="33"/>
        <v>DurationStats,0,</v>
      </c>
      <c r="AS26" s="31" t="str">
        <f t="shared" si="34"/>
        <v>AnalysisThruStep,11,</v>
      </c>
      <c r="AT26" s="31" t="str">
        <f t="shared" si="35"/>
        <v>DontAbortOnErrorsThruStep,11,</v>
      </c>
      <c r="AU26" s="31" t="str">
        <f t="shared" si="36"/>
        <v>BypassValidFileChecks,1,</v>
      </c>
      <c r="AV26" s="31" t="str">
        <f t="shared" si="37"/>
        <v>BypassInputChecks,0,</v>
      </c>
      <c r="AW26" s="31" t="str">
        <f t="shared" si="38"/>
        <v>BypassUMLHChecks,0,</v>
      </c>
      <c r="AX26" s="31" t="str">
        <f t="shared" si="39"/>
        <v>BypassCheckSimRules,0,</v>
      </c>
      <c r="AY26" s="31" t="str">
        <f t="shared" si="40"/>
        <v>BypassCheckCodeRules,0,</v>
      </c>
      <c r="BA26" s="31" t="str">
        <f t="shared" si="41"/>
        <v>StoreBEMDetails,1,</v>
      </c>
      <c r="BB26" s="31" t="str">
        <f t="shared" si="42"/>
        <v>ModelRpt_ALL,1,</v>
      </c>
      <c r="BC26" s="31" t="str">
        <f t="shared" si="43"/>
        <v>BypassOpenStudio_all,0,</v>
      </c>
      <c r="BD26" s="31" t="str">
        <f t="shared" si="44"/>
        <v>BypassOpenStudio_zp,0,</v>
      </c>
      <c r="BE26" s="31" t="str">
        <f t="shared" si="45"/>
        <v>BypassOpenStudio_zb,0,</v>
      </c>
      <c r="BF26" s="31" t="str">
        <f t="shared" si="46"/>
        <v>BypassOpenStudio_ap,0,</v>
      </c>
      <c r="BG26" s="31" t="str">
        <f t="shared" si="47"/>
        <v>BypassOpenStudio_ab,0,</v>
      </c>
      <c r="BH26" s="31" t="str">
        <f t="shared" si="48"/>
        <v>BypassOpenStudio_zp,0,</v>
      </c>
      <c r="BI26" s="31" t="str">
        <f t="shared" si="49"/>
        <v>BypassOpenStudio_zb,0,</v>
      </c>
      <c r="BJ26" s="31" t="str">
        <f t="shared" si="50"/>
        <v>BypassOpenStudio_ap,0,</v>
      </c>
      <c r="BK26" s="31" t="str">
        <f t="shared" si="51"/>
        <v>BypassOpenStudio_ab,0</v>
      </c>
    </row>
    <row r="27" spans="1:67" x14ac:dyDescent="0.25">
      <c r="A27" s="39">
        <f t="shared" si="7"/>
        <v>0</v>
      </c>
      <c r="B27" s="27" t="str">
        <f t="shared" si="8"/>
        <v>StandardModelTests\.cibd</v>
      </c>
      <c r="C27" s="27" t="str">
        <f t="shared" si="4"/>
        <v>BatchOut_141103_r2722_Std\.cibd</v>
      </c>
      <c r="D27" s="27" t="str">
        <f t="shared" si="9"/>
        <v>BatchOut_141103_r2722_Std\XML\</v>
      </c>
      <c r="E27" s="9" t="str">
        <f t="shared" si="10"/>
        <v/>
      </c>
      <c r="F27" s="22"/>
      <c r="G27" s="29"/>
      <c r="H27" s="23"/>
      <c r="I27" s="9" t="s">
        <v>11</v>
      </c>
      <c r="J27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7" s="15" t="s">
        <v>1</v>
      </c>
      <c r="L27" s="36">
        <f t="shared" si="22"/>
        <v>0</v>
      </c>
      <c r="M27" s="32" t="str">
        <f t="shared" si="12"/>
        <v/>
      </c>
      <c r="N27" s="28"/>
      <c r="O27" s="57"/>
      <c r="P27" s="63">
        <f t="shared" si="23"/>
        <v>2</v>
      </c>
      <c r="Q27" s="65">
        <f t="shared" si="23"/>
        <v>1</v>
      </c>
      <c r="R27" s="65">
        <f t="shared" si="23"/>
        <v>0</v>
      </c>
      <c r="S27" s="65">
        <f t="shared" si="23"/>
        <v>1</v>
      </c>
      <c r="T27" s="65">
        <f t="shared" si="23"/>
        <v>0</v>
      </c>
      <c r="U27" s="65">
        <f t="shared" si="24"/>
        <v>11</v>
      </c>
      <c r="V27" s="65">
        <f t="shared" si="25"/>
        <v>11</v>
      </c>
      <c r="W27" s="65">
        <f t="shared" si="26"/>
        <v>1</v>
      </c>
      <c r="X27" s="65">
        <f t="shared" si="26"/>
        <v>0</v>
      </c>
      <c r="Y27" s="65">
        <f t="shared" si="26"/>
        <v>0</v>
      </c>
      <c r="Z27" s="65">
        <f t="shared" si="26"/>
        <v>0</v>
      </c>
      <c r="AA27" s="65">
        <f t="shared" si="26"/>
        <v>0</v>
      </c>
      <c r="AB27" s="65">
        <f t="shared" si="26"/>
        <v>1</v>
      </c>
      <c r="AC27" s="65">
        <f t="shared" si="17"/>
        <v>1</v>
      </c>
      <c r="AD27" s="65">
        <f t="shared" si="17"/>
        <v>1</v>
      </c>
      <c r="AE27" s="63">
        <f t="shared" si="27"/>
        <v>0</v>
      </c>
      <c r="AF27" s="64">
        <f t="shared" si="28"/>
        <v>0</v>
      </c>
      <c r="AG27" s="64">
        <f t="shared" si="28"/>
        <v>0</v>
      </c>
      <c r="AH27" s="64">
        <f t="shared" si="28"/>
        <v>0</v>
      </c>
      <c r="AI27" s="66">
        <f t="shared" si="19"/>
        <v>0</v>
      </c>
      <c r="AJ27" s="63">
        <f t="shared" si="19"/>
        <v>0</v>
      </c>
      <c r="AK27" s="64">
        <f t="shared" si="19"/>
        <v>0</v>
      </c>
      <c r="AL27" s="65">
        <f t="shared" si="19"/>
        <v>0</v>
      </c>
      <c r="AM27" s="66">
        <f t="shared" si="19"/>
        <v>0</v>
      </c>
      <c r="AN27" s="31" t="str">
        <f t="shared" si="29"/>
        <v>SimulationStorage,2,</v>
      </c>
      <c r="AO27" s="31" t="str">
        <f t="shared" si="30"/>
        <v>AnalysisStorage,1,</v>
      </c>
      <c r="AP27" s="31" t="str">
        <f t="shared" si="31"/>
        <v>LogRuleEvaluation,0,</v>
      </c>
      <c r="AQ27" s="31" t="str">
        <f t="shared" si="32"/>
        <v>ParallelSimulations,1,</v>
      </c>
      <c r="AR27" s="31" t="str">
        <f t="shared" si="33"/>
        <v>DurationStats,0,</v>
      </c>
      <c r="AS27" s="31" t="str">
        <f t="shared" si="34"/>
        <v>AnalysisThruStep,11,</v>
      </c>
      <c r="AT27" s="31" t="str">
        <f t="shared" si="35"/>
        <v>DontAbortOnErrorsThruStep,11,</v>
      </c>
      <c r="AU27" s="31" t="str">
        <f t="shared" si="36"/>
        <v>BypassValidFileChecks,1,</v>
      </c>
      <c r="AV27" s="31" t="str">
        <f t="shared" si="37"/>
        <v>BypassInputChecks,0,</v>
      </c>
      <c r="AW27" s="31" t="str">
        <f t="shared" si="38"/>
        <v>BypassUMLHChecks,0,</v>
      </c>
      <c r="AX27" s="31" t="str">
        <f t="shared" si="39"/>
        <v>BypassCheckSimRules,0,</v>
      </c>
      <c r="AY27" s="31" t="str">
        <f t="shared" si="40"/>
        <v>BypassCheckCodeRules,0,</v>
      </c>
      <c r="BA27" s="31" t="str">
        <f t="shared" si="41"/>
        <v>StoreBEMDetails,1,</v>
      </c>
      <c r="BB27" s="31" t="str">
        <f t="shared" si="42"/>
        <v>ModelRpt_ALL,1,</v>
      </c>
      <c r="BC27" s="31" t="str">
        <f t="shared" si="43"/>
        <v>BypassOpenStudio_all,0,</v>
      </c>
      <c r="BD27" s="31" t="str">
        <f t="shared" si="44"/>
        <v>BypassOpenStudio_zp,0,</v>
      </c>
      <c r="BE27" s="31" t="str">
        <f t="shared" si="45"/>
        <v>BypassOpenStudio_zb,0,</v>
      </c>
      <c r="BF27" s="31" t="str">
        <f t="shared" si="46"/>
        <v>BypassOpenStudio_ap,0,</v>
      </c>
      <c r="BG27" s="31" t="str">
        <f t="shared" si="47"/>
        <v>BypassOpenStudio_ab,0,</v>
      </c>
      <c r="BH27" s="31" t="str">
        <f t="shared" si="48"/>
        <v>BypassOpenStudio_zp,0,</v>
      </c>
      <c r="BI27" s="31" t="str">
        <f t="shared" si="49"/>
        <v>BypassOpenStudio_zb,0,</v>
      </c>
      <c r="BJ27" s="31" t="str">
        <f t="shared" si="50"/>
        <v>BypassOpenStudio_ap,0,</v>
      </c>
      <c r="BK27" s="31" t="str">
        <f t="shared" si="51"/>
        <v>BypassOpenStudio_ab,0</v>
      </c>
    </row>
    <row r="28" spans="1:67" x14ac:dyDescent="0.25">
      <c r="A28" s="39">
        <f>L28</f>
        <v>0</v>
      </c>
      <c r="B28" s="27" t="str">
        <f t="shared" si="8"/>
        <v>StandardModelTests\.cibd</v>
      </c>
      <c r="C28" s="27" t="str">
        <f xml:space="preserve"> M$11 &amp; O28 &amp; ".cibd"</f>
        <v>BatchOut_141103_r2722_Std\.cibd</v>
      </c>
      <c r="D28" s="27" t="str">
        <f t="shared" si="9"/>
        <v>BatchOut_141103_r2722_Std\XML\</v>
      </c>
      <c r="E28" s="9" t="str">
        <f>M28</f>
        <v/>
      </c>
      <c r="F28" s="22"/>
      <c r="G28" s="29"/>
      <c r="H28" s="23"/>
      <c r="I28" s="9" t="s">
        <v>11</v>
      </c>
      <c r="J28" s="9" t="str">
        <f>CONCATENATE(AN28,AO28,AP28,AQ28,AR28,AS28,AT28,AU28,AV28,AW28,AX28,AY28,AZ28,BA28,BB28,BC28,BD28,BE28,BF28,BG28,BH28,BI28,BJ28,BK28)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8" s="15" t="s">
        <v>1</v>
      </c>
      <c r="L28" s="36">
        <f t="shared" si="22"/>
        <v>0</v>
      </c>
      <c r="M28" s="32" t="str">
        <f t="shared" ref="M28" si="52">LEFT(N28,6)&amp;IF(SUM(F28:H28)&gt;0,"_autosize","")</f>
        <v/>
      </c>
      <c r="N28" s="28"/>
      <c r="O28" s="57"/>
      <c r="P28" s="63">
        <f t="shared" si="23"/>
        <v>2</v>
      </c>
      <c r="Q28" s="65">
        <f t="shared" si="23"/>
        <v>1</v>
      </c>
      <c r="R28" s="65">
        <f t="shared" si="23"/>
        <v>0</v>
      </c>
      <c r="S28" s="65">
        <f t="shared" si="23"/>
        <v>1</v>
      </c>
      <c r="T28" s="65">
        <f t="shared" si="23"/>
        <v>0</v>
      </c>
      <c r="U28" s="65">
        <f t="shared" si="24"/>
        <v>11</v>
      </c>
      <c r="V28" s="65">
        <f t="shared" si="25"/>
        <v>11</v>
      </c>
      <c r="W28" s="65">
        <f t="shared" si="26"/>
        <v>1</v>
      </c>
      <c r="X28" s="65">
        <f t="shared" si="26"/>
        <v>0</v>
      </c>
      <c r="Y28" s="65">
        <f t="shared" si="26"/>
        <v>0</v>
      </c>
      <c r="Z28" s="65">
        <f t="shared" si="26"/>
        <v>0</v>
      </c>
      <c r="AA28" s="65">
        <f t="shared" si="26"/>
        <v>0</v>
      </c>
      <c r="AB28" s="65">
        <f t="shared" si="26"/>
        <v>1</v>
      </c>
      <c r="AC28" s="65">
        <f t="shared" si="17"/>
        <v>1</v>
      </c>
      <c r="AD28" s="65">
        <f t="shared" si="17"/>
        <v>1</v>
      </c>
      <c r="AE28" s="63">
        <f t="shared" si="27"/>
        <v>0</v>
      </c>
      <c r="AF28" s="64">
        <f t="shared" si="28"/>
        <v>0</v>
      </c>
      <c r="AG28" s="64">
        <f t="shared" si="28"/>
        <v>0</v>
      </c>
      <c r="AH28" s="64">
        <f t="shared" si="28"/>
        <v>0</v>
      </c>
      <c r="AI28" s="66">
        <f t="shared" si="19"/>
        <v>0</v>
      </c>
      <c r="AJ28" s="63">
        <f t="shared" si="19"/>
        <v>0</v>
      </c>
      <c r="AK28" s="64">
        <f t="shared" si="19"/>
        <v>0</v>
      </c>
      <c r="AL28" s="65">
        <f t="shared" si="19"/>
        <v>0</v>
      </c>
      <c r="AM28" s="66">
        <f t="shared" si="19"/>
        <v>0</v>
      </c>
      <c r="AN28" s="31" t="str">
        <f t="shared" ref="AN28:AY29" si="53">P$12&amp;P28&amp;","</f>
        <v>SimulationStorage,2,</v>
      </c>
      <c r="AO28" s="31" t="str">
        <f t="shared" si="53"/>
        <v>AnalysisStorage,1,</v>
      </c>
      <c r="AP28" s="31" t="str">
        <f t="shared" si="53"/>
        <v>LogRuleEvaluation,0,</v>
      </c>
      <c r="AQ28" s="31" t="str">
        <f t="shared" si="53"/>
        <v>ParallelSimulations,1,</v>
      </c>
      <c r="AR28" s="31" t="str">
        <f t="shared" si="53"/>
        <v>DurationStats,0,</v>
      </c>
      <c r="AS28" s="31" t="str">
        <f t="shared" si="53"/>
        <v>AnalysisThruStep,11,</v>
      </c>
      <c r="AT28" s="31" t="str">
        <f t="shared" si="53"/>
        <v>DontAbortOnErrorsThruStep,11,</v>
      </c>
      <c r="AU28" s="31" t="str">
        <f t="shared" si="53"/>
        <v>BypassValidFileChecks,1,</v>
      </c>
      <c r="AV28" s="31" t="str">
        <f t="shared" si="53"/>
        <v>BypassInputChecks,0,</v>
      </c>
      <c r="AW28" s="31" t="str">
        <f t="shared" si="53"/>
        <v>BypassUMLHChecks,0,</v>
      </c>
      <c r="AX28" s="31" t="str">
        <f t="shared" si="53"/>
        <v>BypassCheckSimRules,0,</v>
      </c>
      <c r="AY28" s="31" t="str">
        <f t="shared" si="53"/>
        <v>BypassCheckCodeRules,0,</v>
      </c>
      <c r="BA28" s="31" t="str">
        <f t="shared" ref="BA28:BJ29" si="54">AC$12&amp;AC28&amp;","</f>
        <v>StoreBEMDetails,1,</v>
      </c>
      <c r="BB28" s="31" t="str">
        <f t="shared" si="54"/>
        <v>ModelRpt_ALL,1,</v>
      </c>
      <c r="BC28" s="31" t="str">
        <f t="shared" si="54"/>
        <v>BypassOpenStudio_all,0,</v>
      </c>
      <c r="BD28" s="31" t="str">
        <f t="shared" si="54"/>
        <v>BypassOpenStudio_zp,0,</v>
      </c>
      <c r="BE28" s="31" t="str">
        <f t="shared" si="54"/>
        <v>BypassOpenStudio_zb,0,</v>
      </c>
      <c r="BF28" s="31" t="str">
        <f t="shared" si="54"/>
        <v>BypassOpenStudio_ap,0,</v>
      </c>
      <c r="BG28" s="31" t="str">
        <f t="shared" si="54"/>
        <v>BypassOpenStudio_ab,0,</v>
      </c>
      <c r="BH28" s="31" t="str">
        <f t="shared" si="54"/>
        <v>BypassOpenStudio_zp,0,</v>
      </c>
      <c r="BI28" s="31" t="str">
        <f t="shared" si="54"/>
        <v>BypassOpenStudio_zb,0,</v>
      </c>
      <c r="BJ28" s="31" t="str">
        <f t="shared" si="54"/>
        <v>BypassOpenStudio_ap,0,</v>
      </c>
      <c r="BK28" s="31" t="str">
        <f>AM$12&amp;AM28</f>
        <v>BypassOpenStudio_ab,0</v>
      </c>
    </row>
    <row r="29" spans="1:67" x14ac:dyDescent="0.25">
      <c r="A29" s="39">
        <f>L29</f>
        <v>0</v>
      </c>
      <c r="B29" s="27" t="str">
        <f t="shared" si="8"/>
        <v>StandardModelTests\.cibd</v>
      </c>
      <c r="C29" s="27" t="str">
        <f xml:space="preserve"> M$11 &amp; O29 &amp; ".cibd"</f>
        <v>BatchOut_141103_r2722_Std\.cibd</v>
      </c>
      <c r="D29" s="27" t="str">
        <f t="shared" si="9"/>
        <v>BatchOut_141103_r2722_Std\XML\</v>
      </c>
      <c r="E29" s="9" t="str">
        <f>M29</f>
        <v/>
      </c>
      <c r="F29" s="22"/>
      <c r="G29" s="29"/>
      <c r="H29" s="23"/>
      <c r="I29" s="9" t="s">
        <v>11</v>
      </c>
      <c r="J29" s="9" t="str">
        <f>CONCATENATE(AN29,AO29,AP29,AQ29,AR29,AS29,AT29,AU29,AV29,AW29,AX29,AY29,AZ29,BA29,BB29,BC29,BD29,BE29,BF29,BG29,BH29,BI29,BJ29,BK29)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29" s="15" t="s">
        <v>1</v>
      </c>
      <c r="L29" s="36">
        <f t="shared" si="22"/>
        <v>0</v>
      </c>
      <c r="M29" s="32" t="str">
        <f t="shared" ref="M29" si="55">LEFT(N29,6)&amp;IF(SUM(F29:H29)&gt;0,"_autosize","")</f>
        <v/>
      </c>
      <c r="N29" s="28"/>
      <c r="O29" s="57"/>
      <c r="P29" s="63">
        <f t="shared" si="23"/>
        <v>2</v>
      </c>
      <c r="Q29" s="65">
        <f t="shared" si="23"/>
        <v>1</v>
      </c>
      <c r="R29" s="65">
        <f t="shared" si="23"/>
        <v>0</v>
      </c>
      <c r="S29" s="65">
        <f t="shared" si="23"/>
        <v>1</v>
      </c>
      <c r="T29" s="65">
        <f t="shared" si="23"/>
        <v>0</v>
      </c>
      <c r="U29" s="65">
        <f t="shared" si="24"/>
        <v>11</v>
      </c>
      <c r="V29" s="65">
        <f t="shared" si="25"/>
        <v>11</v>
      </c>
      <c r="W29" s="65">
        <f t="shared" si="26"/>
        <v>1</v>
      </c>
      <c r="X29" s="65">
        <f t="shared" si="26"/>
        <v>0</v>
      </c>
      <c r="Y29" s="65">
        <f t="shared" si="26"/>
        <v>0</v>
      </c>
      <c r="Z29" s="65">
        <f t="shared" si="26"/>
        <v>0</v>
      </c>
      <c r="AA29" s="65">
        <f t="shared" si="26"/>
        <v>0</v>
      </c>
      <c r="AB29" s="65">
        <f t="shared" si="26"/>
        <v>1</v>
      </c>
      <c r="AC29" s="65">
        <f t="shared" si="17"/>
        <v>1</v>
      </c>
      <c r="AD29" s="65">
        <f t="shared" si="17"/>
        <v>1</v>
      </c>
      <c r="AE29" s="63">
        <f t="shared" si="27"/>
        <v>0</v>
      </c>
      <c r="AF29" s="64">
        <f t="shared" si="28"/>
        <v>0</v>
      </c>
      <c r="AG29" s="64">
        <f t="shared" si="28"/>
        <v>0</v>
      </c>
      <c r="AH29" s="64">
        <f t="shared" si="28"/>
        <v>0</v>
      </c>
      <c r="AI29" s="66">
        <f t="shared" si="19"/>
        <v>0</v>
      </c>
      <c r="AJ29" s="63">
        <f t="shared" si="19"/>
        <v>0</v>
      </c>
      <c r="AK29" s="64">
        <f t="shared" si="19"/>
        <v>0</v>
      </c>
      <c r="AL29" s="65">
        <f t="shared" si="19"/>
        <v>0</v>
      </c>
      <c r="AM29" s="66">
        <f t="shared" si="19"/>
        <v>0</v>
      </c>
      <c r="AN29" s="31" t="str">
        <f t="shared" si="53"/>
        <v>SimulationStorage,2,</v>
      </c>
      <c r="AO29" s="31" t="str">
        <f t="shared" si="53"/>
        <v>AnalysisStorage,1,</v>
      </c>
      <c r="AP29" s="31" t="str">
        <f t="shared" si="53"/>
        <v>LogRuleEvaluation,0,</v>
      </c>
      <c r="AQ29" s="31" t="str">
        <f t="shared" si="53"/>
        <v>ParallelSimulations,1,</v>
      </c>
      <c r="AR29" s="31" t="str">
        <f t="shared" si="53"/>
        <v>DurationStats,0,</v>
      </c>
      <c r="AS29" s="31" t="str">
        <f t="shared" si="53"/>
        <v>AnalysisThruStep,11,</v>
      </c>
      <c r="AT29" s="31" t="str">
        <f t="shared" si="53"/>
        <v>DontAbortOnErrorsThruStep,11,</v>
      </c>
      <c r="AU29" s="31" t="str">
        <f t="shared" si="53"/>
        <v>BypassValidFileChecks,1,</v>
      </c>
      <c r="AV29" s="31" t="str">
        <f t="shared" si="53"/>
        <v>BypassInputChecks,0,</v>
      </c>
      <c r="AW29" s="31" t="str">
        <f t="shared" si="53"/>
        <v>BypassUMLHChecks,0,</v>
      </c>
      <c r="AX29" s="31" t="str">
        <f t="shared" si="53"/>
        <v>BypassCheckSimRules,0,</v>
      </c>
      <c r="AY29" s="31" t="str">
        <f t="shared" si="53"/>
        <v>BypassCheckCodeRules,0,</v>
      </c>
      <c r="BA29" s="31" t="str">
        <f t="shared" si="54"/>
        <v>StoreBEMDetails,1,</v>
      </c>
      <c r="BB29" s="31" t="str">
        <f t="shared" si="54"/>
        <v>ModelRpt_ALL,1,</v>
      </c>
      <c r="BC29" s="31" t="str">
        <f t="shared" si="54"/>
        <v>BypassOpenStudio_all,0,</v>
      </c>
      <c r="BD29" s="31" t="str">
        <f t="shared" si="54"/>
        <v>BypassOpenStudio_zp,0,</v>
      </c>
      <c r="BE29" s="31" t="str">
        <f t="shared" si="54"/>
        <v>BypassOpenStudio_zb,0,</v>
      </c>
      <c r="BF29" s="31" t="str">
        <f t="shared" si="54"/>
        <v>BypassOpenStudio_ap,0,</v>
      </c>
      <c r="BG29" s="31" t="str">
        <f t="shared" si="54"/>
        <v>BypassOpenStudio_ab,0,</v>
      </c>
      <c r="BH29" s="31" t="str">
        <f t="shared" si="54"/>
        <v>BypassOpenStudio_zp,0,</v>
      </c>
      <c r="BI29" s="31" t="str">
        <f t="shared" si="54"/>
        <v>BypassOpenStudio_zb,0,</v>
      </c>
      <c r="BJ29" s="31" t="str">
        <f t="shared" si="54"/>
        <v>BypassOpenStudio_ap,0,</v>
      </c>
      <c r="BK29" s="31" t="str">
        <f>AM$12&amp;AM29</f>
        <v>BypassOpenStudio_ab,0</v>
      </c>
    </row>
    <row r="30" spans="1:67" x14ac:dyDescent="0.25">
      <c r="A30" s="39">
        <f t="shared" si="7"/>
        <v>0</v>
      </c>
      <c r="B30" s="27" t="str">
        <f t="shared" si="8"/>
        <v>StandardModelTests\.cibd</v>
      </c>
      <c r="C30" s="27" t="str">
        <f t="shared" si="4"/>
        <v>BatchOut_141103_r2722_Std\.cibd</v>
      </c>
      <c r="D30" s="27" t="str">
        <f t="shared" si="9"/>
        <v>BatchOut_141103_r2722_Std\XML\</v>
      </c>
      <c r="E30" s="9" t="str">
        <f>M30</f>
        <v/>
      </c>
      <c r="F30" s="22"/>
      <c r="G30" s="29"/>
      <c r="H30" s="23"/>
      <c r="I30" s="9" t="s">
        <v>11</v>
      </c>
      <c r="J30" s="9" t="str">
        <f t="shared" si="1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30" s="15" t="s">
        <v>1</v>
      </c>
      <c r="L30" s="36">
        <f t="shared" si="22"/>
        <v>0</v>
      </c>
      <c r="M30" s="32" t="str">
        <f t="shared" si="12"/>
        <v/>
      </c>
      <c r="N30" s="28"/>
      <c r="O30" s="57"/>
      <c r="P30" s="63">
        <f t="shared" si="23"/>
        <v>2</v>
      </c>
      <c r="Q30" s="65">
        <f t="shared" si="23"/>
        <v>1</v>
      </c>
      <c r="R30" s="65">
        <f t="shared" si="23"/>
        <v>0</v>
      </c>
      <c r="S30" s="65">
        <f t="shared" si="23"/>
        <v>1</v>
      </c>
      <c r="T30" s="65">
        <f t="shared" si="23"/>
        <v>0</v>
      </c>
      <c r="U30" s="65">
        <f t="shared" si="24"/>
        <v>11</v>
      </c>
      <c r="V30" s="65">
        <f t="shared" si="25"/>
        <v>11</v>
      </c>
      <c r="W30" s="65">
        <f t="shared" si="26"/>
        <v>1</v>
      </c>
      <c r="X30" s="65">
        <f t="shared" si="26"/>
        <v>0</v>
      </c>
      <c r="Y30" s="65">
        <f t="shared" si="26"/>
        <v>0</v>
      </c>
      <c r="Z30" s="65">
        <f t="shared" si="26"/>
        <v>0</v>
      </c>
      <c r="AA30" s="65">
        <f t="shared" si="26"/>
        <v>0</v>
      </c>
      <c r="AB30" s="65">
        <f t="shared" si="26"/>
        <v>1</v>
      </c>
      <c r="AC30" s="65">
        <f t="shared" si="17"/>
        <v>1</v>
      </c>
      <c r="AD30" s="65">
        <f t="shared" si="17"/>
        <v>1</v>
      </c>
      <c r="AE30" s="63">
        <f t="shared" si="27"/>
        <v>0</v>
      </c>
      <c r="AF30" s="64">
        <f t="shared" si="28"/>
        <v>0</v>
      </c>
      <c r="AG30" s="64">
        <f t="shared" si="28"/>
        <v>0</v>
      </c>
      <c r="AH30" s="64">
        <f t="shared" si="28"/>
        <v>0</v>
      </c>
      <c r="AI30" s="66">
        <f t="shared" si="19"/>
        <v>0</v>
      </c>
      <c r="AJ30" s="63">
        <f t="shared" si="19"/>
        <v>0</v>
      </c>
      <c r="AK30" s="64">
        <f t="shared" si="19"/>
        <v>0</v>
      </c>
      <c r="AL30" s="65">
        <f t="shared" si="19"/>
        <v>0</v>
      </c>
      <c r="AM30" s="66">
        <f t="shared" si="19"/>
        <v>0</v>
      </c>
      <c r="AN30" s="31" t="str">
        <f t="shared" si="29"/>
        <v>SimulationStorage,2,</v>
      </c>
      <c r="AO30" s="31" t="str">
        <f t="shared" si="30"/>
        <v>AnalysisStorage,1,</v>
      </c>
      <c r="AP30" s="31" t="str">
        <f t="shared" si="31"/>
        <v>LogRuleEvaluation,0,</v>
      </c>
      <c r="AQ30" s="31" t="str">
        <f t="shared" si="32"/>
        <v>ParallelSimulations,1,</v>
      </c>
      <c r="AR30" s="31" t="str">
        <f t="shared" si="33"/>
        <v>DurationStats,0,</v>
      </c>
      <c r="AS30" s="31" t="str">
        <f t="shared" si="34"/>
        <v>AnalysisThruStep,11,</v>
      </c>
      <c r="AT30" s="31" t="str">
        <f t="shared" si="35"/>
        <v>DontAbortOnErrorsThruStep,11,</v>
      </c>
      <c r="AU30" s="31" t="str">
        <f t="shared" si="36"/>
        <v>BypassValidFileChecks,1,</v>
      </c>
      <c r="AV30" s="31" t="str">
        <f t="shared" si="37"/>
        <v>BypassInputChecks,0,</v>
      </c>
      <c r="AW30" s="31" t="str">
        <f t="shared" si="38"/>
        <v>BypassUMLHChecks,0,</v>
      </c>
      <c r="AX30" s="31" t="str">
        <f t="shared" si="39"/>
        <v>BypassCheckSimRules,0,</v>
      </c>
      <c r="AY30" s="31" t="str">
        <f t="shared" si="40"/>
        <v>BypassCheckCodeRules,0,</v>
      </c>
      <c r="BA30" s="31" t="str">
        <f t="shared" si="41"/>
        <v>StoreBEMDetails,1,</v>
      </c>
      <c r="BB30" s="31" t="str">
        <f t="shared" si="42"/>
        <v>ModelRpt_ALL,1,</v>
      </c>
      <c r="BC30" s="31" t="str">
        <f t="shared" si="43"/>
        <v>BypassOpenStudio_all,0,</v>
      </c>
      <c r="BD30" s="31" t="str">
        <f t="shared" si="44"/>
        <v>BypassOpenStudio_zp,0,</v>
      </c>
      <c r="BE30" s="31" t="str">
        <f t="shared" si="45"/>
        <v>BypassOpenStudio_zb,0,</v>
      </c>
      <c r="BF30" s="31" t="str">
        <f t="shared" si="46"/>
        <v>BypassOpenStudio_ap,0,</v>
      </c>
      <c r="BG30" s="31" t="str">
        <f t="shared" si="47"/>
        <v>BypassOpenStudio_ab,0,</v>
      </c>
      <c r="BH30" s="31" t="str">
        <f t="shared" si="48"/>
        <v>BypassOpenStudio_zp,0,</v>
      </c>
      <c r="BI30" s="31" t="str">
        <f t="shared" si="49"/>
        <v>BypassOpenStudio_zb,0,</v>
      </c>
      <c r="BJ30" s="31" t="str">
        <f t="shared" si="50"/>
        <v>BypassOpenStudio_ap,0,</v>
      </c>
      <c r="BK30" s="31" t="str">
        <f t="shared" si="51"/>
        <v>BypassOpenStudio_ab,0</v>
      </c>
    </row>
    <row r="31" spans="1:67" customFormat="1" x14ac:dyDescent="0.25">
      <c r="A31" t="s">
        <v>1</v>
      </c>
      <c r="K31" s="15"/>
      <c r="L31" s="77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</row>
    <row r="32" spans="1:67" x14ac:dyDescent="0.25">
      <c r="A32" s="1" t="s">
        <v>1</v>
      </c>
      <c r="B32"/>
      <c r="C32"/>
      <c r="D32" s="30"/>
      <c r="E32" s="16"/>
      <c r="F32" s="16"/>
      <c r="G32" s="16"/>
      <c r="H32" s="16"/>
      <c r="K32" s="15"/>
      <c r="L32" s="36" t="s">
        <v>177</v>
      </c>
      <c r="M32" s="78" t="s">
        <v>165</v>
      </c>
    </row>
    <row r="33" spans="1:65" x14ac:dyDescent="0.25">
      <c r="A33" s="1" t="s">
        <v>1</v>
      </c>
      <c r="B33"/>
      <c r="C33"/>
      <c r="D33" s="30"/>
      <c r="K33" s="15"/>
      <c r="L33" s="37" t="s">
        <v>45</v>
      </c>
      <c r="M33" s="53">
        <f>M7</f>
        <v>141103</v>
      </c>
    </row>
    <row r="34" spans="1:65" x14ac:dyDescent="0.25">
      <c r="A34" s="1" t="s">
        <v>1</v>
      </c>
      <c r="B34"/>
      <c r="C34"/>
      <c r="D34" s="30"/>
      <c r="K34" s="15"/>
      <c r="L34" s="14" t="s">
        <v>46</v>
      </c>
      <c r="M34" s="53" t="str">
        <f t="shared" ref="M34:M35" si="56">M8</f>
        <v>r2722</v>
      </c>
      <c r="N34" s="52"/>
    </row>
    <row r="35" spans="1:65" x14ac:dyDescent="0.25">
      <c r="A35" s="1" t="s">
        <v>1</v>
      </c>
      <c r="B35"/>
      <c r="C35"/>
      <c r="D35" s="30"/>
      <c r="E35" s="30"/>
      <c r="F35" s="30"/>
      <c r="G35" s="30"/>
      <c r="H35" s="30"/>
      <c r="I35" s="26"/>
      <c r="K35" s="15"/>
      <c r="L35" s="35" t="s">
        <v>39</v>
      </c>
      <c r="M35" s="53" t="str">
        <f t="shared" si="56"/>
        <v>BatchResults_141103_r2722.csv</v>
      </c>
      <c r="N35" s="1" t="s">
        <v>48</v>
      </c>
    </row>
    <row r="36" spans="1:65" x14ac:dyDescent="0.25">
      <c r="A36" s="1" t="s">
        <v>1</v>
      </c>
      <c r="K36" s="15"/>
      <c r="L36" s="14" t="s">
        <v>16</v>
      </c>
      <c r="M36" s="28" t="s">
        <v>166</v>
      </c>
      <c r="N36" s="1" t="s">
        <v>47</v>
      </c>
      <c r="AE36" s="82"/>
      <c r="AF36" s="82"/>
      <c r="AG36" s="82"/>
      <c r="AH36" s="82"/>
      <c r="AI36" s="82"/>
      <c r="AJ36" s="82"/>
      <c r="AK36" s="82"/>
      <c r="AL36" s="82"/>
      <c r="AM36" s="82"/>
    </row>
    <row r="37" spans="1:65" x14ac:dyDescent="0.25">
      <c r="A37" s="1" t="s">
        <v>1</v>
      </c>
      <c r="K37" s="15"/>
      <c r="L37" s="14" t="s">
        <v>17</v>
      </c>
      <c r="M37" s="54" t="str">
        <f>"BatchOut"&amp;"_"&amp;M33&amp;"_"&amp;M34&amp;"_"&amp;L32&amp;"\"</f>
        <v>BatchOut_141103_r2722_OT\</v>
      </c>
      <c r="N37" s="1" t="s">
        <v>47</v>
      </c>
    </row>
    <row r="38" spans="1:65" x14ac:dyDescent="0.25">
      <c r="A38" s="1" t="s">
        <v>1</v>
      </c>
      <c r="K38" s="15"/>
      <c r="L38" s="14" t="s">
        <v>42</v>
      </c>
      <c r="M38" s="54" t="str">
        <f>M37&amp;"XML\"</f>
        <v>BatchOut_141103_r2722_OT\XML\</v>
      </c>
      <c r="N38" s="1" t="s">
        <v>47</v>
      </c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</row>
    <row r="39" spans="1:65" s="46" customFormat="1" x14ac:dyDescent="0.25">
      <c r="A39" s="12" t="s">
        <v>1</v>
      </c>
      <c r="B39" s="8"/>
      <c r="C39" s="8"/>
      <c r="D39" s="8"/>
      <c r="E39" s="8"/>
      <c r="F39" s="19"/>
      <c r="G39" s="21"/>
      <c r="H39" s="20"/>
      <c r="I39" s="8"/>
      <c r="J39" s="8"/>
      <c r="K39" s="15"/>
      <c r="L39" s="42"/>
      <c r="M39" s="43"/>
      <c r="N39" s="40"/>
      <c r="O39" s="40"/>
      <c r="P39" s="56"/>
      <c r="Q39" s="56"/>
      <c r="R39" s="44"/>
      <c r="S39" s="44"/>
      <c r="T39" s="44"/>
      <c r="U39" s="44"/>
      <c r="V39" s="45"/>
      <c r="W39" s="44"/>
      <c r="X39" s="44"/>
      <c r="Y39" s="44"/>
      <c r="Z39" s="44"/>
      <c r="AA39" s="44"/>
      <c r="AB39" s="44"/>
      <c r="AC39" s="44"/>
      <c r="AD39" s="45"/>
      <c r="AE39" s="43"/>
      <c r="AF39" s="43"/>
      <c r="AG39" s="43"/>
      <c r="AH39" s="43"/>
      <c r="AI39" s="43"/>
      <c r="AJ39" s="43"/>
      <c r="AK39" s="43"/>
      <c r="AL39" s="43"/>
      <c r="AM39" s="43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x14ac:dyDescent="0.25">
      <c r="A40" s="39">
        <f t="shared" ref="A40:A57" si="57">L40</f>
        <v>0</v>
      </c>
      <c r="B40" s="27" t="str">
        <f>M$36&amp;N40&amp;".cibd"</f>
        <v>OtherTests\010112-SchSml-PSZ.cibd</v>
      </c>
      <c r="C40" s="27" t="str">
        <f xml:space="preserve"> M$37 &amp; O40 &amp; ".cibd"</f>
        <v>BatchOut_141103_r2722_OT\010112-SchSml-PSZ.cibd</v>
      </c>
      <c r="D40" s="27" t="str">
        <f>$M$38</f>
        <v>BatchOut_141103_r2722_OT\XML\</v>
      </c>
      <c r="E40" s="9" t="str">
        <f>M40</f>
        <v>010112</v>
      </c>
      <c r="F40" s="22"/>
      <c r="G40" s="29"/>
      <c r="H40" s="23" t="str">
        <f>IF(F40&gt;1,1,"")</f>
        <v/>
      </c>
      <c r="I40" s="9" t="s">
        <v>11</v>
      </c>
      <c r="J40" s="9" t="str">
        <f t="shared" ref="J40:J57" si="58">CONCATENATE(AN40,AO40,AP40,AQ40,AR40,AS40,AT40,AU40,AV40,AW40,AX40,AY40,AZ40,BA40,BB40,BC40,BD40,BE40,BF40,BG40,BH40,BI40,BJ40,BK40)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0" s="15" t="s">
        <v>1</v>
      </c>
      <c r="L40" s="36">
        <v>0</v>
      </c>
      <c r="M40" s="32" t="str">
        <f>LEFT(N40,6)&amp;IF(SUM(F40:H40)&gt;0,"_autosize","")</f>
        <v>010112</v>
      </c>
      <c r="N40" s="28" t="s">
        <v>93</v>
      </c>
      <c r="O40" s="57" t="str">
        <f t="shared" ref="O40:O48" si="59">N40</f>
        <v>010112-SchSml-PSZ</v>
      </c>
      <c r="P40" s="36">
        <f>P16</f>
        <v>2</v>
      </c>
      <c r="Q40" s="36">
        <f t="shared" ref="Q40:AM40" si="60">Q16</f>
        <v>1</v>
      </c>
      <c r="R40" s="36">
        <f t="shared" si="60"/>
        <v>0</v>
      </c>
      <c r="S40" s="36">
        <f t="shared" si="60"/>
        <v>1</v>
      </c>
      <c r="T40" s="36">
        <f t="shared" si="60"/>
        <v>0</v>
      </c>
      <c r="U40" s="36">
        <f t="shared" si="60"/>
        <v>11</v>
      </c>
      <c r="V40" s="36">
        <f t="shared" si="60"/>
        <v>11</v>
      </c>
      <c r="W40" s="36">
        <f t="shared" si="60"/>
        <v>1</v>
      </c>
      <c r="X40" s="36">
        <f t="shared" si="60"/>
        <v>0</v>
      </c>
      <c r="Y40" s="36">
        <f t="shared" si="60"/>
        <v>0</v>
      </c>
      <c r="Z40" s="36">
        <f t="shared" si="60"/>
        <v>0</v>
      </c>
      <c r="AA40" s="36">
        <f t="shared" si="60"/>
        <v>0</v>
      </c>
      <c r="AB40" s="36">
        <f t="shared" si="60"/>
        <v>1</v>
      </c>
      <c r="AC40" s="36">
        <f t="shared" si="60"/>
        <v>1</v>
      </c>
      <c r="AD40" s="61">
        <f t="shared" si="60"/>
        <v>1</v>
      </c>
      <c r="AE40" s="63">
        <f t="shared" si="60"/>
        <v>0</v>
      </c>
      <c r="AF40" s="36">
        <f t="shared" si="60"/>
        <v>0</v>
      </c>
      <c r="AG40" s="36">
        <f t="shared" si="60"/>
        <v>0</v>
      </c>
      <c r="AH40" s="36">
        <f t="shared" si="60"/>
        <v>0</v>
      </c>
      <c r="AI40" s="61">
        <f t="shared" si="60"/>
        <v>0</v>
      </c>
      <c r="AJ40" s="63">
        <f t="shared" si="60"/>
        <v>0</v>
      </c>
      <c r="AK40" s="36">
        <f t="shared" si="60"/>
        <v>0</v>
      </c>
      <c r="AL40" s="36">
        <f t="shared" si="60"/>
        <v>0</v>
      </c>
      <c r="AM40" s="36">
        <f t="shared" si="60"/>
        <v>0</v>
      </c>
      <c r="AN40" s="31" t="str">
        <f t="shared" ref="AN40:AN57" si="61">P$12&amp;P40&amp;","</f>
        <v>SimulationStorage,2,</v>
      </c>
      <c r="AO40" s="31" t="str">
        <f t="shared" ref="AO40:AO57" si="62">Q$12&amp;Q40&amp;","</f>
        <v>AnalysisStorage,1,</v>
      </c>
      <c r="AP40" s="31" t="str">
        <f t="shared" ref="AP40:AP57" si="63">R$12&amp;R40&amp;","</f>
        <v>LogRuleEvaluation,0,</v>
      </c>
      <c r="AQ40" s="31" t="str">
        <f t="shared" ref="AQ40:AQ57" si="64">S$12&amp;S40&amp;","</f>
        <v>ParallelSimulations,1,</v>
      </c>
      <c r="AR40" s="31" t="str">
        <f t="shared" ref="AR40:AR57" si="65">T$12&amp;T40&amp;","</f>
        <v>DurationStats,0,</v>
      </c>
      <c r="AS40" s="31" t="str">
        <f t="shared" ref="AS40:AS57" si="66">U$12&amp;U40&amp;","</f>
        <v>AnalysisThruStep,11,</v>
      </c>
      <c r="AT40" s="31" t="str">
        <f t="shared" ref="AT40:AT57" si="67">V$12&amp;V40&amp;","</f>
        <v>DontAbortOnErrorsThruStep,11,</v>
      </c>
      <c r="AU40" s="31" t="str">
        <f t="shared" ref="AU40:AU57" si="68">W$12&amp;W40&amp;","</f>
        <v>BypassValidFileChecks,1,</v>
      </c>
      <c r="AV40" s="31" t="str">
        <f t="shared" ref="AV40:AV57" si="69">X$12&amp;X40&amp;","</f>
        <v>BypassInputChecks,0,</v>
      </c>
      <c r="AW40" s="31" t="str">
        <f t="shared" ref="AW40:AW57" si="70">Y$12&amp;Y40&amp;","</f>
        <v>BypassUMLHChecks,0,</v>
      </c>
      <c r="AX40" s="31" t="str">
        <f t="shared" ref="AX40:AX57" si="71">Z$12&amp;Z40&amp;","</f>
        <v>BypassCheckSimRules,0,</v>
      </c>
      <c r="AY40" s="31" t="str">
        <f t="shared" ref="AY40:AY57" si="72">AA$12&amp;AA40&amp;","</f>
        <v>BypassCheckCodeRules,0,</v>
      </c>
      <c r="BA40" s="31" t="str">
        <f t="shared" ref="BA40:BA57" si="73">AC$12&amp;AC40&amp;","</f>
        <v>StoreBEMDetails,1,</v>
      </c>
      <c r="BB40" s="31" t="str">
        <f t="shared" ref="BB40:BB57" si="74">AD$12&amp;AD40&amp;","</f>
        <v>ModelRpt_ALL,1,</v>
      </c>
      <c r="BC40" s="31" t="str">
        <f t="shared" ref="BC40:BC57" si="75">AE$12&amp;AE40&amp;","</f>
        <v>BypassOpenStudio_all,0,</v>
      </c>
      <c r="BD40" s="31" t="str">
        <f t="shared" ref="BD40:BD57" si="76">AF$12&amp;AF40&amp;","</f>
        <v>BypassOpenStudio_zp,0,</v>
      </c>
      <c r="BE40" s="31" t="str">
        <f t="shared" ref="BE40:BE57" si="77">AG$12&amp;AG40&amp;","</f>
        <v>BypassOpenStudio_zb,0,</v>
      </c>
      <c r="BF40" s="31" t="str">
        <f t="shared" ref="BF40:BF57" si="78">AH$12&amp;AH40&amp;","</f>
        <v>BypassOpenStudio_ap,0,</v>
      </c>
      <c r="BG40" s="31" t="str">
        <f t="shared" ref="BG40:BG57" si="79">AI$12&amp;AI40&amp;","</f>
        <v>BypassOpenStudio_ab,0,</v>
      </c>
      <c r="BH40" s="31" t="str">
        <f t="shared" ref="BH40:BH57" si="80">AJ$12&amp;AJ40&amp;","</f>
        <v>BypassOpenStudio_zp,0,</v>
      </c>
      <c r="BI40" s="31" t="str">
        <f t="shared" ref="BI40:BI57" si="81">AK$12&amp;AK40&amp;","</f>
        <v>BypassOpenStudio_zb,0,</v>
      </c>
      <c r="BJ40" s="31" t="str">
        <f t="shared" ref="BJ40:BJ57" si="82">AL$12&amp;AL40&amp;","</f>
        <v>BypassOpenStudio_ap,0,</v>
      </c>
      <c r="BK40" s="31" t="str">
        <f t="shared" ref="BK40:BK57" si="83">AM$12&amp;AM40</f>
        <v>BypassOpenStudio_ab,0</v>
      </c>
    </row>
    <row r="41" spans="1:65" x14ac:dyDescent="0.25">
      <c r="A41" s="39">
        <f t="shared" si="57"/>
        <v>0</v>
      </c>
      <c r="B41" s="27" t="str">
        <f t="shared" ref="B41:B57" si="84">M$36&amp;N41&amp;".cibd"</f>
        <v>OtherTests\010212-SchSml-PVAVAirZnSys.cibd</v>
      </c>
      <c r="C41" s="27" t="str">
        <f t="shared" ref="C41:C57" si="85" xml:space="preserve"> M$37 &amp; O41 &amp; ".cibd"</f>
        <v>BatchOut_141103_r2722_OT\010212-SchSml-PVAVAirZnSys.cibd</v>
      </c>
      <c r="D41" s="27" t="str">
        <f t="shared" ref="D41:D57" si="86">$M$38</f>
        <v>BatchOut_141103_r2722_OT\XML\</v>
      </c>
      <c r="E41" s="9" t="str">
        <f t="shared" ref="E41:E57" si="87">M41</f>
        <v>010212</v>
      </c>
      <c r="F41" s="22"/>
      <c r="G41" s="29"/>
      <c r="H41" s="23" t="str">
        <f>IF(F41&gt;1,1,"")</f>
        <v/>
      </c>
      <c r="I41" s="9" t="s">
        <v>11</v>
      </c>
      <c r="J41" s="9" t="str">
        <f t="shared" si="58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1" s="15" t="s">
        <v>1</v>
      </c>
      <c r="L41" s="36">
        <f>L40</f>
        <v>0</v>
      </c>
      <c r="M41" s="32" t="str">
        <f t="shared" ref="M41:M57" si="88">LEFT(N41,6)&amp;IF(SUM(F41:H41)&gt;0,"_autosize","")</f>
        <v>010212</v>
      </c>
      <c r="N41" s="28" t="s">
        <v>94</v>
      </c>
      <c r="O41" s="57" t="str">
        <f t="shared" si="59"/>
        <v>010212-SchSml-PVAVAirZnSys</v>
      </c>
      <c r="P41" s="63">
        <f>P40</f>
        <v>2</v>
      </c>
      <c r="Q41" s="65">
        <f t="shared" ref="Q41:T41" si="89">Q40</f>
        <v>1</v>
      </c>
      <c r="R41" s="65">
        <f t="shared" si="89"/>
        <v>0</v>
      </c>
      <c r="S41" s="65">
        <f t="shared" si="89"/>
        <v>1</v>
      </c>
      <c r="T41" s="65">
        <f t="shared" si="89"/>
        <v>0</v>
      </c>
      <c r="U41" s="65">
        <f>U40</f>
        <v>11</v>
      </c>
      <c r="V41" s="65">
        <f>V40</f>
        <v>11</v>
      </c>
      <c r="W41" s="65">
        <f>W40</f>
        <v>1</v>
      </c>
      <c r="X41" s="65">
        <f t="shared" ref="X41:Y41" si="90">X40</f>
        <v>0</v>
      </c>
      <c r="Y41" s="65">
        <f t="shared" si="90"/>
        <v>0</v>
      </c>
      <c r="Z41" s="65">
        <f>Z40</f>
        <v>0</v>
      </c>
      <c r="AA41" s="65">
        <f>AA40</f>
        <v>0</v>
      </c>
      <c r="AB41" s="65">
        <f>AB40</f>
        <v>1</v>
      </c>
      <c r="AC41" s="65">
        <f t="shared" ref="AC41:AM53" si="91">AC40</f>
        <v>1</v>
      </c>
      <c r="AD41" s="61">
        <f>AD40</f>
        <v>1</v>
      </c>
      <c r="AE41" s="63">
        <f>AE40</f>
        <v>0</v>
      </c>
      <c r="AF41" s="64">
        <f>AF40</f>
        <v>0</v>
      </c>
      <c r="AG41" s="64">
        <f t="shared" ref="AG41:AI41" si="92">AG40</f>
        <v>0</v>
      </c>
      <c r="AH41" s="64">
        <f t="shared" si="92"/>
        <v>0</v>
      </c>
      <c r="AI41" s="66">
        <f t="shared" si="92"/>
        <v>0</v>
      </c>
      <c r="AJ41" s="63">
        <f>AJ40</f>
        <v>0</v>
      </c>
      <c r="AK41" s="64">
        <f>AK40</f>
        <v>0</v>
      </c>
      <c r="AL41" s="65">
        <f t="shared" ref="AL41:AM41" si="93">AL40</f>
        <v>0</v>
      </c>
      <c r="AM41" s="66">
        <f t="shared" si="93"/>
        <v>0</v>
      </c>
      <c r="AN41" s="31" t="str">
        <f t="shared" si="61"/>
        <v>SimulationStorage,2,</v>
      </c>
      <c r="AO41" s="31" t="str">
        <f t="shared" si="62"/>
        <v>AnalysisStorage,1,</v>
      </c>
      <c r="AP41" s="31" t="str">
        <f t="shared" si="63"/>
        <v>LogRuleEvaluation,0,</v>
      </c>
      <c r="AQ41" s="31" t="str">
        <f t="shared" si="64"/>
        <v>ParallelSimulations,1,</v>
      </c>
      <c r="AR41" s="31" t="str">
        <f t="shared" si="65"/>
        <v>DurationStats,0,</v>
      </c>
      <c r="AS41" s="31" t="str">
        <f t="shared" si="66"/>
        <v>AnalysisThruStep,11,</v>
      </c>
      <c r="AT41" s="31" t="str">
        <f t="shared" si="67"/>
        <v>DontAbortOnErrorsThruStep,11,</v>
      </c>
      <c r="AU41" s="31" t="str">
        <f t="shared" si="68"/>
        <v>BypassValidFileChecks,1,</v>
      </c>
      <c r="AV41" s="31" t="str">
        <f t="shared" si="69"/>
        <v>BypassInputChecks,0,</v>
      </c>
      <c r="AW41" s="31" t="str">
        <f t="shared" si="70"/>
        <v>BypassUMLHChecks,0,</v>
      </c>
      <c r="AX41" s="31" t="str">
        <f t="shared" si="71"/>
        <v>BypassCheckSimRules,0,</v>
      </c>
      <c r="AY41" s="31" t="str">
        <f t="shared" si="72"/>
        <v>BypassCheckCodeRules,0,</v>
      </c>
      <c r="BA41" s="31" t="str">
        <f t="shared" si="73"/>
        <v>StoreBEMDetails,1,</v>
      </c>
      <c r="BB41" s="31" t="str">
        <f t="shared" si="74"/>
        <v>ModelRpt_ALL,1,</v>
      </c>
      <c r="BC41" s="31" t="str">
        <f t="shared" si="75"/>
        <v>BypassOpenStudio_all,0,</v>
      </c>
      <c r="BD41" s="31" t="str">
        <f t="shared" si="76"/>
        <v>BypassOpenStudio_zp,0,</v>
      </c>
      <c r="BE41" s="31" t="str">
        <f t="shared" si="77"/>
        <v>BypassOpenStudio_zb,0,</v>
      </c>
      <c r="BF41" s="31" t="str">
        <f t="shared" si="78"/>
        <v>BypassOpenStudio_ap,0,</v>
      </c>
      <c r="BG41" s="31" t="str">
        <f t="shared" si="79"/>
        <v>BypassOpenStudio_ab,0,</v>
      </c>
      <c r="BH41" s="31" t="str">
        <f t="shared" si="80"/>
        <v>BypassOpenStudio_zp,0,</v>
      </c>
      <c r="BI41" s="31" t="str">
        <f t="shared" si="81"/>
        <v>BypassOpenStudio_zb,0,</v>
      </c>
      <c r="BJ41" s="31" t="str">
        <f t="shared" si="82"/>
        <v>BypassOpenStudio_ap,0,</v>
      </c>
      <c r="BK41" s="31" t="str">
        <f t="shared" si="83"/>
        <v>BypassOpenStudio_ab,0</v>
      </c>
    </row>
    <row r="42" spans="1:65" x14ac:dyDescent="0.25">
      <c r="A42" s="39">
        <f t="shared" si="57"/>
        <v>0</v>
      </c>
      <c r="B42" s="27" t="str">
        <f t="shared" si="84"/>
        <v>OtherTests\010312-SchSml-VAVFluidZnSys.cibd</v>
      </c>
      <c r="C42" s="27" t="str">
        <f t="shared" si="85"/>
        <v>BatchOut_141103_r2722_OT\010312-SchSml-VAVFluidZnSys.cibd</v>
      </c>
      <c r="D42" s="27" t="str">
        <f t="shared" si="86"/>
        <v>BatchOut_141103_r2722_OT\XML\</v>
      </c>
      <c r="E42" s="9" t="str">
        <f t="shared" si="87"/>
        <v>010312</v>
      </c>
      <c r="F42" s="22"/>
      <c r="G42" s="29"/>
      <c r="H42" s="23" t="str">
        <f>IF(F42&gt;1,1,"")</f>
        <v/>
      </c>
      <c r="I42" s="9" t="s">
        <v>11</v>
      </c>
      <c r="J42" s="9" t="str">
        <f t="shared" si="58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2" s="15" t="s">
        <v>1</v>
      </c>
      <c r="L42" s="36">
        <f t="shared" ref="L42:L55" si="94">L41</f>
        <v>0</v>
      </c>
      <c r="M42" s="32" t="str">
        <f t="shared" si="88"/>
        <v>010312</v>
      </c>
      <c r="N42" s="28" t="s">
        <v>95</v>
      </c>
      <c r="O42" s="57" t="str">
        <f t="shared" si="59"/>
        <v>010312-SchSml-VAVFluidZnSys</v>
      </c>
      <c r="P42" s="63">
        <f t="shared" ref="P42:T53" si="95">P41</f>
        <v>2</v>
      </c>
      <c r="Q42" s="65">
        <f t="shared" si="95"/>
        <v>1</v>
      </c>
      <c r="R42" s="65">
        <f t="shared" si="95"/>
        <v>0</v>
      </c>
      <c r="S42" s="65">
        <f t="shared" si="95"/>
        <v>1</v>
      </c>
      <c r="T42" s="65">
        <f t="shared" si="95"/>
        <v>0</v>
      </c>
      <c r="U42" s="65">
        <f t="shared" ref="U42:U53" si="96">U41</f>
        <v>11</v>
      </c>
      <c r="V42" s="65">
        <f t="shared" ref="V42:V53" si="97">V41</f>
        <v>11</v>
      </c>
      <c r="W42" s="65">
        <f t="shared" ref="W42:Y53" si="98">W41</f>
        <v>1</v>
      </c>
      <c r="X42" s="65">
        <f t="shared" si="98"/>
        <v>0</v>
      </c>
      <c r="Y42" s="65">
        <f t="shared" si="98"/>
        <v>0</v>
      </c>
      <c r="Z42" s="65">
        <f t="shared" ref="Z42:Z53" si="99">Z41</f>
        <v>0</v>
      </c>
      <c r="AA42" s="65">
        <f t="shared" ref="AA42:AA53" si="100">AA41</f>
        <v>0</v>
      </c>
      <c r="AB42" s="65">
        <f t="shared" ref="AB42:AB53" si="101">AB41</f>
        <v>1</v>
      </c>
      <c r="AC42" s="65">
        <f t="shared" si="91"/>
        <v>1</v>
      </c>
      <c r="AD42" s="61">
        <f t="shared" si="91"/>
        <v>1</v>
      </c>
      <c r="AE42" s="63">
        <f t="shared" si="91"/>
        <v>0</v>
      </c>
      <c r="AF42" s="64">
        <f t="shared" si="91"/>
        <v>0</v>
      </c>
      <c r="AG42" s="64">
        <f t="shared" si="91"/>
        <v>0</v>
      </c>
      <c r="AH42" s="64">
        <f t="shared" si="91"/>
        <v>0</v>
      </c>
      <c r="AI42" s="66">
        <f t="shared" si="91"/>
        <v>0</v>
      </c>
      <c r="AJ42" s="63">
        <f t="shared" si="91"/>
        <v>0</v>
      </c>
      <c r="AK42" s="64">
        <f t="shared" si="91"/>
        <v>0</v>
      </c>
      <c r="AL42" s="65">
        <f t="shared" si="91"/>
        <v>0</v>
      </c>
      <c r="AM42" s="66">
        <f t="shared" si="91"/>
        <v>0</v>
      </c>
      <c r="AN42" s="31" t="str">
        <f t="shared" si="61"/>
        <v>SimulationStorage,2,</v>
      </c>
      <c r="AO42" s="31" t="str">
        <f t="shared" si="62"/>
        <v>AnalysisStorage,1,</v>
      </c>
      <c r="AP42" s="31" t="str">
        <f t="shared" si="63"/>
        <v>LogRuleEvaluation,0,</v>
      </c>
      <c r="AQ42" s="31" t="str">
        <f t="shared" si="64"/>
        <v>ParallelSimulations,1,</v>
      </c>
      <c r="AR42" s="31" t="str">
        <f t="shared" si="65"/>
        <v>DurationStats,0,</v>
      </c>
      <c r="AS42" s="31" t="str">
        <f t="shared" si="66"/>
        <v>AnalysisThruStep,11,</v>
      </c>
      <c r="AT42" s="31" t="str">
        <f t="shared" si="67"/>
        <v>DontAbortOnErrorsThruStep,11,</v>
      </c>
      <c r="AU42" s="31" t="str">
        <f t="shared" si="68"/>
        <v>BypassValidFileChecks,1,</v>
      </c>
      <c r="AV42" s="31" t="str">
        <f t="shared" si="69"/>
        <v>BypassInputChecks,0,</v>
      </c>
      <c r="AW42" s="31" t="str">
        <f t="shared" si="70"/>
        <v>BypassUMLHChecks,0,</v>
      </c>
      <c r="AX42" s="31" t="str">
        <f t="shared" si="71"/>
        <v>BypassCheckSimRules,0,</v>
      </c>
      <c r="AY42" s="31" t="str">
        <f t="shared" si="72"/>
        <v>BypassCheckCodeRules,0,</v>
      </c>
      <c r="BA42" s="31" t="str">
        <f t="shared" si="73"/>
        <v>StoreBEMDetails,1,</v>
      </c>
      <c r="BB42" s="31" t="str">
        <f t="shared" si="74"/>
        <v>ModelRpt_ALL,1,</v>
      </c>
      <c r="BC42" s="31" t="str">
        <f t="shared" si="75"/>
        <v>BypassOpenStudio_all,0,</v>
      </c>
      <c r="BD42" s="31" t="str">
        <f t="shared" si="76"/>
        <v>BypassOpenStudio_zp,0,</v>
      </c>
      <c r="BE42" s="31" t="str">
        <f t="shared" si="77"/>
        <v>BypassOpenStudio_zb,0,</v>
      </c>
      <c r="BF42" s="31" t="str">
        <f t="shared" si="78"/>
        <v>BypassOpenStudio_ap,0,</v>
      </c>
      <c r="BG42" s="31" t="str">
        <f t="shared" si="79"/>
        <v>BypassOpenStudio_ab,0,</v>
      </c>
      <c r="BH42" s="31" t="str">
        <f t="shared" si="80"/>
        <v>BypassOpenStudio_zp,0,</v>
      </c>
      <c r="BI42" s="31" t="str">
        <f t="shared" si="81"/>
        <v>BypassOpenStudio_zb,0,</v>
      </c>
      <c r="BJ42" s="31" t="str">
        <f t="shared" si="82"/>
        <v>BypassOpenStudio_ap,0,</v>
      </c>
      <c r="BK42" s="31" t="str">
        <f t="shared" si="83"/>
        <v>BypassOpenStudio_ab,0</v>
      </c>
    </row>
    <row r="43" spans="1:65" x14ac:dyDescent="0.25">
      <c r="A43" s="39">
        <f t="shared" si="57"/>
        <v>0</v>
      </c>
      <c r="B43" s="27" t="str">
        <f t="shared" si="84"/>
        <v>OtherTests\040112-OffLrg-VAVPriSec.cibd</v>
      </c>
      <c r="C43" s="27" t="str">
        <f t="shared" si="85"/>
        <v>BatchOut_141103_r2722_OT\040112-OffLrg-VAVPriSec.cibd</v>
      </c>
      <c r="D43" s="27" t="str">
        <f t="shared" si="86"/>
        <v>BatchOut_141103_r2722_OT\XML\</v>
      </c>
      <c r="E43" s="9" t="str">
        <f t="shared" si="87"/>
        <v>040112</v>
      </c>
      <c r="F43" s="22"/>
      <c r="G43" s="29"/>
      <c r="H43" s="23"/>
      <c r="I43" s="9" t="s">
        <v>11</v>
      </c>
      <c r="J43" s="9" t="str">
        <f t="shared" si="58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3" s="15" t="s">
        <v>1</v>
      </c>
      <c r="L43" s="36">
        <f t="shared" si="94"/>
        <v>0</v>
      </c>
      <c r="M43" s="32" t="str">
        <f t="shared" si="88"/>
        <v>040112</v>
      </c>
      <c r="N43" s="28" t="s">
        <v>96</v>
      </c>
      <c r="O43" s="57" t="str">
        <f t="shared" si="59"/>
        <v>040112-OffLrg-VAVPriSec</v>
      </c>
      <c r="P43" s="63">
        <f t="shared" si="95"/>
        <v>2</v>
      </c>
      <c r="Q43" s="65">
        <f t="shared" si="95"/>
        <v>1</v>
      </c>
      <c r="R43" s="65">
        <f t="shared" si="95"/>
        <v>0</v>
      </c>
      <c r="S43" s="65">
        <f t="shared" si="95"/>
        <v>1</v>
      </c>
      <c r="T43" s="65">
        <f t="shared" si="95"/>
        <v>0</v>
      </c>
      <c r="U43" s="65">
        <f t="shared" si="96"/>
        <v>11</v>
      </c>
      <c r="V43" s="65">
        <f t="shared" si="97"/>
        <v>11</v>
      </c>
      <c r="W43" s="65">
        <f t="shared" si="98"/>
        <v>1</v>
      </c>
      <c r="X43" s="65">
        <f t="shared" si="98"/>
        <v>0</v>
      </c>
      <c r="Y43" s="65">
        <f t="shared" si="98"/>
        <v>0</v>
      </c>
      <c r="Z43" s="65">
        <f t="shared" si="99"/>
        <v>0</v>
      </c>
      <c r="AA43" s="65">
        <f t="shared" si="100"/>
        <v>0</v>
      </c>
      <c r="AB43" s="65">
        <f t="shared" si="101"/>
        <v>1</v>
      </c>
      <c r="AC43" s="65">
        <f t="shared" si="91"/>
        <v>1</v>
      </c>
      <c r="AD43" s="61">
        <f t="shared" si="91"/>
        <v>1</v>
      </c>
      <c r="AE43" s="63">
        <f t="shared" si="91"/>
        <v>0</v>
      </c>
      <c r="AF43" s="64">
        <f t="shared" si="91"/>
        <v>0</v>
      </c>
      <c r="AG43" s="64">
        <f t="shared" si="91"/>
        <v>0</v>
      </c>
      <c r="AH43" s="64">
        <f t="shared" si="91"/>
        <v>0</v>
      </c>
      <c r="AI43" s="66">
        <f t="shared" si="91"/>
        <v>0</v>
      </c>
      <c r="AJ43" s="63">
        <f t="shared" si="91"/>
        <v>0</v>
      </c>
      <c r="AK43" s="64">
        <f t="shared" si="91"/>
        <v>0</v>
      </c>
      <c r="AL43" s="65">
        <f t="shared" si="91"/>
        <v>0</v>
      </c>
      <c r="AM43" s="66">
        <f t="shared" si="91"/>
        <v>0</v>
      </c>
      <c r="AN43" s="31" t="str">
        <f t="shared" si="61"/>
        <v>SimulationStorage,2,</v>
      </c>
      <c r="AO43" s="31" t="str">
        <f t="shared" si="62"/>
        <v>AnalysisStorage,1,</v>
      </c>
      <c r="AP43" s="31" t="str">
        <f t="shared" si="63"/>
        <v>LogRuleEvaluation,0,</v>
      </c>
      <c r="AQ43" s="31" t="str">
        <f t="shared" si="64"/>
        <v>ParallelSimulations,1,</v>
      </c>
      <c r="AR43" s="31" t="str">
        <f t="shared" si="65"/>
        <v>DurationStats,0,</v>
      </c>
      <c r="AS43" s="31" t="str">
        <f t="shared" si="66"/>
        <v>AnalysisThruStep,11,</v>
      </c>
      <c r="AT43" s="31" t="str">
        <f t="shared" si="67"/>
        <v>DontAbortOnErrorsThruStep,11,</v>
      </c>
      <c r="AU43" s="31" t="str">
        <f t="shared" si="68"/>
        <v>BypassValidFileChecks,1,</v>
      </c>
      <c r="AV43" s="31" t="str">
        <f t="shared" si="69"/>
        <v>BypassInputChecks,0,</v>
      </c>
      <c r="AW43" s="31" t="str">
        <f t="shared" si="70"/>
        <v>BypassUMLHChecks,0,</v>
      </c>
      <c r="AX43" s="31" t="str">
        <f t="shared" si="71"/>
        <v>BypassCheckSimRules,0,</v>
      </c>
      <c r="AY43" s="31" t="str">
        <f t="shared" si="72"/>
        <v>BypassCheckCodeRules,0,</v>
      </c>
      <c r="BA43" s="31" t="str">
        <f t="shared" si="73"/>
        <v>StoreBEMDetails,1,</v>
      </c>
      <c r="BB43" s="31" t="str">
        <f t="shared" si="74"/>
        <v>ModelRpt_ALL,1,</v>
      </c>
      <c r="BC43" s="31" t="str">
        <f t="shared" si="75"/>
        <v>BypassOpenStudio_all,0,</v>
      </c>
      <c r="BD43" s="31" t="str">
        <f t="shared" si="76"/>
        <v>BypassOpenStudio_zp,0,</v>
      </c>
      <c r="BE43" s="31" t="str">
        <f t="shared" si="77"/>
        <v>BypassOpenStudio_zb,0,</v>
      </c>
      <c r="BF43" s="31" t="str">
        <f t="shared" si="78"/>
        <v>BypassOpenStudio_ap,0,</v>
      </c>
      <c r="BG43" s="31" t="str">
        <f t="shared" si="79"/>
        <v>BypassOpenStudio_ab,0,</v>
      </c>
      <c r="BH43" s="31" t="str">
        <f t="shared" si="80"/>
        <v>BypassOpenStudio_zp,0,</v>
      </c>
      <c r="BI43" s="31" t="str">
        <f t="shared" si="81"/>
        <v>BypassOpenStudio_zb,0,</v>
      </c>
      <c r="BJ43" s="31" t="str">
        <f t="shared" si="82"/>
        <v>BypassOpenStudio_ap,0,</v>
      </c>
      <c r="BK43" s="31" t="str">
        <f t="shared" si="83"/>
        <v>BypassOpenStudio_ab,0</v>
      </c>
    </row>
    <row r="44" spans="1:65" x14ac:dyDescent="0.25">
      <c r="A44" s="39">
        <f t="shared" si="57"/>
        <v>0</v>
      </c>
      <c r="B44" s="27" t="str">
        <f t="shared" si="84"/>
        <v>OtherTests\050112-RetlMed-SZVAV.cibd</v>
      </c>
      <c r="C44" s="27" t="str">
        <f t="shared" si="85"/>
        <v>BatchOut_141103_r2722_OT\050112-RetlMed-SZVAV.cibd</v>
      </c>
      <c r="D44" s="27" t="str">
        <f t="shared" si="86"/>
        <v>BatchOut_141103_r2722_OT\XML\</v>
      </c>
      <c r="E44" s="9" t="str">
        <f t="shared" si="87"/>
        <v>050112</v>
      </c>
      <c r="F44" s="22"/>
      <c r="G44" s="29"/>
      <c r="H44" s="23"/>
      <c r="I44" s="9" t="s">
        <v>11</v>
      </c>
      <c r="J44" s="9" t="str">
        <f t="shared" si="58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4" s="15" t="s">
        <v>1</v>
      </c>
      <c r="L44" s="36">
        <f t="shared" si="94"/>
        <v>0</v>
      </c>
      <c r="M44" s="32" t="str">
        <f t="shared" si="88"/>
        <v>050112</v>
      </c>
      <c r="N44" s="28" t="s">
        <v>167</v>
      </c>
      <c r="O44" s="57" t="str">
        <f t="shared" si="59"/>
        <v>050112-RetlMed-SZVAV</v>
      </c>
      <c r="P44" s="63">
        <f t="shared" si="95"/>
        <v>2</v>
      </c>
      <c r="Q44" s="65">
        <f t="shared" si="95"/>
        <v>1</v>
      </c>
      <c r="R44" s="65">
        <f t="shared" si="95"/>
        <v>0</v>
      </c>
      <c r="S44" s="65">
        <f t="shared" si="95"/>
        <v>1</v>
      </c>
      <c r="T44" s="65">
        <f t="shared" si="95"/>
        <v>0</v>
      </c>
      <c r="U44" s="65">
        <f t="shared" si="96"/>
        <v>11</v>
      </c>
      <c r="V44" s="65">
        <f t="shared" si="97"/>
        <v>11</v>
      </c>
      <c r="W44" s="65">
        <f t="shared" si="98"/>
        <v>1</v>
      </c>
      <c r="X44" s="65">
        <f t="shared" si="98"/>
        <v>0</v>
      </c>
      <c r="Y44" s="65">
        <f t="shared" si="98"/>
        <v>0</v>
      </c>
      <c r="Z44" s="65">
        <f t="shared" si="99"/>
        <v>0</v>
      </c>
      <c r="AA44" s="65">
        <f t="shared" si="100"/>
        <v>0</v>
      </c>
      <c r="AB44" s="65">
        <f t="shared" si="101"/>
        <v>1</v>
      </c>
      <c r="AC44" s="65">
        <f t="shared" si="91"/>
        <v>1</v>
      </c>
      <c r="AD44" s="61">
        <f t="shared" si="91"/>
        <v>1</v>
      </c>
      <c r="AE44" s="63">
        <f t="shared" si="91"/>
        <v>0</v>
      </c>
      <c r="AF44" s="64">
        <f t="shared" si="91"/>
        <v>0</v>
      </c>
      <c r="AG44" s="64">
        <f t="shared" si="91"/>
        <v>0</v>
      </c>
      <c r="AH44" s="64">
        <f t="shared" si="91"/>
        <v>0</v>
      </c>
      <c r="AI44" s="66">
        <f t="shared" si="91"/>
        <v>0</v>
      </c>
      <c r="AJ44" s="63">
        <f t="shared" si="91"/>
        <v>0</v>
      </c>
      <c r="AK44" s="64">
        <f t="shared" si="91"/>
        <v>0</v>
      </c>
      <c r="AL44" s="65">
        <f t="shared" si="91"/>
        <v>0</v>
      </c>
      <c r="AM44" s="66">
        <f t="shared" si="91"/>
        <v>0</v>
      </c>
      <c r="AN44" s="31" t="str">
        <f t="shared" si="61"/>
        <v>SimulationStorage,2,</v>
      </c>
      <c r="AO44" s="31" t="str">
        <f t="shared" si="62"/>
        <v>AnalysisStorage,1,</v>
      </c>
      <c r="AP44" s="31" t="str">
        <f t="shared" si="63"/>
        <v>LogRuleEvaluation,0,</v>
      </c>
      <c r="AQ44" s="31" t="str">
        <f t="shared" si="64"/>
        <v>ParallelSimulations,1,</v>
      </c>
      <c r="AR44" s="31" t="str">
        <f t="shared" si="65"/>
        <v>DurationStats,0,</v>
      </c>
      <c r="AS44" s="31" t="str">
        <f t="shared" si="66"/>
        <v>AnalysisThruStep,11,</v>
      </c>
      <c r="AT44" s="31" t="str">
        <f t="shared" si="67"/>
        <v>DontAbortOnErrorsThruStep,11,</v>
      </c>
      <c r="AU44" s="31" t="str">
        <f t="shared" si="68"/>
        <v>BypassValidFileChecks,1,</v>
      </c>
      <c r="AV44" s="31" t="str">
        <f t="shared" si="69"/>
        <v>BypassInputChecks,0,</v>
      </c>
      <c r="AW44" s="31" t="str">
        <f t="shared" si="70"/>
        <v>BypassUMLHChecks,0,</v>
      </c>
      <c r="AX44" s="31" t="str">
        <f t="shared" si="71"/>
        <v>BypassCheckSimRules,0,</v>
      </c>
      <c r="AY44" s="31" t="str">
        <f t="shared" si="72"/>
        <v>BypassCheckCodeRules,0,</v>
      </c>
      <c r="BA44" s="31" t="str">
        <f t="shared" si="73"/>
        <v>StoreBEMDetails,1,</v>
      </c>
      <c r="BB44" s="31" t="str">
        <f t="shared" si="74"/>
        <v>ModelRpt_ALL,1,</v>
      </c>
      <c r="BC44" s="31" t="str">
        <f t="shared" si="75"/>
        <v>BypassOpenStudio_all,0,</v>
      </c>
      <c r="BD44" s="31" t="str">
        <f t="shared" si="76"/>
        <v>BypassOpenStudio_zp,0,</v>
      </c>
      <c r="BE44" s="31" t="str">
        <f t="shared" si="77"/>
        <v>BypassOpenStudio_zb,0,</v>
      </c>
      <c r="BF44" s="31" t="str">
        <f t="shared" si="78"/>
        <v>BypassOpenStudio_ap,0,</v>
      </c>
      <c r="BG44" s="31" t="str">
        <f t="shared" si="79"/>
        <v>BypassOpenStudio_ab,0,</v>
      </c>
      <c r="BH44" s="31" t="str">
        <f t="shared" si="80"/>
        <v>BypassOpenStudio_zp,0,</v>
      </c>
      <c r="BI44" s="31" t="str">
        <f t="shared" si="81"/>
        <v>BypassOpenStudio_zb,0,</v>
      </c>
      <c r="BJ44" s="31" t="str">
        <f t="shared" si="82"/>
        <v>BypassOpenStudio_ap,0,</v>
      </c>
      <c r="BK44" s="31" t="str">
        <f t="shared" si="83"/>
        <v>BypassOpenStudio_ab,0</v>
      </c>
    </row>
    <row r="45" spans="1:65" x14ac:dyDescent="0.25">
      <c r="A45" s="39">
        <f t="shared" si="57"/>
        <v>0</v>
      </c>
      <c r="B45" s="27" t="str">
        <f t="shared" si="84"/>
        <v>OtherTests\050312-RetlMed-Alterations.cibd</v>
      </c>
      <c r="C45" s="27" t="str">
        <f t="shared" si="85"/>
        <v>BatchOut_141103_r2722_OT\050312-RetlMed-Alterations.cibd</v>
      </c>
      <c r="D45" s="27" t="str">
        <f t="shared" si="86"/>
        <v>BatchOut_141103_r2722_OT\XML\</v>
      </c>
      <c r="E45" s="9" t="str">
        <f t="shared" si="87"/>
        <v>050312</v>
      </c>
      <c r="F45" s="22"/>
      <c r="G45" s="29"/>
      <c r="H45" s="23" t="str">
        <f>IF(F45&gt;1,1,"")</f>
        <v/>
      </c>
      <c r="I45" s="9" t="s">
        <v>11</v>
      </c>
      <c r="J45" s="9" t="str">
        <f t="shared" si="58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5" s="15" t="s">
        <v>1</v>
      </c>
      <c r="L45" s="36">
        <f t="shared" si="94"/>
        <v>0</v>
      </c>
      <c r="M45" s="32" t="str">
        <f t="shared" si="88"/>
        <v>050312</v>
      </c>
      <c r="N45" s="28" t="s">
        <v>168</v>
      </c>
      <c r="O45" s="57" t="str">
        <f t="shared" si="59"/>
        <v>050312-RetlMed-Alterations</v>
      </c>
      <c r="P45" s="63">
        <f t="shared" si="95"/>
        <v>2</v>
      </c>
      <c r="Q45" s="65">
        <f t="shared" si="95"/>
        <v>1</v>
      </c>
      <c r="R45" s="65">
        <f t="shared" si="95"/>
        <v>0</v>
      </c>
      <c r="S45" s="65">
        <f t="shared" si="95"/>
        <v>1</v>
      </c>
      <c r="T45" s="65">
        <f t="shared" si="95"/>
        <v>0</v>
      </c>
      <c r="U45" s="65">
        <f t="shared" si="96"/>
        <v>11</v>
      </c>
      <c r="V45" s="65">
        <f t="shared" si="97"/>
        <v>11</v>
      </c>
      <c r="W45" s="65">
        <f t="shared" si="98"/>
        <v>1</v>
      </c>
      <c r="X45" s="65">
        <f t="shared" si="98"/>
        <v>0</v>
      </c>
      <c r="Y45" s="65">
        <f t="shared" si="98"/>
        <v>0</v>
      </c>
      <c r="Z45" s="65">
        <f t="shared" si="99"/>
        <v>0</v>
      </c>
      <c r="AA45" s="65">
        <f t="shared" si="100"/>
        <v>0</v>
      </c>
      <c r="AB45" s="65">
        <f t="shared" si="101"/>
        <v>1</v>
      </c>
      <c r="AC45" s="65">
        <f t="shared" si="91"/>
        <v>1</v>
      </c>
      <c r="AD45" s="61">
        <f t="shared" si="91"/>
        <v>1</v>
      </c>
      <c r="AE45" s="63">
        <f t="shared" si="91"/>
        <v>0</v>
      </c>
      <c r="AF45" s="64">
        <f t="shared" si="91"/>
        <v>0</v>
      </c>
      <c r="AG45" s="64">
        <f t="shared" si="91"/>
        <v>0</v>
      </c>
      <c r="AH45" s="64">
        <f t="shared" si="91"/>
        <v>0</v>
      </c>
      <c r="AI45" s="66">
        <f t="shared" si="91"/>
        <v>0</v>
      </c>
      <c r="AJ45" s="63">
        <f t="shared" si="91"/>
        <v>0</v>
      </c>
      <c r="AK45" s="64">
        <f t="shared" si="91"/>
        <v>0</v>
      </c>
      <c r="AL45" s="65">
        <f t="shared" si="91"/>
        <v>0</v>
      </c>
      <c r="AM45" s="66">
        <f t="shared" si="91"/>
        <v>0</v>
      </c>
      <c r="AN45" s="31" t="str">
        <f t="shared" si="61"/>
        <v>SimulationStorage,2,</v>
      </c>
      <c r="AO45" s="31" t="str">
        <f t="shared" si="62"/>
        <v>AnalysisStorage,1,</v>
      </c>
      <c r="AP45" s="31" t="str">
        <f t="shared" si="63"/>
        <v>LogRuleEvaluation,0,</v>
      </c>
      <c r="AQ45" s="31" t="str">
        <f t="shared" si="64"/>
        <v>ParallelSimulations,1,</v>
      </c>
      <c r="AR45" s="31" t="str">
        <f t="shared" si="65"/>
        <v>DurationStats,0,</v>
      </c>
      <c r="AS45" s="31" t="str">
        <f t="shared" si="66"/>
        <v>AnalysisThruStep,11,</v>
      </c>
      <c r="AT45" s="31" t="str">
        <f t="shared" si="67"/>
        <v>DontAbortOnErrorsThruStep,11,</v>
      </c>
      <c r="AU45" s="31" t="str">
        <f t="shared" si="68"/>
        <v>BypassValidFileChecks,1,</v>
      </c>
      <c r="AV45" s="31" t="str">
        <f t="shared" si="69"/>
        <v>BypassInputChecks,0,</v>
      </c>
      <c r="AW45" s="31" t="str">
        <f t="shared" si="70"/>
        <v>BypassUMLHChecks,0,</v>
      </c>
      <c r="AX45" s="31" t="str">
        <f t="shared" si="71"/>
        <v>BypassCheckSimRules,0,</v>
      </c>
      <c r="AY45" s="31" t="str">
        <f t="shared" si="72"/>
        <v>BypassCheckCodeRules,0,</v>
      </c>
      <c r="BA45" s="31" t="str">
        <f t="shared" si="73"/>
        <v>StoreBEMDetails,1,</v>
      </c>
      <c r="BB45" s="31" t="str">
        <f t="shared" si="74"/>
        <v>ModelRpt_ALL,1,</v>
      </c>
      <c r="BC45" s="31" t="str">
        <f t="shared" si="75"/>
        <v>BypassOpenStudio_all,0,</v>
      </c>
      <c r="BD45" s="31" t="str">
        <f t="shared" si="76"/>
        <v>BypassOpenStudio_zp,0,</v>
      </c>
      <c r="BE45" s="31" t="str">
        <f t="shared" si="77"/>
        <v>BypassOpenStudio_zb,0,</v>
      </c>
      <c r="BF45" s="31" t="str">
        <f t="shared" si="78"/>
        <v>BypassOpenStudio_ap,0,</v>
      </c>
      <c r="BG45" s="31" t="str">
        <f t="shared" si="79"/>
        <v>BypassOpenStudio_ab,0,</v>
      </c>
      <c r="BH45" s="31" t="str">
        <f t="shared" si="80"/>
        <v>BypassOpenStudio_zp,0,</v>
      </c>
      <c r="BI45" s="31" t="str">
        <f t="shared" si="81"/>
        <v>BypassOpenStudio_zb,0,</v>
      </c>
      <c r="BJ45" s="31" t="str">
        <f t="shared" si="82"/>
        <v>BypassOpenStudio_ap,0,</v>
      </c>
      <c r="BK45" s="31" t="str">
        <f t="shared" si="83"/>
        <v>BypassOpenStudio_ab,0</v>
      </c>
    </row>
    <row r="46" spans="1:65" x14ac:dyDescent="0.25">
      <c r="A46" s="39">
        <f t="shared" si="57"/>
        <v>0</v>
      </c>
      <c r="B46" s="27" t="str">
        <f t="shared" si="84"/>
        <v>OtherTests\OffLrg-PlenumsFPBsData.cibd</v>
      </c>
      <c r="C46" s="27" t="str">
        <f t="shared" si="85"/>
        <v>BatchOut_141103_r2722_OT\OffLrg-PlenumsFPBsData.cibd</v>
      </c>
      <c r="D46" s="27" t="str">
        <f t="shared" si="86"/>
        <v>BatchOut_141103_r2722_OT\XML\</v>
      </c>
      <c r="E46" s="9" t="str">
        <f t="shared" si="87"/>
        <v>OffLrg-PlenumsFPBsData</v>
      </c>
      <c r="F46" s="22"/>
      <c r="G46" s="29"/>
      <c r="H46" s="23"/>
      <c r="I46" s="9" t="s">
        <v>11</v>
      </c>
      <c r="J46" s="9" t="str">
        <f t="shared" si="58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6" s="15" t="s">
        <v>1</v>
      </c>
      <c r="L46" s="36">
        <f t="shared" si="94"/>
        <v>0</v>
      </c>
      <c r="M46" s="32" t="str">
        <f>N46</f>
        <v>OffLrg-PlenumsFPBsData</v>
      </c>
      <c r="N46" s="28" t="s">
        <v>169</v>
      </c>
      <c r="O46" s="57" t="str">
        <f t="shared" si="59"/>
        <v>OffLrg-PlenumsFPBsData</v>
      </c>
      <c r="P46" s="63">
        <f t="shared" si="95"/>
        <v>2</v>
      </c>
      <c r="Q46" s="65">
        <f t="shared" si="95"/>
        <v>1</v>
      </c>
      <c r="R46" s="65">
        <f t="shared" si="95"/>
        <v>0</v>
      </c>
      <c r="S46" s="65">
        <f t="shared" si="95"/>
        <v>1</v>
      </c>
      <c r="T46" s="65">
        <f t="shared" si="95"/>
        <v>0</v>
      </c>
      <c r="U46" s="65">
        <f t="shared" si="96"/>
        <v>11</v>
      </c>
      <c r="V46" s="65">
        <f t="shared" si="97"/>
        <v>11</v>
      </c>
      <c r="W46" s="65">
        <f t="shared" si="98"/>
        <v>1</v>
      </c>
      <c r="X46" s="65">
        <f t="shared" si="98"/>
        <v>0</v>
      </c>
      <c r="Y46" s="65">
        <f t="shared" si="98"/>
        <v>0</v>
      </c>
      <c r="Z46" s="65">
        <f t="shared" si="99"/>
        <v>0</v>
      </c>
      <c r="AA46" s="65">
        <f t="shared" si="100"/>
        <v>0</v>
      </c>
      <c r="AB46" s="65">
        <f t="shared" si="101"/>
        <v>1</v>
      </c>
      <c r="AC46" s="65">
        <f t="shared" si="91"/>
        <v>1</v>
      </c>
      <c r="AD46" s="61">
        <f t="shared" si="91"/>
        <v>1</v>
      </c>
      <c r="AE46" s="63">
        <f t="shared" si="91"/>
        <v>0</v>
      </c>
      <c r="AF46" s="64">
        <f t="shared" si="91"/>
        <v>0</v>
      </c>
      <c r="AG46" s="64">
        <f t="shared" si="91"/>
        <v>0</v>
      </c>
      <c r="AH46" s="64">
        <f t="shared" si="91"/>
        <v>0</v>
      </c>
      <c r="AI46" s="66">
        <f t="shared" si="91"/>
        <v>0</v>
      </c>
      <c r="AJ46" s="63">
        <f t="shared" si="91"/>
        <v>0</v>
      </c>
      <c r="AK46" s="64">
        <f t="shared" si="91"/>
        <v>0</v>
      </c>
      <c r="AL46" s="65">
        <f t="shared" si="91"/>
        <v>0</v>
      </c>
      <c r="AM46" s="66">
        <f t="shared" si="91"/>
        <v>0</v>
      </c>
      <c r="AN46" s="31" t="str">
        <f t="shared" si="61"/>
        <v>SimulationStorage,2,</v>
      </c>
      <c r="AO46" s="31" t="str">
        <f t="shared" si="62"/>
        <v>AnalysisStorage,1,</v>
      </c>
      <c r="AP46" s="31" t="str">
        <f t="shared" si="63"/>
        <v>LogRuleEvaluation,0,</v>
      </c>
      <c r="AQ46" s="31" t="str">
        <f t="shared" si="64"/>
        <v>ParallelSimulations,1,</v>
      </c>
      <c r="AR46" s="31" t="str">
        <f t="shared" si="65"/>
        <v>DurationStats,0,</v>
      </c>
      <c r="AS46" s="31" t="str">
        <f t="shared" si="66"/>
        <v>AnalysisThruStep,11,</v>
      </c>
      <c r="AT46" s="31" t="str">
        <f t="shared" si="67"/>
        <v>DontAbortOnErrorsThruStep,11,</v>
      </c>
      <c r="AU46" s="31" t="str">
        <f t="shared" si="68"/>
        <v>BypassValidFileChecks,1,</v>
      </c>
      <c r="AV46" s="31" t="str">
        <f t="shared" si="69"/>
        <v>BypassInputChecks,0,</v>
      </c>
      <c r="AW46" s="31" t="str">
        <f t="shared" si="70"/>
        <v>BypassUMLHChecks,0,</v>
      </c>
      <c r="AX46" s="31" t="str">
        <f t="shared" si="71"/>
        <v>BypassCheckSimRules,0,</v>
      </c>
      <c r="AY46" s="31" t="str">
        <f t="shared" si="72"/>
        <v>BypassCheckCodeRules,0,</v>
      </c>
      <c r="BA46" s="31" t="str">
        <f t="shared" si="73"/>
        <v>StoreBEMDetails,1,</v>
      </c>
      <c r="BB46" s="31" t="str">
        <f t="shared" si="74"/>
        <v>ModelRpt_ALL,1,</v>
      </c>
      <c r="BC46" s="31" t="str">
        <f t="shared" si="75"/>
        <v>BypassOpenStudio_all,0,</v>
      </c>
      <c r="BD46" s="31" t="str">
        <f t="shared" si="76"/>
        <v>BypassOpenStudio_zp,0,</v>
      </c>
      <c r="BE46" s="31" t="str">
        <f t="shared" si="77"/>
        <v>BypassOpenStudio_zb,0,</v>
      </c>
      <c r="BF46" s="31" t="str">
        <f t="shared" si="78"/>
        <v>BypassOpenStudio_ap,0,</v>
      </c>
      <c r="BG46" s="31" t="str">
        <f t="shared" si="79"/>
        <v>BypassOpenStudio_ab,0,</v>
      </c>
      <c r="BH46" s="31" t="str">
        <f t="shared" si="80"/>
        <v>BypassOpenStudio_zp,0,</v>
      </c>
      <c r="BI46" s="31" t="str">
        <f t="shared" si="81"/>
        <v>BypassOpenStudio_zb,0,</v>
      </c>
      <c r="BJ46" s="31" t="str">
        <f t="shared" si="82"/>
        <v>BypassOpenStudio_ap,0,</v>
      </c>
      <c r="BK46" s="31" t="str">
        <f t="shared" si="83"/>
        <v>BypassOpenStudio_ab,0</v>
      </c>
    </row>
    <row r="47" spans="1:65" x14ac:dyDescent="0.25">
      <c r="A47" s="39">
        <f t="shared" si="57"/>
        <v>0</v>
      </c>
      <c r="B47" s="27" t="str">
        <f t="shared" si="84"/>
        <v>OtherTests\OffLrg-PrkgExhaust.cibd</v>
      </c>
      <c r="C47" s="27" t="str">
        <f t="shared" si="85"/>
        <v>BatchOut_141103_r2722_OT\OffLrg-PrkgExhaust.cibd</v>
      </c>
      <c r="D47" s="27" t="str">
        <f t="shared" si="86"/>
        <v>BatchOut_141103_r2722_OT\XML\</v>
      </c>
      <c r="E47" s="9" t="str">
        <f t="shared" si="87"/>
        <v>OffLrg-PrkgExhaust</v>
      </c>
      <c r="F47" s="22"/>
      <c r="G47" s="29"/>
      <c r="H47" s="23" t="str">
        <f>IF(F47&gt;1,1,"")</f>
        <v/>
      </c>
      <c r="I47" s="9" t="s">
        <v>11</v>
      </c>
      <c r="J47" s="9" t="str">
        <f t="shared" si="58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7" s="15" t="s">
        <v>1</v>
      </c>
      <c r="L47" s="36">
        <f t="shared" si="94"/>
        <v>0</v>
      </c>
      <c r="M47" s="32" t="str">
        <f t="shared" ref="M47:M55" si="102">N47</f>
        <v>OffLrg-PrkgExhaust</v>
      </c>
      <c r="N47" s="28" t="s">
        <v>170</v>
      </c>
      <c r="O47" s="57" t="str">
        <f t="shared" si="59"/>
        <v>OffLrg-PrkgExhaust</v>
      </c>
      <c r="P47" s="63">
        <f t="shared" si="95"/>
        <v>2</v>
      </c>
      <c r="Q47" s="65">
        <f t="shared" si="95"/>
        <v>1</v>
      </c>
      <c r="R47" s="65">
        <f t="shared" si="95"/>
        <v>0</v>
      </c>
      <c r="S47" s="65">
        <f t="shared" si="95"/>
        <v>1</v>
      </c>
      <c r="T47" s="65">
        <f t="shared" si="95"/>
        <v>0</v>
      </c>
      <c r="U47" s="65">
        <f t="shared" si="96"/>
        <v>11</v>
      </c>
      <c r="V47" s="65">
        <f t="shared" si="97"/>
        <v>11</v>
      </c>
      <c r="W47" s="65">
        <f t="shared" si="98"/>
        <v>1</v>
      </c>
      <c r="X47" s="65">
        <f t="shared" si="98"/>
        <v>0</v>
      </c>
      <c r="Y47" s="65">
        <f t="shared" si="98"/>
        <v>0</v>
      </c>
      <c r="Z47" s="65">
        <f t="shared" si="99"/>
        <v>0</v>
      </c>
      <c r="AA47" s="65">
        <f t="shared" si="100"/>
        <v>0</v>
      </c>
      <c r="AB47" s="65">
        <f t="shared" si="101"/>
        <v>1</v>
      </c>
      <c r="AC47" s="65">
        <f t="shared" si="91"/>
        <v>1</v>
      </c>
      <c r="AD47" s="61">
        <f t="shared" si="91"/>
        <v>1</v>
      </c>
      <c r="AE47" s="63">
        <f t="shared" si="91"/>
        <v>0</v>
      </c>
      <c r="AF47" s="64">
        <f t="shared" si="91"/>
        <v>0</v>
      </c>
      <c r="AG47" s="64">
        <f t="shared" si="91"/>
        <v>0</v>
      </c>
      <c r="AH47" s="64">
        <f t="shared" si="91"/>
        <v>0</v>
      </c>
      <c r="AI47" s="66">
        <f t="shared" si="91"/>
        <v>0</v>
      </c>
      <c r="AJ47" s="63">
        <f t="shared" si="91"/>
        <v>0</v>
      </c>
      <c r="AK47" s="64">
        <f t="shared" si="91"/>
        <v>0</v>
      </c>
      <c r="AL47" s="65">
        <f t="shared" si="91"/>
        <v>0</v>
      </c>
      <c r="AM47" s="66">
        <f t="shared" si="91"/>
        <v>0</v>
      </c>
      <c r="AN47" s="31" t="str">
        <f t="shared" si="61"/>
        <v>SimulationStorage,2,</v>
      </c>
      <c r="AO47" s="31" t="str">
        <f t="shared" si="62"/>
        <v>AnalysisStorage,1,</v>
      </c>
      <c r="AP47" s="31" t="str">
        <f t="shared" si="63"/>
        <v>LogRuleEvaluation,0,</v>
      </c>
      <c r="AQ47" s="31" t="str">
        <f t="shared" si="64"/>
        <v>ParallelSimulations,1,</v>
      </c>
      <c r="AR47" s="31" t="str">
        <f t="shared" si="65"/>
        <v>DurationStats,0,</v>
      </c>
      <c r="AS47" s="31" t="str">
        <f t="shared" si="66"/>
        <v>AnalysisThruStep,11,</v>
      </c>
      <c r="AT47" s="31" t="str">
        <f t="shared" si="67"/>
        <v>DontAbortOnErrorsThruStep,11,</v>
      </c>
      <c r="AU47" s="31" t="str">
        <f t="shared" si="68"/>
        <v>BypassValidFileChecks,1,</v>
      </c>
      <c r="AV47" s="31" t="str">
        <f t="shared" si="69"/>
        <v>BypassInputChecks,0,</v>
      </c>
      <c r="AW47" s="31" t="str">
        <f t="shared" si="70"/>
        <v>BypassUMLHChecks,0,</v>
      </c>
      <c r="AX47" s="31" t="str">
        <f t="shared" si="71"/>
        <v>BypassCheckSimRules,0,</v>
      </c>
      <c r="AY47" s="31" t="str">
        <f t="shared" si="72"/>
        <v>BypassCheckCodeRules,0,</v>
      </c>
      <c r="BA47" s="31" t="str">
        <f t="shared" si="73"/>
        <v>StoreBEMDetails,1,</v>
      </c>
      <c r="BB47" s="31" t="str">
        <f t="shared" si="74"/>
        <v>ModelRpt_ALL,1,</v>
      </c>
      <c r="BC47" s="31" t="str">
        <f t="shared" si="75"/>
        <v>BypassOpenStudio_all,0,</v>
      </c>
      <c r="BD47" s="31" t="str">
        <f t="shared" si="76"/>
        <v>BypassOpenStudio_zp,0,</v>
      </c>
      <c r="BE47" s="31" t="str">
        <f t="shared" si="77"/>
        <v>BypassOpenStudio_zb,0,</v>
      </c>
      <c r="BF47" s="31" t="str">
        <f t="shared" si="78"/>
        <v>BypassOpenStudio_ap,0,</v>
      </c>
      <c r="BG47" s="31" t="str">
        <f t="shared" si="79"/>
        <v>BypassOpenStudio_ab,0,</v>
      </c>
      <c r="BH47" s="31" t="str">
        <f t="shared" si="80"/>
        <v>BypassOpenStudio_zp,0,</v>
      </c>
      <c r="BI47" s="31" t="str">
        <f t="shared" si="81"/>
        <v>BypassOpenStudio_zb,0,</v>
      </c>
      <c r="BJ47" s="31" t="str">
        <f t="shared" si="82"/>
        <v>BypassOpenStudio_ap,0,</v>
      </c>
      <c r="BK47" s="31" t="str">
        <f t="shared" si="83"/>
        <v>BypassOpenStudio_ab,0</v>
      </c>
    </row>
    <row r="48" spans="1:65" x14ac:dyDescent="0.25">
      <c r="A48" s="39">
        <f t="shared" ref="A48:A49" si="103">L48</f>
        <v>0</v>
      </c>
      <c r="B48" s="27" t="str">
        <f t="shared" si="84"/>
        <v>OtherTests\OffSml-PSZ-Evap.cibd</v>
      </c>
      <c r="C48" s="27" t="str">
        <f t="shared" si="85"/>
        <v>BatchOut_141103_r2722_OT\OffSml-PSZ-Evap.cibd</v>
      </c>
      <c r="D48" s="27" t="str">
        <f t="shared" si="86"/>
        <v>BatchOut_141103_r2722_OT\XML\</v>
      </c>
      <c r="E48" s="9" t="str">
        <f t="shared" ref="E48:E49" si="104">M48</f>
        <v>OffSml-PSZ-Evap</v>
      </c>
      <c r="F48" s="22"/>
      <c r="G48" s="29"/>
      <c r="H48" s="23"/>
      <c r="I48" s="9" t="s">
        <v>11</v>
      </c>
      <c r="J48" s="9" t="str">
        <f t="shared" ref="J48:J49" si="105">CONCATENATE(AN48,AO48,AP48,AQ48,AR48,AS48,AT48,AU48,AV48,AW48,AX48,AY48,AZ48,BA48,BB48,BC48,BD48,BE48,BF48,BG48,BH48,BI48,BJ48,BK48)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8" s="15" t="s">
        <v>1</v>
      </c>
      <c r="L48" s="36">
        <f t="shared" si="94"/>
        <v>0</v>
      </c>
      <c r="M48" s="32" t="str">
        <f t="shared" si="102"/>
        <v>OffSml-PSZ-Evap</v>
      </c>
      <c r="N48" s="28" t="s">
        <v>171</v>
      </c>
      <c r="O48" s="57" t="str">
        <f t="shared" si="59"/>
        <v>OffSml-PSZ-Evap</v>
      </c>
      <c r="P48" s="63">
        <f t="shared" si="95"/>
        <v>2</v>
      </c>
      <c r="Q48" s="65">
        <f t="shared" si="95"/>
        <v>1</v>
      </c>
      <c r="R48" s="65">
        <f t="shared" si="95"/>
        <v>0</v>
      </c>
      <c r="S48" s="65">
        <f t="shared" si="95"/>
        <v>1</v>
      </c>
      <c r="T48" s="65">
        <f t="shared" si="95"/>
        <v>0</v>
      </c>
      <c r="U48" s="65">
        <f t="shared" si="96"/>
        <v>11</v>
      </c>
      <c r="V48" s="65">
        <f t="shared" si="97"/>
        <v>11</v>
      </c>
      <c r="W48" s="65">
        <f t="shared" si="98"/>
        <v>1</v>
      </c>
      <c r="X48" s="65">
        <f t="shared" si="98"/>
        <v>0</v>
      </c>
      <c r="Y48" s="65">
        <f t="shared" si="98"/>
        <v>0</v>
      </c>
      <c r="Z48" s="65">
        <f t="shared" si="99"/>
        <v>0</v>
      </c>
      <c r="AA48" s="65">
        <f t="shared" si="100"/>
        <v>0</v>
      </c>
      <c r="AB48" s="65">
        <f t="shared" si="101"/>
        <v>1</v>
      </c>
      <c r="AC48" s="65">
        <f t="shared" si="91"/>
        <v>1</v>
      </c>
      <c r="AD48" s="61">
        <f t="shared" si="91"/>
        <v>1</v>
      </c>
      <c r="AE48" s="63">
        <f t="shared" si="91"/>
        <v>0</v>
      </c>
      <c r="AF48" s="64">
        <f t="shared" si="91"/>
        <v>0</v>
      </c>
      <c r="AG48" s="64">
        <f t="shared" si="91"/>
        <v>0</v>
      </c>
      <c r="AH48" s="64">
        <f t="shared" si="91"/>
        <v>0</v>
      </c>
      <c r="AI48" s="66">
        <f t="shared" si="91"/>
        <v>0</v>
      </c>
      <c r="AJ48" s="63">
        <f t="shared" si="91"/>
        <v>0</v>
      </c>
      <c r="AK48" s="64">
        <f t="shared" si="91"/>
        <v>0</v>
      </c>
      <c r="AL48" s="65">
        <f t="shared" si="91"/>
        <v>0</v>
      </c>
      <c r="AM48" s="66">
        <f t="shared" si="91"/>
        <v>0</v>
      </c>
      <c r="AN48" s="31" t="str">
        <f t="shared" ref="AN48:AN49" si="106">P$12&amp;P48&amp;","</f>
        <v>SimulationStorage,2,</v>
      </c>
      <c r="AO48" s="31" t="str">
        <f t="shared" ref="AO48:AO49" si="107">Q$12&amp;Q48&amp;","</f>
        <v>AnalysisStorage,1,</v>
      </c>
      <c r="AP48" s="31" t="str">
        <f t="shared" ref="AP48:AP49" si="108">R$12&amp;R48&amp;","</f>
        <v>LogRuleEvaluation,0,</v>
      </c>
      <c r="AQ48" s="31" t="str">
        <f t="shared" ref="AQ48:AQ49" si="109">S$12&amp;S48&amp;","</f>
        <v>ParallelSimulations,1,</v>
      </c>
      <c r="AR48" s="31" t="str">
        <f t="shared" ref="AR48:AR49" si="110">T$12&amp;T48&amp;","</f>
        <v>DurationStats,0,</v>
      </c>
      <c r="AS48" s="31" t="str">
        <f t="shared" ref="AS48:AS49" si="111">U$12&amp;U48&amp;","</f>
        <v>AnalysisThruStep,11,</v>
      </c>
      <c r="AT48" s="31" t="str">
        <f t="shared" ref="AT48:AT49" si="112">V$12&amp;V48&amp;","</f>
        <v>DontAbortOnErrorsThruStep,11,</v>
      </c>
      <c r="AU48" s="31" t="str">
        <f t="shared" ref="AU48:AU49" si="113">W$12&amp;W48&amp;","</f>
        <v>BypassValidFileChecks,1,</v>
      </c>
      <c r="AV48" s="31" t="str">
        <f t="shared" ref="AV48:AV49" si="114">X$12&amp;X48&amp;","</f>
        <v>BypassInputChecks,0,</v>
      </c>
      <c r="AW48" s="31" t="str">
        <f t="shared" ref="AW48:AW49" si="115">Y$12&amp;Y48&amp;","</f>
        <v>BypassUMLHChecks,0,</v>
      </c>
      <c r="AX48" s="31" t="str">
        <f t="shared" ref="AX48:AX49" si="116">Z$12&amp;Z48&amp;","</f>
        <v>BypassCheckSimRules,0,</v>
      </c>
      <c r="AY48" s="31" t="str">
        <f t="shared" ref="AY48:AY49" si="117">AA$12&amp;AA48&amp;","</f>
        <v>BypassCheckCodeRules,0,</v>
      </c>
      <c r="BA48" s="31" t="str">
        <f t="shared" ref="BA48:BA49" si="118">AC$12&amp;AC48&amp;","</f>
        <v>StoreBEMDetails,1,</v>
      </c>
      <c r="BB48" s="31" t="str">
        <f t="shared" ref="BB48:BB49" si="119">AD$12&amp;AD48&amp;","</f>
        <v>ModelRpt_ALL,1,</v>
      </c>
      <c r="BC48" s="31" t="str">
        <f t="shared" ref="BC48:BC49" si="120">AE$12&amp;AE48&amp;","</f>
        <v>BypassOpenStudio_all,0,</v>
      </c>
      <c r="BD48" s="31" t="str">
        <f t="shared" ref="BD48:BD49" si="121">AF$12&amp;AF48&amp;","</f>
        <v>BypassOpenStudio_zp,0,</v>
      </c>
      <c r="BE48" s="31" t="str">
        <f t="shared" ref="BE48:BE49" si="122">AG$12&amp;AG48&amp;","</f>
        <v>BypassOpenStudio_zb,0,</v>
      </c>
      <c r="BF48" s="31" t="str">
        <f t="shared" ref="BF48:BF49" si="123">AH$12&amp;AH48&amp;","</f>
        <v>BypassOpenStudio_ap,0,</v>
      </c>
      <c r="BG48" s="31" t="str">
        <f t="shared" ref="BG48:BG49" si="124">AI$12&amp;AI48&amp;","</f>
        <v>BypassOpenStudio_ab,0,</v>
      </c>
      <c r="BH48" s="31" t="str">
        <f t="shared" ref="BH48:BH49" si="125">AJ$12&amp;AJ48&amp;","</f>
        <v>BypassOpenStudio_zp,0,</v>
      </c>
      <c r="BI48" s="31" t="str">
        <f t="shared" ref="BI48:BI49" si="126">AK$12&amp;AK48&amp;","</f>
        <v>BypassOpenStudio_zb,0,</v>
      </c>
      <c r="BJ48" s="31" t="str">
        <f t="shared" ref="BJ48:BJ49" si="127">AL$12&amp;AL48&amp;","</f>
        <v>BypassOpenStudio_ap,0,</v>
      </c>
      <c r="BK48" s="31" t="str">
        <f t="shared" ref="BK48:BK49" si="128">AM$12&amp;AM48</f>
        <v>BypassOpenStudio_ab,0</v>
      </c>
    </row>
    <row r="49" spans="1:65" x14ac:dyDescent="0.25">
      <c r="A49" s="39">
        <f t="shared" si="103"/>
        <v>0</v>
      </c>
      <c r="B49" s="27" t="str">
        <f t="shared" si="84"/>
        <v>OtherTests\OffSml-SZVAVAC_1Zone.cibd</v>
      </c>
      <c r="C49" s="27" t="str">
        <f t="shared" si="85"/>
        <v>BatchOut_141103_r2722_OT\OffSml-SZVAVAC_1Zone.cibd</v>
      </c>
      <c r="D49" s="27" t="str">
        <f t="shared" si="86"/>
        <v>BatchOut_141103_r2722_OT\XML\</v>
      </c>
      <c r="E49" s="9" t="str">
        <f t="shared" si="104"/>
        <v>OffSml-SZVAVAC_1Zone</v>
      </c>
      <c r="F49" s="22"/>
      <c r="G49" s="29"/>
      <c r="H49" s="23"/>
      <c r="I49" s="9" t="s">
        <v>11</v>
      </c>
      <c r="J49" s="9" t="str">
        <f t="shared" si="105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49" s="15" t="s">
        <v>1</v>
      </c>
      <c r="L49" s="36">
        <f>L48</f>
        <v>0</v>
      </c>
      <c r="M49" s="32" t="str">
        <f t="shared" si="102"/>
        <v>OffSml-SZVAVAC_1Zone</v>
      </c>
      <c r="N49" s="28" t="s">
        <v>172</v>
      </c>
      <c r="O49" s="57" t="str">
        <f t="shared" ref="O49:O53" si="129">N49</f>
        <v>OffSml-SZVAVAC_1Zone</v>
      </c>
      <c r="P49" s="63">
        <f t="shared" ref="P49:AM49" si="130">P48</f>
        <v>2</v>
      </c>
      <c r="Q49" s="65">
        <f t="shared" si="130"/>
        <v>1</v>
      </c>
      <c r="R49" s="65">
        <f t="shared" si="130"/>
        <v>0</v>
      </c>
      <c r="S49" s="65">
        <f t="shared" si="130"/>
        <v>1</v>
      </c>
      <c r="T49" s="65">
        <f t="shared" si="130"/>
        <v>0</v>
      </c>
      <c r="U49" s="65">
        <f t="shared" si="130"/>
        <v>11</v>
      </c>
      <c r="V49" s="65">
        <f t="shared" si="130"/>
        <v>11</v>
      </c>
      <c r="W49" s="65">
        <f t="shared" si="130"/>
        <v>1</v>
      </c>
      <c r="X49" s="65">
        <f t="shared" si="130"/>
        <v>0</v>
      </c>
      <c r="Y49" s="65">
        <f t="shared" si="130"/>
        <v>0</v>
      </c>
      <c r="Z49" s="65">
        <f t="shared" si="130"/>
        <v>0</v>
      </c>
      <c r="AA49" s="65">
        <f t="shared" si="130"/>
        <v>0</v>
      </c>
      <c r="AB49" s="65">
        <f t="shared" si="130"/>
        <v>1</v>
      </c>
      <c r="AC49" s="65">
        <f t="shared" si="130"/>
        <v>1</v>
      </c>
      <c r="AD49" s="61">
        <f t="shared" si="130"/>
        <v>1</v>
      </c>
      <c r="AE49" s="63">
        <f t="shared" si="130"/>
        <v>0</v>
      </c>
      <c r="AF49" s="64">
        <f t="shared" si="130"/>
        <v>0</v>
      </c>
      <c r="AG49" s="64">
        <f t="shared" si="130"/>
        <v>0</v>
      </c>
      <c r="AH49" s="64">
        <f t="shared" si="130"/>
        <v>0</v>
      </c>
      <c r="AI49" s="66">
        <f t="shared" si="130"/>
        <v>0</v>
      </c>
      <c r="AJ49" s="63">
        <f t="shared" si="130"/>
        <v>0</v>
      </c>
      <c r="AK49" s="64">
        <f t="shared" si="130"/>
        <v>0</v>
      </c>
      <c r="AL49" s="65">
        <f t="shared" si="130"/>
        <v>0</v>
      </c>
      <c r="AM49" s="66">
        <f t="shared" si="130"/>
        <v>0</v>
      </c>
      <c r="AN49" s="31" t="str">
        <f t="shared" si="106"/>
        <v>SimulationStorage,2,</v>
      </c>
      <c r="AO49" s="31" t="str">
        <f t="shared" si="107"/>
        <v>AnalysisStorage,1,</v>
      </c>
      <c r="AP49" s="31" t="str">
        <f t="shared" si="108"/>
        <v>LogRuleEvaluation,0,</v>
      </c>
      <c r="AQ49" s="31" t="str">
        <f t="shared" si="109"/>
        <v>ParallelSimulations,1,</v>
      </c>
      <c r="AR49" s="31" t="str">
        <f t="shared" si="110"/>
        <v>DurationStats,0,</v>
      </c>
      <c r="AS49" s="31" t="str">
        <f t="shared" si="111"/>
        <v>AnalysisThruStep,11,</v>
      </c>
      <c r="AT49" s="31" t="str">
        <f t="shared" si="112"/>
        <v>DontAbortOnErrorsThruStep,11,</v>
      </c>
      <c r="AU49" s="31" t="str">
        <f t="shared" si="113"/>
        <v>BypassValidFileChecks,1,</v>
      </c>
      <c r="AV49" s="31" t="str">
        <f t="shared" si="114"/>
        <v>BypassInputChecks,0,</v>
      </c>
      <c r="AW49" s="31" t="str">
        <f t="shared" si="115"/>
        <v>BypassUMLHChecks,0,</v>
      </c>
      <c r="AX49" s="31" t="str">
        <f t="shared" si="116"/>
        <v>BypassCheckSimRules,0,</v>
      </c>
      <c r="AY49" s="31" t="str">
        <f t="shared" si="117"/>
        <v>BypassCheckCodeRules,0,</v>
      </c>
      <c r="BA49" s="31" t="str">
        <f t="shared" si="118"/>
        <v>StoreBEMDetails,1,</v>
      </c>
      <c r="BB49" s="31" t="str">
        <f t="shared" si="119"/>
        <v>ModelRpt_ALL,1,</v>
      </c>
      <c r="BC49" s="31" t="str">
        <f t="shared" si="120"/>
        <v>BypassOpenStudio_all,0,</v>
      </c>
      <c r="BD49" s="31" t="str">
        <f t="shared" si="121"/>
        <v>BypassOpenStudio_zp,0,</v>
      </c>
      <c r="BE49" s="31" t="str">
        <f t="shared" si="122"/>
        <v>BypassOpenStudio_zb,0,</v>
      </c>
      <c r="BF49" s="31" t="str">
        <f t="shared" si="123"/>
        <v>BypassOpenStudio_ap,0,</v>
      </c>
      <c r="BG49" s="31" t="str">
        <f t="shared" si="124"/>
        <v>BypassOpenStudio_ab,0,</v>
      </c>
      <c r="BH49" s="31" t="str">
        <f t="shared" si="125"/>
        <v>BypassOpenStudio_zp,0,</v>
      </c>
      <c r="BI49" s="31" t="str">
        <f t="shared" si="126"/>
        <v>BypassOpenStudio_zb,0,</v>
      </c>
      <c r="BJ49" s="31" t="str">
        <f t="shared" si="127"/>
        <v>BypassOpenStudio_ap,0,</v>
      </c>
      <c r="BK49" s="31" t="str">
        <f t="shared" si="128"/>
        <v>BypassOpenStudio_ab,0</v>
      </c>
    </row>
    <row r="50" spans="1:65" x14ac:dyDescent="0.25">
      <c r="A50" s="39">
        <f t="shared" si="57"/>
        <v>0</v>
      </c>
      <c r="B50" s="27" t="str">
        <f t="shared" si="84"/>
        <v>OtherTests\OffSml-WSHP.cibd</v>
      </c>
      <c r="C50" s="27" t="str">
        <f t="shared" si="85"/>
        <v>BatchOut_141103_r2722_OT\OffSml-WSHP.cibd</v>
      </c>
      <c r="D50" s="27" t="str">
        <f t="shared" si="86"/>
        <v>BatchOut_141103_r2722_OT\XML\</v>
      </c>
      <c r="E50" s="9" t="str">
        <f t="shared" si="87"/>
        <v>OffSml-WSHP</v>
      </c>
      <c r="F50" s="22"/>
      <c r="G50" s="29"/>
      <c r="H50" s="23"/>
      <c r="I50" s="9" t="s">
        <v>11</v>
      </c>
      <c r="J50" s="9" t="str">
        <f t="shared" si="58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50" s="15" t="s">
        <v>1</v>
      </c>
      <c r="L50" s="36">
        <f t="shared" si="94"/>
        <v>0</v>
      </c>
      <c r="M50" s="32" t="str">
        <f t="shared" si="102"/>
        <v>OffSml-WSHP</v>
      </c>
      <c r="N50" s="28" t="s">
        <v>173</v>
      </c>
      <c r="O50" s="57" t="str">
        <f t="shared" si="129"/>
        <v>OffSml-WSHP</v>
      </c>
      <c r="P50" s="63">
        <f t="shared" si="95"/>
        <v>2</v>
      </c>
      <c r="Q50" s="65">
        <f t="shared" si="95"/>
        <v>1</v>
      </c>
      <c r="R50" s="65">
        <f t="shared" si="95"/>
        <v>0</v>
      </c>
      <c r="S50" s="65">
        <f t="shared" si="95"/>
        <v>1</v>
      </c>
      <c r="T50" s="65">
        <f t="shared" si="95"/>
        <v>0</v>
      </c>
      <c r="U50" s="65">
        <f t="shared" si="96"/>
        <v>11</v>
      </c>
      <c r="V50" s="65">
        <f t="shared" si="97"/>
        <v>11</v>
      </c>
      <c r="W50" s="65">
        <f t="shared" si="98"/>
        <v>1</v>
      </c>
      <c r="X50" s="65">
        <f t="shared" si="98"/>
        <v>0</v>
      </c>
      <c r="Y50" s="65">
        <f t="shared" si="98"/>
        <v>0</v>
      </c>
      <c r="Z50" s="65">
        <f t="shared" si="99"/>
        <v>0</v>
      </c>
      <c r="AA50" s="65">
        <f t="shared" si="100"/>
        <v>0</v>
      </c>
      <c r="AB50" s="65">
        <f t="shared" si="101"/>
        <v>1</v>
      </c>
      <c r="AC50" s="65">
        <f t="shared" si="91"/>
        <v>1</v>
      </c>
      <c r="AD50" s="61">
        <f t="shared" si="91"/>
        <v>1</v>
      </c>
      <c r="AE50" s="63">
        <f t="shared" si="91"/>
        <v>0</v>
      </c>
      <c r="AF50" s="64">
        <f t="shared" si="91"/>
        <v>0</v>
      </c>
      <c r="AG50" s="64">
        <f t="shared" si="91"/>
        <v>0</v>
      </c>
      <c r="AH50" s="64">
        <f t="shared" si="91"/>
        <v>0</v>
      </c>
      <c r="AI50" s="66">
        <f t="shared" si="91"/>
        <v>0</v>
      </c>
      <c r="AJ50" s="63">
        <f t="shared" si="91"/>
        <v>0</v>
      </c>
      <c r="AK50" s="64">
        <f t="shared" si="91"/>
        <v>0</v>
      </c>
      <c r="AL50" s="65">
        <f t="shared" si="91"/>
        <v>0</v>
      </c>
      <c r="AM50" s="66">
        <f t="shared" si="91"/>
        <v>0</v>
      </c>
      <c r="AN50" s="31" t="str">
        <f t="shared" si="61"/>
        <v>SimulationStorage,2,</v>
      </c>
      <c r="AO50" s="31" t="str">
        <f t="shared" si="62"/>
        <v>AnalysisStorage,1,</v>
      </c>
      <c r="AP50" s="31" t="str">
        <f t="shared" si="63"/>
        <v>LogRuleEvaluation,0,</v>
      </c>
      <c r="AQ50" s="31" t="str">
        <f t="shared" si="64"/>
        <v>ParallelSimulations,1,</v>
      </c>
      <c r="AR50" s="31" t="str">
        <f t="shared" si="65"/>
        <v>DurationStats,0,</v>
      </c>
      <c r="AS50" s="31" t="str">
        <f t="shared" si="66"/>
        <v>AnalysisThruStep,11,</v>
      </c>
      <c r="AT50" s="31" t="str">
        <f t="shared" si="67"/>
        <v>DontAbortOnErrorsThruStep,11,</v>
      </c>
      <c r="AU50" s="31" t="str">
        <f t="shared" si="68"/>
        <v>BypassValidFileChecks,1,</v>
      </c>
      <c r="AV50" s="31" t="str">
        <f t="shared" si="69"/>
        <v>BypassInputChecks,0,</v>
      </c>
      <c r="AW50" s="31" t="str">
        <f t="shared" si="70"/>
        <v>BypassUMLHChecks,0,</v>
      </c>
      <c r="AX50" s="31" t="str">
        <f t="shared" si="71"/>
        <v>BypassCheckSimRules,0,</v>
      </c>
      <c r="AY50" s="31" t="str">
        <f t="shared" si="72"/>
        <v>BypassCheckCodeRules,0,</v>
      </c>
      <c r="BA50" s="31" t="str">
        <f t="shared" si="73"/>
        <v>StoreBEMDetails,1,</v>
      </c>
      <c r="BB50" s="31" t="str">
        <f t="shared" si="74"/>
        <v>ModelRpt_ALL,1,</v>
      </c>
      <c r="BC50" s="31" t="str">
        <f t="shared" si="75"/>
        <v>BypassOpenStudio_all,0,</v>
      </c>
      <c r="BD50" s="31" t="str">
        <f t="shared" si="76"/>
        <v>BypassOpenStudio_zp,0,</v>
      </c>
      <c r="BE50" s="31" t="str">
        <f t="shared" si="77"/>
        <v>BypassOpenStudio_zb,0,</v>
      </c>
      <c r="BF50" s="31" t="str">
        <f t="shared" si="78"/>
        <v>BypassOpenStudio_ap,0,</v>
      </c>
      <c r="BG50" s="31" t="str">
        <f t="shared" si="79"/>
        <v>BypassOpenStudio_ab,0,</v>
      </c>
      <c r="BH50" s="31" t="str">
        <f t="shared" si="80"/>
        <v>BypassOpenStudio_zp,0,</v>
      </c>
      <c r="BI50" s="31" t="str">
        <f t="shared" si="81"/>
        <v>BypassOpenStudio_zb,0,</v>
      </c>
      <c r="BJ50" s="31" t="str">
        <f t="shared" si="82"/>
        <v>BypassOpenStudio_ap,0,</v>
      </c>
      <c r="BK50" s="31" t="str">
        <f t="shared" si="83"/>
        <v>BypassOpenStudio_ab,0</v>
      </c>
    </row>
    <row r="51" spans="1:65" x14ac:dyDescent="0.25">
      <c r="A51" s="39">
        <f t="shared" ref="A51:A53" si="131">L51</f>
        <v>0</v>
      </c>
      <c r="B51" s="27" t="str">
        <f t="shared" si="84"/>
        <v>OtherTests\OffSml-Lab_1Zone.cibd</v>
      </c>
      <c r="C51" s="27" t="str">
        <f t="shared" si="85"/>
        <v>BatchOut_141103_r2722_OT\OffSml-Lab_1Zone.cibd</v>
      </c>
      <c r="D51" s="27" t="str">
        <f t="shared" si="86"/>
        <v>BatchOut_141103_r2722_OT\XML\</v>
      </c>
      <c r="E51" s="9" t="str">
        <f t="shared" ref="E51:E53" si="132">M51</f>
        <v>OffSml-Lab_1Zone</v>
      </c>
      <c r="F51" s="22"/>
      <c r="G51" s="29"/>
      <c r="H51" s="23" t="str">
        <f>IF(F51&gt;1,1,"")</f>
        <v/>
      </c>
      <c r="I51" s="9" t="s">
        <v>11</v>
      </c>
      <c r="J51" s="9" t="str">
        <f t="shared" ref="J51:J53" si="133">CONCATENATE(AN51,AO51,AP51,AQ51,AR51,AS51,AT51,AU51,AV51,AW51,AX51,AY51,AZ51,BA51,BB51,BC51,BD51,BE51,BF51,BG51,BH51,BI51,BJ51,BK51)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51" s="15" t="s">
        <v>1</v>
      </c>
      <c r="L51" s="36">
        <f t="shared" si="94"/>
        <v>0</v>
      </c>
      <c r="M51" s="32" t="str">
        <f t="shared" si="102"/>
        <v>OffSml-Lab_1Zone</v>
      </c>
      <c r="N51" s="28" t="s">
        <v>179</v>
      </c>
      <c r="O51" s="57" t="str">
        <f t="shared" si="129"/>
        <v>OffSml-Lab_1Zone</v>
      </c>
      <c r="P51" s="63">
        <f t="shared" si="95"/>
        <v>2</v>
      </c>
      <c r="Q51" s="65">
        <f t="shared" si="95"/>
        <v>1</v>
      </c>
      <c r="R51" s="65">
        <f t="shared" si="95"/>
        <v>0</v>
      </c>
      <c r="S51" s="65">
        <f t="shared" si="95"/>
        <v>1</v>
      </c>
      <c r="T51" s="65">
        <f t="shared" si="95"/>
        <v>0</v>
      </c>
      <c r="U51" s="65">
        <f t="shared" si="96"/>
        <v>11</v>
      </c>
      <c r="V51" s="65">
        <f t="shared" si="97"/>
        <v>11</v>
      </c>
      <c r="W51" s="65">
        <f t="shared" si="98"/>
        <v>1</v>
      </c>
      <c r="X51" s="65">
        <f t="shared" si="98"/>
        <v>0</v>
      </c>
      <c r="Y51" s="65">
        <f t="shared" si="98"/>
        <v>0</v>
      </c>
      <c r="Z51" s="65">
        <f t="shared" si="99"/>
        <v>0</v>
      </c>
      <c r="AA51" s="65">
        <f t="shared" si="100"/>
        <v>0</v>
      </c>
      <c r="AB51" s="65">
        <f t="shared" si="101"/>
        <v>1</v>
      </c>
      <c r="AC51" s="65">
        <f t="shared" si="91"/>
        <v>1</v>
      </c>
      <c r="AD51" s="61">
        <f t="shared" si="91"/>
        <v>1</v>
      </c>
      <c r="AE51" s="63">
        <f t="shared" si="91"/>
        <v>0</v>
      </c>
      <c r="AF51" s="64">
        <f t="shared" si="91"/>
        <v>0</v>
      </c>
      <c r="AG51" s="64">
        <f t="shared" si="91"/>
        <v>0</v>
      </c>
      <c r="AH51" s="64">
        <f t="shared" si="91"/>
        <v>0</v>
      </c>
      <c r="AI51" s="66">
        <f t="shared" si="91"/>
        <v>0</v>
      </c>
      <c r="AJ51" s="63">
        <f t="shared" si="91"/>
        <v>0</v>
      </c>
      <c r="AK51" s="64">
        <f t="shared" si="91"/>
        <v>0</v>
      </c>
      <c r="AL51" s="65">
        <f t="shared" si="91"/>
        <v>0</v>
      </c>
      <c r="AM51" s="66">
        <f t="shared" si="91"/>
        <v>0</v>
      </c>
      <c r="AN51" s="31" t="str">
        <f t="shared" ref="AN51:AN53" si="134">P$12&amp;P51&amp;","</f>
        <v>SimulationStorage,2,</v>
      </c>
      <c r="AO51" s="31" t="str">
        <f t="shared" ref="AO51:AO53" si="135">Q$12&amp;Q51&amp;","</f>
        <v>AnalysisStorage,1,</v>
      </c>
      <c r="AP51" s="31" t="str">
        <f t="shared" ref="AP51:AP53" si="136">R$12&amp;R51&amp;","</f>
        <v>LogRuleEvaluation,0,</v>
      </c>
      <c r="AQ51" s="31" t="str">
        <f t="shared" ref="AQ51:AQ53" si="137">S$12&amp;S51&amp;","</f>
        <v>ParallelSimulations,1,</v>
      </c>
      <c r="AR51" s="31" t="str">
        <f t="shared" ref="AR51:AR53" si="138">T$12&amp;T51&amp;","</f>
        <v>DurationStats,0,</v>
      </c>
      <c r="AS51" s="31" t="str">
        <f t="shared" ref="AS51:AS53" si="139">U$12&amp;U51&amp;","</f>
        <v>AnalysisThruStep,11,</v>
      </c>
      <c r="AT51" s="31" t="str">
        <f t="shared" ref="AT51:AT53" si="140">V$12&amp;V51&amp;","</f>
        <v>DontAbortOnErrorsThruStep,11,</v>
      </c>
      <c r="AU51" s="31" t="str">
        <f t="shared" ref="AU51:AU53" si="141">W$12&amp;W51&amp;","</f>
        <v>BypassValidFileChecks,1,</v>
      </c>
      <c r="AV51" s="31" t="str">
        <f t="shared" ref="AV51:AV53" si="142">X$12&amp;X51&amp;","</f>
        <v>BypassInputChecks,0,</v>
      </c>
      <c r="AW51" s="31" t="str">
        <f t="shared" ref="AW51:AW53" si="143">Y$12&amp;Y51&amp;","</f>
        <v>BypassUMLHChecks,0,</v>
      </c>
      <c r="AX51" s="31" t="str">
        <f t="shared" ref="AX51:AX53" si="144">Z$12&amp;Z51&amp;","</f>
        <v>BypassCheckSimRules,0,</v>
      </c>
      <c r="AY51" s="31" t="str">
        <f t="shared" ref="AY51:AY53" si="145">AA$12&amp;AA51&amp;","</f>
        <v>BypassCheckCodeRules,0,</v>
      </c>
      <c r="BA51" s="31" t="str">
        <f t="shared" ref="BA51:BA53" si="146">AC$12&amp;AC51&amp;","</f>
        <v>StoreBEMDetails,1,</v>
      </c>
      <c r="BB51" s="31" t="str">
        <f t="shared" ref="BB51:BB53" si="147">AD$12&amp;AD51&amp;","</f>
        <v>ModelRpt_ALL,1,</v>
      </c>
      <c r="BC51" s="31" t="str">
        <f t="shared" ref="BC51:BC53" si="148">AE$12&amp;AE51&amp;","</f>
        <v>BypassOpenStudio_all,0,</v>
      </c>
      <c r="BD51" s="31" t="str">
        <f t="shared" ref="BD51:BD53" si="149">AF$12&amp;AF51&amp;","</f>
        <v>BypassOpenStudio_zp,0,</v>
      </c>
      <c r="BE51" s="31" t="str">
        <f t="shared" ref="BE51:BE53" si="150">AG$12&amp;AG51&amp;","</f>
        <v>BypassOpenStudio_zb,0,</v>
      </c>
      <c r="BF51" s="31" t="str">
        <f t="shared" ref="BF51:BF53" si="151">AH$12&amp;AH51&amp;","</f>
        <v>BypassOpenStudio_ap,0,</v>
      </c>
      <c r="BG51" s="31" t="str">
        <f t="shared" ref="BG51:BG53" si="152">AI$12&amp;AI51&amp;","</f>
        <v>BypassOpenStudio_ab,0,</v>
      </c>
      <c r="BH51" s="31" t="str">
        <f t="shared" ref="BH51:BH53" si="153">AJ$12&amp;AJ51&amp;","</f>
        <v>BypassOpenStudio_zp,0,</v>
      </c>
      <c r="BI51" s="31" t="str">
        <f t="shared" ref="BI51:BI53" si="154">AK$12&amp;AK51&amp;","</f>
        <v>BypassOpenStudio_zb,0,</v>
      </c>
      <c r="BJ51" s="31" t="str">
        <f t="shared" ref="BJ51:BJ53" si="155">AL$12&amp;AL51&amp;","</f>
        <v>BypassOpenStudio_ap,0,</v>
      </c>
      <c r="BK51" s="31" t="str">
        <f t="shared" ref="BK51:BK53" si="156">AM$12&amp;AM51</f>
        <v>BypassOpenStudio_ab,0</v>
      </c>
    </row>
    <row r="52" spans="1:65" x14ac:dyDescent="0.25">
      <c r="A52" s="39">
        <f t="shared" si="131"/>
        <v>0</v>
      </c>
      <c r="B52" s="27" t="str">
        <f t="shared" si="84"/>
        <v>OtherTests\RetlMed-PVAV-IndirDirEvap.cibd</v>
      </c>
      <c r="C52" s="27" t="str">
        <f t="shared" si="85"/>
        <v>BatchOut_141103_r2722_OT\RetlMed-PVAV-IndirDirEvap.cibd</v>
      </c>
      <c r="D52" s="27" t="str">
        <f t="shared" si="86"/>
        <v>BatchOut_141103_r2722_OT\XML\</v>
      </c>
      <c r="E52" s="9" t="str">
        <f t="shared" si="132"/>
        <v>RetlMed-PVAV-IndirDirEvap</v>
      </c>
      <c r="F52" s="22"/>
      <c r="G52" s="29"/>
      <c r="H52" s="23"/>
      <c r="I52" s="9" t="s">
        <v>11</v>
      </c>
      <c r="J52" s="9" t="str">
        <f t="shared" si="133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52" s="15" t="s">
        <v>1</v>
      </c>
      <c r="L52" s="36">
        <f t="shared" si="94"/>
        <v>0</v>
      </c>
      <c r="M52" s="32" t="str">
        <f t="shared" si="102"/>
        <v>RetlMed-PVAV-IndirDirEvap</v>
      </c>
      <c r="N52" s="28" t="s">
        <v>174</v>
      </c>
      <c r="O52" s="57" t="str">
        <f t="shared" si="129"/>
        <v>RetlMed-PVAV-IndirDirEvap</v>
      </c>
      <c r="P52" s="63">
        <f t="shared" si="95"/>
        <v>2</v>
      </c>
      <c r="Q52" s="65">
        <f t="shared" si="95"/>
        <v>1</v>
      </c>
      <c r="R52" s="65">
        <f t="shared" si="95"/>
        <v>0</v>
      </c>
      <c r="S52" s="65">
        <f t="shared" si="95"/>
        <v>1</v>
      </c>
      <c r="T52" s="65">
        <f t="shared" si="95"/>
        <v>0</v>
      </c>
      <c r="U52" s="65">
        <f t="shared" si="96"/>
        <v>11</v>
      </c>
      <c r="V52" s="65">
        <f t="shared" si="97"/>
        <v>11</v>
      </c>
      <c r="W52" s="65">
        <f t="shared" si="98"/>
        <v>1</v>
      </c>
      <c r="X52" s="65">
        <f t="shared" si="98"/>
        <v>0</v>
      </c>
      <c r="Y52" s="65">
        <f t="shared" si="98"/>
        <v>0</v>
      </c>
      <c r="Z52" s="65">
        <f t="shared" si="99"/>
        <v>0</v>
      </c>
      <c r="AA52" s="65">
        <f t="shared" si="100"/>
        <v>0</v>
      </c>
      <c r="AB52" s="65">
        <f t="shared" si="101"/>
        <v>1</v>
      </c>
      <c r="AC52" s="65">
        <f t="shared" si="91"/>
        <v>1</v>
      </c>
      <c r="AD52" s="61">
        <f t="shared" si="91"/>
        <v>1</v>
      </c>
      <c r="AE52" s="63">
        <f t="shared" si="91"/>
        <v>0</v>
      </c>
      <c r="AF52" s="64">
        <f t="shared" si="91"/>
        <v>0</v>
      </c>
      <c r="AG52" s="64">
        <f t="shared" si="91"/>
        <v>0</v>
      </c>
      <c r="AH52" s="64">
        <f t="shared" si="91"/>
        <v>0</v>
      </c>
      <c r="AI52" s="66">
        <f t="shared" si="91"/>
        <v>0</v>
      </c>
      <c r="AJ52" s="63">
        <f t="shared" si="91"/>
        <v>0</v>
      </c>
      <c r="AK52" s="64">
        <f t="shared" si="91"/>
        <v>0</v>
      </c>
      <c r="AL52" s="65">
        <f t="shared" si="91"/>
        <v>0</v>
      </c>
      <c r="AM52" s="66">
        <f t="shared" si="91"/>
        <v>0</v>
      </c>
      <c r="AN52" s="31" t="str">
        <f t="shared" si="134"/>
        <v>SimulationStorage,2,</v>
      </c>
      <c r="AO52" s="31" t="str">
        <f t="shared" si="135"/>
        <v>AnalysisStorage,1,</v>
      </c>
      <c r="AP52" s="31" t="str">
        <f t="shared" si="136"/>
        <v>LogRuleEvaluation,0,</v>
      </c>
      <c r="AQ52" s="31" t="str">
        <f t="shared" si="137"/>
        <v>ParallelSimulations,1,</v>
      </c>
      <c r="AR52" s="31" t="str">
        <f t="shared" si="138"/>
        <v>DurationStats,0,</v>
      </c>
      <c r="AS52" s="31" t="str">
        <f t="shared" si="139"/>
        <v>AnalysisThruStep,11,</v>
      </c>
      <c r="AT52" s="31" t="str">
        <f t="shared" si="140"/>
        <v>DontAbortOnErrorsThruStep,11,</v>
      </c>
      <c r="AU52" s="31" t="str">
        <f t="shared" si="141"/>
        <v>BypassValidFileChecks,1,</v>
      </c>
      <c r="AV52" s="31" t="str">
        <f t="shared" si="142"/>
        <v>BypassInputChecks,0,</v>
      </c>
      <c r="AW52" s="31" t="str">
        <f t="shared" si="143"/>
        <v>BypassUMLHChecks,0,</v>
      </c>
      <c r="AX52" s="31" t="str">
        <f t="shared" si="144"/>
        <v>BypassCheckSimRules,0,</v>
      </c>
      <c r="AY52" s="31" t="str">
        <f t="shared" si="145"/>
        <v>BypassCheckCodeRules,0,</v>
      </c>
      <c r="BA52" s="31" t="str">
        <f t="shared" si="146"/>
        <v>StoreBEMDetails,1,</v>
      </c>
      <c r="BB52" s="31" t="str">
        <f t="shared" si="147"/>
        <v>ModelRpt_ALL,1,</v>
      </c>
      <c r="BC52" s="31" t="str">
        <f t="shared" si="148"/>
        <v>BypassOpenStudio_all,0,</v>
      </c>
      <c r="BD52" s="31" t="str">
        <f t="shared" si="149"/>
        <v>BypassOpenStudio_zp,0,</v>
      </c>
      <c r="BE52" s="31" t="str">
        <f t="shared" si="150"/>
        <v>BypassOpenStudio_zb,0,</v>
      </c>
      <c r="BF52" s="31" t="str">
        <f t="shared" si="151"/>
        <v>BypassOpenStudio_ap,0,</v>
      </c>
      <c r="BG52" s="31" t="str">
        <f t="shared" si="152"/>
        <v>BypassOpenStudio_ab,0,</v>
      </c>
      <c r="BH52" s="31" t="str">
        <f t="shared" si="153"/>
        <v>BypassOpenStudio_zp,0,</v>
      </c>
      <c r="BI52" s="31" t="str">
        <f t="shared" si="154"/>
        <v>BypassOpenStudio_zb,0,</v>
      </c>
      <c r="BJ52" s="31" t="str">
        <f t="shared" si="155"/>
        <v>BypassOpenStudio_ap,0,</v>
      </c>
      <c r="BK52" s="31" t="str">
        <f t="shared" si="156"/>
        <v>BypassOpenStudio_ab,0</v>
      </c>
    </row>
    <row r="53" spans="1:65" x14ac:dyDescent="0.25">
      <c r="A53" s="39">
        <f t="shared" si="131"/>
        <v>0</v>
      </c>
      <c r="B53" s="27" t="str">
        <f t="shared" si="84"/>
        <v>OtherTests\RetlSml-DOAS+FPFC.cibd</v>
      </c>
      <c r="C53" s="27" t="str">
        <f t="shared" si="85"/>
        <v>BatchOut_141103_r2722_OT\RetlSml-DOAS+FPFC.cibd</v>
      </c>
      <c r="D53" s="27" t="str">
        <f t="shared" si="86"/>
        <v>BatchOut_141103_r2722_OT\XML\</v>
      </c>
      <c r="E53" s="9" t="str">
        <f t="shared" si="132"/>
        <v>RetlSml-DOAS+FPFC</v>
      </c>
      <c r="F53" s="22"/>
      <c r="G53" s="29"/>
      <c r="H53" s="23"/>
      <c r="I53" s="9" t="s">
        <v>11</v>
      </c>
      <c r="J53" s="9" t="str">
        <f t="shared" si="133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53" s="15" t="s">
        <v>1</v>
      </c>
      <c r="L53" s="36">
        <f t="shared" si="94"/>
        <v>0</v>
      </c>
      <c r="M53" s="32" t="str">
        <f t="shared" si="102"/>
        <v>RetlSml-DOAS+FPFC</v>
      </c>
      <c r="N53" s="28" t="s">
        <v>175</v>
      </c>
      <c r="O53" s="57" t="str">
        <f t="shared" si="129"/>
        <v>RetlSml-DOAS+FPFC</v>
      </c>
      <c r="P53" s="63">
        <f t="shared" si="95"/>
        <v>2</v>
      </c>
      <c r="Q53" s="65">
        <f t="shared" si="95"/>
        <v>1</v>
      </c>
      <c r="R53" s="65">
        <f t="shared" si="95"/>
        <v>0</v>
      </c>
      <c r="S53" s="65">
        <f t="shared" si="95"/>
        <v>1</v>
      </c>
      <c r="T53" s="65">
        <f t="shared" si="95"/>
        <v>0</v>
      </c>
      <c r="U53" s="65">
        <f t="shared" si="96"/>
        <v>11</v>
      </c>
      <c r="V53" s="65">
        <f t="shared" si="97"/>
        <v>11</v>
      </c>
      <c r="W53" s="65">
        <f t="shared" si="98"/>
        <v>1</v>
      </c>
      <c r="X53" s="65">
        <f t="shared" si="98"/>
        <v>0</v>
      </c>
      <c r="Y53" s="65">
        <f t="shared" si="98"/>
        <v>0</v>
      </c>
      <c r="Z53" s="65">
        <f t="shared" si="99"/>
        <v>0</v>
      </c>
      <c r="AA53" s="65">
        <f t="shared" si="100"/>
        <v>0</v>
      </c>
      <c r="AB53" s="65">
        <f t="shared" si="101"/>
        <v>1</v>
      </c>
      <c r="AC53" s="65">
        <f t="shared" si="91"/>
        <v>1</v>
      </c>
      <c r="AD53" s="61">
        <f t="shared" si="91"/>
        <v>1</v>
      </c>
      <c r="AE53" s="63">
        <f t="shared" si="91"/>
        <v>0</v>
      </c>
      <c r="AF53" s="64">
        <f t="shared" si="91"/>
        <v>0</v>
      </c>
      <c r="AG53" s="64">
        <f t="shared" si="91"/>
        <v>0</v>
      </c>
      <c r="AH53" s="64">
        <f t="shared" si="91"/>
        <v>0</v>
      </c>
      <c r="AI53" s="66">
        <f t="shared" si="91"/>
        <v>0</v>
      </c>
      <c r="AJ53" s="63">
        <f t="shared" si="91"/>
        <v>0</v>
      </c>
      <c r="AK53" s="64">
        <f t="shared" si="91"/>
        <v>0</v>
      </c>
      <c r="AL53" s="65">
        <f t="shared" si="91"/>
        <v>0</v>
      </c>
      <c r="AM53" s="66">
        <f t="shared" si="91"/>
        <v>0</v>
      </c>
      <c r="AN53" s="31" t="str">
        <f t="shared" si="134"/>
        <v>SimulationStorage,2,</v>
      </c>
      <c r="AO53" s="31" t="str">
        <f t="shared" si="135"/>
        <v>AnalysisStorage,1,</v>
      </c>
      <c r="AP53" s="31" t="str">
        <f t="shared" si="136"/>
        <v>LogRuleEvaluation,0,</v>
      </c>
      <c r="AQ53" s="31" t="str">
        <f t="shared" si="137"/>
        <v>ParallelSimulations,1,</v>
      </c>
      <c r="AR53" s="31" t="str">
        <f t="shared" si="138"/>
        <v>DurationStats,0,</v>
      </c>
      <c r="AS53" s="31" t="str">
        <f t="shared" si="139"/>
        <v>AnalysisThruStep,11,</v>
      </c>
      <c r="AT53" s="31" t="str">
        <f t="shared" si="140"/>
        <v>DontAbortOnErrorsThruStep,11,</v>
      </c>
      <c r="AU53" s="31" t="str">
        <f t="shared" si="141"/>
        <v>BypassValidFileChecks,1,</v>
      </c>
      <c r="AV53" s="31" t="str">
        <f t="shared" si="142"/>
        <v>BypassInputChecks,0,</v>
      </c>
      <c r="AW53" s="31" t="str">
        <f t="shared" si="143"/>
        <v>BypassUMLHChecks,0,</v>
      </c>
      <c r="AX53" s="31" t="str">
        <f t="shared" si="144"/>
        <v>BypassCheckSimRules,0,</v>
      </c>
      <c r="AY53" s="31" t="str">
        <f t="shared" si="145"/>
        <v>BypassCheckCodeRules,0,</v>
      </c>
      <c r="BA53" s="31" t="str">
        <f t="shared" si="146"/>
        <v>StoreBEMDetails,1,</v>
      </c>
      <c r="BB53" s="31" t="str">
        <f t="shared" si="147"/>
        <v>ModelRpt_ALL,1,</v>
      </c>
      <c r="BC53" s="31" t="str">
        <f t="shared" si="148"/>
        <v>BypassOpenStudio_all,0,</v>
      </c>
      <c r="BD53" s="31" t="str">
        <f t="shared" si="149"/>
        <v>BypassOpenStudio_zp,0,</v>
      </c>
      <c r="BE53" s="31" t="str">
        <f t="shared" si="150"/>
        <v>BypassOpenStudio_zb,0,</v>
      </c>
      <c r="BF53" s="31" t="str">
        <f t="shared" si="151"/>
        <v>BypassOpenStudio_ap,0,</v>
      </c>
      <c r="BG53" s="31" t="str">
        <f t="shared" si="152"/>
        <v>BypassOpenStudio_ab,0,</v>
      </c>
      <c r="BH53" s="31" t="str">
        <f t="shared" si="153"/>
        <v>BypassOpenStudio_zp,0,</v>
      </c>
      <c r="BI53" s="31" t="str">
        <f t="shared" si="154"/>
        <v>BypassOpenStudio_zb,0,</v>
      </c>
      <c r="BJ53" s="31" t="str">
        <f t="shared" si="155"/>
        <v>BypassOpenStudio_ap,0,</v>
      </c>
      <c r="BK53" s="31" t="str">
        <f t="shared" si="156"/>
        <v>BypassOpenStudio_ab,0</v>
      </c>
    </row>
    <row r="54" spans="1:65" x14ac:dyDescent="0.25">
      <c r="A54" s="39">
        <f t="shared" ref="A54:A56" si="157">L54</f>
        <v>0</v>
      </c>
      <c r="B54" s="27" t="str">
        <f t="shared" si="84"/>
        <v>OtherTests\OffLrg-PrkgLabKitchen.cibd</v>
      </c>
      <c r="C54" s="27" t="str">
        <f t="shared" si="85"/>
        <v>BatchOut_141103_r2722_OT\OffLrg-PrkgLabKitchen.cibd</v>
      </c>
      <c r="D54" s="27" t="str">
        <f t="shared" si="86"/>
        <v>BatchOut_141103_r2722_OT\XML\</v>
      </c>
      <c r="E54" s="9" t="str">
        <f t="shared" ref="E54:E56" si="158">M54</f>
        <v>OffLrg-PrkgLabKitchen</v>
      </c>
      <c r="F54" s="22"/>
      <c r="G54" s="29"/>
      <c r="H54" s="23" t="str">
        <f>IF(F54&gt;1,1,"")</f>
        <v/>
      </c>
      <c r="I54" s="9" t="s">
        <v>11</v>
      </c>
      <c r="J54" s="9" t="str">
        <f t="shared" ref="J54:J56" si="159">CONCATENATE(AN54,AO54,AP54,AQ54,AR54,AS54,AT54,AU54,AV54,AW54,AX54,AY54,AZ54,BA54,BB54,BC54,BD54,BE54,BF54,BG54,BH54,BI54,BJ54,BK54)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54" s="15" t="s">
        <v>1</v>
      </c>
      <c r="L54" s="36">
        <f t="shared" si="94"/>
        <v>0</v>
      </c>
      <c r="M54" s="32" t="str">
        <f t="shared" si="102"/>
        <v>OffLrg-PrkgLabKitchen</v>
      </c>
      <c r="N54" s="28" t="s">
        <v>180</v>
      </c>
      <c r="O54" s="57" t="str">
        <f t="shared" ref="O54:O55" si="160">N54</f>
        <v>OffLrg-PrkgLabKitchen</v>
      </c>
      <c r="P54" s="63">
        <f t="shared" ref="P54:P56" si="161">P53</f>
        <v>2</v>
      </c>
      <c r="Q54" s="65">
        <f t="shared" ref="Q54:Q56" si="162">Q53</f>
        <v>1</v>
      </c>
      <c r="R54" s="65">
        <f t="shared" ref="R54:R56" si="163">R53</f>
        <v>0</v>
      </c>
      <c r="S54" s="65">
        <f t="shared" ref="S54:S56" si="164">S53</f>
        <v>1</v>
      </c>
      <c r="T54" s="65">
        <f t="shared" ref="T54:T56" si="165">T53</f>
        <v>0</v>
      </c>
      <c r="U54" s="65">
        <f t="shared" ref="U54:U56" si="166">U53</f>
        <v>11</v>
      </c>
      <c r="V54" s="65">
        <f t="shared" ref="V54:V56" si="167">V53</f>
        <v>11</v>
      </c>
      <c r="W54" s="65">
        <f t="shared" ref="W54:W56" si="168">W53</f>
        <v>1</v>
      </c>
      <c r="X54" s="65">
        <f t="shared" ref="X54:X56" si="169">X53</f>
        <v>0</v>
      </c>
      <c r="Y54" s="65">
        <f t="shared" ref="Y54:Y56" si="170">Y53</f>
        <v>0</v>
      </c>
      <c r="Z54" s="65">
        <f t="shared" ref="Z54:Z56" si="171">Z53</f>
        <v>0</v>
      </c>
      <c r="AA54" s="65">
        <f t="shared" ref="AA54:AA56" si="172">AA53</f>
        <v>0</v>
      </c>
      <c r="AB54" s="65">
        <f t="shared" ref="AB54:AM56" si="173">AB53</f>
        <v>1</v>
      </c>
      <c r="AC54" s="65">
        <f t="shared" si="173"/>
        <v>1</v>
      </c>
      <c r="AD54" s="61">
        <f t="shared" si="173"/>
        <v>1</v>
      </c>
      <c r="AE54" s="63">
        <f t="shared" si="173"/>
        <v>0</v>
      </c>
      <c r="AF54" s="64">
        <f t="shared" si="173"/>
        <v>0</v>
      </c>
      <c r="AG54" s="64">
        <f t="shared" si="173"/>
        <v>0</v>
      </c>
      <c r="AH54" s="64">
        <f t="shared" si="173"/>
        <v>0</v>
      </c>
      <c r="AI54" s="66">
        <f t="shared" si="173"/>
        <v>0</v>
      </c>
      <c r="AJ54" s="63">
        <f t="shared" si="173"/>
        <v>0</v>
      </c>
      <c r="AK54" s="64">
        <f t="shared" si="173"/>
        <v>0</v>
      </c>
      <c r="AL54" s="65">
        <f t="shared" si="173"/>
        <v>0</v>
      </c>
      <c r="AM54" s="66">
        <f t="shared" si="173"/>
        <v>0</v>
      </c>
      <c r="AN54" s="31" t="str">
        <f t="shared" ref="AN54:AN56" si="174">P$12&amp;P54&amp;","</f>
        <v>SimulationStorage,2,</v>
      </c>
      <c r="AO54" s="31" t="str">
        <f t="shared" ref="AO54:AO56" si="175">Q$12&amp;Q54&amp;","</f>
        <v>AnalysisStorage,1,</v>
      </c>
      <c r="AP54" s="31" t="str">
        <f t="shared" ref="AP54:AP56" si="176">R$12&amp;R54&amp;","</f>
        <v>LogRuleEvaluation,0,</v>
      </c>
      <c r="AQ54" s="31" t="str">
        <f t="shared" ref="AQ54:AQ56" si="177">S$12&amp;S54&amp;","</f>
        <v>ParallelSimulations,1,</v>
      </c>
      <c r="AR54" s="31" t="str">
        <f t="shared" ref="AR54:AR56" si="178">T$12&amp;T54&amp;","</f>
        <v>DurationStats,0,</v>
      </c>
      <c r="AS54" s="31" t="str">
        <f t="shared" ref="AS54:AS56" si="179">U$12&amp;U54&amp;","</f>
        <v>AnalysisThruStep,11,</v>
      </c>
      <c r="AT54" s="31" t="str">
        <f t="shared" ref="AT54:AT56" si="180">V$12&amp;V54&amp;","</f>
        <v>DontAbortOnErrorsThruStep,11,</v>
      </c>
      <c r="AU54" s="31" t="str">
        <f t="shared" ref="AU54:AU56" si="181">W$12&amp;W54&amp;","</f>
        <v>BypassValidFileChecks,1,</v>
      </c>
      <c r="AV54" s="31" t="str">
        <f t="shared" ref="AV54:AV56" si="182">X$12&amp;X54&amp;","</f>
        <v>BypassInputChecks,0,</v>
      </c>
      <c r="AW54" s="31" t="str">
        <f t="shared" ref="AW54:AW56" si="183">Y$12&amp;Y54&amp;","</f>
        <v>BypassUMLHChecks,0,</v>
      </c>
      <c r="AX54" s="31" t="str">
        <f t="shared" ref="AX54:AX56" si="184">Z$12&amp;Z54&amp;","</f>
        <v>BypassCheckSimRules,0,</v>
      </c>
      <c r="AY54" s="31" t="str">
        <f t="shared" ref="AY54:AY56" si="185">AA$12&amp;AA54&amp;","</f>
        <v>BypassCheckCodeRules,0,</v>
      </c>
      <c r="BA54" s="31" t="str">
        <f t="shared" ref="BA54:BA56" si="186">AC$12&amp;AC54&amp;","</f>
        <v>StoreBEMDetails,1,</v>
      </c>
      <c r="BB54" s="31" t="str">
        <f t="shared" ref="BB54:BB56" si="187">AD$12&amp;AD54&amp;","</f>
        <v>ModelRpt_ALL,1,</v>
      </c>
      <c r="BC54" s="31" t="str">
        <f t="shared" ref="BC54:BC56" si="188">AE$12&amp;AE54&amp;","</f>
        <v>BypassOpenStudio_all,0,</v>
      </c>
      <c r="BD54" s="31" t="str">
        <f t="shared" ref="BD54:BD56" si="189">AF$12&amp;AF54&amp;","</f>
        <v>BypassOpenStudio_zp,0,</v>
      </c>
      <c r="BE54" s="31" t="str">
        <f t="shared" ref="BE54:BE56" si="190">AG$12&amp;AG54&amp;","</f>
        <v>BypassOpenStudio_zb,0,</v>
      </c>
      <c r="BF54" s="31" t="str">
        <f t="shared" ref="BF54:BF56" si="191">AH$12&amp;AH54&amp;","</f>
        <v>BypassOpenStudio_ap,0,</v>
      </c>
      <c r="BG54" s="31" t="str">
        <f t="shared" ref="BG54:BG56" si="192">AI$12&amp;AI54&amp;","</f>
        <v>BypassOpenStudio_ab,0,</v>
      </c>
      <c r="BH54" s="31" t="str">
        <f t="shared" ref="BH54:BH56" si="193">AJ$12&amp;AJ54&amp;","</f>
        <v>BypassOpenStudio_zp,0,</v>
      </c>
      <c r="BI54" s="31" t="str">
        <f t="shared" ref="BI54:BI56" si="194">AK$12&amp;AK54&amp;","</f>
        <v>BypassOpenStudio_zb,0,</v>
      </c>
      <c r="BJ54" s="31" t="str">
        <f t="shared" ref="BJ54:BJ56" si="195">AL$12&amp;AL54&amp;","</f>
        <v>BypassOpenStudio_ap,0,</v>
      </c>
      <c r="BK54" s="31" t="str">
        <f t="shared" ref="BK54:BK56" si="196">AM$12&amp;AM54</f>
        <v>BypassOpenStudio_ab,0</v>
      </c>
    </row>
    <row r="55" spans="1:65" x14ac:dyDescent="0.25">
      <c r="A55" s="39">
        <f t="shared" si="157"/>
        <v>0</v>
      </c>
      <c r="B55" s="27" t="str">
        <f t="shared" si="84"/>
        <v>OtherTests\OffLrg-PrkgLab.cibd</v>
      </c>
      <c r="C55" s="27" t="str">
        <f t="shared" si="85"/>
        <v>BatchOut_141103_r2722_OT\OffLrg-PrkgLab.cibd</v>
      </c>
      <c r="D55" s="27" t="str">
        <f t="shared" si="86"/>
        <v>BatchOut_141103_r2722_OT\XML\</v>
      </c>
      <c r="E55" s="9" t="str">
        <f t="shared" si="158"/>
        <v>OffLrg-PrkgLab</v>
      </c>
      <c r="F55" s="22"/>
      <c r="G55" s="29"/>
      <c r="H55" s="23"/>
      <c r="I55" s="9" t="s">
        <v>11</v>
      </c>
      <c r="J55" s="9" t="str">
        <f t="shared" si="159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55" s="15" t="s">
        <v>1</v>
      </c>
      <c r="L55" s="36">
        <f t="shared" si="94"/>
        <v>0</v>
      </c>
      <c r="M55" s="32" t="str">
        <f t="shared" si="102"/>
        <v>OffLrg-PrkgLab</v>
      </c>
      <c r="N55" s="32" t="s">
        <v>186</v>
      </c>
      <c r="O55" s="57" t="str">
        <f t="shared" si="160"/>
        <v>OffLrg-PrkgLab</v>
      </c>
      <c r="P55" s="63">
        <f t="shared" si="161"/>
        <v>2</v>
      </c>
      <c r="Q55" s="65">
        <f t="shared" si="162"/>
        <v>1</v>
      </c>
      <c r="R55" s="65">
        <f t="shared" si="163"/>
        <v>0</v>
      </c>
      <c r="S55" s="65">
        <f t="shared" si="164"/>
        <v>1</v>
      </c>
      <c r="T55" s="65">
        <f t="shared" si="165"/>
        <v>0</v>
      </c>
      <c r="U55" s="65">
        <f t="shared" si="166"/>
        <v>11</v>
      </c>
      <c r="V55" s="65">
        <f t="shared" si="167"/>
        <v>11</v>
      </c>
      <c r="W55" s="65">
        <f t="shared" si="168"/>
        <v>1</v>
      </c>
      <c r="X55" s="65">
        <f t="shared" si="169"/>
        <v>0</v>
      </c>
      <c r="Y55" s="65">
        <f t="shared" si="170"/>
        <v>0</v>
      </c>
      <c r="Z55" s="65">
        <f t="shared" si="171"/>
        <v>0</v>
      </c>
      <c r="AA55" s="65">
        <f t="shared" si="172"/>
        <v>0</v>
      </c>
      <c r="AB55" s="65">
        <f t="shared" si="173"/>
        <v>1</v>
      </c>
      <c r="AC55" s="65">
        <f t="shared" si="173"/>
        <v>1</v>
      </c>
      <c r="AD55" s="61">
        <f t="shared" si="173"/>
        <v>1</v>
      </c>
      <c r="AE55" s="63">
        <f t="shared" si="173"/>
        <v>0</v>
      </c>
      <c r="AF55" s="64">
        <f t="shared" si="173"/>
        <v>0</v>
      </c>
      <c r="AG55" s="64">
        <f t="shared" si="173"/>
        <v>0</v>
      </c>
      <c r="AH55" s="64">
        <f t="shared" si="173"/>
        <v>0</v>
      </c>
      <c r="AI55" s="66">
        <f t="shared" si="173"/>
        <v>0</v>
      </c>
      <c r="AJ55" s="63">
        <f t="shared" si="173"/>
        <v>0</v>
      </c>
      <c r="AK55" s="64">
        <f t="shared" si="173"/>
        <v>0</v>
      </c>
      <c r="AL55" s="65">
        <f t="shared" si="173"/>
        <v>0</v>
      </c>
      <c r="AM55" s="66">
        <f t="shared" si="173"/>
        <v>0</v>
      </c>
      <c r="AN55" s="31" t="str">
        <f t="shared" si="174"/>
        <v>SimulationStorage,2,</v>
      </c>
      <c r="AO55" s="31" t="str">
        <f t="shared" si="175"/>
        <v>AnalysisStorage,1,</v>
      </c>
      <c r="AP55" s="31" t="str">
        <f t="shared" si="176"/>
        <v>LogRuleEvaluation,0,</v>
      </c>
      <c r="AQ55" s="31" t="str">
        <f t="shared" si="177"/>
        <v>ParallelSimulations,1,</v>
      </c>
      <c r="AR55" s="31" t="str">
        <f t="shared" si="178"/>
        <v>DurationStats,0,</v>
      </c>
      <c r="AS55" s="31" t="str">
        <f t="shared" si="179"/>
        <v>AnalysisThruStep,11,</v>
      </c>
      <c r="AT55" s="31" t="str">
        <f t="shared" si="180"/>
        <v>DontAbortOnErrorsThruStep,11,</v>
      </c>
      <c r="AU55" s="31" t="str">
        <f t="shared" si="181"/>
        <v>BypassValidFileChecks,1,</v>
      </c>
      <c r="AV55" s="31" t="str">
        <f t="shared" si="182"/>
        <v>BypassInputChecks,0,</v>
      </c>
      <c r="AW55" s="31" t="str">
        <f t="shared" si="183"/>
        <v>BypassUMLHChecks,0,</v>
      </c>
      <c r="AX55" s="31" t="str">
        <f t="shared" si="184"/>
        <v>BypassCheckSimRules,0,</v>
      </c>
      <c r="AY55" s="31" t="str">
        <f t="shared" si="185"/>
        <v>BypassCheckCodeRules,0,</v>
      </c>
      <c r="BA55" s="31" t="str">
        <f t="shared" si="186"/>
        <v>StoreBEMDetails,1,</v>
      </c>
      <c r="BB55" s="31" t="str">
        <f t="shared" si="187"/>
        <v>ModelRpt_ALL,1,</v>
      </c>
      <c r="BC55" s="31" t="str">
        <f t="shared" si="188"/>
        <v>BypassOpenStudio_all,0,</v>
      </c>
      <c r="BD55" s="31" t="str">
        <f t="shared" si="189"/>
        <v>BypassOpenStudio_zp,0,</v>
      </c>
      <c r="BE55" s="31" t="str">
        <f t="shared" si="190"/>
        <v>BypassOpenStudio_zb,0,</v>
      </c>
      <c r="BF55" s="31" t="str">
        <f t="shared" si="191"/>
        <v>BypassOpenStudio_ap,0,</v>
      </c>
      <c r="BG55" s="31" t="str">
        <f t="shared" si="192"/>
        <v>BypassOpenStudio_ab,0,</v>
      </c>
      <c r="BH55" s="31" t="str">
        <f t="shared" si="193"/>
        <v>BypassOpenStudio_zp,0,</v>
      </c>
      <c r="BI55" s="31" t="str">
        <f t="shared" si="194"/>
        <v>BypassOpenStudio_zb,0,</v>
      </c>
      <c r="BJ55" s="31" t="str">
        <f t="shared" si="195"/>
        <v>BypassOpenStudio_ap,0,</v>
      </c>
      <c r="BK55" s="31" t="str">
        <f t="shared" si="196"/>
        <v>BypassOpenStudio_ab,0</v>
      </c>
    </row>
    <row r="56" spans="1:65" x14ac:dyDescent="0.25">
      <c r="A56" s="39">
        <f t="shared" si="157"/>
        <v>0</v>
      </c>
      <c r="B56" s="27" t="str">
        <f t="shared" si="84"/>
        <v>OtherTests\.cibd</v>
      </c>
      <c r="C56" s="27" t="str">
        <f t="shared" si="85"/>
        <v>BatchOut_141103_r2722_OT\.cibd</v>
      </c>
      <c r="D56" s="27" t="str">
        <f t="shared" si="86"/>
        <v>BatchOut_141103_r2722_OT\XML\</v>
      </c>
      <c r="E56" s="9" t="str">
        <f t="shared" si="158"/>
        <v/>
      </c>
      <c r="F56" s="22"/>
      <c r="G56" s="29"/>
      <c r="H56" s="23"/>
      <c r="I56" s="9" t="s">
        <v>11</v>
      </c>
      <c r="J56" s="9" t="str">
        <f t="shared" si="159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56" s="15" t="s">
        <v>1</v>
      </c>
      <c r="L56" s="36">
        <v>0</v>
      </c>
      <c r="M56" s="32" t="str">
        <f t="shared" ref="M56" si="197">LEFT(N56,6)&amp;IF(SUM(F56:H56)&gt;0,"_autosize","")</f>
        <v/>
      </c>
      <c r="N56" s="28"/>
      <c r="O56" s="57"/>
      <c r="P56" s="63">
        <f t="shared" si="161"/>
        <v>2</v>
      </c>
      <c r="Q56" s="65">
        <f t="shared" si="162"/>
        <v>1</v>
      </c>
      <c r="R56" s="65">
        <f t="shared" si="163"/>
        <v>0</v>
      </c>
      <c r="S56" s="65">
        <f t="shared" si="164"/>
        <v>1</v>
      </c>
      <c r="T56" s="65">
        <f t="shared" si="165"/>
        <v>0</v>
      </c>
      <c r="U56" s="65">
        <f t="shared" si="166"/>
        <v>11</v>
      </c>
      <c r="V56" s="65">
        <f t="shared" si="167"/>
        <v>11</v>
      </c>
      <c r="W56" s="65">
        <f t="shared" si="168"/>
        <v>1</v>
      </c>
      <c r="X56" s="65">
        <f t="shared" si="169"/>
        <v>0</v>
      </c>
      <c r="Y56" s="65">
        <f t="shared" si="170"/>
        <v>0</v>
      </c>
      <c r="Z56" s="65">
        <f t="shared" si="171"/>
        <v>0</v>
      </c>
      <c r="AA56" s="65">
        <f t="shared" si="172"/>
        <v>0</v>
      </c>
      <c r="AB56" s="65">
        <f t="shared" si="173"/>
        <v>1</v>
      </c>
      <c r="AC56" s="65">
        <f t="shared" si="173"/>
        <v>1</v>
      </c>
      <c r="AD56" s="61">
        <f t="shared" si="173"/>
        <v>1</v>
      </c>
      <c r="AE56" s="63">
        <f t="shared" si="173"/>
        <v>0</v>
      </c>
      <c r="AF56" s="64">
        <f t="shared" si="173"/>
        <v>0</v>
      </c>
      <c r="AG56" s="64">
        <f t="shared" si="173"/>
        <v>0</v>
      </c>
      <c r="AH56" s="64">
        <f t="shared" si="173"/>
        <v>0</v>
      </c>
      <c r="AI56" s="66">
        <f t="shared" si="173"/>
        <v>0</v>
      </c>
      <c r="AJ56" s="63">
        <f t="shared" si="173"/>
        <v>0</v>
      </c>
      <c r="AK56" s="64">
        <f t="shared" si="173"/>
        <v>0</v>
      </c>
      <c r="AL56" s="65">
        <f t="shared" si="173"/>
        <v>0</v>
      </c>
      <c r="AM56" s="66">
        <f t="shared" si="173"/>
        <v>0</v>
      </c>
      <c r="AN56" s="31" t="str">
        <f t="shared" si="174"/>
        <v>SimulationStorage,2,</v>
      </c>
      <c r="AO56" s="31" t="str">
        <f t="shared" si="175"/>
        <v>AnalysisStorage,1,</v>
      </c>
      <c r="AP56" s="31" t="str">
        <f t="shared" si="176"/>
        <v>LogRuleEvaluation,0,</v>
      </c>
      <c r="AQ56" s="31" t="str">
        <f t="shared" si="177"/>
        <v>ParallelSimulations,1,</v>
      </c>
      <c r="AR56" s="31" t="str">
        <f t="shared" si="178"/>
        <v>DurationStats,0,</v>
      </c>
      <c r="AS56" s="31" t="str">
        <f t="shared" si="179"/>
        <v>AnalysisThruStep,11,</v>
      </c>
      <c r="AT56" s="31" t="str">
        <f t="shared" si="180"/>
        <v>DontAbortOnErrorsThruStep,11,</v>
      </c>
      <c r="AU56" s="31" t="str">
        <f t="shared" si="181"/>
        <v>BypassValidFileChecks,1,</v>
      </c>
      <c r="AV56" s="31" t="str">
        <f t="shared" si="182"/>
        <v>BypassInputChecks,0,</v>
      </c>
      <c r="AW56" s="31" t="str">
        <f t="shared" si="183"/>
        <v>BypassUMLHChecks,0,</v>
      </c>
      <c r="AX56" s="31" t="str">
        <f t="shared" si="184"/>
        <v>BypassCheckSimRules,0,</v>
      </c>
      <c r="AY56" s="31" t="str">
        <f t="shared" si="185"/>
        <v>BypassCheckCodeRules,0,</v>
      </c>
      <c r="BA56" s="31" t="str">
        <f t="shared" si="186"/>
        <v>StoreBEMDetails,1,</v>
      </c>
      <c r="BB56" s="31" t="str">
        <f t="shared" si="187"/>
        <v>ModelRpt_ALL,1,</v>
      </c>
      <c r="BC56" s="31" t="str">
        <f t="shared" si="188"/>
        <v>BypassOpenStudio_all,0,</v>
      </c>
      <c r="BD56" s="31" t="str">
        <f t="shared" si="189"/>
        <v>BypassOpenStudio_zp,0,</v>
      </c>
      <c r="BE56" s="31" t="str">
        <f t="shared" si="190"/>
        <v>BypassOpenStudio_zb,0,</v>
      </c>
      <c r="BF56" s="31" t="str">
        <f t="shared" si="191"/>
        <v>BypassOpenStudio_ap,0,</v>
      </c>
      <c r="BG56" s="31" t="str">
        <f t="shared" si="192"/>
        <v>BypassOpenStudio_ab,0,</v>
      </c>
      <c r="BH56" s="31" t="str">
        <f t="shared" si="193"/>
        <v>BypassOpenStudio_zp,0,</v>
      </c>
      <c r="BI56" s="31" t="str">
        <f t="shared" si="194"/>
        <v>BypassOpenStudio_zb,0,</v>
      </c>
      <c r="BJ56" s="31" t="str">
        <f t="shared" si="195"/>
        <v>BypassOpenStudio_ap,0,</v>
      </c>
      <c r="BK56" s="31" t="str">
        <f t="shared" si="196"/>
        <v>BypassOpenStudio_ab,0</v>
      </c>
    </row>
    <row r="57" spans="1:65" x14ac:dyDescent="0.25">
      <c r="A57" s="39">
        <f t="shared" si="57"/>
        <v>0</v>
      </c>
      <c r="B57" s="27" t="str">
        <f t="shared" si="84"/>
        <v>OtherTests\.cibd</v>
      </c>
      <c r="C57" s="27" t="str">
        <f t="shared" si="85"/>
        <v>BatchOut_141103_r2722_OT\.cibd</v>
      </c>
      <c r="D57" s="27" t="str">
        <f t="shared" si="86"/>
        <v>BatchOut_141103_r2722_OT\XML\</v>
      </c>
      <c r="E57" s="9" t="str">
        <f t="shared" si="87"/>
        <v/>
      </c>
      <c r="F57" s="22"/>
      <c r="G57" s="29"/>
      <c r="H57" s="23"/>
      <c r="I57" s="9" t="s">
        <v>11</v>
      </c>
      <c r="J57" s="9" t="str">
        <f t="shared" si="58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57" s="15" t="s">
        <v>1</v>
      </c>
      <c r="L57" s="36">
        <v>0</v>
      </c>
      <c r="M57" s="32" t="str">
        <f t="shared" si="88"/>
        <v/>
      </c>
      <c r="N57" s="28"/>
      <c r="O57" s="57"/>
      <c r="P57" s="63">
        <f t="shared" ref="P57:AM57" si="198">P53</f>
        <v>2</v>
      </c>
      <c r="Q57" s="65">
        <f t="shared" si="198"/>
        <v>1</v>
      </c>
      <c r="R57" s="65">
        <f t="shared" si="198"/>
        <v>0</v>
      </c>
      <c r="S57" s="65">
        <f t="shared" si="198"/>
        <v>1</v>
      </c>
      <c r="T57" s="65">
        <f t="shared" si="198"/>
        <v>0</v>
      </c>
      <c r="U57" s="65">
        <f t="shared" si="198"/>
        <v>11</v>
      </c>
      <c r="V57" s="65">
        <f t="shared" si="198"/>
        <v>11</v>
      </c>
      <c r="W57" s="65">
        <f t="shared" si="198"/>
        <v>1</v>
      </c>
      <c r="X57" s="65">
        <f t="shared" si="198"/>
        <v>0</v>
      </c>
      <c r="Y57" s="65">
        <f t="shared" si="198"/>
        <v>0</v>
      </c>
      <c r="Z57" s="65">
        <f t="shared" si="198"/>
        <v>0</v>
      </c>
      <c r="AA57" s="65">
        <f t="shared" si="198"/>
        <v>0</v>
      </c>
      <c r="AB57" s="65">
        <f t="shared" si="198"/>
        <v>1</v>
      </c>
      <c r="AC57" s="65">
        <f t="shared" si="198"/>
        <v>1</v>
      </c>
      <c r="AD57" s="61">
        <f t="shared" si="198"/>
        <v>1</v>
      </c>
      <c r="AE57" s="63">
        <f t="shared" si="198"/>
        <v>0</v>
      </c>
      <c r="AF57" s="64">
        <f t="shared" si="198"/>
        <v>0</v>
      </c>
      <c r="AG57" s="64">
        <f t="shared" si="198"/>
        <v>0</v>
      </c>
      <c r="AH57" s="64">
        <f t="shared" si="198"/>
        <v>0</v>
      </c>
      <c r="AI57" s="66">
        <f t="shared" si="198"/>
        <v>0</v>
      </c>
      <c r="AJ57" s="63">
        <f t="shared" si="198"/>
        <v>0</v>
      </c>
      <c r="AK57" s="64">
        <f t="shared" si="198"/>
        <v>0</v>
      </c>
      <c r="AL57" s="65">
        <f t="shared" si="198"/>
        <v>0</v>
      </c>
      <c r="AM57" s="66">
        <f t="shared" si="198"/>
        <v>0</v>
      </c>
      <c r="AN57" s="31" t="str">
        <f t="shared" si="61"/>
        <v>SimulationStorage,2,</v>
      </c>
      <c r="AO57" s="31" t="str">
        <f t="shared" si="62"/>
        <v>AnalysisStorage,1,</v>
      </c>
      <c r="AP57" s="31" t="str">
        <f t="shared" si="63"/>
        <v>LogRuleEvaluation,0,</v>
      </c>
      <c r="AQ57" s="31" t="str">
        <f t="shared" si="64"/>
        <v>ParallelSimulations,1,</v>
      </c>
      <c r="AR57" s="31" t="str">
        <f t="shared" si="65"/>
        <v>DurationStats,0,</v>
      </c>
      <c r="AS57" s="31" t="str">
        <f t="shared" si="66"/>
        <v>AnalysisThruStep,11,</v>
      </c>
      <c r="AT57" s="31" t="str">
        <f t="shared" si="67"/>
        <v>DontAbortOnErrorsThruStep,11,</v>
      </c>
      <c r="AU57" s="31" t="str">
        <f t="shared" si="68"/>
        <v>BypassValidFileChecks,1,</v>
      </c>
      <c r="AV57" s="31" t="str">
        <f t="shared" si="69"/>
        <v>BypassInputChecks,0,</v>
      </c>
      <c r="AW57" s="31" t="str">
        <f t="shared" si="70"/>
        <v>BypassUMLHChecks,0,</v>
      </c>
      <c r="AX57" s="31" t="str">
        <f t="shared" si="71"/>
        <v>BypassCheckSimRules,0,</v>
      </c>
      <c r="AY57" s="31" t="str">
        <f t="shared" si="72"/>
        <v>BypassCheckCodeRules,0,</v>
      </c>
      <c r="BA57" s="31" t="str">
        <f t="shared" si="73"/>
        <v>StoreBEMDetails,1,</v>
      </c>
      <c r="BB57" s="31" t="str">
        <f t="shared" si="74"/>
        <v>ModelRpt_ALL,1,</v>
      </c>
      <c r="BC57" s="31" t="str">
        <f t="shared" si="75"/>
        <v>BypassOpenStudio_all,0,</v>
      </c>
      <c r="BD57" s="31" t="str">
        <f t="shared" si="76"/>
        <v>BypassOpenStudio_zp,0,</v>
      </c>
      <c r="BE57" s="31" t="str">
        <f t="shared" si="77"/>
        <v>BypassOpenStudio_zb,0,</v>
      </c>
      <c r="BF57" s="31" t="str">
        <f t="shared" si="78"/>
        <v>BypassOpenStudio_ap,0,</v>
      </c>
      <c r="BG57" s="31" t="str">
        <f t="shared" si="79"/>
        <v>BypassOpenStudio_ab,0,</v>
      </c>
      <c r="BH57" s="31" t="str">
        <f t="shared" si="80"/>
        <v>BypassOpenStudio_zp,0,</v>
      </c>
      <c r="BI57" s="31" t="str">
        <f t="shared" si="81"/>
        <v>BypassOpenStudio_zb,0,</v>
      </c>
      <c r="BJ57" s="31" t="str">
        <f t="shared" si="82"/>
        <v>BypassOpenStudio_ap,0,</v>
      </c>
      <c r="BK57" s="31" t="str">
        <f t="shared" si="83"/>
        <v>BypassOpenStudio_ab,0</v>
      </c>
    </row>
    <row r="58" spans="1:65" customFormat="1" x14ac:dyDescent="0.25">
      <c r="A58" t="s">
        <v>1</v>
      </c>
      <c r="K58" s="15"/>
      <c r="L58" s="5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</row>
    <row r="59" spans="1:65" x14ac:dyDescent="0.25">
      <c r="A59" s="1" t="s">
        <v>1</v>
      </c>
      <c r="B59"/>
      <c r="C59"/>
      <c r="D59" s="30"/>
      <c r="E59" s="16"/>
      <c r="F59" s="16"/>
      <c r="G59" s="16"/>
      <c r="H59" s="16"/>
      <c r="K59" s="15"/>
      <c r="L59" s="36" t="s">
        <v>188</v>
      </c>
      <c r="M59" t="s">
        <v>187</v>
      </c>
    </row>
    <row r="60" spans="1:65" x14ac:dyDescent="0.25">
      <c r="A60" s="1" t="s">
        <v>1</v>
      </c>
      <c r="B60"/>
      <c r="C60"/>
      <c r="D60" s="30"/>
      <c r="K60" s="15"/>
      <c r="L60" s="37" t="s">
        <v>45</v>
      </c>
      <c r="M60" s="53">
        <f>M7</f>
        <v>141103</v>
      </c>
    </row>
    <row r="61" spans="1:65" x14ac:dyDescent="0.25">
      <c r="A61" s="1" t="s">
        <v>1</v>
      </c>
      <c r="B61"/>
      <c r="C61"/>
      <c r="D61" s="30"/>
      <c r="K61" s="15"/>
      <c r="L61" s="14" t="s">
        <v>46</v>
      </c>
      <c r="M61" s="53" t="str">
        <f>M8</f>
        <v>r2722</v>
      </c>
      <c r="N61" s="52"/>
    </row>
    <row r="62" spans="1:65" x14ac:dyDescent="0.25">
      <c r="A62" s="1" t="s">
        <v>1</v>
      </c>
      <c r="B62"/>
      <c r="C62"/>
      <c r="D62" s="30"/>
      <c r="E62" s="30"/>
      <c r="F62" s="30"/>
      <c r="G62" s="30"/>
      <c r="H62" s="30"/>
      <c r="I62" s="26"/>
      <c r="K62" s="15"/>
      <c r="L62" s="35" t="s">
        <v>39</v>
      </c>
      <c r="M62" s="54" t="str">
        <f>M9</f>
        <v>BatchResults_141103_r2722.csv</v>
      </c>
      <c r="N62" s="1" t="s">
        <v>48</v>
      </c>
    </row>
    <row r="63" spans="1:65" x14ac:dyDescent="0.25">
      <c r="A63" s="1" t="s">
        <v>1</v>
      </c>
      <c r="K63" s="15"/>
      <c r="L63" s="14" t="s">
        <v>16</v>
      </c>
      <c r="M63" s="28" t="s">
        <v>53</v>
      </c>
      <c r="N63" s="1" t="s">
        <v>47</v>
      </c>
      <c r="AE63" s="82"/>
      <c r="AF63" s="82"/>
      <c r="AG63" s="82"/>
      <c r="AH63" s="82"/>
      <c r="AI63" s="82"/>
      <c r="AJ63" s="82"/>
      <c r="AK63" s="82"/>
      <c r="AL63" s="82"/>
      <c r="AM63" s="82"/>
    </row>
    <row r="64" spans="1:65" x14ac:dyDescent="0.25">
      <c r="A64" s="1" t="s">
        <v>1</v>
      </c>
      <c r="K64" s="15"/>
      <c r="L64" s="14" t="s">
        <v>17</v>
      </c>
      <c r="M64" s="54" t="str">
        <f>"BatchOut"&amp;"_"&amp;M60&amp;"_"&amp;M61&amp;"_"&amp;L59&amp;"\"</f>
        <v>BatchOut_141103_r2722_RIc\</v>
      </c>
      <c r="N64" s="1" t="s">
        <v>47</v>
      </c>
    </row>
    <row r="65" spans="1:65" x14ac:dyDescent="0.25">
      <c r="A65" s="1" t="s">
        <v>1</v>
      </c>
      <c r="K65" s="15"/>
      <c r="L65" s="14" t="s">
        <v>42</v>
      </c>
      <c r="M65" s="54" t="str">
        <f>M64&amp;"XML\"</f>
        <v>BatchOut_141103_r2722_RIc\XML\</v>
      </c>
      <c r="N65" s="1" t="s">
        <v>47</v>
      </c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</row>
    <row r="66" spans="1:65" s="46" customFormat="1" x14ac:dyDescent="0.25">
      <c r="A66" s="12" t="s">
        <v>1</v>
      </c>
      <c r="B66" s="8"/>
      <c r="C66" s="8"/>
      <c r="D66" s="8"/>
      <c r="E66" s="8"/>
      <c r="F66" s="19"/>
      <c r="G66" s="21"/>
      <c r="H66" s="20"/>
      <c r="I66" s="8"/>
      <c r="J66" s="8"/>
      <c r="K66" s="15"/>
      <c r="L66" s="42"/>
      <c r="M66" s="43"/>
      <c r="N66" s="40"/>
      <c r="O66" s="40"/>
      <c r="P66" s="56"/>
      <c r="Q66" s="56"/>
      <c r="R66" s="44"/>
      <c r="S66" s="44"/>
      <c r="T66" s="44"/>
      <c r="U66" s="44"/>
      <c r="V66" s="45"/>
      <c r="W66" s="44"/>
      <c r="X66" s="44"/>
      <c r="Y66" s="44"/>
      <c r="Z66" s="44"/>
      <c r="AA66" s="44"/>
      <c r="AB66" s="44"/>
      <c r="AC66" s="44"/>
      <c r="AD66" s="45"/>
      <c r="AE66" s="43"/>
      <c r="AF66" s="43"/>
      <c r="AG66" s="43"/>
      <c r="AH66" s="43"/>
      <c r="AI66" s="43"/>
      <c r="AJ66" s="43"/>
      <c r="AK66" s="43"/>
      <c r="AL66" s="43"/>
      <c r="AM66" s="43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x14ac:dyDescent="0.25">
      <c r="A67" s="39">
        <f t="shared" ref="A67:A82" si="199">L67</f>
        <v>0</v>
      </c>
      <c r="B67" s="27" t="str">
        <f>M$63&amp;N67&amp;"\"&amp;N67&amp;".cibd"</f>
        <v>RulesetImplementationTests\020006-OffSml-Run01\020006-OffSml-Run01.cibd</v>
      </c>
      <c r="C67" s="27" t="str">
        <f xml:space="preserve"> M$64 &amp; O67 &amp; ".cibd"</f>
        <v>BatchOut_141103_r2722_RIc\020006-OffSml-Run01.cibd</v>
      </c>
      <c r="D67" s="27" t="str">
        <f>$M$65</f>
        <v>BatchOut_141103_r2722_RIc\XML\</v>
      </c>
      <c r="E67" s="9" t="str">
        <f>M67</f>
        <v>020006-Run01</v>
      </c>
      <c r="F67" s="22"/>
      <c r="G67" s="29"/>
      <c r="H67" s="23" t="str">
        <f>IF(F67&gt;1,1,"")</f>
        <v/>
      </c>
      <c r="I67" s="9" t="s">
        <v>11</v>
      </c>
      <c r="J67" s="9" t="str">
        <f t="shared" ref="J67:J95" si="200">CONCATENATE(AN67,AO67,AP67,AQ67,AR67,AS67,AT67,AU67,AV67,AW67,AX67,AY67,AZ67,BA67,BB67,BC67,BD67,BE67,BF67,BG67,BH67,BI67,BJ67,BK67)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67" s="15" t="s">
        <v>1</v>
      </c>
      <c r="L67" s="36">
        <v>0</v>
      </c>
      <c r="M67" s="32" t="str">
        <f>LEFT(N67,SEARCH("-",N67))&amp;RIGHT(N67,5)</f>
        <v>020006-Run01</v>
      </c>
      <c r="N67" s="28" t="s">
        <v>126</v>
      </c>
      <c r="O67" s="57" t="str">
        <f t="shared" ref="O67:O79" si="201">N67</f>
        <v>020006-OffSml-Run01</v>
      </c>
      <c r="P67" s="72">
        <f t="shared" ref="P67:AM67" si="202">P16</f>
        <v>2</v>
      </c>
      <c r="Q67" s="73">
        <f t="shared" si="202"/>
        <v>1</v>
      </c>
      <c r="R67" s="73">
        <f t="shared" si="202"/>
        <v>0</v>
      </c>
      <c r="S67" s="73">
        <f t="shared" si="202"/>
        <v>1</v>
      </c>
      <c r="T67" s="73">
        <f t="shared" si="202"/>
        <v>0</v>
      </c>
      <c r="U67" s="73">
        <f t="shared" si="202"/>
        <v>11</v>
      </c>
      <c r="V67" s="73">
        <f t="shared" si="202"/>
        <v>11</v>
      </c>
      <c r="W67" s="73">
        <f t="shared" si="202"/>
        <v>1</v>
      </c>
      <c r="X67" s="73">
        <f t="shared" si="202"/>
        <v>0</v>
      </c>
      <c r="Y67" s="73">
        <f t="shared" si="202"/>
        <v>0</v>
      </c>
      <c r="Z67" s="73">
        <f t="shared" si="202"/>
        <v>0</v>
      </c>
      <c r="AA67" s="73">
        <f t="shared" si="202"/>
        <v>0</v>
      </c>
      <c r="AB67" s="73">
        <f t="shared" si="202"/>
        <v>1</v>
      </c>
      <c r="AC67" s="73">
        <f t="shared" si="202"/>
        <v>1</v>
      </c>
      <c r="AD67" s="74">
        <f t="shared" si="202"/>
        <v>1</v>
      </c>
      <c r="AE67" s="72">
        <f t="shared" si="202"/>
        <v>0</v>
      </c>
      <c r="AF67" s="75">
        <f t="shared" si="202"/>
        <v>0</v>
      </c>
      <c r="AG67" s="75">
        <f t="shared" si="202"/>
        <v>0</v>
      </c>
      <c r="AH67" s="73">
        <f t="shared" si="202"/>
        <v>0</v>
      </c>
      <c r="AI67" s="76">
        <f t="shared" si="202"/>
        <v>0</v>
      </c>
      <c r="AJ67" s="72">
        <f t="shared" si="202"/>
        <v>0</v>
      </c>
      <c r="AK67" s="75">
        <f t="shared" si="202"/>
        <v>0</v>
      </c>
      <c r="AL67" s="73">
        <f t="shared" si="202"/>
        <v>0</v>
      </c>
      <c r="AM67" s="76">
        <f t="shared" si="202"/>
        <v>0</v>
      </c>
      <c r="AN67" s="31" t="str">
        <f t="shared" ref="AN67:AN95" si="203">P$12&amp;P67&amp;","</f>
        <v>SimulationStorage,2,</v>
      </c>
      <c r="AO67" s="31" t="str">
        <f t="shared" ref="AO67:AO95" si="204">Q$12&amp;Q67&amp;","</f>
        <v>AnalysisStorage,1,</v>
      </c>
      <c r="AP67" s="31" t="str">
        <f t="shared" ref="AP67:AP95" si="205">R$12&amp;R67&amp;","</f>
        <v>LogRuleEvaluation,0,</v>
      </c>
      <c r="AQ67" s="31" t="str">
        <f t="shared" ref="AQ67:AQ95" si="206">S$12&amp;S67&amp;","</f>
        <v>ParallelSimulations,1,</v>
      </c>
      <c r="AR67" s="31" t="str">
        <f t="shared" ref="AR67:AR95" si="207">T$12&amp;T67&amp;","</f>
        <v>DurationStats,0,</v>
      </c>
      <c r="AS67" s="31" t="str">
        <f t="shared" ref="AS67:AS95" si="208">U$12&amp;U67&amp;","</f>
        <v>AnalysisThruStep,11,</v>
      </c>
      <c r="AT67" s="31" t="str">
        <f t="shared" ref="AT67:AT95" si="209">V$12&amp;V67&amp;","</f>
        <v>DontAbortOnErrorsThruStep,11,</v>
      </c>
      <c r="AU67" s="31" t="str">
        <f t="shared" ref="AU67:AU95" si="210">W$12&amp;W67&amp;","</f>
        <v>BypassValidFileChecks,1,</v>
      </c>
      <c r="AV67" s="31" t="str">
        <f t="shared" ref="AV67:AV95" si="211">X$12&amp;X67&amp;","</f>
        <v>BypassInputChecks,0,</v>
      </c>
      <c r="AW67" s="31" t="str">
        <f t="shared" ref="AW67:AW95" si="212">Y$12&amp;Y67&amp;","</f>
        <v>BypassUMLHChecks,0,</v>
      </c>
      <c r="AX67" s="31" t="str">
        <f t="shared" ref="AX67:AX95" si="213">Z$12&amp;Z67&amp;","</f>
        <v>BypassCheckSimRules,0,</v>
      </c>
      <c r="AY67" s="31" t="str">
        <f t="shared" ref="AY67:AY95" si="214">AA$12&amp;AA67&amp;","</f>
        <v>BypassCheckCodeRules,0,</v>
      </c>
      <c r="BA67" s="31" t="str">
        <f t="shared" ref="BA67:BA95" si="215">AC$12&amp;AC67&amp;","</f>
        <v>StoreBEMDetails,1,</v>
      </c>
      <c r="BB67" s="31" t="str">
        <f t="shared" ref="BB67:BB95" si="216">AD$12&amp;AD67&amp;","</f>
        <v>ModelRpt_ALL,1,</v>
      </c>
      <c r="BC67" s="31" t="str">
        <f t="shared" ref="BC67:BC95" si="217">AE$12&amp;AE67&amp;","</f>
        <v>BypassOpenStudio_all,0,</v>
      </c>
      <c r="BD67" s="31" t="str">
        <f t="shared" ref="BD67:BD95" si="218">AF$12&amp;AF67&amp;","</f>
        <v>BypassOpenStudio_zp,0,</v>
      </c>
      <c r="BE67" s="31" t="str">
        <f t="shared" ref="BE67:BE95" si="219">AG$12&amp;AG67&amp;","</f>
        <v>BypassOpenStudio_zb,0,</v>
      </c>
      <c r="BF67" s="31" t="str">
        <f t="shared" ref="BF67:BF95" si="220">AH$12&amp;AH67&amp;","</f>
        <v>BypassOpenStudio_ap,0,</v>
      </c>
      <c r="BG67" s="31" t="str">
        <f t="shared" ref="BG67:BG95" si="221">AI$12&amp;AI67&amp;","</f>
        <v>BypassOpenStudio_ab,0,</v>
      </c>
      <c r="BH67" s="31" t="str">
        <f t="shared" ref="BH67:BH95" si="222">AJ$12&amp;AJ67&amp;","</f>
        <v>BypassOpenStudio_zp,0,</v>
      </c>
      <c r="BI67" s="31" t="str">
        <f t="shared" ref="BI67:BI95" si="223">AK$12&amp;AK67&amp;","</f>
        <v>BypassOpenStudio_zb,0,</v>
      </c>
      <c r="BJ67" s="31" t="str">
        <f t="shared" ref="BJ67:BJ95" si="224">AL$12&amp;AL67&amp;","</f>
        <v>BypassOpenStudio_ap,0,</v>
      </c>
      <c r="BK67" s="31" t="str">
        <f t="shared" ref="BK67:BK95" si="225">AM$12&amp;AM67</f>
        <v>BypassOpenStudio_ab,0</v>
      </c>
    </row>
    <row r="68" spans="1:65" x14ac:dyDescent="0.25">
      <c r="A68" s="39">
        <f t="shared" si="199"/>
        <v>0</v>
      </c>
      <c r="B68" s="27" t="str">
        <f t="shared" ref="B68:B82" si="226">M$63&amp;N68&amp;"\"&amp;N68&amp;".cibd"</f>
        <v>RulesetImplementationTests\020015-OffSml-Run02\020015-OffSml-Run02.cibd</v>
      </c>
      <c r="C68" s="27" t="str">
        <f t="shared" ref="C68:C82" si="227" xml:space="preserve"> M$64 &amp; O68 &amp; ".cibd"</f>
        <v>BatchOut_141103_r2722_RIc\020015-OffSml-Run02.cibd</v>
      </c>
      <c r="D68" s="27" t="str">
        <f t="shared" ref="D68:D99" si="228">$M$65</f>
        <v>BatchOut_141103_r2722_RIc\XML\</v>
      </c>
      <c r="E68" s="9" t="str">
        <f t="shared" ref="E68:E82" si="229">M68</f>
        <v>020015-Run02</v>
      </c>
      <c r="F68" s="22"/>
      <c r="G68" s="29"/>
      <c r="H68" s="23" t="str">
        <f>IF(F68&gt;1,1,"")</f>
        <v/>
      </c>
      <c r="I68" s="9" t="s">
        <v>11</v>
      </c>
      <c r="J68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68" s="15" t="s">
        <v>1</v>
      </c>
      <c r="L68" s="36">
        <f>L67</f>
        <v>0</v>
      </c>
      <c r="M68" s="32" t="str">
        <f>LEFT(N68,SEARCH("-",N68))&amp;RIGHT(N68,5)</f>
        <v>020015-Run02</v>
      </c>
      <c r="N68" s="28" t="s">
        <v>127</v>
      </c>
      <c r="O68" s="57" t="str">
        <f t="shared" si="201"/>
        <v>020015-OffSml-Run02</v>
      </c>
      <c r="P68" s="63">
        <f>P67</f>
        <v>2</v>
      </c>
      <c r="Q68" s="65">
        <f t="shared" ref="Q68" si="230">Q67</f>
        <v>1</v>
      </c>
      <c r="R68" s="65">
        <f t="shared" ref="R68" si="231">R67</f>
        <v>0</v>
      </c>
      <c r="S68" s="65">
        <f t="shared" ref="S68" si="232">S67</f>
        <v>1</v>
      </c>
      <c r="T68" s="65">
        <f t="shared" ref="T68" si="233">T67</f>
        <v>0</v>
      </c>
      <c r="U68" s="65">
        <f>U67</f>
        <v>11</v>
      </c>
      <c r="V68" s="65">
        <v>11</v>
      </c>
      <c r="W68" s="65">
        <f>W67</f>
        <v>1</v>
      </c>
      <c r="X68" s="65">
        <f t="shared" ref="X68:Y68" si="234">X67</f>
        <v>0</v>
      </c>
      <c r="Y68" s="65">
        <f t="shared" si="234"/>
        <v>0</v>
      </c>
      <c r="Z68" s="65">
        <f>Z67</f>
        <v>0</v>
      </c>
      <c r="AA68" s="65">
        <f>AA67</f>
        <v>0</v>
      </c>
      <c r="AB68" s="65">
        <f>AB67</f>
        <v>1</v>
      </c>
      <c r="AC68" s="65">
        <f t="shared" ref="AC68:AC99" si="235">AC67</f>
        <v>1</v>
      </c>
      <c r="AD68" s="61">
        <v>1</v>
      </c>
      <c r="AE68" s="63">
        <f>AE67</f>
        <v>0</v>
      </c>
      <c r="AF68" s="64">
        <f>AF67</f>
        <v>0</v>
      </c>
      <c r="AG68" s="64">
        <f t="shared" ref="AG68" si="236">AG67</f>
        <v>0</v>
      </c>
      <c r="AH68" s="64">
        <f t="shared" ref="AH68:AI68" si="237">AH67</f>
        <v>0</v>
      </c>
      <c r="AI68" s="66">
        <f t="shared" si="237"/>
        <v>0</v>
      </c>
      <c r="AJ68" s="63">
        <f>AJ67</f>
        <v>0</v>
      </c>
      <c r="AK68" s="64">
        <f>AK67</f>
        <v>0</v>
      </c>
      <c r="AL68" s="65">
        <f t="shared" ref="AL68:AM68" si="238">AL67</f>
        <v>0</v>
      </c>
      <c r="AM68" s="66">
        <f t="shared" si="238"/>
        <v>0</v>
      </c>
      <c r="AN68" s="31" t="str">
        <f t="shared" si="203"/>
        <v>SimulationStorage,2,</v>
      </c>
      <c r="AO68" s="31" t="str">
        <f t="shared" si="204"/>
        <v>AnalysisStorage,1,</v>
      </c>
      <c r="AP68" s="31" t="str">
        <f t="shared" si="205"/>
        <v>LogRuleEvaluation,0,</v>
      </c>
      <c r="AQ68" s="31" t="str">
        <f t="shared" si="206"/>
        <v>ParallelSimulations,1,</v>
      </c>
      <c r="AR68" s="31" t="str">
        <f t="shared" si="207"/>
        <v>DurationStats,0,</v>
      </c>
      <c r="AS68" s="31" t="str">
        <f t="shared" si="208"/>
        <v>AnalysisThruStep,11,</v>
      </c>
      <c r="AT68" s="31" t="str">
        <f t="shared" si="209"/>
        <v>DontAbortOnErrorsThruStep,11,</v>
      </c>
      <c r="AU68" s="31" t="str">
        <f t="shared" si="210"/>
        <v>BypassValidFileChecks,1,</v>
      </c>
      <c r="AV68" s="31" t="str">
        <f t="shared" si="211"/>
        <v>BypassInputChecks,0,</v>
      </c>
      <c r="AW68" s="31" t="str">
        <f t="shared" si="212"/>
        <v>BypassUMLHChecks,0,</v>
      </c>
      <c r="AX68" s="31" t="str">
        <f t="shared" si="213"/>
        <v>BypassCheckSimRules,0,</v>
      </c>
      <c r="AY68" s="31" t="str">
        <f t="shared" si="214"/>
        <v>BypassCheckCodeRules,0,</v>
      </c>
      <c r="BA68" s="31" t="str">
        <f t="shared" si="215"/>
        <v>StoreBEMDetails,1,</v>
      </c>
      <c r="BB68" s="31" t="str">
        <f t="shared" si="216"/>
        <v>ModelRpt_ALL,1,</v>
      </c>
      <c r="BC68" s="31" t="str">
        <f t="shared" si="217"/>
        <v>BypassOpenStudio_all,0,</v>
      </c>
      <c r="BD68" s="31" t="str">
        <f t="shared" si="218"/>
        <v>BypassOpenStudio_zp,0,</v>
      </c>
      <c r="BE68" s="31" t="str">
        <f t="shared" si="219"/>
        <v>BypassOpenStudio_zb,0,</v>
      </c>
      <c r="BF68" s="31" t="str">
        <f t="shared" si="220"/>
        <v>BypassOpenStudio_ap,0,</v>
      </c>
      <c r="BG68" s="31" t="str">
        <f t="shared" si="221"/>
        <v>BypassOpenStudio_ab,0,</v>
      </c>
      <c r="BH68" s="31" t="str">
        <f t="shared" si="222"/>
        <v>BypassOpenStudio_zp,0,</v>
      </c>
      <c r="BI68" s="31" t="str">
        <f t="shared" si="223"/>
        <v>BypassOpenStudio_zb,0,</v>
      </c>
      <c r="BJ68" s="31" t="str">
        <f t="shared" si="224"/>
        <v>BypassOpenStudio_ap,0,</v>
      </c>
      <c r="BK68" s="31" t="str">
        <f t="shared" si="225"/>
        <v>BypassOpenStudio_ab,0</v>
      </c>
    </row>
    <row r="69" spans="1:65" x14ac:dyDescent="0.25">
      <c r="A69" s="39">
        <f t="shared" si="199"/>
        <v>0</v>
      </c>
      <c r="B69" s="27" t="str">
        <f t="shared" si="226"/>
        <v>RulesetImplementationTests\070015-HotSml-Run03\070015-HotSml-Run03.cibd</v>
      </c>
      <c r="C69" s="27" t="str">
        <f t="shared" si="227"/>
        <v>BatchOut_141103_r2722_RIc\070015-HotSml-Run03.cibd</v>
      </c>
      <c r="D69" s="27" t="str">
        <f t="shared" si="228"/>
        <v>BatchOut_141103_r2722_RIc\XML\</v>
      </c>
      <c r="E69" s="9" t="str">
        <f t="shared" si="229"/>
        <v>070015-Run03</v>
      </c>
      <c r="F69" s="22"/>
      <c r="G69" s="29"/>
      <c r="H69" s="23" t="str">
        <f>IF(F69&gt;1,1,"")</f>
        <v/>
      </c>
      <c r="I69" s="9" t="s">
        <v>11</v>
      </c>
      <c r="J69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69" s="15" t="s">
        <v>1</v>
      </c>
      <c r="L69" s="36">
        <f t="shared" ref="L69:L99" si="239">L68</f>
        <v>0</v>
      </c>
      <c r="M69" s="32" t="str">
        <f>LEFT(N69,SEARCH("-",N69))&amp;RIGHT(N69,5)</f>
        <v>070015-Run03</v>
      </c>
      <c r="N69" s="28" t="s">
        <v>128</v>
      </c>
      <c r="O69" s="57" t="str">
        <f t="shared" si="201"/>
        <v>070015-HotSml-Run03</v>
      </c>
      <c r="P69" s="63">
        <f t="shared" ref="P69:P99" si="240">P68</f>
        <v>2</v>
      </c>
      <c r="Q69" s="65">
        <f t="shared" ref="Q69:Q99" si="241">Q68</f>
        <v>1</v>
      </c>
      <c r="R69" s="65">
        <f t="shared" ref="R69:R99" si="242">R68</f>
        <v>0</v>
      </c>
      <c r="S69" s="65">
        <f t="shared" ref="S69:S99" si="243">S68</f>
        <v>1</v>
      </c>
      <c r="T69" s="65">
        <f t="shared" ref="T69:T99" si="244">T68</f>
        <v>0</v>
      </c>
      <c r="U69" s="65">
        <f t="shared" ref="U69:U99" si="245">U68</f>
        <v>11</v>
      </c>
      <c r="V69" s="65">
        <v>11</v>
      </c>
      <c r="W69" s="65">
        <f t="shared" ref="W69:Y95" si="246">W68</f>
        <v>1</v>
      </c>
      <c r="X69" s="65">
        <f t="shared" si="246"/>
        <v>0</v>
      </c>
      <c r="Y69" s="65">
        <f t="shared" si="246"/>
        <v>0</v>
      </c>
      <c r="Z69" s="65">
        <f t="shared" ref="Z69:AB96" si="247">Z68</f>
        <v>0</v>
      </c>
      <c r="AA69" s="65">
        <f t="shared" ref="AA69:AB95" si="248">AA68</f>
        <v>0</v>
      </c>
      <c r="AB69" s="65">
        <f t="shared" si="248"/>
        <v>1</v>
      </c>
      <c r="AC69" s="65">
        <f t="shared" si="235"/>
        <v>1</v>
      </c>
      <c r="AD69" s="61">
        <v>1</v>
      </c>
      <c r="AE69" s="63">
        <f t="shared" ref="AE69:AE99" si="249">AE68</f>
        <v>0</v>
      </c>
      <c r="AF69" s="64">
        <f t="shared" ref="AF69:AF99" si="250">AF68</f>
        <v>0</v>
      </c>
      <c r="AG69" s="64">
        <f t="shared" ref="AG69:AM99" si="251">AG68</f>
        <v>0</v>
      </c>
      <c r="AH69" s="64">
        <f t="shared" ref="AH69:AM98" si="252">AH68</f>
        <v>0</v>
      </c>
      <c r="AI69" s="66">
        <f t="shared" ref="AI69:AM97" si="253">AI68</f>
        <v>0</v>
      </c>
      <c r="AJ69" s="63">
        <f t="shared" ref="AJ69:AM96" si="254">AJ68</f>
        <v>0</v>
      </c>
      <c r="AK69" s="64">
        <f t="shared" ref="AK69:AM95" si="255">AK68</f>
        <v>0</v>
      </c>
      <c r="AL69" s="65">
        <f t="shared" si="255"/>
        <v>0</v>
      </c>
      <c r="AM69" s="66">
        <f t="shared" si="255"/>
        <v>0</v>
      </c>
      <c r="AN69" s="31" t="str">
        <f t="shared" si="203"/>
        <v>SimulationStorage,2,</v>
      </c>
      <c r="AO69" s="31" t="str">
        <f t="shared" si="204"/>
        <v>AnalysisStorage,1,</v>
      </c>
      <c r="AP69" s="31" t="str">
        <f t="shared" si="205"/>
        <v>LogRuleEvaluation,0,</v>
      </c>
      <c r="AQ69" s="31" t="str">
        <f t="shared" si="206"/>
        <v>ParallelSimulations,1,</v>
      </c>
      <c r="AR69" s="31" t="str">
        <f t="shared" si="207"/>
        <v>DurationStats,0,</v>
      </c>
      <c r="AS69" s="31" t="str">
        <f t="shared" si="208"/>
        <v>AnalysisThruStep,11,</v>
      </c>
      <c r="AT69" s="31" t="str">
        <f t="shared" si="209"/>
        <v>DontAbortOnErrorsThruStep,11,</v>
      </c>
      <c r="AU69" s="31" t="str">
        <f t="shared" si="210"/>
        <v>BypassValidFileChecks,1,</v>
      </c>
      <c r="AV69" s="31" t="str">
        <f t="shared" si="211"/>
        <v>BypassInputChecks,0,</v>
      </c>
      <c r="AW69" s="31" t="str">
        <f t="shared" si="212"/>
        <v>BypassUMLHChecks,0,</v>
      </c>
      <c r="AX69" s="31" t="str">
        <f t="shared" si="213"/>
        <v>BypassCheckSimRules,0,</v>
      </c>
      <c r="AY69" s="31" t="str">
        <f t="shared" si="214"/>
        <v>BypassCheckCodeRules,0,</v>
      </c>
      <c r="BA69" s="31" t="str">
        <f t="shared" si="215"/>
        <v>StoreBEMDetails,1,</v>
      </c>
      <c r="BB69" s="31" t="str">
        <f t="shared" si="216"/>
        <v>ModelRpt_ALL,1,</v>
      </c>
      <c r="BC69" s="31" t="str">
        <f t="shared" si="217"/>
        <v>BypassOpenStudio_all,0,</v>
      </c>
      <c r="BD69" s="31" t="str">
        <f t="shared" si="218"/>
        <v>BypassOpenStudio_zp,0,</v>
      </c>
      <c r="BE69" s="31" t="str">
        <f t="shared" si="219"/>
        <v>BypassOpenStudio_zb,0,</v>
      </c>
      <c r="BF69" s="31" t="str">
        <f t="shared" si="220"/>
        <v>BypassOpenStudio_ap,0,</v>
      </c>
      <c r="BG69" s="31" t="str">
        <f t="shared" si="221"/>
        <v>BypassOpenStudio_ab,0,</v>
      </c>
      <c r="BH69" s="31" t="str">
        <f t="shared" si="222"/>
        <v>BypassOpenStudio_zp,0,</v>
      </c>
      <c r="BI69" s="31" t="str">
        <f t="shared" si="223"/>
        <v>BypassOpenStudio_zb,0,</v>
      </c>
      <c r="BJ69" s="31" t="str">
        <f t="shared" si="224"/>
        <v>BypassOpenStudio_ap,0,</v>
      </c>
      <c r="BK69" s="31" t="str">
        <f t="shared" si="225"/>
        <v>BypassOpenStudio_ab,0</v>
      </c>
    </row>
    <row r="70" spans="1:65" x14ac:dyDescent="0.25">
      <c r="A70" s="39">
        <f t="shared" si="199"/>
        <v>0</v>
      </c>
      <c r="B70" s="27" t="str">
        <f t="shared" si="226"/>
        <v>RulesetImplementationTests\030006-OffMed-Run04\030006-OffMed-Run04.cibd</v>
      </c>
      <c r="C70" s="27" t="str">
        <f t="shared" si="227"/>
        <v>BatchOut_141103_r2722_RIc\030006-OffMed-Run04.cibd</v>
      </c>
      <c r="D70" s="27" t="str">
        <f t="shared" si="228"/>
        <v>BatchOut_141103_r2722_RIc\XML\</v>
      </c>
      <c r="E70" s="9" t="str">
        <f t="shared" si="229"/>
        <v>030006-Run04</v>
      </c>
      <c r="F70" s="22"/>
      <c r="G70" s="29"/>
      <c r="H70" s="23"/>
      <c r="I70" s="9" t="s">
        <v>11</v>
      </c>
      <c r="J70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0" s="15" t="s">
        <v>1</v>
      </c>
      <c r="L70" s="36">
        <f t="shared" si="239"/>
        <v>0</v>
      </c>
      <c r="M70" s="32" t="str">
        <f t="shared" ref="M70:M79" si="256">LEFT(N70,SEARCH("-",N70))&amp;RIGHT(N70,5)</f>
        <v>030006-Run04</v>
      </c>
      <c r="N70" s="28" t="s">
        <v>129</v>
      </c>
      <c r="O70" s="57" t="str">
        <f t="shared" si="201"/>
        <v>030006-OffMed-Run04</v>
      </c>
      <c r="P70" s="63">
        <f t="shared" si="240"/>
        <v>2</v>
      </c>
      <c r="Q70" s="65">
        <f t="shared" si="241"/>
        <v>1</v>
      </c>
      <c r="R70" s="65">
        <f t="shared" si="242"/>
        <v>0</v>
      </c>
      <c r="S70" s="65">
        <f t="shared" si="243"/>
        <v>1</v>
      </c>
      <c r="T70" s="65">
        <f t="shared" si="244"/>
        <v>0</v>
      </c>
      <c r="U70" s="65">
        <f t="shared" si="245"/>
        <v>11</v>
      </c>
      <c r="V70" s="65">
        <v>11</v>
      </c>
      <c r="W70" s="65">
        <f t="shared" si="246"/>
        <v>1</v>
      </c>
      <c r="X70" s="65">
        <f t="shared" si="246"/>
        <v>0</v>
      </c>
      <c r="Y70" s="65">
        <f t="shared" si="246"/>
        <v>0</v>
      </c>
      <c r="Z70" s="65">
        <f t="shared" si="247"/>
        <v>0</v>
      </c>
      <c r="AA70" s="65">
        <f t="shared" si="248"/>
        <v>0</v>
      </c>
      <c r="AB70" s="65">
        <f t="shared" si="248"/>
        <v>1</v>
      </c>
      <c r="AC70" s="65">
        <f t="shared" si="235"/>
        <v>1</v>
      </c>
      <c r="AD70" s="61">
        <v>1</v>
      </c>
      <c r="AE70" s="63">
        <f t="shared" si="249"/>
        <v>0</v>
      </c>
      <c r="AF70" s="64">
        <f t="shared" si="250"/>
        <v>0</v>
      </c>
      <c r="AG70" s="64">
        <f t="shared" si="251"/>
        <v>0</v>
      </c>
      <c r="AH70" s="64">
        <f t="shared" si="252"/>
        <v>0</v>
      </c>
      <c r="AI70" s="66">
        <f t="shared" si="253"/>
        <v>0</v>
      </c>
      <c r="AJ70" s="63">
        <f t="shared" si="254"/>
        <v>0</v>
      </c>
      <c r="AK70" s="64">
        <f t="shared" si="255"/>
        <v>0</v>
      </c>
      <c r="AL70" s="65">
        <f t="shared" si="255"/>
        <v>0</v>
      </c>
      <c r="AM70" s="66">
        <f t="shared" si="255"/>
        <v>0</v>
      </c>
      <c r="AN70" s="31" t="str">
        <f t="shared" si="203"/>
        <v>SimulationStorage,2,</v>
      </c>
      <c r="AO70" s="31" t="str">
        <f t="shared" si="204"/>
        <v>AnalysisStorage,1,</v>
      </c>
      <c r="AP70" s="31" t="str">
        <f t="shared" si="205"/>
        <v>LogRuleEvaluation,0,</v>
      </c>
      <c r="AQ70" s="31" t="str">
        <f t="shared" si="206"/>
        <v>ParallelSimulations,1,</v>
      </c>
      <c r="AR70" s="31" t="str">
        <f t="shared" si="207"/>
        <v>DurationStats,0,</v>
      </c>
      <c r="AS70" s="31" t="str">
        <f t="shared" si="208"/>
        <v>AnalysisThruStep,11,</v>
      </c>
      <c r="AT70" s="31" t="str">
        <f t="shared" si="209"/>
        <v>DontAbortOnErrorsThruStep,11,</v>
      </c>
      <c r="AU70" s="31" t="str">
        <f t="shared" si="210"/>
        <v>BypassValidFileChecks,1,</v>
      </c>
      <c r="AV70" s="31" t="str">
        <f t="shared" si="211"/>
        <v>BypassInputChecks,0,</v>
      </c>
      <c r="AW70" s="31" t="str">
        <f t="shared" si="212"/>
        <v>BypassUMLHChecks,0,</v>
      </c>
      <c r="AX70" s="31" t="str">
        <f t="shared" si="213"/>
        <v>BypassCheckSimRules,0,</v>
      </c>
      <c r="AY70" s="31" t="str">
        <f t="shared" si="214"/>
        <v>BypassCheckCodeRules,0,</v>
      </c>
      <c r="BA70" s="31" t="str">
        <f t="shared" si="215"/>
        <v>StoreBEMDetails,1,</v>
      </c>
      <c r="BB70" s="31" t="str">
        <f t="shared" si="216"/>
        <v>ModelRpt_ALL,1,</v>
      </c>
      <c r="BC70" s="31" t="str">
        <f t="shared" si="217"/>
        <v>BypassOpenStudio_all,0,</v>
      </c>
      <c r="BD70" s="31" t="str">
        <f t="shared" si="218"/>
        <v>BypassOpenStudio_zp,0,</v>
      </c>
      <c r="BE70" s="31" t="str">
        <f t="shared" si="219"/>
        <v>BypassOpenStudio_zb,0,</v>
      </c>
      <c r="BF70" s="31" t="str">
        <f t="shared" si="220"/>
        <v>BypassOpenStudio_ap,0,</v>
      </c>
      <c r="BG70" s="31" t="str">
        <f t="shared" si="221"/>
        <v>BypassOpenStudio_ab,0,</v>
      </c>
      <c r="BH70" s="31" t="str">
        <f t="shared" si="222"/>
        <v>BypassOpenStudio_zp,0,</v>
      </c>
      <c r="BI70" s="31" t="str">
        <f t="shared" si="223"/>
        <v>BypassOpenStudio_zb,0,</v>
      </c>
      <c r="BJ70" s="31" t="str">
        <f t="shared" si="224"/>
        <v>BypassOpenStudio_ap,0,</v>
      </c>
      <c r="BK70" s="31" t="str">
        <f t="shared" si="225"/>
        <v>BypassOpenStudio_ab,0</v>
      </c>
    </row>
    <row r="71" spans="1:65" x14ac:dyDescent="0.25">
      <c r="A71" s="39">
        <f t="shared" si="199"/>
        <v>0</v>
      </c>
      <c r="B71" s="27" t="str">
        <f t="shared" si="226"/>
        <v>RulesetImplementationTests\040006-OffLrg-Run05\040006-OffLrg-Run05.cibd</v>
      </c>
      <c r="C71" s="27" t="str">
        <f t="shared" si="227"/>
        <v>BatchOut_141103_r2722_RIc\040006-OffLrg-Run05.cibd</v>
      </c>
      <c r="D71" s="27" t="str">
        <f t="shared" si="228"/>
        <v>BatchOut_141103_r2722_RIc\XML\</v>
      </c>
      <c r="E71" s="9" t="str">
        <f t="shared" si="229"/>
        <v>040006-Run05</v>
      </c>
      <c r="F71" s="22"/>
      <c r="G71" s="29"/>
      <c r="H71" s="23"/>
      <c r="I71" s="9" t="s">
        <v>11</v>
      </c>
      <c r="J71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1" s="15" t="s">
        <v>1</v>
      </c>
      <c r="L71" s="36">
        <f t="shared" si="239"/>
        <v>0</v>
      </c>
      <c r="M71" s="32" t="str">
        <f t="shared" si="256"/>
        <v>040006-Run05</v>
      </c>
      <c r="N71" s="28" t="s">
        <v>130</v>
      </c>
      <c r="O71" s="57" t="str">
        <f t="shared" si="201"/>
        <v>040006-OffLrg-Run05</v>
      </c>
      <c r="P71" s="63">
        <f t="shared" si="240"/>
        <v>2</v>
      </c>
      <c r="Q71" s="65">
        <f t="shared" si="241"/>
        <v>1</v>
      </c>
      <c r="R71" s="65">
        <f t="shared" si="242"/>
        <v>0</v>
      </c>
      <c r="S71" s="65">
        <f t="shared" si="243"/>
        <v>1</v>
      </c>
      <c r="T71" s="65">
        <f t="shared" si="244"/>
        <v>0</v>
      </c>
      <c r="U71" s="65">
        <f t="shared" si="245"/>
        <v>11</v>
      </c>
      <c r="V71" s="65">
        <v>11</v>
      </c>
      <c r="W71" s="65">
        <f t="shared" si="246"/>
        <v>1</v>
      </c>
      <c r="X71" s="65">
        <f t="shared" si="246"/>
        <v>0</v>
      </c>
      <c r="Y71" s="65">
        <f t="shared" si="246"/>
        <v>0</v>
      </c>
      <c r="Z71" s="65">
        <f t="shared" si="247"/>
        <v>0</v>
      </c>
      <c r="AA71" s="65">
        <f t="shared" si="248"/>
        <v>0</v>
      </c>
      <c r="AB71" s="65">
        <f t="shared" si="248"/>
        <v>1</v>
      </c>
      <c r="AC71" s="65">
        <f t="shared" si="235"/>
        <v>1</v>
      </c>
      <c r="AD71" s="61">
        <v>1</v>
      </c>
      <c r="AE71" s="63">
        <f t="shared" si="249"/>
        <v>0</v>
      </c>
      <c r="AF71" s="64">
        <f t="shared" si="250"/>
        <v>0</v>
      </c>
      <c r="AG71" s="64">
        <f t="shared" si="251"/>
        <v>0</v>
      </c>
      <c r="AH71" s="64">
        <f t="shared" si="252"/>
        <v>0</v>
      </c>
      <c r="AI71" s="66">
        <f t="shared" si="253"/>
        <v>0</v>
      </c>
      <c r="AJ71" s="63">
        <f t="shared" si="254"/>
        <v>0</v>
      </c>
      <c r="AK71" s="64">
        <f t="shared" si="255"/>
        <v>0</v>
      </c>
      <c r="AL71" s="65">
        <f t="shared" si="255"/>
        <v>0</v>
      </c>
      <c r="AM71" s="66">
        <f t="shared" si="255"/>
        <v>0</v>
      </c>
      <c r="AN71" s="31" t="str">
        <f t="shared" si="203"/>
        <v>SimulationStorage,2,</v>
      </c>
      <c r="AO71" s="31" t="str">
        <f t="shared" si="204"/>
        <v>AnalysisStorage,1,</v>
      </c>
      <c r="AP71" s="31" t="str">
        <f t="shared" si="205"/>
        <v>LogRuleEvaluation,0,</v>
      </c>
      <c r="AQ71" s="31" t="str">
        <f t="shared" si="206"/>
        <v>ParallelSimulations,1,</v>
      </c>
      <c r="AR71" s="31" t="str">
        <f t="shared" si="207"/>
        <v>DurationStats,0,</v>
      </c>
      <c r="AS71" s="31" t="str">
        <f t="shared" si="208"/>
        <v>AnalysisThruStep,11,</v>
      </c>
      <c r="AT71" s="31" t="str">
        <f t="shared" si="209"/>
        <v>DontAbortOnErrorsThruStep,11,</v>
      </c>
      <c r="AU71" s="31" t="str">
        <f t="shared" si="210"/>
        <v>BypassValidFileChecks,1,</v>
      </c>
      <c r="AV71" s="31" t="str">
        <f t="shared" si="211"/>
        <v>BypassInputChecks,0,</v>
      </c>
      <c r="AW71" s="31" t="str">
        <f t="shared" si="212"/>
        <v>BypassUMLHChecks,0,</v>
      </c>
      <c r="AX71" s="31" t="str">
        <f t="shared" si="213"/>
        <v>BypassCheckSimRules,0,</v>
      </c>
      <c r="AY71" s="31" t="str">
        <f t="shared" si="214"/>
        <v>BypassCheckCodeRules,0,</v>
      </c>
      <c r="BA71" s="31" t="str">
        <f t="shared" si="215"/>
        <v>StoreBEMDetails,1,</v>
      </c>
      <c r="BB71" s="31" t="str">
        <f t="shared" si="216"/>
        <v>ModelRpt_ALL,1,</v>
      </c>
      <c r="BC71" s="31" t="str">
        <f t="shared" si="217"/>
        <v>BypassOpenStudio_all,0,</v>
      </c>
      <c r="BD71" s="31" t="str">
        <f t="shared" si="218"/>
        <v>BypassOpenStudio_zp,0,</v>
      </c>
      <c r="BE71" s="31" t="str">
        <f t="shared" si="219"/>
        <v>BypassOpenStudio_zb,0,</v>
      </c>
      <c r="BF71" s="31" t="str">
        <f t="shared" si="220"/>
        <v>BypassOpenStudio_ap,0,</v>
      </c>
      <c r="BG71" s="31" t="str">
        <f t="shared" si="221"/>
        <v>BypassOpenStudio_ab,0,</v>
      </c>
      <c r="BH71" s="31" t="str">
        <f t="shared" si="222"/>
        <v>BypassOpenStudio_zp,0,</v>
      </c>
      <c r="BI71" s="31" t="str">
        <f t="shared" si="223"/>
        <v>BypassOpenStudio_zb,0,</v>
      </c>
      <c r="BJ71" s="31" t="str">
        <f t="shared" si="224"/>
        <v>BypassOpenStudio_ap,0,</v>
      </c>
      <c r="BK71" s="31" t="str">
        <f t="shared" si="225"/>
        <v>BypassOpenStudio_ab,0</v>
      </c>
    </row>
    <row r="72" spans="1:65" x14ac:dyDescent="0.25">
      <c r="A72" s="39">
        <f t="shared" si="199"/>
        <v>0</v>
      </c>
      <c r="B72" s="27" t="str">
        <f t="shared" si="226"/>
        <v>RulesetImplementationTests\040006-OffLrg-Run06\040006-OffLrg-Run06.cibd</v>
      </c>
      <c r="C72" s="27" t="str">
        <f t="shared" si="227"/>
        <v>BatchOut_141103_r2722_RIc\040006-OffLrg-Run06.cibd</v>
      </c>
      <c r="D72" s="27" t="str">
        <f t="shared" si="228"/>
        <v>BatchOut_141103_r2722_RIc\XML\</v>
      </c>
      <c r="E72" s="9" t="str">
        <f t="shared" si="229"/>
        <v>040006-Run06</v>
      </c>
      <c r="F72" s="22"/>
      <c r="G72" s="29"/>
      <c r="H72" s="23" t="str">
        <f>IF(F72&gt;1,1,"")</f>
        <v/>
      </c>
      <c r="I72" s="9" t="s">
        <v>11</v>
      </c>
      <c r="J72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2" s="15" t="s">
        <v>1</v>
      </c>
      <c r="L72" s="36">
        <f t="shared" si="239"/>
        <v>0</v>
      </c>
      <c r="M72" s="32" t="str">
        <f t="shared" si="256"/>
        <v>040006-Run06</v>
      </c>
      <c r="N72" s="28" t="s">
        <v>131</v>
      </c>
      <c r="O72" s="57" t="str">
        <f t="shared" si="201"/>
        <v>040006-OffLrg-Run06</v>
      </c>
      <c r="P72" s="63">
        <f t="shared" si="240"/>
        <v>2</v>
      </c>
      <c r="Q72" s="65">
        <f t="shared" si="241"/>
        <v>1</v>
      </c>
      <c r="R72" s="65">
        <f t="shared" si="242"/>
        <v>0</v>
      </c>
      <c r="S72" s="65">
        <f t="shared" si="243"/>
        <v>1</v>
      </c>
      <c r="T72" s="65">
        <f t="shared" si="244"/>
        <v>0</v>
      </c>
      <c r="U72" s="65">
        <f t="shared" si="245"/>
        <v>11</v>
      </c>
      <c r="V72" s="65">
        <v>11</v>
      </c>
      <c r="W72" s="65">
        <f t="shared" si="246"/>
        <v>1</v>
      </c>
      <c r="X72" s="65">
        <f t="shared" si="246"/>
        <v>0</v>
      </c>
      <c r="Y72" s="65">
        <f t="shared" si="246"/>
        <v>0</v>
      </c>
      <c r="Z72" s="65">
        <f t="shared" si="247"/>
        <v>0</v>
      </c>
      <c r="AA72" s="65">
        <f t="shared" si="248"/>
        <v>0</v>
      </c>
      <c r="AB72" s="65">
        <f t="shared" si="248"/>
        <v>1</v>
      </c>
      <c r="AC72" s="65">
        <f t="shared" si="235"/>
        <v>1</v>
      </c>
      <c r="AD72" s="61">
        <v>1</v>
      </c>
      <c r="AE72" s="63">
        <f t="shared" si="249"/>
        <v>0</v>
      </c>
      <c r="AF72" s="64">
        <f t="shared" si="250"/>
        <v>0</v>
      </c>
      <c r="AG72" s="64">
        <f t="shared" si="251"/>
        <v>0</v>
      </c>
      <c r="AH72" s="64">
        <f t="shared" si="252"/>
        <v>0</v>
      </c>
      <c r="AI72" s="66">
        <f t="shared" si="253"/>
        <v>0</v>
      </c>
      <c r="AJ72" s="63">
        <f t="shared" si="254"/>
        <v>0</v>
      </c>
      <c r="AK72" s="64">
        <f t="shared" si="255"/>
        <v>0</v>
      </c>
      <c r="AL72" s="65">
        <f t="shared" si="255"/>
        <v>0</v>
      </c>
      <c r="AM72" s="66">
        <f t="shared" si="255"/>
        <v>0</v>
      </c>
      <c r="AN72" s="31" t="str">
        <f t="shared" si="203"/>
        <v>SimulationStorage,2,</v>
      </c>
      <c r="AO72" s="31" t="str">
        <f t="shared" si="204"/>
        <v>AnalysisStorage,1,</v>
      </c>
      <c r="AP72" s="31" t="str">
        <f t="shared" si="205"/>
        <v>LogRuleEvaluation,0,</v>
      </c>
      <c r="AQ72" s="31" t="str">
        <f t="shared" si="206"/>
        <v>ParallelSimulations,1,</v>
      </c>
      <c r="AR72" s="31" t="str">
        <f t="shared" si="207"/>
        <v>DurationStats,0,</v>
      </c>
      <c r="AS72" s="31" t="str">
        <f t="shared" si="208"/>
        <v>AnalysisThruStep,11,</v>
      </c>
      <c r="AT72" s="31" t="str">
        <f t="shared" si="209"/>
        <v>DontAbortOnErrorsThruStep,11,</v>
      </c>
      <c r="AU72" s="31" t="str">
        <f t="shared" si="210"/>
        <v>BypassValidFileChecks,1,</v>
      </c>
      <c r="AV72" s="31" t="str">
        <f t="shared" si="211"/>
        <v>BypassInputChecks,0,</v>
      </c>
      <c r="AW72" s="31" t="str">
        <f t="shared" si="212"/>
        <v>BypassUMLHChecks,0,</v>
      </c>
      <c r="AX72" s="31" t="str">
        <f t="shared" si="213"/>
        <v>BypassCheckSimRules,0,</v>
      </c>
      <c r="AY72" s="31" t="str">
        <f t="shared" si="214"/>
        <v>BypassCheckCodeRules,0,</v>
      </c>
      <c r="BA72" s="31" t="str">
        <f t="shared" si="215"/>
        <v>StoreBEMDetails,1,</v>
      </c>
      <c r="BB72" s="31" t="str">
        <f t="shared" si="216"/>
        <v>ModelRpt_ALL,1,</v>
      </c>
      <c r="BC72" s="31" t="str">
        <f t="shared" si="217"/>
        <v>BypassOpenStudio_all,0,</v>
      </c>
      <c r="BD72" s="31" t="str">
        <f t="shared" si="218"/>
        <v>BypassOpenStudio_zp,0,</v>
      </c>
      <c r="BE72" s="31" t="str">
        <f t="shared" si="219"/>
        <v>BypassOpenStudio_zb,0,</v>
      </c>
      <c r="BF72" s="31" t="str">
        <f t="shared" si="220"/>
        <v>BypassOpenStudio_ap,0,</v>
      </c>
      <c r="BG72" s="31" t="str">
        <f t="shared" si="221"/>
        <v>BypassOpenStudio_ab,0,</v>
      </c>
      <c r="BH72" s="31" t="str">
        <f t="shared" si="222"/>
        <v>BypassOpenStudio_zp,0,</v>
      </c>
      <c r="BI72" s="31" t="str">
        <f t="shared" si="223"/>
        <v>BypassOpenStudio_zb,0,</v>
      </c>
      <c r="BJ72" s="31" t="str">
        <f t="shared" si="224"/>
        <v>BypassOpenStudio_ap,0,</v>
      </c>
      <c r="BK72" s="31" t="str">
        <f t="shared" si="225"/>
        <v>BypassOpenStudio_ab,0</v>
      </c>
    </row>
    <row r="73" spans="1:65" x14ac:dyDescent="0.25">
      <c r="A73" s="39">
        <f t="shared" si="199"/>
        <v>0</v>
      </c>
      <c r="B73" s="27" t="str">
        <f t="shared" si="226"/>
        <v>RulesetImplementationTests\080006-Whse-Run07\080006-Whse-Run07.cibd</v>
      </c>
      <c r="C73" s="27" t="str">
        <f t="shared" si="227"/>
        <v>BatchOut_141103_r2722_RIc\080006-Whse-Run07.cibd</v>
      </c>
      <c r="D73" s="27" t="str">
        <f t="shared" si="228"/>
        <v>BatchOut_141103_r2722_RIc\XML\</v>
      </c>
      <c r="E73" s="9" t="str">
        <f t="shared" si="229"/>
        <v>080006-Run07</v>
      </c>
      <c r="F73" s="22"/>
      <c r="G73" s="29"/>
      <c r="H73" s="23"/>
      <c r="I73" s="9" t="s">
        <v>11</v>
      </c>
      <c r="J73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3" s="15" t="s">
        <v>1</v>
      </c>
      <c r="L73" s="36">
        <f t="shared" si="239"/>
        <v>0</v>
      </c>
      <c r="M73" s="32" t="str">
        <f t="shared" si="256"/>
        <v>080006-Run07</v>
      </c>
      <c r="N73" s="28" t="s">
        <v>132</v>
      </c>
      <c r="O73" s="57" t="str">
        <f t="shared" si="201"/>
        <v>080006-Whse-Run07</v>
      </c>
      <c r="P73" s="63">
        <f t="shared" si="240"/>
        <v>2</v>
      </c>
      <c r="Q73" s="65">
        <f t="shared" si="241"/>
        <v>1</v>
      </c>
      <c r="R73" s="65">
        <f t="shared" si="242"/>
        <v>0</v>
      </c>
      <c r="S73" s="65">
        <f t="shared" si="243"/>
        <v>1</v>
      </c>
      <c r="T73" s="65">
        <f t="shared" si="244"/>
        <v>0</v>
      </c>
      <c r="U73" s="65">
        <f t="shared" si="245"/>
        <v>11</v>
      </c>
      <c r="V73" s="65">
        <v>11</v>
      </c>
      <c r="W73" s="65">
        <f t="shared" si="246"/>
        <v>1</v>
      </c>
      <c r="X73" s="65">
        <f t="shared" si="246"/>
        <v>0</v>
      </c>
      <c r="Y73" s="65">
        <f t="shared" si="246"/>
        <v>0</v>
      </c>
      <c r="Z73" s="65">
        <f t="shared" si="247"/>
        <v>0</v>
      </c>
      <c r="AA73" s="65">
        <f t="shared" si="248"/>
        <v>0</v>
      </c>
      <c r="AB73" s="65">
        <f t="shared" si="248"/>
        <v>1</v>
      </c>
      <c r="AC73" s="65">
        <f t="shared" si="235"/>
        <v>1</v>
      </c>
      <c r="AD73" s="61">
        <v>1</v>
      </c>
      <c r="AE73" s="63">
        <f t="shared" si="249"/>
        <v>0</v>
      </c>
      <c r="AF73" s="64">
        <f t="shared" si="250"/>
        <v>0</v>
      </c>
      <c r="AG73" s="64">
        <f t="shared" si="251"/>
        <v>0</v>
      </c>
      <c r="AH73" s="64">
        <f t="shared" si="252"/>
        <v>0</v>
      </c>
      <c r="AI73" s="66">
        <f t="shared" si="253"/>
        <v>0</v>
      </c>
      <c r="AJ73" s="63">
        <f t="shared" si="254"/>
        <v>0</v>
      </c>
      <c r="AK73" s="64">
        <f t="shared" si="255"/>
        <v>0</v>
      </c>
      <c r="AL73" s="65">
        <f t="shared" si="255"/>
        <v>0</v>
      </c>
      <c r="AM73" s="66">
        <f t="shared" si="255"/>
        <v>0</v>
      </c>
      <c r="AN73" s="31" t="str">
        <f t="shared" si="203"/>
        <v>SimulationStorage,2,</v>
      </c>
      <c r="AO73" s="31" t="str">
        <f t="shared" si="204"/>
        <v>AnalysisStorage,1,</v>
      </c>
      <c r="AP73" s="31" t="str">
        <f t="shared" si="205"/>
        <v>LogRuleEvaluation,0,</v>
      </c>
      <c r="AQ73" s="31" t="str">
        <f t="shared" si="206"/>
        <v>ParallelSimulations,1,</v>
      </c>
      <c r="AR73" s="31" t="str">
        <f t="shared" si="207"/>
        <v>DurationStats,0,</v>
      </c>
      <c r="AS73" s="31" t="str">
        <f t="shared" si="208"/>
        <v>AnalysisThruStep,11,</v>
      </c>
      <c r="AT73" s="31" t="str">
        <f t="shared" si="209"/>
        <v>DontAbortOnErrorsThruStep,11,</v>
      </c>
      <c r="AU73" s="31" t="str">
        <f t="shared" si="210"/>
        <v>BypassValidFileChecks,1,</v>
      </c>
      <c r="AV73" s="31" t="str">
        <f t="shared" si="211"/>
        <v>BypassInputChecks,0,</v>
      </c>
      <c r="AW73" s="31" t="str">
        <f t="shared" si="212"/>
        <v>BypassUMLHChecks,0,</v>
      </c>
      <c r="AX73" s="31" t="str">
        <f t="shared" si="213"/>
        <v>BypassCheckSimRules,0,</v>
      </c>
      <c r="AY73" s="31" t="str">
        <f t="shared" si="214"/>
        <v>BypassCheckCodeRules,0,</v>
      </c>
      <c r="BA73" s="31" t="str">
        <f t="shared" si="215"/>
        <v>StoreBEMDetails,1,</v>
      </c>
      <c r="BB73" s="31" t="str">
        <f t="shared" si="216"/>
        <v>ModelRpt_ALL,1,</v>
      </c>
      <c r="BC73" s="31" t="str">
        <f t="shared" si="217"/>
        <v>BypassOpenStudio_all,0,</v>
      </c>
      <c r="BD73" s="31" t="str">
        <f t="shared" si="218"/>
        <v>BypassOpenStudio_zp,0,</v>
      </c>
      <c r="BE73" s="31" t="str">
        <f t="shared" si="219"/>
        <v>BypassOpenStudio_zb,0,</v>
      </c>
      <c r="BF73" s="31" t="str">
        <f t="shared" si="220"/>
        <v>BypassOpenStudio_ap,0,</v>
      </c>
      <c r="BG73" s="31" t="str">
        <f t="shared" si="221"/>
        <v>BypassOpenStudio_ab,0,</v>
      </c>
      <c r="BH73" s="31" t="str">
        <f t="shared" si="222"/>
        <v>BypassOpenStudio_zp,0,</v>
      </c>
      <c r="BI73" s="31" t="str">
        <f t="shared" si="223"/>
        <v>BypassOpenStudio_zb,0,</v>
      </c>
      <c r="BJ73" s="31" t="str">
        <f t="shared" si="224"/>
        <v>BypassOpenStudio_ap,0,</v>
      </c>
      <c r="BK73" s="31" t="str">
        <f t="shared" si="225"/>
        <v>BypassOpenStudio_ab,0</v>
      </c>
    </row>
    <row r="74" spans="1:65" x14ac:dyDescent="0.25">
      <c r="A74" s="39">
        <f t="shared" si="199"/>
        <v>0</v>
      </c>
      <c r="B74" s="27" t="str">
        <f t="shared" si="226"/>
        <v>RulesetImplementationTests\080006-Whse-Run08\080006-Whse-Run08.cibd</v>
      </c>
      <c r="C74" s="27" t="str">
        <f t="shared" si="227"/>
        <v>BatchOut_141103_r2722_RIc\080006-Whse-Run08.cibd</v>
      </c>
      <c r="D74" s="27" t="str">
        <f t="shared" si="228"/>
        <v>BatchOut_141103_r2722_RIc\XML\</v>
      </c>
      <c r="E74" s="9" t="str">
        <f t="shared" si="229"/>
        <v>080006-Run08</v>
      </c>
      <c r="F74" s="22"/>
      <c r="G74" s="29"/>
      <c r="H74" s="23" t="str">
        <f>IF(F74&gt;1,1,"")</f>
        <v/>
      </c>
      <c r="I74" s="9" t="s">
        <v>11</v>
      </c>
      <c r="J74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4" s="15" t="s">
        <v>1</v>
      </c>
      <c r="L74" s="36">
        <f t="shared" si="239"/>
        <v>0</v>
      </c>
      <c r="M74" s="32" t="str">
        <f t="shared" si="256"/>
        <v>080006-Run08</v>
      </c>
      <c r="N74" s="28" t="s">
        <v>133</v>
      </c>
      <c r="O74" s="57" t="str">
        <f t="shared" si="201"/>
        <v>080006-Whse-Run08</v>
      </c>
      <c r="P74" s="63">
        <f t="shared" si="240"/>
        <v>2</v>
      </c>
      <c r="Q74" s="65">
        <f t="shared" si="241"/>
        <v>1</v>
      </c>
      <c r="R74" s="65">
        <f t="shared" si="242"/>
        <v>0</v>
      </c>
      <c r="S74" s="65">
        <f t="shared" si="243"/>
        <v>1</v>
      </c>
      <c r="T74" s="65">
        <f t="shared" si="244"/>
        <v>0</v>
      </c>
      <c r="U74" s="65">
        <f t="shared" si="245"/>
        <v>11</v>
      </c>
      <c r="V74" s="65">
        <v>11</v>
      </c>
      <c r="W74" s="65">
        <f t="shared" si="246"/>
        <v>1</v>
      </c>
      <c r="X74" s="65">
        <f t="shared" si="246"/>
        <v>0</v>
      </c>
      <c r="Y74" s="65">
        <f t="shared" si="246"/>
        <v>0</v>
      </c>
      <c r="Z74" s="65">
        <f t="shared" si="247"/>
        <v>0</v>
      </c>
      <c r="AA74" s="65">
        <f t="shared" si="248"/>
        <v>0</v>
      </c>
      <c r="AB74" s="65">
        <f t="shared" si="248"/>
        <v>1</v>
      </c>
      <c r="AC74" s="65">
        <f t="shared" si="235"/>
        <v>1</v>
      </c>
      <c r="AD74" s="61">
        <v>1</v>
      </c>
      <c r="AE74" s="63">
        <f t="shared" si="249"/>
        <v>0</v>
      </c>
      <c r="AF74" s="64">
        <f t="shared" si="250"/>
        <v>0</v>
      </c>
      <c r="AG74" s="64">
        <f t="shared" si="251"/>
        <v>0</v>
      </c>
      <c r="AH74" s="64">
        <f t="shared" si="252"/>
        <v>0</v>
      </c>
      <c r="AI74" s="66">
        <f t="shared" si="253"/>
        <v>0</v>
      </c>
      <c r="AJ74" s="63">
        <f t="shared" si="254"/>
        <v>0</v>
      </c>
      <c r="AK74" s="64">
        <f t="shared" si="255"/>
        <v>0</v>
      </c>
      <c r="AL74" s="65">
        <f t="shared" si="255"/>
        <v>0</v>
      </c>
      <c r="AM74" s="66">
        <f t="shared" si="255"/>
        <v>0</v>
      </c>
      <c r="AN74" s="31" t="str">
        <f t="shared" si="203"/>
        <v>SimulationStorage,2,</v>
      </c>
      <c r="AO74" s="31" t="str">
        <f t="shared" si="204"/>
        <v>AnalysisStorage,1,</v>
      </c>
      <c r="AP74" s="31" t="str">
        <f t="shared" si="205"/>
        <v>LogRuleEvaluation,0,</v>
      </c>
      <c r="AQ74" s="31" t="str">
        <f t="shared" si="206"/>
        <v>ParallelSimulations,1,</v>
      </c>
      <c r="AR74" s="31" t="str">
        <f t="shared" si="207"/>
        <v>DurationStats,0,</v>
      </c>
      <c r="AS74" s="31" t="str">
        <f t="shared" si="208"/>
        <v>AnalysisThruStep,11,</v>
      </c>
      <c r="AT74" s="31" t="str">
        <f t="shared" si="209"/>
        <v>DontAbortOnErrorsThruStep,11,</v>
      </c>
      <c r="AU74" s="31" t="str">
        <f t="shared" si="210"/>
        <v>BypassValidFileChecks,1,</v>
      </c>
      <c r="AV74" s="31" t="str">
        <f t="shared" si="211"/>
        <v>BypassInputChecks,0,</v>
      </c>
      <c r="AW74" s="31" t="str">
        <f t="shared" si="212"/>
        <v>BypassUMLHChecks,0,</v>
      </c>
      <c r="AX74" s="31" t="str">
        <f t="shared" si="213"/>
        <v>BypassCheckSimRules,0,</v>
      </c>
      <c r="AY74" s="31" t="str">
        <f t="shared" si="214"/>
        <v>BypassCheckCodeRules,0,</v>
      </c>
      <c r="BA74" s="31" t="str">
        <f t="shared" si="215"/>
        <v>StoreBEMDetails,1,</v>
      </c>
      <c r="BB74" s="31" t="str">
        <f t="shared" si="216"/>
        <v>ModelRpt_ALL,1,</v>
      </c>
      <c r="BC74" s="31" t="str">
        <f t="shared" si="217"/>
        <v>BypassOpenStudio_all,0,</v>
      </c>
      <c r="BD74" s="31" t="str">
        <f t="shared" si="218"/>
        <v>BypassOpenStudio_zp,0,</v>
      </c>
      <c r="BE74" s="31" t="str">
        <f t="shared" si="219"/>
        <v>BypassOpenStudio_zb,0,</v>
      </c>
      <c r="BF74" s="31" t="str">
        <f t="shared" si="220"/>
        <v>BypassOpenStudio_ap,0,</v>
      </c>
      <c r="BG74" s="31" t="str">
        <f t="shared" si="221"/>
        <v>BypassOpenStudio_ab,0,</v>
      </c>
      <c r="BH74" s="31" t="str">
        <f t="shared" si="222"/>
        <v>BypassOpenStudio_zp,0,</v>
      </c>
      <c r="BI74" s="31" t="str">
        <f t="shared" si="223"/>
        <v>BypassOpenStudio_zb,0,</v>
      </c>
      <c r="BJ74" s="31" t="str">
        <f t="shared" si="224"/>
        <v>BypassOpenStudio_ap,0,</v>
      </c>
      <c r="BK74" s="31" t="str">
        <f t="shared" si="225"/>
        <v>BypassOpenStudio_ab,0</v>
      </c>
    </row>
    <row r="75" spans="1:65" x14ac:dyDescent="0.25">
      <c r="A75" s="39">
        <f t="shared" si="199"/>
        <v>0</v>
      </c>
      <c r="B75" s="27" t="str">
        <f t="shared" si="226"/>
        <v>RulesetImplementationTests\040006-OffLrg-Run11\040006-OffLrg-Run11.cibd</v>
      </c>
      <c r="C75" s="27" t="str">
        <f t="shared" si="227"/>
        <v>BatchOut_141103_r2722_RIc\040006-OffLrg-Run11.cibd</v>
      </c>
      <c r="D75" s="27" t="str">
        <f t="shared" si="228"/>
        <v>BatchOut_141103_r2722_RIc\XML\</v>
      </c>
      <c r="E75" s="9" t="str">
        <f t="shared" si="229"/>
        <v>040006-Run11</v>
      </c>
      <c r="F75" s="22"/>
      <c r="G75" s="29"/>
      <c r="H75" s="23"/>
      <c r="I75" s="9" t="s">
        <v>11</v>
      </c>
      <c r="J75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5" s="15" t="s">
        <v>1</v>
      </c>
      <c r="L75" s="36">
        <f t="shared" si="239"/>
        <v>0</v>
      </c>
      <c r="M75" s="32" t="str">
        <f t="shared" si="256"/>
        <v>040006-Run11</v>
      </c>
      <c r="N75" s="28" t="s">
        <v>134</v>
      </c>
      <c r="O75" s="57" t="str">
        <f t="shared" si="201"/>
        <v>040006-OffLrg-Run11</v>
      </c>
      <c r="P75" s="63">
        <f t="shared" si="240"/>
        <v>2</v>
      </c>
      <c r="Q75" s="65">
        <f t="shared" si="241"/>
        <v>1</v>
      </c>
      <c r="R75" s="65">
        <f t="shared" si="242"/>
        <v>0</v>
      </c>
      <c r="S75" s="65">
        <f t="shared" si="243"/>
        <v>1</v>
      </c>
      <c r="T75" s="65">
        <f t="shared" si="244"/>
        <v>0</v>
      </c>
      <c r="U75" s="65">
        <f t="shared" si="245"/>
        <v>11</v>
      </c>
      <c r="V75" s="65">
        <v>11</v>
      </c>
      <c r="W75" s="65">
        <f t="shared" si="246"/>
        <v>1</v>
      </c>
      <c r="X75" s="65">
        <f t="shared" si="246"/>
        <v>0</v>
      </c>
      <c r="Y75" s="65">
        <f t="shared" si="246"/>
        <v>0</v>
      </c>
      <c r="Z75" s="65">
        <f t="shared" si="247"/>
        <v>0</v>
      </c>
      <c r="AA75" s="65">
        <f t="shared" si="248"/>
        <v>0</v>
      </c>
      <c r="AB75" s="65">
        <f t="shared" si="248"/>
        <v>1</v>
      </c>
      <c r="AC75" s="65">
        <f t="shared" si="235"/>
        <v>1</v>
      </c>
      <c r="AD75" s="61">
        <v>1</v>
      </c>
      <c r="AE75" s="63">
        <f t="shared" si="249"/>
        <v>0</v>
      </c>
      <c r="AF75" s="64">
        <f t="shared" si="250"/>
        <v>0</v>
      </c>
      <c r="AG75" s="64">
        <f t="shared" si="251"/>
        <v>0</v>
      </c>
      <c r="AH75" s="64">
        <f t="shared" si="252"/>
        <v>0</v>
      </c>
      <c r="AI75" s="66">
        <f t="shared" si="253"/>
        <v>0</v>
      </c>
      <c r="AJ75" s="63">
        <f t="shared" si="254"/>
        <v>0</v>
      </c>
      <c r="AK75" s="64">
        <f t="shared" si="255"/>
        <v>0</v>
      </c>
      <c r="AL75" s="65">
        <f t="shared" si="255"/>
        <v>0</v>
      </c>
      <c r="AM75" s="66">
        <f t="shared" si="255"/>
        <v>0</v>
      </c>
      <c r="AN75" s="31" t="str">
        <f t="shared" si="203"/>
        <v>SimulationStorage,2,</v>
      </c>
      <c r="AO75" s="31" t="str">
        <f t="shared" si="204"/>
        <v>AnalysisStorage,1,</v>
      </c>
      <c r="AP75" s="31" t="str">
        <f t="shared" si="205"/>
        <v>LogRuleEvaluation,0,</v>
      </c>
      <c r="AQ75" s="31" t="str">
        <f t="shared" si="206"/>
        <v>ParallelSimulations,1,</v>
      </c>
      <c r="AR75" s="31" t="str">
        <f t="shared" si="207"/>
        <v>DurationStats,0,</v>
      </c>
      <c r="AS75" s="31" t="str">
        <f t="shared" si="208"/>
        <v>AnalysisThruStep,11,</v>
      </c>
      <c r="AT75" s="31" t="str">
        <f t="shared" si="209"/>
        <v>DontAbortOnErrorsThruStep,11,</v>
      </c>
      <c r="AU75" s="31" t="str">
        <f t="shared" si="210"/>
        <v>BypassValidFileChecks,1,</v>
      </c>
      <c r="AV75" s="31" t="str">
        <f t="shared" si="211"/>
        <v>BypassInputChecks,0,</v>
      </c>
      <c r="AW75" s="31" t="str">
        <f t="shared" si="212"/>
        <v>BypassUMLHChecks,0,</v>
      </c>
      <c r="AX75" s="31" t="str">
        <f t="shared" si="213"/>
        <v>BypassCheckSimRules,0,</v>
      </c>
      <c r="AY75" s="31" t="str">
        <f t="shared" si="214"/>
        <v>BypassCheckCodeRules,0,</v>
      </c>
      <c r="BA75" s="31" t="str">
        <f t="shared" si="215"/>
        <v>StoreBEMDetails,1,</v>
      </c>
      <c r="BB75" s="31" t="str">
        <f t="shared" si="216"/>
        <v>ModelRpt_ALL,1,</v>
      </c>
      <c r="BC75" s="31" t="str">
        <f t="shared" si="217"/>
        <v>BypassOpenStudio_all,0,</v>
      </c>
      <c r="BD75" s="31" t="str">
        <f t="shared" si="218"/>
        <v>BypassOpenStudio_zp,0,</v>
      </c>
      <c r="BE75" s="31" t="str">
        <f t="shared" si="219"/>
        <v>BypassOpenStudio_zb,0,</v>
      </c>
      <c r="BF75" s="31" t="str">
        <f t="shared" si="220"/>
        <v>BypassOpenStudio_ap,0,</v>
      </c>
      <c r="BG75" s="31" t="str">
        <f t="shared" si="221"/>
        <v>BypassOpenStudio_ab,0,</v>
      </c>
      <c r="BH75" s="31" t="str">
        <f t="shared" si="222"/>
        <v>BypassOpenStudio_zp,0,</v>
      </c>
      <c r="BI75" s="31" t="str">
        <f t="shared" si="223"/>
        <v>BypassOpenStudio_zb,0,</v>
      </c>
      <c r="BJ75" s="31" t="str">
        <f t="shared" si="224"/>
        <v>BypassOpenStudio_ap,0,</v>
      </c>
      <c r="BK75" s="31" t="str">
        <f t="shared" si="225"/>
        <v>BypassOpenStudio_ab,0</v>
      </c>
    </row>
    <row r="76" spans="1:65" x14ac:dyDescent="0.25">
      <c r="A76" s="39">
        <f t="shared" si="199"/>
        <v>0</v>
      </c>
      <c r="B76" s="27" t="str">
        <f t="shared" si="226"/>
        <v>RulesetImplementationTests\030006-OffMed-Run12\030006-OffMed-Run12.cibd</v>
      </c>
      <c r="C76" s="27" t="str">
        <f t="shared" si="227"/>
        <v>BatchOut_141103_r2722_RIc\030006-OffMed-Run12.cibd</v>
      </c>
      <c r="D76" s="27" t="str">
        <f t="shared" si="228"/>
        <v>BatchOut_141103_r2722_RIc\XML\</v>
      </c>
      <c r="E76" s="9" t="str">
        <f t="shared" si="229"/>
        <v>030006-Run12</v>
      </c>
      <c r="F76" s="22"/>
      <c r="G76" s="29"/>
      <c r="H76" s="23"/>
      <c r="I76" s="9" t="s">
        <v>11</v>
      </c>
      <c r="J76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6" s="15" t="s">
        <v>1</v>
      </c>
      <c r="L76" s="36">
        <f t="shared" si="239"/>
        <v>0</v>
      </c>
      <c r="M76" s="32" t="str">
        <f t="shared" si="256"/>
        <v>030006-Run12</v>
      </c>
      <c r="N76" s="28" t="s">
        <v>135</v>
      </c>
      <c r="O76" s="57" t="str">
        <f t="shared" si="201"/>
        <v>030006-OffMed-Run12</v>
      </c>
      <c r="P76" s="63">
        <f t="shared" si="240"/>
        <v>2</v>
      </c>
      <c r="Q76" s="65">
        <f t="shared" si="241"/>
        <v>1</v>
      </c>
      <c r="R76" s="65">
        <f t="shared" si="242"/>
        <v>0</v>
      </c>
      <c r="S76" s="65">
        <f t="shared" si="243"/>
        <v>1</v>
      </c>
      <c r="T76" s="65">
        <f t="shared" si="244"/>
        <v>0</v>
      </c>
      <c r="U76" s="65">
        <f t="shared" si="245"/>
        <v>11</v>
      </c>
      <c r="V76" s="65">
        <v>11</v>
      </c>
      <c r="W76" s="65">
        <f t="shared" si="246"/>
        <v>1</v>
      </c>
      <c r="X76" s="65">
        <f t="shared" si="246"/>
        <v>0</v>
      </c>
      <c r="Y76" s="65">
        <f t="shared" si="246"/>
        <v>0</v>
      </c>
      <c r="Z76" s="65">
        <f t="shared" si="247"/>
        <v>0</v>
      </c>
      <c r="AA76" s="65">
        <f t="shared" si="248"/>
        <v>0</v>
      </c>
      <c r="AB76" s="65">
        <f t="shared" si="248"/>
        <v>1</v>
      </c>
      <c r="AC76" s="65">
        <f t="shared" si="235"/>
        <v>1</v>
      </c>
      <c r="AD76" s="61">
        <v>1</v>
      </c>
      <c r="AE76" s="63">
        <f t="shared" si="249"/>
        <v>0</v>
      </c>
      <c r="AF76" s="64">
        <f t="shared" si="250"/>
        <v>0</v>
      </c>
      <c r="AG76" s="64">
        <f t="shared" si="251"/>
        <v>0</v>
      </c>
      <c r="AH76" s="64">
        <f t="shared" si="252"/>
        <v>0</v>
      </c>
      <c r="AI76" s="66">
        <f t="shared" si="253"/>
        <v>0</v>
      </c>
      <c r="AJ76" s="63">
        <f t="shared" si="254"/>
        <v>0</v>
      </c>
      <c r="AK76" s="64">
        <f t="shared" si="255"/>
        <v>0</v>
      </c>
      <c r="AL76" s="65">
        <f t="shared" si="255"/>
        <v>0</v>
      </c>
      <c r="AM76" s="66">
        <f t="shared" si="255"/>
        <v>0</v>
      </c>
      <c r="AN76" s="31" t="str">
        <f t="shared" si="203"/>
        <v>SimulationStorage,2,</v>
      </c>
      <c r="AO76" s="31" t="str">
        <f t="shared" si="204"/>
        <v>AnalysisStorage,1,</v>
      </c>
      <c r="AP76" s="31" t="str">
        <f t="shared" si="205"/>
        <v>LogRuleEvaluation,0,</v>
      </c>
      <c r="AQ76" s="31" t="str">
        <f t="shared" si="206"/>
        <v>ParallelSimulations,1,</v>
      </c>
      <c r="AR76" s="31" t="str">
        <f t="shared" si="207"/>
        <v>DurationStats,0,</v>
      </c>
      <c r="AS76" s="31" t="str">
        <f t="shared" si="208"/>
        <v>AnalysisThruStep,11,</v>
      </c>
      <c r="AT76" s="31" t="str">
        <f t="shared" si="209"/>
        <v>DontAbortOnErrorsThruStep,11,</v>
      </c>
      <c r="AU76" s="31" t="str">
        <f t="shared" si="210"/>
        <v>BypassValidFileChecks,1,</v>
      </c>
      <c r="AV76" s="31" t="str">
        <f t="shared" si="211"/>
        <v>BypassInputChecks,0,</v>
      </c>
      <c r="AW76" s="31" t="str">
        <f t="shared" si="212"/>
        <v>BypassUMLHChecks,0,</v>
      </c>
      <c r="AX76" s="31" t="str">
        <f t="shared" si="213"/>
        <v>BypassCheckSimRules,0,</v>
      </c>
      <c r="AY76" s="31" t="str">
        <f t="shared" si="214"/>
        <v>BypassCheckCodeRules,0,</v>
      </c>
      <c r="BA76" s="31" t="str">
        <f t="shared" si="215"/>
        <v>StoreBEMDetails,1,</v>
      </c>
      <c r="BB76" s="31" t="str">
        <f t="shared" si="216"/>
        <v>ModelRpt_ALL,1,</v>
      </c>
      <c r="BC76" s="31" t="str">
        <f t="shared" si="217"/>
        <v>BypassOpenStudio_all,0,</v>
      </c>
      <c r="BD76" s="31" t="str">
        <f t="shared" si="218"/>
        <v>BypassOpenStudio_zp,0,</v>
      </c>
      <c r="BE76" s="31" t="str">
        <f t="shared" si="219"/>
        <v>BypassOpenStudio_zb,0,</v>
      </c>
      <c r="BF76" s="31" t="str">
        <f t="shared" si="220"/>
        <v>BypassOpenStudio_ap,0,</v>
      </c>
      <c r="BG76" s="31" t="str">
        <f t="shared" si="221"/>
        <v>BypassOpenStudio_ab,0,</v>
      </c>
      <c r="BH76" s="31" t="str">
        <f t="shared" si="222"/>
        <v>BypassOpenStudio_zp,0,</v>
      </c>
      <c r="BI76" s="31" t="str">
        <f t="shared" si="223"/>
        <v>BypassOpenStudio_zb,0,</v>
      </c>
      <c r="BJ76" s="31" t="str">
        <f t="shared" si="224"/>
        <v>BypassOpenStudio_ap,0,</v>
      </c>
      <c r="BK76" s="31" t="str">
        <f t="shared" si="225"/>
        <v>BypassOpenStudio_ab,0</v>
      </c>
    </row>
    <row r="77" spans="1:65" x14ac:dyDescent="0.25">
      <c r="A77" s="39">
        <f t="shared" si="199"/>
        <v>0</v>
      </c>
      <c r="B77" s="27" t="str">
        <f t="shared" si="226"/>
        <v>RulesetImplementationTests\030006-OffMed-Run13\030006-OffMed-Run13.cibd</v>
      </c>
      <c r="C77" s="27" t="str">
        <f t="shared" si="227"/>
        <v>BatchOut_141103_r2722_RIc\030006-OffMed-Run13.cibd</v>
      </c>
      <c r="D77" s="27" t="str">
        <f t="shared" si="228"/>
        <v>BatchOut_141103_r2722_RIc\XML\</v>
      </c>
      <c r="E77" s="9" t="str">
        <f t="shared" si="229"/>
        <v>030006-Run13</v>
      </c>
      <c r="F77" s="22"/>
      <c r="G77" s="29"/>
      <c r="H77" s="23" t="str">
        <f>IF(F77&gt;1,1,"")</f>
        <v/>
      </c>
      <c r="I77" s="9" t="s">
        <v>11</v>
      </c>
      <c r="J77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7" s="15" t="s">
        <v>1</v>
      </c>
      <c r="L77" s="36">
        <f t="shared" si="239"/>
        <v>0</v>
      </c>
      <c r="M77" s="32" t="str">
        <f t="shared" si="256"/>
        <v>030006-Run13</v>
      </c>
      <c r="N77" s="28" t="s">
        <v>136</v>
      </c>
      <c r="O77" s="57" t="str">
        <f t="shared" si="201"/>
        <v>030006-OffMed-Run13</v>
      </c>
      <c r="P77" s="63">
        <f t="shared" si="240"/>
        <v>2</v>
      </c>
      <c r="Q77" s="65">
        <f t="shared" si="241"/>
        <v>1</v>
      </c>
      <c r="R77" s="65">
        <f t="shared" si="242"/>
        <v>0</v>
      </c>
      <c r="S77" s="65">
        <f t="shared" si="243"/>
        <v>1</v>
      </c>
      <c r="T77" s="65">
        <f t="shared" si="244"/>
        <v>0</v>
      </c>
      <c r="U77" s="65">
        <f t="shared" si="245"/>
        <v>11</v>
      </c>
      <c r="V77" s="65">
        <v>11</v>
      </c>
      <c r="W77" s="65">
        <f t="shared" si="246"/>
        <v>1</v>
      </c>
      <c r="X77" s="65">
        <f t="shared" si="246"/>
        <v>0</v>
      </c>
      <c r="Y77" s="65">
        <f t="shared" si="246"/>
        <v>0</v>
      </c>
      <c r="Z77" s="65">
        <f t="shared" si="247"/>
        <v>0</v>
      </c>
      <c r="AA77" s="65">
        <f t="shared" si="248"/>
        <v>0</v>
      </c>
      <c r="AB77" s="65">
        <f t="shared" si="248"/>
        <v>1</v>
      </c>
      <c r="AC77" s="65">
        <f t="shared" si="235"/>
        <v>1</v>
      </c>
      <c r="AD77" s="61">
        <v>1</v>
      </c>
      <c r="AE77" s="63">
        <f t="shared" si="249"/>
        <v>0</v>
      </c>
      <c r="AF77" s="64">
        <f t="shared" si="250"/>
        <v>0</v>
      </c>
      <c r="AG77" s="64">
        <f t="shared" si="251"/>
        <v>0</v>
      </c>
      <c r="AH77" s="64">
        <f t="shared" si="252"/>
        <v>0</v>
      </c>
      <c r="AI77" s="66">
        <f t="shared" si="253"/>
        <v>0</v>
      </c>
      <c r="AJ77" s="63">
        <f t="shared" si="254"/>
        <v>0</v>
      </c>
      <c r="AK77" s="64">
        <f t="shared" si="255"/>
        <v>0</v>
      </c>
      <c r="AL77" s="65">
        <f t="shared" si="255"/>
        <v>0</v>
      </c>
      <c r="AM77" s="66">
        <f t="shared" si="255"/>
        <v>0</v>
      </c>
      <c r="AN77" s="31" t="str">
        <f t="shared" si="203"/>
        <v>SimulationStorage,2,</v>
      </c>
      <c r="AO77" s="31" t="str">
        <f t="shared" si="204"/>
        <v>AnalysisStorage,1,</v>
      </c>
      <c r="AP77" s="31" t="str">
        <f t="shared" si="205"/>
        <v>LogRuleEvaluation,0,</v>
      </c>
      <c r="AQ77" s="31" t="str">
        <f t="shared" si="206"/>
        <v>ParallelSimulations,1,</v>
      </c>
      <c r="AR77" s="31" t="str">
        <f t="shared" si="207"/>
        <v>DurationStats,0,</v>
      </c>
      <c r="AS77" s="31" t="str">
        <f t="shared" si="208"/>
        <v>AnalysisThruStep,11,</v>
      </c>
      <c r="AT77" s="31" t="str">
        <f t="shared" si="209"/>
        <v>DontAbortOnErrorsThruStep,11,</v>
      </c>
      <c r="AU77" s="31" t="str">
        <f t="shared" si="210"/>
        <v>BypassValidFileChecks,1,</v>
      </c>
      <c r="AV77" s="31" t="str">
        <f t="shared" si="211"/>
        <v>BypassInputChecks,0,</v>
      </c>
      <c r="AW77" s="31" t="str">
        <f t="shared" si="212"/>
        <v>BypassUMLHChecks,0,</v>
      </c>
      <c r="AX77" s="31" t="str">
        <f t="shared" si="213"/>
        <v>BypassCheckSimRules,0,</v>
      </c>
      <c r="AY77" s="31" t="str">
        <f t="shared" si="214"/>
        <v>BypassCheckCodeRules,0,</v>
      </c>
      <c r="BA77" s="31" t="str">
        <f t="shared" si="215"/>
        <v>StoreBEMDetails,1,</v>
      </c>
      <c r="BB77" s="31" t="str">
        <f t="shared" si="216"/>
        <v>ModelRpt_ALL,1,</v>
      </c>
      <c r="BC77" s="31" t="str">
        <f t="shared" si="217"/>
        <v>BypassOpenStudio_all,0,</v>
      </c>
      <c r="BD77" s="31" t="str">
        <f t="shared" si="218"/>
        <v>BypassOpenStudio_zp,0,</v>
      </c>
      <c r="BE77" s="31" t="str">
        <f t="shared" si="219"/>
        <v>BypassOpenStudio_zb,0,</v>
      </c>
      <c r="BF77" s="31" t="str">
        <f t="shared" si="220"/>
        <v>BypassOpenStudio_ap,0,</v>
      </c>
      <c r="BG77" s="31" t="str">
        <f t="shared" si="221"/>
        <v>BypassOpenStudio_ab,0,</v>
      </c>
      <c r="BH77" s="31" t="str">
        <f t="shared" si="222"/>
        <v>BypassOpenStudio_zp,0,</v>
      </c>
      <c r="BI77" s="31" t="str">
        <f t="shared" si="223"/>
        <v>BypassOpenStudio_zb,0,</v>
      </c>
      <c r="BJ77" s="31" t="str">
        <f t="shared" si="224"/>
        <v>BypassOpenStudio_ap,0,</v>
      </c>
      <c r="BK77" s="31" t="str">
        <f t="shared" si="225"/>
        <v>BypassOpenStudio_ab,0</v>
      </c>
    </row>
    <row r="78" spans="1:65" x14ac:dyDescent="0.25">
      <c r="A78" s="39">
        <f t="shared" si="199"/>
        <v>0</v>
      </c>
      <c r="B78" s="27" t="str">
        <f t="shared" si="226"/>
        <v>RulesetImplementationTests\020006-OffSml-Run14\020006-OffSml-Run14.cibd</v>
      </c>
      <c r="C78" s="27" t="str">
        <f t="shared" si="227"/>
        <v>BatchOut_141103_r2722_RIc\020006-OffSml-Run14.cibd</v>
      </c>
      <c r="D78" s="27" t="str">
        <f t="shared" si="228"/>
        <v>BatchOut_141103_r2722_RIc\XML\</v>
      </c>
      <c r="E78" s="9" t="str">
        <f t="shared" si="229"/>
        <v>020006-Run14</v>
      </c>
      <c r="F78" s="22"/>
      <c r="G78" s="29"/>
      <c r="H78" s="23" t="str">
        <f>IF(F78&gt;1,1,"")</f>
        <v/>
      </c>
      <c r="I78" s="9" t="s">
        <v>11</v>
      </c>
      <c r="J78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8" s="15" t="s">
        <v>1</v>
      </c>
      <c r="L78" s="36">
        <f t="shared" si="239"/>
        <v>0</v>
      </c>
      <c r="M78" s="32" t="str">
        <f t="shared" si="256"/>
        <v>020006-Run14</v>
      </c>
      <c r="N78" s="28" t="s">
        <v>137</v>
      </c>
      <c r="O78" s="57" t="str">
        <f t="shared" si="201"/>
        <v>020006-OffSml-Run14</v>
      </c>
      <c r="P78" s="63">
        <f t="shared" si="240"/>
        <v>2</v>
      </c>
      <c r="Q78" s="65">
        <f t="shared" si="241"/>
        <v>1</v>
      </c>
      <c r="R78" s="65">
        <f t="shared" si="242"/>
        <v>0</v>
      </c>
      <c r="S78" s="65">
        <f t="shared" si="243"/>
        <v>1</v>
      </c>
      <c r="T78" s="65">
        <f t="shared" si="244"/>
        <v>0</v>
      </c>
      <c r="U78" s="65">
        <f t="shared" si="245"/>
        <v>11</v>
      </c>
      <c r="V78" s="65">
        <v>11</v>
      </c>
      <c r="W78" s="65">
        <f t="shared" si="246"/>
        <v>1</v>
      </c>
      <c r="X78" s="65">
        <f t="shared" si="246"/>
        <v>0</v>
      </c>
      <c r="Y78" s="65">
        <f t="shared" si="246"/>
        <v>0</v>
      </c>
      <c r="Z78" s="65">
        <f t="shared" si="247"/>
        <v>0</v>
      </c>
      <c r="AA78" s="65">
        <f t="shared" si="248"/>
        <v>0</v>
      </c>
      <c r="AB78" s="65">
        <f t="shared" si="248"/>
        <v>1</v>
      </c>
      <c r="AC78" s="65">
        <f t="shared" si="235"/>
        <v>1</v>
      </c>
      <c r="AD78" s="61">
        <v>1</v>
      </c>
      <c r="AE78" s="63">
        <f t="shared" si="249"/>
        <v>0</v>
      </c>
      <c r="AF78" s="64">
        <f t="shared" si="250"/>
        <v>0</v>
      </c>
      <c r="AG78" s="64">
        <f t="shared" si="251"/>
        <v>0</v>
      </c>
      <c r="AH78" s="64">
        <f t="shared" si="252"/>
        <v>0</v>
      </c>
      <c r="AI78" s="66">
        <f t="shared" si="253"/>
        <v>0</v>
      </c>
      <c r="AJ78" s="63">
        <f t="shared" si="254"/>
        <v>0</v>
      </c>
      <c r="AK78" s="64">
        <f t="shared" si="255"/>
        <v>0</v>
      </c>
      <c r="AL78" s="65">
        <f t="shared" si="255"/>
        <v>0</v>
      </c>
      <c r="AM78" s="66">
        <f t="shared" si="255"/>
        <v>0</v>
      </c>
      <c r="AN78" s="31" t="str">
        <f t="shared" si="203"/>
        <v>SimulationStorage,2,</v>
      </c>
      <c r="AO78" s="31" t="str">
        <f t="shared" si="204"/>
        <v>AnalysisStorage,1,</v>
      </c>
      <c r="AP78" s="31" t="str">
        <f t="shared" si="205"/>
        <v>LogRuleEvaluation,0,</v>
      </c>
      <c r="AQ78" s="31" t="str">
        <f t="shared" si="206"/>
        <v>ParallelSimulations,1,</v>
      </c>
      <c r="AR78" s="31" t="str">
        <f t="shared" si="207"/>
        <v>DurationStats,0,</v>
      </c>
      <c r="AS78" s="31" t="str">
        <f t="shared" si="208"/>
        <v>AnalysisThruStep,11,</v>
      </c>
      <c r="AT78" s="31" t="str">
        <f t="shared" si="209"/>
        <v>DontAbortOnErrorsThruStep,11,</v>
      </c>
      <c r="AU78" s="31" t="str">
        <f t="shared" si="210"/>
        <v>BypassValidFileChecks,1,</v>
      </c>
      <c r="AV78" s="31" t="str">
        <f t="shared" si="211"/>
        <v>BypassInputChecks,0,</v>
      </c>
      <c r="AW78" s="31" t="str">
        <f t="shared" si="212"/>
        <v>BypassUMLHChecks,0,</v>
      </c>
      <c r="AX78" s="31" t="str">
        <f t="shared" si="213"/>
        <v>BypassCheckSimRules,0,</v>
      </c>
      <c r="AY78" s="31" t="str">
        <f t="shared" si="214"/>
        <v>BypassCheckCodeRules,0,</v>
      </c>
      <c r="BA78" s="31" t="str">
        <f t="shared" si="215"/>
        <v>StoreBEMDetails,1,</v>
      </c>
      <c r="BB78" s="31" t="str">
        <f t="shared" si="216"/>
        <v>ModelRpt_ALL,1,</v>
      </c>
      <c r="BC78" s="31" t="str">
        <f t="shared" si="217"/>
        <v>BypassOpenStudio_all,0,</v>
      </c>
      <c r="BD78" s="31" t="str">
        <f t="shared" si="218"/>
        <v>BypassOpenStudio_zp,0,</v>
      </c>
      <c r="BE78" s="31" t="str">
        <f t="shared" si="219"/>
        <v>BypassOpenStudio_zb,0,</v>
      </c>
      <c r="BF78" s="31" t="str">
        <f t="shared" si="220"/>
        <v>BypassOpenStudio_ap,0,</v>
      </c>
      <c r="BG78" s="31" t="str">
        <f t="shared" si="221"/>
        <v>BypassOpenStudio_ab,0,</v>
      </c>
      <c r="BH78" s="31" t="str">
        <f t="shared" si="222"/>
        <v>BypassOpenStudio_zp,0,</v>
      </c>
      <c r="BI78" s="31" t="str">
        <f t="shared" si="223"/>
        <v>BypassOpenStudio_zb,0,</v>
      </c>
      <c r="BJ78" s="31" t="str">
        <f t="shared" si="224"/>
        <v>BypassOpenStudio_ap,0,</v>
      </c>
      <c r="BK78" s="31" t="str">
        <f t="shared" si="225"/>
        <v>BypassOpenStudio_ab,0</v>
      </c>
    </row>
    <row r="79" spans="1:65" x14ac:dyDescent="0.25">
      <c r="A79" s="39">
        <f t="shared" si="199"/>
        <v>0</v>
      </c>
      <c r="B79" s="27" t="str">
        <f t="shared" si="226"/>
        <v>RulesetImplementationTests\080006-Whse-Run15\080006-Whse-Run15.cibd</v>
      </c>
      <c r="C79" s="27" t="str">
        <f t="shared" si="227"/>
        <v>BatchOut_141103_r2722_RIc\080006-Whse-Run15.cibd</v>
      </c>
      <c r="D79" s="27" t="str">
        <f t="shared" si="228"/>
        <v>BatchOut_141103_r2722_RIc\XML\</v>
      </c>
      <c r="E79" s="9" t="str">
        <f t="shared" si="229"/>
        <v>080006-Run15</v>
      </c>
      <c r="F79" s="22"/>
      <c r="G79" s="29"/>
      <c r="H79" s="23" t="str">
        <f>IF(F79&gt;1,1,"")</f>
        <v/>
      </c>
      <c r="I79" s="9" t="s">
        <v>11</v>
      </c>
      <c r="J79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79" s="15" t="s">
        <v>1</v>
      </c>
      <c r="L79" s="36">
        <f t="shared" si="239"/>
        <v>0</v>
      </c>
      <c r="M79" s="32" t="str">
        <f t="shared" si="256"/>
        <v>080006-Run15</v>
      </c>
      <c r="N79" s="28" t="s">
        <v>138</v>
      </c>
      <c r="O79" s="57" t="str">
        <f t="shared" si="201"/>
        <v>080006-Whse-Run15</v>
      </c>
      <c r="P79" s="63">
        <f t="shared" si="240"/>
        <v>2</v>
      </c>
      <c r="Q79" s="65">
        <f t="shared" si="241"/>
        <v>1</v>
      </c>
      <c r="R79" s="65">
        <f t="shared" si="242"/>
        <v>0</v>
      </c>
      <c r="S79" s="65">
        <f t="shared" si="243"/>
        <v>1</v>
      </c>
      <c r="T79" s="65">
        <f t="shared" si="244"/>
        <v>0</v>
      </c>
      <c r="U79" s="65">
        <f t="shared" si="245"/>
        <v>11</v>
      </c>
      <c r="V79" s="65">
        <v>11</v>
      </c>
      <c r="W79" s="65">
        <f t="shared" si="246"/>
        <v>1</v>
      </c>
      <c r="X79" s="65">
        <f t="shared" si="246"/>
        <v>0</v>
      </c>
      <c r="Y79" s="65">
        <f t="shared" si="246"/>
        <v>0</v>
      </c>
      <c r="Z79" s="65">
        <f t="shared" si="247"/>
        <v>0</v>
      </c>
      <c r="AA79" s="65">
        <f t="shared" si="248"/>
        <v>0</v>
      </c>
      <c r="AB79" s="65">
        <f t="shared" si="248"/>
        <v>1</v>
      </c>
      <c r="AC79" s="65">
        <f t="shared" si="235"/>
        <v>1</v>
      </c>
      <c r="AD79" s="61">
        <v>1</v>
      </c>
      <c r="AE79" s="63">
        <f t="shared" si="249"/>
        <v>0</v>
      </c>
      <c r="AF79" s="64">
        <f t="shared" si="250"/>
        <v>0</v>
      </c>
      <c r="AG79" s="64">
        <f t="shared" si="251"/>
        <v>0</v>
      </c>
      <c r="AH79" s="64">
        <f t="shared" si="252"/>
        <v>0</v>
      </c>
      <c r="AI79" s="66">
        <f t="shared" si="253"/>
        <v>0</v>
      </c>
      <c r="AJ79" s="63">
        <f t="shared" si="254"/>
        <v>0</v>
      </c>
      <c r="AK79" s="64">
        <f t="shared" si="255"/>
        <v>0</v>
      </c>
      <c r="AL79" s="65">
        <f t="shared" si="255"/>
        <v>0</v>
      </c>
      <c r="AM79" s="66">
        <f t="shared" si="255"/>
        <v>0</v>
      </c>
      <c r="AN79" s="31" t="str">
        <f t="shared" si="203"/>
        <v>SimulationStorage,2,</v>
      </c>
      <c r="AO79" s="31" t="str">
        <f t="shared" si="204"/>
        <v>AnalysisStorage,1,</v>
      </c>
      <c r="AP79" s="31" t="str">
        <f t="shared" si="205"/>
        <v>LogRuleEvaluation,0,</v>
      </c>
      <c r="AQ79" s="31" t="str">
        <f t="shared" si="206"/>
        <v>ParallelSimulations,1,</v>
      </c>
      <c r="AR79" s="31" t="str">
        <f t="shared" si="207"/>
        <v>DurationStats,0,</v>
      </c>
      <c r="AS79" s="31" t="str">
        <f t="shared" si="208"/>
        <v>AnalysisThruStep,11,</v>
      </c>
      <c r="AT79" s="31" t="str">
        <f t="shared" si="209"/>
        <v>DontAbortOnErrorsThruStep,11,</v>
      </c>
      <c r="AU79" s="31" t="str">
        <f t="shared" si="210"/>
        <v>BypassValidFileChecks,1,</v>
      </c>
      <c r="AV79" s="31" t="str">
        <f t="shared" si="211"/>
        <v>BypassInputChecks,0,</v>
      </c>
      <c r="AW79" s="31" t="str">
        <f t="shared" si="212"/>
        <v>BypassUMLHChecks,0,</v>
      </c>
      <c r="AX79" s="31" t="str">
        <f t="shared" si="213"/>
        <v>BypassCheckSimRules,0,</v>
      </c>
      <c r="AY79" s="31" t="str">
        <f t="shared" si="214"/>
        <v>BypassCheckCodeRules,0,</v>
      </c>
      <c r="BA79" s="31" t="str">
        <f t="shared" si="215"/>
        <v>StoreBEMDetails,1,</v>
      </c>
      <c r="BB79" s="31" t="str">
        <f t="shared" si="216"/>
        <v>ModelRpt_ALL,1,</v>
      </c>
      <c r="BC79" s="31" t="str">
        <f t="shared" si="217"/>
        <v>BypassOpenStudio_all,0,</v>
      </c>
      <c r="BD79" s="31" t="str">
        <f t="shared" si="218"/>
        <v>BypassOpenStudio_zp,0,</v>
      </c>
      <c r="BE79" s="31" t="str">
        <f t="shared" si="219"/>
        <v>BypassOpenStudio_zb,0,</v>
      </c>
      <c r="BF79" s="31" t="str">
        <f t="shared" si="220"/>
        <v>BypassOpenStudio_ap,0,</v>
      </c>
      <c r="BG79" s="31" t="str">
        <f t="shared" si="221"/>
        <v>BypassOpenStudio_ab,0,</v>
      </c>
      <c r="BH79" s="31" t="str">
        <f t="shared" si="222"/>
        <v>BypassOpenStudio_zp,0,</v>
      </c>
      <c r="BI79" s="31" t="str">
        <f t="shared" si="223"/>
        <v>BypassOpenStudio_zb,0,</v>
      </c>
      <c r="BJ79" s="31" t="str">
        <f t="shared" si="224"/>
        <v>BypassOpenStudio_ap,0,</v>
      </c>
      <c r="BK79" s="31" t="str">
        <f t="shared" si="225"/>
        <v>BypassOpenStudio_ab,0</v>
      </c>
    </row>
    <row r="80" spans="1:65" x14ac:dyDescent="0.25">
      <c r="A80" s="39">
        <f t="shared" si="199"/>
        <v>0</v>
      </c>
      <c r="B80" s="27" t="str">
        <f t="shared" si="226"/>
        <v>RulesetImplementationTests\050006-RetlMed-Run16\050006-RetlMed-Run16.cibd</v>
      </c>
      <c r="C80" s="27" t="str">
        <f t="shared" si="227"/>
        <v>BatchOut_141103_r2722_RIc\050006-RetlMed-Run16.cibd</v>
      </c>
      <c r="D80" s="27" t="str">
        <f t="shared" si="228"/>
        <v>BatchOut_141103_r2722_RIc\XML\</v>
      </c>
      <c r="E80" s="9" t="str">
        <f t="shared" si="229"/>
        <v>050006-Run16</v>
      </c>
      <c r="F80" s="22"/>
      <c r="G80" s="29"/>
      <c r="H80" s="23"/>
      <c r="I80" s="9" t="s">
        <v>11</v>
      </c>
      <c r="J80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0" s="15" t="s">
        <v>1</v>
      </c>
      <c r="L80" s="36">
        <f t="shared" si="239"/>
        <v>0</v>
      </c>
      <c r="M80" s="32" t="str">
        <f>LEFT(N80,SEARCH("-",N80))&amp;RIGHT(N80,5)</f>
        <v>050006-Run16</v>
      </c>
      <c r="N80" s="28" t="s">
        <v>139</v>
      </c>
      <c r="O80" s="57" t="str">
        <f>N80</f>
        <v>050006-RetlMed-Run16</v>
      </c>
      <c r="P80" s="63">
        <f t="shared" si="240"/>
        <v>2</v>
      </c>
      <c r="Q80" s="65">
        <f t="shared" si="241"/>
        <v>1</v>
      </c>
      <c r="R80" s="65">
        <f t="shared" si="242"/>
        <v>0</v>
      </c>
      <c r="S80" s="65">
        <f t="shared" si="243"/>
        <v>1</v>
      </c>
      <c r="T80" s="65">
        <f t="shared" si="244"/>
        <v>0</v>
      </c>
      <c r="U80" s="65">
        <f t="shared" si="245"/>
        <v>11</v>
      </c>
      <c r="V80" s="65">
        <v>11</v>
      </c>
      <c r="W80" s="65">
        <f t="shared" si="246"/>
        <v>1</v>
      </c>
      <c r="X80" s="65">
        <f t="shared" si="246"/>
        <v>0</v>
      </c>
      <c r="Y80" s="65">
        <f t="shared" si="246"/>
        <v>0</v>
      </c>
      <c r="Z80" s="65">
        <f t="shared" si="247"/>
        <v>0</v>
      </c>
      <c r="AA80" s="65">
        <f t="shared" si="248"/>
        <v>0</v>
      </c>
      <c r="AB80" s="65">
        <f t="shared" si="248"/>
        <v>1</v>
      </c>
      <c r="AC80" s="65">
        <f t="shared" si="235"/>
        <v>1</v>
      </c>
      <c r="AD80" s="61">
        <v>1</v>
      </c>
      <c r="AE80" s="63">
        <f t="shared" si="249"/>
        <v>0</v>
      </c>
      <c r="AF80" s="64">
        <f t="shared" si="250"/>
        <v>0</v>
      </c>
      <c r="AG80" s="64">
        <f t="shared" si="251"/>
        <v>0</v>
      </c>
      <c r="AH80" s="64">
        <f t="shared" si="252"/>
        <v>0</v>
      </c>
      <c r="AI80" s="66">
        <f t="shared" si="253"/>
        <v>0</v>
      </c>
      <c r="AJ80" s="63">
        <f t="shared" si="254"/>
        <v>0</v>
      </c>
      <c r="AK80" s="64">
        <f t="shared" si="255"/>
        <v>0</v>
      </c>
      <c r="AL80" s="65">
        <f t="shared" si="255"/>
        <v>0</v>
      </c>
      <c r="AM80" s="66">
        <f t="shared" si="255"/>
        <v>0</v>
      </c>
      <c r="AN80" s="31" t="str">
        <f t="shared" si="203"/>
        <v>SimulationStorage,2,</v>
      </c>
      <c r="AO80" s="31" t="str">
        <f t="shared" si="204"/>
        <v>AnalysisStorage,1,</v>
      </c>
      <c r="AP80" s="31" t="str">
        <f t="shared" si="205"/>
        <v>LogRuleEvaluation,0,</v>
      </c>
      <c r="AQ80" s="31" t="str">
        <f t="shared" si="206"/>
        <v>ParallelSimulations,1,</v>
      </c>
      <c r="AR80" s="31" t="str">
        <f t="shared" si="207"/>
        <v>DurationStats,0,</v>
      </c>
      <c r="AS80" s="31" t="str">
        <f t="shared" si="208"/>
        <v>AnalysisThruStep,11,</v>
      </c>
      <c r="AT80" s="31" t="str">
        <f t="shared" si="209"/>
        <v>DontAbortOnErrorsThruStep,11,</v>
      </c>
      <c r="AU80" s="31" t="str">
        <f t="shared" si="210"/>
        <v>BypassValidFileChecks,1,</v>
      </c>
      <c r="AV80" s="31" t="str">
        <f t="shared" si="211"/>
        <v>BypassInputChecks,0,</v>
      </c>
      <c r="AW80" s="31" t="str">
        <f t="shared" si="212"/>
        <v>BypassUMLHChecks,0,</v>
      </c>
      <c r="AX80" s="31" t="str">
        <f t="shared" si="213"/>
        <v>BypassCheckSimRules,0,</v>
      </c>
      <c r="AY80" s="31" t="str">
        <f t="shared" si="214"/>
        <v>BypassCheckCodeRules,0,</v>
      </c>
      <c r="BA80" s="31" t="str">
        <f t="shared" si="215"/>
        <v>StoreBEMDetails,1,</v>
      </c>
      <c r="BB80" s="31" t="str">
        <f t="shared" si="216"/>
        <v>ModelRpt_ALL,1,</v>
      </c>
      <c r="BC80" s="31" t="str">
        <f t="shared" si="217"/>
        <v>BypassOpenStudio_all,0,</v>
      </c>
      <c r="BD80" s="31" t="str">
        <f t="shared" si="218"/>
        <v>BypassOpenStudio_zp,0,</v>
      </c>
      <c r="BE80" s="31" t="str">
        <f t="shared" si="219"/>
        <v>BypassOpenStudio_zb,0,</v>
      </c>
      <c r="BF80" s="31" t="str">
        <f t="shared" si="220"/>
        <v>BypassOpenStudio_ap,0,</v>
      </c>
      <c r="BG80" s="31" t="str">
        <f t="shared" si="221"/>
        <v>BypassOpenStudio_ab,0,</v>
      </c>
      <c r="BH80" s="31" t="str">
        <f t="shared" si="222"/>
        <v>BypassOpenStudio_zp,0,</v>
      </c>
      <c r="BI80" s="31" t="str">
        <f t="shared" si="223"/>
        <v>BypassOpenStudio_zb,0,</v>
      </c>
      <c r="BJ80" s="31" t="str">
        <f t="shared" si="224"/>
        <v>BypassOpenStudio_ap,0,</v>
      </c>
      <c r="BK80" s="31" t="str">
        <f t="shared" si="225"/>
        <v>BypassOpenStudio_ab,0</v>
      </c>
    </row>
    <row r="81" spans="1:63" x14ac:dyDescent="0.25">
      <c r="A81" s="39">
        <f t="shared" si="199"/>
        <v>0</v>
      </c>
      <c r="B81" s="27" t="str">
        <f t="shared" si="226"/>
        <v>RulesetImplementationTests\020006-OffSml-Run18\020006-OffSml-Run18.cibd</v>
      </c>
      <c r="C81" s="27" t="str">
        <f t="shared" si="227"/>
        <v>BatchOut_141103_r2722_RIc\020006-OffSml-Run18.cibd</v>
      </c>
      <c r="D81" s="27" t="str">
        <f t="shared" si="228"/>
        <v>BatchOut_141103_r2722_RIc\XML\</v>
      </c>
      <c r="E81" s="9" t="str">
        <f t="shared" si="229"/>
        <v>020006-Run18</v>
      </c>
      <c r="F81" s="22"/>
      <c r="G81" s="29"/>
      <c r="H81" s="23"/>
      <c r="I81" s="9" t="s">
        <v>11</v>
      </c>
      <c r="J81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1" s="15" t="s">
        <v>1</v>
      </c>
      <c r="L81" s="36">
        <f t="shared" si="239"/>
        <v>0</v>
      </c>
      <c r="M81" s="32" t="str">
        <f>LEFT(N81,SEARCH("-",N81))&amp;RIGHT(N81,5)</f>
        <v>020006-Run18</v>
      </c>
      <c r="N81" s="28" t="s">
        <v>140</v>
      </c>
      <c r="O81" s="57" t="str">
        <f>N81</f>
        <v>020006-OffSml-Run18</v>
      </c>
      <c r="P81" s="63">
        <f t="shared" si="240"/>
        <v>2</v>
      </c>
      <c r="Q81" s="65">
        <f t="shared" si="241"/>
        <v>1</v>
      </c>
      <c r="R81" s="65">
        <f t="shared" si="242"/>
        <v>0</v>
      </c>
      <c r="S81" s="65">
        <f t="shared" si="243"/>
        <v>1</v>
      </c>
      <c r="T81" s="65">
        <f t="shared" si="244"/>
        <v>0</v>
      </c>
      <c r="U81" s="65">
        <f t="shared" si="245"/>
        <v>11</v>
      </c>
      <c r="V81" s="65">
        <v>11</v>
      </c>
      <c r="W81" s="65">
        <f t="shared" si="246"/>
        <v>1</v>
      </c>
      <c r="X81" s="65">
        <f t="shared" si="246"/>
        <v>0</v>
      </c>
      <c r="Y81" s="65">
        <f t="shared" si="246"/>
        <v>0</v>
      </c>
      <c r="Z81" s="65">
        <f t="shared" si="247"/>
        <v>0</v>
      </c>
      <c r="AA81" s="65">
        <f t="shared" si="248"/>
        <v>0</v>
      </c>
      <c r="AB81" s="65">
        <f t="shared" si="248"/>
        <v>1</v>
      </c>
      <c r="AC81" s="65">
        <f t="shared" si="235"/>
        <v>1</v>
      </c>
      <c r="AD81" s="61">
        <v>1</v>
      </c>
      <c r="AE81" s="63">
        <f t="shared" si="249"/>
        <v>0</v>
      </c>
      <c r="AF81" s="64">
        <f t="shared" si="250"/>
        <v>0</v>
      </c>
      <c r="AG81" s="64">
        <f t="shared" si="251"/>
        <v>0</v>
      </c>
      <c r="AH81" s="64">
        <f t="shared" si="252"/>
        <v>0</v>
      </c>
      <c r="AI81" s="66">
        <f t="shared" si="253"/>
        <v>0</v>
      </c>
      <c r="AJ81" s="63">
        <f t="shared" si="254"/>
        <v>0</v>
      </c>
      <c r="AK81" s="64">
        <f t="shared" si="255"/>
        <v>0</v>
      </c>
      <c r="AL81" s="65">
        <f t="shared" si="255"/>
        <v>0</v>
      </c>
      <c r="AM81" s="66">
        <f t="shared" si="255"/>
        <v>0</v>
      </c>
      <c r="AN81" s="31" t="str">
        <f t="shared" si="203"/>
        <v>SimulationStorage,2,</v>
      </c>
      <c r="AO81" s="31" t="str">
        <f t="shared" si="204"/>
        <v>AnalysisStorage,1,</v>
      </c>
      <c r="AP81" s="31" t="str">
        <f t="shared" si="205"/>
        <v>LogRuleEvaluation,0,</v>
      </c>
      <c r="AQ81" s="31" t="str">
        <f t="shared" si="206"/>
        <v>ParallelSimulations,1,</v>
      </c>
      <c r="AR81" s="31" t="str">
        <f t="shared" si="207"/>
        <v>DurationStats,0,</v>
      </c>
      <c r="AS81" s="31" t="str">
        <f t="shared" si="208"/>
        <v>AnalysisThruStep,11,</v>
      </c>
      <c r="AT81" s="31" t="str">
        <f t="shared" si="209"/>
        <v>DontAbortOnErrorsThruStep,11,</v>
      </c>
      <c r="AU81" s="31" t="str">
        <f t="shared" si="210"/>
        <v>BypassValidFileChecks,1,</v>
      </c>
      <c r="AV81" s="31" t="str">
        <f t="shared" si="211"/>
        <v>BypassInputChecks,0,</v>
      </c>
      <c r="AW81" s="31" t="str">
        <f t="shared" si="212"/>
        <v>BypassUMLHChecks,0,</v>
      </c>
      <c r="AX81" s="31" t="str">
        <f t="shared" si="213"/>
        <v>BypassCheckSimRules,0,</v>
      </c>
      <c r="AY81" s="31" t="str">
        <f t="shared" si="214"/>
        <v>BypassCheckCodeRules,0,</v>
      </c>
      <c r="BA81" s="31" t="str">
        <f t="shared" si="215"/>
        <v>StoreBEMDetails,1,</v>
      </c>
      <c r="BB81" s="31" t="str">
        <f t="shared" si="216"/>
        <v>ModelRpt_ALL,1,</v>
      </c>
      <c r="BC81" s="31" t="str">
        <f t="shared" si="217"/>
        <v>BypassOpenStudio_all,0,</v>
      </c>
      <c r="BD81" s="31" t="str">
        <f t="shared" si="218"/>
        <v>BypassOpenStudio_zp,0,</v>
      </c>
      <c r="BE81" s="31" t="str">
        <f t="shared" si="219"/>
        <v>BypassOpenStudio_zb,0,</v>
      </c>
      <c r="BF81" s="31" t="str">
        <f t="shared" si="220"/>
        <v>BypassOpenStudio_ap,0,</v>
      </c>
      <c r="BG81" s="31" t="str">
        <f t="shared" si="221"/>
        <v>BypassOpenStudio_ab,0,</v>
      </c>
      <c r="BH81" s="31" t="str">
        <f t="shared" si="222"/>
        <v>BypassOpenStudio_zp,0,</v>
      </c>
      <c r="BI81" s="31" t="str">
        <f t="shared" si="223"/>
        <v>BypassOpenStudio_zb,0,</v>
      </c>
      <c r="BJ81" s="31" t="str">
        <f t="shared" si="224"/>
        <v>BypassOpenStudio_ap,0,</v>
      </c>
      <c r="BK81" s="31" t="str">
        <f t="shared" si="225"/>
        <v>BypassOpenStudio_ab,0</v>
      </c>
    </row>
    <row r="82" spans="1:63" x14ac:dyDescent="0.25">
      <c r="A82" s="39">
        <f t="shared" si="199"/>
        <v>0</v>
      </c>
      <c r="B82" s="27" t="str">
        <f t="shared" si="226"/>
        <v>RulesetImplementationTests\080006-Whse-Run21\080006-Whse-Run21.cibd</v>
      </c>
      <c r="C82" s="27" t="str">
        <f t="shared" si="227"/>
        <v>BatchOut_141103_r2722_RIc\080006-Whse-Run21.cibd</v>
      </c>
      <c r="D82" s="27" t="str">
        <f t="shared" si="228"/>
        <v>BatchOut_141103_r2722_RIc\XML\</v>
      </c>
      <c r="E82" s="9" t="str">
        <f t="shared" si="229"/>
        <v>080006-Run21</v>
      </c>
      <c r="F82" s="22"/>
      <c r="G82" s="29"/>
      <c r="H82" s="23"/>
      <c r="I82" s="9" t="s">
        <v>11</v>
      </c>
      <c r="J82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2" s="15" t="s">
        <v>1</v>
      </c>
      <c r="L82" s="36">
        <f t="shared" si="239"/>
        <v>0</v>
      </c>
      <c r="M82" s="32" t="str">
        <f t="shared" ref="M82:M95" si="257">LEFT(N82,SEARCH("-",N82))&amp;RIGHT(N82,5)</f>
        <v>080006-Run21</v>
      </c>
      <c r="N82" s="28" t="s">
        <v>141</v>
      </c>
      <c r="O82" s="57" t="str">
        <f t="shared" ref="O82:O95" si="258">N82</f>
        <v>080006-Whse-Run21</v>
      </c>
      <c r="P82" s="63">
        <f t="shared" si="240"/>
        <v>2</v>
      </c>
      <c r="Q82" s="65">
        <f t="shared" si="241"/>
        <v>1</v>
      </c>
      <c r="R82" s="65">
        <f t="shared" si="242"/>
        <v>0</v>
      </c>
      <c r="S82" s="65">
        <f t="shared" si="243"/>
        <v>1</v>
      </c>
      <c r="T82" s="65">
        <f t="shared" si="244"/>
        <v>0</v>
      </c>
      <c r="U82" s="65">
        <f t="shared" si="245"/>
        <v>11</v>
      </c>
      <c r="V82" s="65">
        <v>11</v>
      </c>
      <c r="W82" s="65">
        <f t="shared" si="246"/>
        <v>1</v>
      </c>
      <c r="X82" s="65">
        <f t="shared" si="246"/>
        <v>0</v>
      </c>
      <c r="Y82" s="65">
        <f t="shared" si="246"/>
        <v>0</v>
      </c>
      <c r="Z82" s="65">
        <f t="shared" si="247"/>
        <v>0</v>
      </c>
      <c r="AA82" s="65">
        <f t="shared" si="248"/>
        <v>0</v>
      </c>
      <c r="AB82" s="65">
        <f t="shared" si="248"/>
        <v>1</v>
      </c>
      <c r="AC82" s="65">
        <f t="shared" si="235"/>
        <v>1</v>
      </c>
      <c r="AD82" s="61">
        <v>1</v>
      </c>
      <c r="AE82" s="63">
        <f t="shared" si="249"/>
        <v>0</v>
      </c>
      <c r="AF82" s="64">
        <f t="shared" si="250"/>
        <v>0</v>
      </c>
      <c r="AG82" s="64">
        <f t="shared" si="251"/>
        <v>0</v>
      </c>
      <c r="AH82" s="64">
        <f t="shared" si="252"/>
        <v>0</v>
      </c>
      <c r="AI82" s="66">
        <f t="shared" si="253"/>
        <v>0</v>
      </c>
      <c r="AJ82" s="63">
        <f t="shared" si="254"/>
        <v>0</v>
      </c>
      <c r="AK82" s="64">
        <f t="shared" si="255"/>
        <v>0</v>
      </c>
      <c r="AL82" s="65">
        <f t="shared" si="255"/>
        <v>0</v>
      </c>
      <c r="AM82" s="66">
        <f t="shared" si="255"/>
        <v>0</v>
      </c>
      <c r="AN82" s="31" t="str">
        <f t="shared" si="203"/>
        <v>SimulationStorage,2,</v>
      </c>
      <c r="AO82" s="31" t="str">
        <f t="shared" si="204"/>
        <v>AnalysisStorage,1,</v>
      </c>
      <c r="AP82" s="31" t="str">
        <f t="shared" si="205"/>
        <v>LogRuleEvaluation,0,</v>
      </c>
      <c r="AQ82" s="31" t="str">
        <f t="shared" si="206"/>
        <v>ParallelSimulations,1,</v>
      </c>
      <c r="AR82" s="31" t="str">
        <f t="shared" si="207"/>
        <v>DurationStats,0,</v>
      </c>
      <c r="AS82" s="31" t="str">
        <f t="shared" si="208"/>
        <v>AnalysisThruStep,11,</v>
      </c>
      <c r="AT82" s="31" t="str">
        <f t="shared" si="209"/>
        <v>DontAbortOnErrorsThruStep,11,</v>
      </c>
      <c r="AU82" s="31" t="str">
        <f t="shared" si="210"/>
        <v>BypassValidFileChecks,1,</v>
      </c>
      <c r="AV82" s="31" t="str">
        <f t="shared" si="211"/>
        <v>BypassInputChecks,0,</v>
      </c>
      <c r="AW82" s="31" t="str">
        <f t="shared" si="212"/>
        <v>BypassUMLHChecks,0,</v>
      </c>
      <c r="AX82" s="31" t="str">
        <f t="shared" si="213"/>
        <v>BypassCheckSimRules,0,</v>
      </c>
      <c r="AY82" s="31" t="str">
        <f t="shared" si="214"/>
        <v>BypassCheckCodeRules,0,</v>
      </c>
      <c r="BA82" s="31" t="str">
        <f t="shared" si="215"/>
        <v>StoreBEMDetails,1,</v>
      </c>
      <c r="BB82" s="31" t="str">
        <f t="shared" si="216"/>
        <v>ModelRpt_ALL,1,</v>
      </c>
      <c r="BC82" s="31" t="str">
        <f t="shared" si="217"/>
        <v>BypassOpenStudio_all,0,</v>
      </c>
      <c r="BD82" s="31" t="str">
        <f t="shared" si="218"/>
        <v>BypassOpenStudio_zp,0,</v>
      </c>
      <c r="BE82" s="31" t="str">
        <f t="shared" si="219"/>
        <v>BypassOpenStudio_zb,0,</v>
      </c>
      <c r="BF82" s="31" t="str">
        <f t="shared" si="220"/>
        <v>BypassOpenStudio_ap,0,</v>
      </c>
      <c r="BG82" s="31" t="str">
        <f t="shared" si="221"/>
        <v>BypassOpenStudio_ab,0,</v>
      </c>
      <c r="BH82" s="31" t="str">
        <f t="shared" si="222"/>
        <v>BypassOpenStudio_zp,0,</v>
      </c>
      <c r="BI82" s="31" t="str">
        <f t="shared" si="223"/>
        <v>BypassOpenStudio_zb,0,</v>
      </c>
      <c r="BJ82" s="31" t="str">
        <f t="shared" si="224"/>
        <v>BypassOpenStudio_ap,0,</v>
      </c>
      <c r="BK82" s="31" t="str">
        <f t="shared" si="225"/>
        <v>BypassOpenStudio_ab,0</v>
      </c>
    </row>
    <row r="83" spans="1:63" x14ac:dyDescent="0.25">
      <c r="A83" s="39">
        <f t="shared" ref="A83:A95" si="259">L83</f>
        <v>0</v>
      </c>
      <c r="B83" s="27" t="str">
        <f t="shared" ref="B83:B95" si="260">M$63&amp;N83&amp;"\"&amp;N83&amp;".cibd"</f>
        <v>RulesetImplementationTests\030006-OffMed-Run23\030006-OffMed-Run23.cibd</v>
      </c>
      <c r="C83" s="27" t="str">
        <f t="shared" ref="C83:C95" si="261" xml:space="preserve"> M$64 &amp; O83 &amp; ".cibd"</f>
        <v>BatchOut_141103_r2722_RIc\030006-OffMed-Run23.cibd</v>
      </c>
      <c r="D83" s="27" t="str">
        <f t="shared" si="228"/>
        <v>BatchOut_141103_r2722_RIc\XML\</v>
      </c>
      <c r="E83" s="9" t="str">
        <f t="shared" ref="E83:E95" si="262">M83</f>
        <v>030006-Run23</v>
      </c>
      <c r="F83" s="22"/>
      <c r="G83" s="29"/>
      <c r="H83" s="23"/>
      <c r="I83" s="9" t="s">
        <v>11</v>
      </c>
      <c r="J83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3" s="15" t="s">
        <v>1</v>
      </c>
      <c r="L83" s="36">
        <f t="shared" si="239"/>
        <v>0</v>
      </c>
      <c r="M83" s="32" t="str">
        <f>LEFT(N83,SEARCH("-",N83))&amp;RIGHT(N83,5)</f>
        <v>030006-Run23</v>
      </c>
      <c r="N83" s="28" t="s">
        <v>143</v>
      </c>
      <c r="O83" s="57" t="str">
        <f t="shared" si="258"/>
        <v>030006-OffMed-Run23</v>
      </c>
      <c r="P83" s="63">
        <f t="shared" si="240"/>
        <v>2</v>
      </c>
      <c r="Q83" s="65">
        <f t="shared" si="241"/>
        <v>1</v>
      </c>
      <c r="R83" s="65">
        <f t="shared" si="242"/>
        <v>0</v>
      </c>
      <c r="S83" s="65">
        <f t="shared" si="243"/>
        <v>1</v>
      </c>
      <c r="T83" s="65">
        <f t="shared" si="244"/>
        <v>0</v>
      </c>
      <c r="U83" s="65">
        <f t="shared" si="245"/>
        <v>11</v>
      </c>
      <c r="V83" s="65">
        <v>11</v>
      </c>
      <c r="W83" s="65">
        <f t="shared" si="246"/>
        <v>1</v>
      </c>
      <c r="X83" s="65">
        <f t="shared" si="246"/>
        <v>0</v>
      </c>
      <c r="Y83" s="65">
        <f t="shared" si="246"/>
        <v>0</v>
      </c>
      <c r="Z83" s="65">
        <f t="shared" si="247"/>
        <v>0</v>
      </c>
      <c r="AA83" s="65">
        <f t="shared" si="248"/>
        <v>0</v>
      </c>
      <c r="AB83" s="65">
        <f t="shared" si="248"/>
        <v>1</v>
      </c>
      <c r="AC83" s="65">
        <f t="shared" si="235"/>
        <v>1</v>
      </c>
      <c r="AD83" s="61">
        <v>1</v>
      </c>
      <c r="AE83" s="63">
        <f t="shared" si="249"/>
        <v>0</v>
      </c>
      <c r="AF83" s="64">
        <f t="shared" si="250"/>
        <v>0</v>
      </c>
      <c r="AG83" s="64">
        <f t="shared" si="251"/>
        <v>0</v>
      </c>
      <c r="AH83" s="64">
        <f t="shared" si="252"/>
        <v>0</v>
      </c>
      <c r="AI83" s="66">
        <f t="shared" si="253"/>
        <v>0</v>
      </c>
      <c r="AJ83" s="63">
        <f t="shared" si="254"/>
        <v>0</v>
      </c>
      <c r="AK83" s="64">
        <f t="shared" si="255"/>
        <v>0</v>
      </c>
      <c r="AL83" s="65">
        <f t="shared" si="255"/>
        <v>0</v>
      </c>
      <c r="AM83" s="66">
        <f t="shared" si="255"/>
        <v>0</v>
      </c>
      <c r="AN83" s="31" t="str">
        <f t="shared" ref="AN83:AN90" si="263">P$12&amp;P83&amp;","</f>
        <v>SimulationStorage,2,</v>
      </c>
      <c r="AO83" s="31" t="str">
        <f t="shared" ref="AO83:AO90" si="264">Q$12&amp;Q83&amp;","</f>
        <v>AnalysisStorage,1,</v>
      </c>
      <c r="AP83" s="31" t="str">
        <f t="shared" ref="AP83:AP90" si="265">R$12&amp;R83&amp;","</f>
        <v>LogRuleEvaluation,0,</v>
      </c>
      <c r="AQ83" s="31" t="str">
        <f t="shared" ref="AQ83:AQ90" si="266">S$12&amp;S83&amp;","</f>
        <v>ParallelSimulations,1,</v>
      </c>
      <c r="AR83" s="31" t="str">
        <f t="shared" ref="AR83:AR90" si="267">T$12&amp;T83&amp;","</f>
        <v>DurationStats,0,</v>
      </c>
      <c r="AS83" s="31" t="str">
        <f t="shared" ref="AS83:AS90" si="268">U$12&amp;U83&amp;","</f>
        <v>AnalysisThruStep,11,</v>
      </c>
      <c r="AT83" s="31" t="str">
        <f t="shared" ref="AT83:AT90" si="269">V$12&amp;V83&amp;","</f>
        <v>DontAbortOnErrorsThruStep,11,</v>
      </c>
      <c r="AU83" s="31" t="str">
        <f t="shared" ref="AU83:AU90" si="270">W$12&amp;W83&amp;","</f>
        <v>BypassValidFileChecks,1,</v>
      </c>
      <c r="AV83" s="31" t="str">
        <f t="shared" ref="AV83:AV90" si="271">X$12&amp;X83&amp;","</f>
        <v>BypassInputChecks,0,</v>
      </c>
      <c r="AW83" s="31" t="str">
        <f t="shared" ref="AW83:AW90" si="272">Y$12&amp;Y83&amp;","</f>
        <v>BypassUMLHChecks,0,</v>
      </c>
      <c r="AX83" s="31" t="str">
        <f t="shared" ref="AX83:AX90" si="273">Z$12&amp;Z83&amp;","</f>
        <v>BypassCheckSimRules,0,</v>
      </c>
      <c r="AY83" s="31" t="str">
        <f t="shared" ref="AY83:AY90" si="274">AA$12&amp;AA83&amp;","</f>
        <v>BypassCheckCodeRules,0,</v>
      </c>
      <c r="BA83" s="31" t="str">
        <f t="shared" ref="BA83:BA90" si="275">AC$12&amp;AC83&amp;","</f>
        <v>StoreBEMDetails,1,</v>
      </c>
      <c r="BB83" s="31" t="str">
        <f t="shared" ref="BB83:BB90" si="276">AD$12&amp;AD83&amp;","</f>
        <v>ModelRpt_ALL,1,</v>
      </c>
      <c r="BC83" s="31" t="str">
        <f t="shared" ref="BC83:BC90" si="277">AE$12&amp;AE83&amp;","</f>
        <v>BypassOpenStudio_all,0,</v>
      </c>
      <c r="BD83" s="31" t="str">
        <f t="shared" ref="BD83:BD90" si="278">AF$12&amp;AF83&amp;","</f>
        <v>BypassOpenStudio_zp,0,</v>
      </c>
      <c r="BE83" s="31" t="str">
        <f t="shared" ref="BE83:BE90" si="279">AG$12&amp;AG83&amp;","</f>
        <v>BypassOpenStudio_zb,0,</v>
      </c>
      <c r="BF83" s="31" t="str">
        <f t="shared" ref="BF83:BF90" si="280">AH$12&amp;AH83&amp;","</f>
        <v>BypassOpenStudio_ap,0,</v>
      </c>
      <c r="BG83" s="31" t="str">
        <f t="shared" ref="BG83:BG90" si="281">AI$12&amp;AI83&amp;","</f>
        <v>BypassOpenStudio_ab,0,</v>
      </c>
      <c r="BH83" s="31" t="str">
        <f t="shared" ref="BH83:BH90" si="282">AJ$12&amp;AJ83&amp;","</f>
        <v>BypassOpenStudio_zp,0,</v>
      </c>
      <c r="BI83" s="31" t="str">
        <f t="shared" ref="BI83:BI90" si="283">AK$12&amp;AK83&amp;","</f>
        <v>BypassOpenStudio_zb,0,</v>
      </c>
      <c r="BJ83" s="31" t="str">
        <f t="shared" ref="BJ83:BJ90" si="284">AL$12&amp;AL83&amp;","</f>
        <v>BypassOpenStudio_ap,0,</v>
      </c>
      <c r="BK83" s="31" t="str">
        <f t="shared" ref="BK83:BK90" si="285">AM$12&amp;AM83</f>
        <v>BypassOpenStudio_ab,0</v>
      </c>
    </row>
    <row r="84" spans="1:63" x14ac:dyDescent="0.25">
      <c r="A84" s="39">
        <f t="shared" si="259"/>
        <v>0</v>
      </c>
      <c r="B84" s="27" t="str">
        <f t="shared" si="260"/>
        <v>RulesetImplementationTests\020006-OffSml-Run24\020006-OffSml-Run24.cibd</v>
      </c>
      <c r="C84" s="27" t="str">
        <f t="shared" si="261"/>
        <v>BatchOut_141103_r2722_RIc\020006-OffSml-Run24.cibd</v>
      </c>
      <c r="D84" s="27" t="str">
        <f t="shared" si="228"/>
        <v>BatchOut_141103_r2722_RIc\XML\</v>
      </c>
      <c r="E84" s="9" t="str">
        <f t="shared" si="262"/>
        <v>020006-Run24</v>
      </c>
      <c r="F84" s="22"/>
      <c r="G84" s="29"/>
      <c r="H84" s="23"/>
      <c r="I84" s="9" t="s">
        <v>11</v>
      </c>
      <c r="J84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4" s="15" t="s">
        <v>1</v>
      </c>
      <c r="L84" s="36">
        <f t="shared" si="239"/>
        <v>0</v>
      </c>
      <c r="M84" s="32" t="str">
        <f>LEFT(N84,SEARCH("-",N84))&amp;RIGHT(N84,5)</f>
        <v>020006-Run24</v>
      </c>
      <c r="N84" s="28" t="s">
        <v>144</v>
      </c>
      <c r="O84" s="57" t="str">
        <f t="shared" si="258"/>
        <v>020006-OffSml-Run24</v>
      </c>
      <c r="P84" s="63">
        <f t="shared" si="240"/>
        <v>2</v>
      </c>
      <c r="Q84" s="65">
        <f t="shared" si="241"/>
        <v>1</v>
      </c>
      <c r="R84" s="65">
        <f t="shared" si="242"/>
        <v>0</v>
      </c>
      <c r="S84" s="65">
        <f t="shared" si="243"/>
        <v>1</v>
      </c>
      <c r="T84" s="65">
        <f t="shared" si="244"/>
        <v>0</v>
      </c>
      <c r="U84" s="65">
        <f t="shared" si="245"/>
        <v>11</v>
      </c>
      <c r="V84" s="65">
        <v>11</v>
      </c>
      <c r="W84" s="65">
        <f t="shared" si="246"/>
        <v>1</v>
      </c>
      <c r="X84" s="65">
        <f t="shared" si="246"/>
        <v>0</v>
      </c>
      <c r="Y84" s="65">
        <f t="shared" si="246"/>
        <v>0</v>
      </c>
      <c r="Z84" s="65">
        <f t="shared" si="247"/>
        <v>0</v>
      </c>
      <c r="AA84" s="65">
        <f t="shared" si="248"/>
        <v>0</v>
      </c>
      <c r="AB84" s="65">
        <f t="shared" si="248"/>
        <v>1</v>
      </c>
      <c r="AC84" s="65">
        <f t="shared" si="235"/>
        <v>1</v>
      </c>
      <c r="AD84" s="61">
        <v>1</v>
      </c>
      <c r="AE84" s="63">
        <f t="shared" si="249"/>
        <v>0</v>
      </c>
      <c r="AF84" s="64">
        <f t="shared" si="250"/>
        <v>0</v>
      </c>
      <c r="AG84" s="64">
        <f t="shared" si="251"/>
        <v>0</v>
      </c>
      <c r="AH84" s="64">
        <f t="shared" si="252"/>
        <v>0</v>
      </c>
      <c r="AI84" s="66">
        <f t="shared" si="253"/>
        <v>0</v>
      </c>
      <c r="AJ84" s="63">
        <f t="shared" si="254"/>
        <v>0</v>
      </c>
      <c r="AK84" s="64">
        <f t="shared" si="255"/>
        <v>0</v>
      </c>
      <c r="AL84" s="65">
        <f t="shared" si="255"/>
        <v>0</v>
      </c>
      <c r="AM84" s="66">
        <f t="shared" si="255"/>
        <v>0</v>
      </c>
      <c r="AN84" s="31" t="str">
        <f t="shared" si="263"/>
        <v>SimulationStorage,2,</v>
      </c>
      <c r="AO84" s="31" t="str">
        <f t="shared" si="264"/>
        <v>AnalysisStorage,1,</v>
      </c>
      <c r="AP84" s="31" t="str">
        <f t="shared" si="265"/>
        <v>LogRuleEvaluation,0,</v>
      </c>
      <c r="AQ84" s="31" t="str">
        <f t="shared" si="266"/>
        <v>ParallelSimulations,1,</v>
      </c>
      <c r="AR84" s="31" t="str">
        <f t="shared" si="267"/>
        <v>DurationStats,0,</v>
      </c>
      <c r="AS84" s="31" t="str">
        <f t="shared" si="268"/>
        <v>AnalysisThruStep,11,</v>
      </c>
      <c r="AT84" s="31" t="str">
        <f t="shared" si="269"/>
        <v>DontAbortOnErrorsThruStep,11,</v>
      </c>
      <c r="AU84" s="31" t="str">
        <f t="shared" si="270"/>
        <v>BypassValidFileChecks,1,</v>
      </c>
      <c r="AV84" s="31" t="str">
        <f t="shared" si="271"/>
        <v>BypassInputChecks,0,</v>
      </c>
      <c r="AW84" s="31" t="str">
        <f t="shared" si="272"/>
        <v>BypassUMLHChecks,0,</v>
      </c>
      <c r="AX84" s="31" t="str">
        <f t="shared" si="273"/>
        <v>BypassCheckSimRules,0,</v>
      </c>
      <c r="AY84" s="31" t="str">
        <f t="shared" si="274"/>
        <v>BypassCheckCodeRules,0,</v>
      </c>
      <c r="BA84" s="31" t="str">
        <f t="shared" si="275"/>
        <v>StoreBEMDetails,1,</v>
      </c>
      <c r="BB84" s="31" t="str">
        <f t="shared" si="276"/>
        <v>ModelRpt_ALL,1,</v>
      </c>
      <c r="BC84" s="31" t="str">
        <f t="shared" si="277"/>
        <v>BypassOpenStudio_all,0,</v>
      </c>
      <c r="BD84" s="31" t="str">
        <f t="shared" si="278"/>
        <v>BypassOpenStudio_zp,0,</v>
      </c>
      <c r="BE84" s="31" t="str">
        <f t="shared" si="279"/>
        <v>BypassOpenStudio_zb,0,</v>
      </c>
      <c r="BF84" s="31" t="str">
        <f t="shared" si="280"/>
        <v>BypassOpenStudio_ap,0,</v>
      </c>
      <c r="BG84" s="31" t="str">
        <f t="shared" si="281"/>
        <v>BypassOpenStudio_ab,0,</v>
      </c>
      <c r="BH84" s="31" t="str">
        <f t="shared" si="282"/>
        <v>BypassOpenStudio_zp,0,</v>
      </c>
      <c r="BI84" s="31" t="str">
        <f t="shared" si="283"/>
        <v>BypassOpenStudio_zb,0,</v>
      </c>
      <c r="BJ84" s="31" t="str">
        <f t="shared" si="284"/>
        <v>BypassOpenStudio_ap,0,</v>
      </c>
      <c r="BK84" s="31" t="str">
        <f t="shared" si="285"/>
        <v>BypassOpenStudio_ab,0</v>
      </c>
    </row>
    <row r="85" spans="1:63" x14ac:dyDescent="0.25">
      <c r="A85" s="39">
        <f t="shared" si="259"/>
        <v>0</v>
      </c>
      <c r="B85" s="27" t="str">
        <f t="shared" si="260"/>
        <v>RulesetImplementationTests\020006-OffSml-Run25\020006-OffSml-Run25.cibd</v>
      </c>
      <c r="C85" s="27" t="str">
        <f t="shared" si="261"/>
        <v>BatchOut_141103_r2722_RIc\020006-OffSml-Run25.cibd</v>
      </c>
      <c r="D85" s="27" t="str">
        <f t="shared" si="228"/>
        <v>BatchOut_141103_r2722_RIc\XML\</v>
      </c>
      <c r="E85" s="9" t="str">
        <f t="shared" si="262"/>
        <v>020006-Run25</v>
      </c>
      <c r="F85" s="22"/>
      <c r="G85" s="29"/>
      <c r="H85" s="23"/>
      <c r="I85" s="9" t="s">
        <v>11</v>
      </c>
      <c r="J85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5" s="15" t="s">
        <v>1</v>
      </c>
      <c r="L85" s="36">
        <f t="shared" si="239"/>
        <v>0</v>
      </c>
      <c r="M85" s="32" t="str">
        <f>LEFT(N85,SEARCH("-",N85))&amp;RIGHT(N85,5)</f>
        <v>020006-Run25</v>
      </c>
      <c r="N85" s="28" t="s">
        <v>145</v>
      </c>
      <c r="O85" s="57" t="str">
        <f t="shared" si="258"/>
        <v>020006-OffSml-Run25</v>
      </c>
      <c r="P85" s="63">
        <f t="shared" si="240"/>
        <v>2</v>
      </c>
      <c r="Q85" s="65">
        <f t="shared" si="241"/>
        <v>1</v>
      </c>
      <c r="R85" s="65">
        <f t="shared" si="242"/>
        <v>0</v>
      </c>
      <c r="S85" s="65">
        <f t="shared" si="243"/>
        <v>1</v>
      </c>
      <c r="T85" s="65">
        <f t="shared" si="244"/>
        <v>0</v>
      </c>
      <c r="U85" s="65">
        <f t="shared" si="245"/>
        <v>11</v>
      </c>
      <c r="V85" s="65">
        <v>11</v>
      </c>
      <c r="W85" s="65">
        <f t="shared" si="246"/>
        <v>1</v>
      </c>
      <c r="X85" s="65">
        <f t="shared" si="246"/>
        <v>0</v>
      </c>
      <c r="Y85" s="65">
        <f t="shared" si="246"/>
        <v>0</v>
      </c>
      <c r="Z85" s="65">
        <f t="shared" si="247"/>
        <v>0</v>
      </c>
      <c r="AA85" s="65">
        <f t="shared" si="248"/>
        <v>0</v>
      </c>
      <c r="AB85" s="65">
        <f t="shared" si="248"/>
        <v>1</v>
      </c>
      <c r="AC85" s="65">
        <f t="shared" si="235"/>
        <v>1</v>
      </c>
      <c r="AD85" s="61">
        <v>1</v>
      </c>
      <c r="AE85" s="63">
        <f t="shared" si="249"/>
        <v>0</v>
      </c>
      <c r="AF85" s="64">
        <f t="shared" si="250"/>
        <v>0</v>
      </c>
      <c r="AG85" s="64">
        <f t="shared" si="251"/>
        <v>0</v>
      </c>
      <c r="AH85" s="64">
        <f t="shared" si="252"/>
        <v>0</v>
      </c>
      <c r="AI85" s="66">
        <f t="shared" si="253"/>
        <v>0</v>
      </c>
      <c r="AJ85" s="63">
        <f t="shared" si="254"/>
        <v>0</v>
      </c>
      <c r="AK85" s="64">
        <f t="shared" si="255"/>
        <v>0</v>
      </c>
      <c r="AL85" s="65">
        <f t="shared" si="255"/>
        <v>0</v>
      </c>
      <c r="AM85" s="66">
        <f t="shared" si="255"/>
        <v>0</v>
      </c>
      <c r="AN85" s="31" t="str">
        <f t="shared" si="263"/>
        <v>SimulationStorage,2,</v>
      </c>
      <c r="AO85" s="31" t="str">
        <f t="shared" si="264"/>
        <v>AnalysisStorage,1,</v>
      </c>
      <c r="AP85" s="31" t="str">
        <f t="shared" si="265"/>
        <v>LogRuleEvaluation,0,</v>
      </c>
      <c r="AQ85" s="31" t="str">
        <f t="shared" si="266"/>
        <v>ParallelSimulations,1,</v>
      </c>
      <c r="AR85" s="31" t="str">
        <f t="shared" si="267"/>
        <v>DurationStats,0,</v>
      </c>
      <c r="AS85" s="31" t="str">
        <f t="shared" si="268"/>
        <v>AnalysisThruStep,11,</v>
      </c>
      <c r="AT85" s="31" t="str">
        <f t="shared" si="269"/>
        <v>DontAbortOnErrorsThruStep,11,</v>
      </c>
      <c r="AU85" s="31" t="str">
        <f t="shared" si="270"/>
        <v>BypassValidFileChecks,1,</v>
      </c>
      <c r="AV85" s="31" t="str">
        <f t="shared" si="271"/>
        <v>BypassInputChecks,0,</v>
      </c>
      <c r="AW85" s="31" t="str">
        <f t="shared" si="272"/>
        <v>BypassUMLHChecks,0,</v>
      </c>
      <c r="AX85" s="31" t="str">
        <f t="shared" si="273"/>
        <v>BypassCheckSimRules,0,</v>
      </c>
      <c r="AY85" s="31" t="str">
        <f t="shared" si="274"/>
        <v>BypassCheckCodeRules,0,</v>
      </c>
      <c r="BA85" s="31" t="str">
        <f t="shared" si="275"/>
        <v>StoreBEMDetails,1,</v>
      </c>
      <c r="BB85" s="31" t="str">
        <f t="shared" si="276"/>
        <v>ModelRpt_ALL,1,</v>
      </c>
      <c r="BC85" s="31" t="str">
        <f t="shared" si="277"/>
        <v>BypassOpenStudio_all,0,</v>
      </c>
      <c r="BD85" s="31" t="str">
        <f t="shared" si="278"/>
        <v>BypassOpenStudio_zp,0,</v>
      </c>
      <c r="BE85" s="31" t="str">
        <f t="shared" si="279"/>
        <v>BypassOpenStudio_zb,0,</v>
      </c>
      <c r="BF85" s="31" t="str">
        <f t="shared" si="280"/>
        <v>BypassOpenStudio_ap,0,</v>
      </c>
      <c r="BG85" s="31" t="str">
        <f t="shared" si="281"/>
        <v>BypassOpenStudio_ab,0,</v>
      </c>
      <c r="BH85" s="31" t="str">
        <f t="shared" si="282"/>
        <v>BypassOpenStudio_zp,0,</v>
      </c>
      <c r="BI85" s="31" t="str">
        <f t="shared" si="283"/>
        <v>BypassOpenStudio_zb,0,</v>
      </c>
      <c r="BJ85" s="31" t="str">
        <f t="shared" si="284"/>
        <v>BypassOpenStudio_ap,0,</v>
      </c>
      <c r="BK85" s="31" t="str">
        <f t="shared" si="285"/>
        <v>BypassOpenStudio_ab,0</v>
      </c>
    </row>
    <row r="86" spans="1:63" x14ac:dyDescent="0.25">
      <c r="A86" s="39">
        <f t="shared" si="259"/>
        <v>0</v>
      </c>
      <c r="B86" s="27" t="str">
        <f t="shared" si="260"/>
        <v>RulesetImplementationTests\020006-OffSml-Run26\020006-OffSml-Run26.cibd</v>
      </c>
      <c r="C86" s="27" t="str">
        <f t="shared" si="261"/>
        <v>BatchOut_141103_r2722_RIc\020006-OffSml-Run26.cibd</v>
      </c>
      <c r="D86" s="27" t="str">
        <f t="shared" si="228"/>
        <v>BatchOut_141103_r2722_RIc\XML\</v>
      </c>
      <c r="E86" s="9" t="str">
        <f t="shared" si="262"/>
        <v>020006-Run26</v>
      </c>
      <c r="F86" s="22"/>
      <c r="G86" s="29"/>
      <c r="H86" s="23"/>
      <c r="I86" s="9" t="s">
        <v>11</v>
      </c>
      <c r="J86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6" s="15" t="s">
        <v>1</v>
      </c>
      <c r="L86" s="36">
        <f t="shared" si="239"/>
        <v>0</v>
      </c>
      <c r="M86" s="32" t="str">
        <f t="shared" ref="M86:M90" si="286">LEFT(N86,SEARCH("-",N86))&amp;RIGHT(N86,5)</f>
        <v>020006-Run26</v>
      </c>
      <c r="N86" s="28" t="s">
        <v>146</v>
      </c>
      <c r="O86" s="57" t="str">
        <f t="shared" si="258"/>
        <v>020006-OffSml-Run26</v>
      </c>
      <c r="P86" s="63">
        <f t="shared" si="240"/>
        <v>2</v>
      </c>
      <c r="Q86" s="65">
        <f t="shared" si="241"/>
        <v>1</v>
      </c>
      <c r="R86" s="65">
        <f t="shared" si="242"/>
        <v>0</v>
      </c>
      <c r="S86" s="65">
        <f t="shared" si="243"/>
        <v>1</v>
      </c>
      <c r="T86" s="65">
        <f t="shared" si="244"/>
        <v>0</v>
      </c>
      <c r="U86" s="65">
        <f t="shared" si="245"/>
        <v>11</v>
      </c>
      <c r="V86" s="65">
        <v>11</v>
      </c>
      <c r="W86" s="65">
        <f t="shared" si="246"/>
        <v>1</v>
      </c>
      <c r="X86" s="65">
        <f t="shared" si="246"/>
        <v>0</v>
      </c>
      <c r="Y86" s="65">
        <f t="shared" si="246"/>
        <v>0</v>
      </c>
      <c r="Z86" s="65">
        <f t="shared" si="247"/>
        <v>0</v>
      </c>
      <c r="AA86" s="65">
        <f t="shared" si="248"/>
        <v>0</v>
      </c>
      <c r="AB86" s="65">
        <f t="shared" si="248"/>
        <v>1</v>
      </c>
      <c r="AC86" s="65">
        <f t="shared" si="235"/>
        <v>1</v>
      </c>
      <c r="AD86" s="61">
        <v>1</v>
      </c>
      <c r="AE86" s="63">
        <f t="shared" si="249"/>
        <v>0</v>
      </c>
      <c r="AF86" s="64">
        <f t="shared" si="250"/>
        <v>0</v>
      </c>
      <c r="AG86" s="64">
        <f t="shared" si="251"/>
        <v>0</v>
      </c>
      <c r="AH86" s="64">
        <f t="shared" si="252"/>
        <v>0</v>
      </c>
      <c r="AI86" s="66">
        <f t="shared" si="253"/>
        <v>0</v>
      </c>
      <c r="AJ86" s="63">
        <f t="shared" si="254"/>
        <v>0</v>
      </c>
      <c r="AK86" s="64">
        <f t="shared" si="255"/>
        <v>0</v>
      </c>
      <c r="AL86" s="65">
        <f t="shared" si="255"/>
        <v>0</v>
      </c>
      <c r="AM86" s="66">
        <f t="shared" si="255"/>
        <v>0</v>
      </c>
      <c r="AN86" s="31" t="str">
        <f t="shared" si="263"/>
        <v>SimulationStorage,2,</v>
      </c>
      <c r="AO86" s="31" t="str">
        <f t="shared" si="264"/>
        <v>AnalysisStorage,1,</v>
      </c>
      <c r="AP86" s="31" t="str">
        <f t="shared" si="265"/>
        <v>LogRuleEvaluation,0,</v>
      </c>
      <c r="AQ86" s="31" t="str">
        <f t="shared" si="266"/>
        <v>ParallelSimulations,1,</v>
      </c>
      <c r="AR86" s="31" t="str">
        <f t="shared" si="267"/>
        <v>DurationStats,0,</v>
      </c>
      <c r="AS86" s="31" t="str">
        <f t="shared" si="268"/>
        <v>AnalysisThruStep,11,</v>
      </c>
      <c r="AT86" s="31" t="str">
        <f t="shared" si="269"/>
        <v>DontAbortOnErrorsThruStep,11,</v>
      </c>
      <c r="AU86" s="31" t="str">
        <f t="shared" si="270"/>
        <v>BypassValidFileChecks,1,</v>
      </c>
      <c r="AV86" s="31" t="str">
        <f t="shared" si="271"/>
        <v>BypassInputChecks,0,</v>
      </c>
      <c r="AW86" s="31" t="str">
        <f t="shared" si="272"/>
        <v>BypassUMLHChecks,0,</v>
      </c>
      <c r="AX86" s="31" t="str">
        <f t="shared" si="273"/>
        <v>BypassCheckSimRules,0,</v>
      </c>
      <c r="AY86" s="31" t="str">
        <f t="shared" si="274"/>
        <v>BypassCheckCodeRules,0,</v>
      </c>
      <c r="BA86" s="31" t="str">
        <f t="shared" si="275"/>
        <v>StoreBEMDetails,1,</v>
      </c>
      <c r="BB86" s="31" t="str">
        <f t="shared" si="276"/>
        <v>ModelRpt_ALL,1,</v>
      </c>
      <c r="BC86" s="31" t="str">
        <f t="shared" si="277"/>
        <v>BypassOpenStudio_all,0,</v>
      </c>
      <c r="BD86" s="31" t="str">
        <f t="shared" si="278"/>
        <v>BypassOpenStudio_zp,0,</v>
      </c>
      <c r="BE86" s="31" t="str">
        <f t="shared" si="279"/>
        <v>BypassOpenStudio_zb,0,</v>
      </c>
      <c r="BF86" s="31" t="str">
        <f t="shared" si="280"/>
        <v>BypassOpenStudio_ap,0,</v>
      </c>
      <c r="BG86" s="31" t="str">
        <f t="shared" si="281"/>
        <v>BypassOpenStudio_ab,0,</v>
      </c>
      <c r="BH86" s="31" t="str">
        <f t="shared" si="282"/>
        <v>BypassOpenStudio_zp,0,</v>
      </c>
      <c r="BI86" s="31" t="str">
        <f t="shared" si="283"/>
        <v>BypassOpenStudio_zb,0,</v>
      </c>
      <c r="BJ86" s="31" t="str">
        <f t="shared" si="284"/>
        <v>BypassOpenStudio_ap,0,</v>
      </c>
      <c r="BK86" s="31" t="str">
        <f t="shared" si="285"/>
        <v>BypassOpenStudio_ab,0</v>
      </c>
    </row>
    <row r="87" spans="1:63" x14ac:dyDescent="0.25">
      <c r="A87" s="39">
        <f t="shared" si="259"/>
        <v>0</v>
      </c>
      <c r="B87" s="27" t="str">
        <f t="shared" si="260"/>
        <v>RulesetImplementationTests\050006-RetlMed-Run27\050006-RetlMed-Run27.cibd</v>
      </c>
      <c r="C87" s="27" t="str">
        <f t="shared" si="261"/>
        <v>BatchOut_141103_r2722_RIc\050006-RetlMed-Run27.cibd</v>
      </c>
      <c r="D87" s="27" t="str">
        <f t="shared" si="228"/>
        <v>BatchOut_141103_r2722_RIc\XML\</v>
      </c>
      <c r="E87" s="9" t="str">
        <f t="shared" si="262"/>
        <v>050006-Run27</v>
      </c>
      <c r="F87" s="22"/>
      <c r="G87" s="29"/>
      <c r="H87" s="23"/>
      <c r="I87" s="9" t="s">
        <v>11</v>
      </c>
      <c r="J87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7" s="15" t="s">
        <v>1</v>
      </c>
      <c r="L87" s="36">
        <f t="shared" si="239"/>
        <v>0</v>
      </c>
      <c r="M87" s="32" t="str">
        <f t="shared" si="286"/>
        <v>050006-Run27</v>
      </c>
      <c r="N87" s="28" t="s">
        <v>147</v>
      </c>
      <c r="O87" s="57" t="str">
        <f t="shared" si="258"/>
        <v>050006-RetlMed-Run27</v>
      </c>
      <c r="P87" s="63">
        <f t="shared" si="240"/>
        <v>2</v>
      </c>
      <c r="Q87" s="65">
        <f t="shared" si="241"/>
        <v>1</v>
      </c>
      <c r="R87" s="65">
        <f t="shared" si="242"/>
        <v>0</v>
      </c>
      <c r="S87" s="65">
        <f t="shared" si="243"/>
        <v>1</v>
      </c>
      <c r="T87" s="65">
        <f t="shared" si="244"/>
        <v>0</v>
      </c>
      <c r="U87" s="65">
        <f t="shared" si="245"/>
        <v>11</v>
      </c>
      <c r="V87" s="65">
        <v>11</v>
      </c>
      <c r="W87" s="65">
        <f t="shared" si="246"/>
        <v>1</v>
      </c>
      <c r="X87" s="65">
        <f t="shared" si="246"/>
        <v>0</v>
      </c>
      <c r="Y87" s="65">
        <f t="shared" si="246"/>
        <v>0</v>
      </c>
      <c r="Z87" s="65">
        <f t="shared" si="247"/>
        <v>0</v>
      </c>
      <c r="AA87" s="65">
        <f t="shared" si="248"/>
        <v>0</v>
      </c>
      <c r="AB87" s="65">
        <f t="shared" si="248"/>
        <v>1</v>
      </c>
      <c r="AC87" s="65">
        <f t="shared" si="235"/>
        <v>1</v>
      </c>
      <c r="AD87" s="61">
        <v>1</v>
      </c>
      <c r="AE87" s="63">
        <f t="shared" si="249"/>
        <v>0</v>
      </c>
      <c r="AF87" s="64">
        <f t="shared" si="250"/>
        <v>0</v>
      </c>
      <c r="AG87" s="64">
        <f t="shared" si="251"/>
        <v>0</v>
      </c>
      <c r="AH87" s="64">
        <f t="shared" si="252"/>
        <v>0</v>
      </c>
      <c r="AI87" s="66">
        <f t="shared" si="253"/>
        <v>0</v>
      </c>
      <c r="AJ87" s="63">
        <f t="shared" si="254"/>
        <v>0</v>
      </c>
      <c r="AK87" s="64">
        <f t="shared" si="255"/>
        <v>0</v>
      </c>
      <c r="AL87" s="65">
        <f t="shared" si="255"/>
        <v>0</v>
      </c>
      <c r="AM87" s="66">
        <f t="shared" si="255"/>
        <v>0</v>
      </c>
      <c r="AN87" s="31" t="str">
        <f t="shared" si="263"/>
        <v>SimulationStorage,2,</v>
      </c>
      <c r="AO87" s="31" t="str">
        <f t="shared" si="264"/>
        <v>AnalysisStorage,1,</v>
      </c>
      <c r="AP87" s="31" t="str">
        <f t="shared" si="265"/>
        <v>LogRuleEvaluation,0,</v>
      </c>
      <c r="AQ87" s="31" t="str">
        <f t="shared" si="266"/>
        <v>ParallelSimulations,1,</v>
      </c>
      <c r="AR87" s="31" t="str">
        <f t="shared" si="267"/>
        <v>DurationStats,0,</v>
      </c>
      <c r="AS87" s="31" t="str">
        <f t="shared" si="268"/>
        <v>AnalysisThruStep,11,</v>
      </c>
      <c r="AT87" s="31" t="str">
        <f t="shared" si="269"/>
        <v>DontAbortOnErrorsThruStep,11,</v>
      </c>
      <c r="AU87" s="31" t="str">
        <f t="shared" si="270"/>
        <v>BypassValidFileChecks,1,</v>
      </c>
      <c r="AV87" s="31" t="str">
        <f t="shared" si="271"/>
        <v>BypassInputChecks,0,</v>
      </c>
      <c r="AW87" s="31" t="str">
        <f t="shared" si="272"/>
        <v>BypassUMLHChecks,0,</v>
      </c>
      <c r="AX87" s="31" t="str">
        <f t="shared" si="273"/>
        <v>BypassCheckSimRules,0,</v>
      </c>
      <c r="AY87" s="31" t="str">
        <f t="shared" si="274"/>
        <v>BypassCheckCodeRules,0,</v>
      </c>
      <c r="BA87" s="31" t="str">
        <f t="shared" si="275"/>
        <v>StoreBEMDetails,1,</v>
      </c>
      <c r="BB87" s="31" t="str">
        <f t="shared" si="276"/>
        <v>ModelRpt_ALL,1,</v>
      </c>
      <c r="BC87" s="31" t="str">
        <f t="shared" si="277"/>
        <v>BypassOpenStudio_all,0,</v>
      </c>
      <c r="BD87" s="31" t="str">
        <f t="shared" si="278"/>
        <v>BypassOpenStudio_zp,0,</v>
      </c>
      <c r="BE87" s="31" t="str">
        <f t="shared" si="279"/>
        <v>BypassOpenStudio_zb,0,</v>
      </c>
      <c r="BF87" s="31" t="str">
        <f t="shared" si="280"/>
        <v>BypassOpenStudio_ap,0,</v>
      </c>
      <c r="BG87" s="31" t="str">
        <f t="shared" si="281"/>
        <v>BypassOpenStudio_ab,0,</v>
      </c>
      <c r="BH87" s="31" t="str">
        <f t="shared" si="282"/>
        <v>BypassOpenStudio_zp,0,</v>
      </c>
      <c r="BI87" s="31" t="str">
        <f t="shared" si="283"/>
        <v>BypassOpenStudio_zb,0,</v>
      </c>
      <c r="BJ87" s="31" t="str">
        <f t="shared" si="284"/>
        <v>BypassOpenStudio_ap,0,</v>
      </c>
      <c r="BK87" s="31" t="str">
        <f t="shared" si="285"/>
        <v>BypassOpenStudio_ab,0</v>
      </c>
    </row>
    <row r="88" spans="1:63" x14ac:dyDescent="0.25">
      <c r="A88" s="39">
        <f t="shared" si="259"/>
        <v>0</v>
      </c>
      <c r="B88" s="27" t="str">
        <f t="shared" si="260"/>
        <v>RulesetImplementationTests\050006-RetlMed-Run28\050006-RetlMed-Run28.cibd</v>
      </c>
      <c r="C88" s="27" t="str">
        <f t="shared" si="261"/>
        <v>BatchOut_141103_r2722_RIc\050006-RetlMed-Run28.cibd</v>
      </c>
      <c r="D88" s="27" t="str">
        <f t="shared" si="228"/>
        <v>BatchOut_141103_r2722_RIc\XML\</v>
      </c>
      <c r="E88" s="9" t="str">
        <f t="shared" si="262"/>
        <v>050006-Run28</v>
      </c>
      <c r="F88" s="22"/>
      <c r="G88" s="29"/>
      <c r="H88" s="23"/>
      <c r="I88" s="9" t="s">
        <v>11</v>
      </c>
      <c r="J88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8" s="15" t="s">
        <v>1</v>
      </c>
      <c r="L88" s="36">
        <f t="shared" si="239"/>
        <v>0</v>
      </c>
      <c r="M88" s="32" t="str">
        <f t="shared" si="286"/>
        <v>050006-Run28</v>
      </c>
      <c r="N88" s="28" t="s">
        <v>148</v>
      </c>
      <c r="O88" s="57" t="str">
        <f t="shared" si="258"/>
        <v>050006-RetlMed-Run28</v>
      </c>
      <c r="P88" s="63">
        <f t="shared" si="240"/>
        <v>2</v>
      </c>
      <c r="Q88" s="65">
        <f t="shared" si="241"/>
        <v>1</v>
      </c>
      <c r="R88" s="65">
        <f t="shared" si="242"/>
        <v>0</v>
      </c>
      <c r="S88" s="65">
        <f t="shared" si="243"/>
        <v>1</v>
      </c>
      <c r="T88" s="65">
        <f t="shared" si="244"/>
        <v>0</v>
      </c>
      <c r="U88" s="65">
        <f t="shared" si="245"/>
        <v>11</v>
      </c>
      <c r="V88" s="65">
        <v>11</v>
      </c>
      <c r="W88" s="65">
        <f t="shared" si="246"/>
        <v>1</v>
      </c>
      <c r="X88" s="65">
        <f t="shared" si="246"/>
        <v>0</v>
      </c>
      <c r="Y88" s="65">
        <f t="shared" si="246"/>
        <v>0</v>
      </c>
      <c r="Z88" s="65">
        <f t="shared" si="247"/>
        <v>0</v>
      </c>
      <c r="AA88" s="65">
        <f t="shared" si="248"/>
        <v>0</v>
      </c>
      <c r="AB88" s="65">
        <f t="shared" si="248"/>
        <v>1</v>
      </c>
      <c r="AC88" s="65">
        <f t="shared" si="235"/>
        <v>1</v>
      </c>
      <c r="AD88" s="61">
        <v>1</v>
      </c>
      <c r="AE88" s="63">
        <f t="shared" si="249"/>
        <v>0</v>
      </c>
      <c r="AF88" s="64">
        <f t="shared" si="250"/>
        <v>0</v>
      </c>
      <c r="AG88" s="64">
        <f t="shared" si="251"/>
        <v>0</v>
      </c>
      <c r="AH88" s="64">
        <f t="shared" si="252"/>
        <v>0</v>
      </c>
      <c r="AI88" s="66">
        <f t="shared" si="253"/>
        <v>0</v>
      </c>
      <c r="AJ88" s="63">
        <f t="shared" si="254"/>
        <v>0</v>
      </c>
      <c r="AK88" s="64">
        <f t="shared" si="255"/>
        <v>0</v>
      </c>
      <c r="AL88" s="65">
        <f t="shared" si="255"/>
        <v>0</v>
      </c>
      <c r="AM88" s="66">
        <f t="shared" si="255"/>
        <v>0</v>
      </c>
      <c r="AN88" s="31" t="str">
        <f t="shared" si="263"/>
        <v>SimulationStorage,2,</v>
      </c>
      <c r="AO88" s="31" t="str">
        <f t="shared" si="264"/>
        <v>AnalysisStorage,1,</v>
      </c>
      <c r="AP88" s="31" t="str">
        <f t="shared" si="265"/>
        <v>LogRuleEvaluation,0,</v>
      </c>
      <c r="AQ88" s="31" t="str">
        <f t="shared" si="266"/>
        <v>ParallelSimulations,1,</v>
      </c>
      <c r="AR88" s="31" t="str">
        <f t="shared" si="267"/>
        <v>DurationStats,0,</v>
      </c>
      <c r="AS88" s="31" t="str">
        <f t="shared" si="268"/>
        <v>AnalysisThruStep,11,</v>
      </c>
      <c r="AT88" s="31" t="str">
        <f t="shared" si="269"/>
        <v>DontAbortOnErrorsThruStep,11,</v>
      </c>
      <c r="AU88" s="31" t="str">
        <f t="shared" si="270"/>
        <v>BypassValidFileChecks,1,</v>
      </c>
      <c r="AV88" s="31" t="str">
        <f t="shared" si="271"/>
        <v>BypassInputChecks,0,</v>
      </c>
      <c r="AW88" s="31" t="str">
        <f t="shared" si="272"/>
        <v>BypassUMLHChecks,0,</v>
      </c>
      <c r="AX88" s="31" t="str">
        <f t="shared" si="273"/>
        <v>BypassCheckSimRules,0,</v>
      </c>
      <c r="AY88" s="31" t="str">
        <f t="shared" si="274"/>
        <v>BypassCheckCodeRules,0,</v>
      </c>
      <c r="BA88" s="31" t="str">
        <f t="shared" si="275"/>
        <v>StoreBEMDetails,1,</v>
      </c>
      <c r="BB88" s="31" t="str">
        <f t="shared" si="276"/>
        <v>ModelRpt_ALL,1,</v>
      </c>
      <c r="BC88" s="31" t="str">
        <f t="shared" si="277"/>
        <v>BypassOpenStudio_all,0,</v>
      </c>
      <c r="BD88" s="31" t="str">
        <f t="shared" si="278"/>
        <v>BypassOpenStudio_zp,0,</v>
      </c>
      <c r="BE88" s="31" t="str">
        <f t="shared" si="279"/>
        <v>BypassOpenStudio_zb,0,</v>
      </c>
      <c r="BF88" s="31" t="str">
        <f t="shared" si="280"/>
        <v>BypassOpenStudio_ap,0,</v>
      </c>
      <c r="BG88" s="31" t="str">
        <f t="shared" si="281"/>
        <v>BypassOpenStudio_ab,0,</v>
      </c>
      <c r="BH88" s="31" t="str">
        <f t="shared" si="282"/>
        <v>BypassOpenStudio_zp,0,</v>
      </c>
      <c r="BI88" s="31" t="str">
        <f t="shared" si="283"/>
        <v>BypassOpenStudio_zb,0,</v>
      </c>
      <c r="BJ88" s="31" t="str">
        <f t="shared" si="284"/>
        <v>BypassOpenStudio_ap,0,</v>
      </c>
      <c r="BK88" s="31" t="str">
        <f t="shared" si="285"/>
        <v>BypassOpenStudio_ab,0</v>
      </c>
    </row>
    <row r="89" spans="1:63" x14ac:dyDescent="0.25">
      <c r="A89" s="39">
        <f t="shared" si="259"/>
        <v>0</v>
      </c>
      <c r="B89" s="27" t="str">
        <f t="shared" si="260"/>
        <v>RulesetImplementationTests\030006-OffMed-Run29\030006-OffMed-Run29.cibd</v>
      </c>
      <c r="C89" s="27" t="str">
        <f t="shared" si="261"/>
        <v>BatchOut_141103_r2722_RIc\030006-OffMed-Run29.cibd</v>
      </c>
      <c r="D89" s="27" t="str">
        <f t="shared" si="228"/>
        <v>BatchOut_141103_r2722_RIc\XML\</v>
      </c>
      <c r="E89" s="9" t="str">
        <f t="shared" si="262"/>
        <v>030006-Run29</v>
      </c>
      <c r="F89" s="22"/>
      <c r="G89" s="29"/>
      <c r="H89" s="23"/>
      <c r="I89" s="9" t="s">
        <v>11</v>
      </c>
      <c r="J89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89" s="15" t="s">
        <v>1</v>
      </c>
      <c r="L89" s="36">
        <f t="shared" si="239"/>
        <v>0</v>
      </c>
      <c r="M89" s="32" t="str">
        <f t="shared" si="286"/>
        <v>030006-Run29</v>
      </c>
      <c r="N89" s="28" t="s">
        <v>149</v>
      </c>
      <c r="O89" s="57" t="str">
        <f t="shared" si="258"/>
        <v>030006-OffMed-Run29</v>
      </c>
      <c r="P89" s="63">
        <f t="shared" si="240"/>
        <v>2</v>
      </c>
      <c r="Q89" s="65">
        <f t="shared" si="241"/>
        <v>1</v>
      </c>
      <c r="R89" s="65">
        <f t="shared" si="242"/>
        <v>0</v>
      </c>
      <c r="S89" s="65">
        <f t="shared" si="243"/>
        <v>1</v>
      </c>
      <c r="T89" s="65">
        <f t="shared" si="244"/>
        <v>0</v>
      </c>
      <c r="U89" s="65">
        <f t="shared" si="245"/>
        <v>11</v>
      </c>
      <c r="V89" s="65">
        <v>11</v>
      </c>
      <c r="W89" s="65">
        <f t="shared" si="246"/>
        <v>1</v>
      </c>
      <c r="X89" s="65">
        <f t="shared" si="246"/>
        <v>0</v>
      </c>
      <c r="Y89" s="65">
        <f t="shared" si="246"/>
        <v>0</v>
      </c>
      <c r="Z89" s="65">
        <f t="shared" si="247"/>
        <v>0</v>
      </c>
      <c r="AA89" s="65">
        <f t="shared" si="248"/>
        <v>0</v>
      </c>
      <c r="AB89" s="65">
        <f t="shared" si="248"/>
        <v>1</v>
      </c>
      <c r="AC89" s="65">
        <f t="shared" si="235"/>
        <v>1</v>
      </c>
      <c r="AD89" s="61">
        <v>1</v>
      </c>
      <c r="AE89" s="63">
        <f t="shared" si="249"/>
        <v>0</v>
      </c>
      <c r="AF89" s="64">
        <f t="shared" si="250"/>
        <v>0</v>
      </c>
      <c r="AG89" s="64">
        <f t="shared" si="251"/>
        <v>0</v>
      </c>
      <c r="AH89" s="64">
        <f t="shared" si="252"/>
        <v>0</v>
      </c>
      <c r="AI89" s="66">
        <f t="shared" si="253"/>
        <v>0</v>
      </c>
      <c r="AJ89" s="63">
        <f t="shared" si="254"/>
        <v>0</v>
      </c>
      <c r="AK89" s="64">
        <f t="shared" si="255"/>
        <v>0</v>
      </c>
      <c r="AL89" s="65">
        <f t="shared" si="255"/>
        <v>0</v>
      </c>
      <c r="AM89" s="66">
        <f t="shared" si="255"/>
        <v>0</v>
      </c>
      <c r="AN89" s="31" t="str">
        <f t="shared" si="263"/>
        <v>SimulationStorage,2,</v>
      </c>
      <c r="AO89" s="31" t="str">
        <f t="shared" si="264"/>
        <v>AnalysisStorage,1,</v>
      </c>
      <c r="AP89" s="31" t="str">
        <f t="shared" si="265"/>
        <v>LogRuleEvaluation,0,</v>
      </c>
      <c r="AQ89" s="31" t="str">
        <f t="shared" si="266"/>
        <v>ParallelSimulations,1,</v>
      </c>
      <c r="AR89" s="31" t="str">
        <f t="shared" si="267"/>
        <v>DurationStats,0,</v>
      </c>
      <c r="AS89" s="31" t="str">
        <f t="shared" si="268"/>
        <v>AnalysisThruStep,11,</v>
      </c>
      <c r="AT89" s="31" t="str">
        <f t="shared" si="269"/>
        <v>DontAbortOnErrorsThruStep,11,</v>
      </c>
      <c r="AU89" s="31" t="str">
        <f t="shared" si="270"/>
        <v>BypassValidFileChecks,1,</v>
      </c>
      <c r="AV89" s="31" t="str">
        <f t="shared" si="271"/>
        <v>BypassInputChecks,0,</v>
      </c>
      <c r="AW89" s="31" t="str">
        <f t="shared" si="272"/>
        <v>BypassUMLHChecks,0,</v>
      </c>
      <c r="AX89" s="31" t="str">
        <f t="shared" si="273"/>
        <v>BypassCheckSimRules,0,</v>
      </c>
      <c r="AY89" s="31" t="str">
        <f t="shared" si="274"/>
        <v>BypassCheckCodeRules,0,</v>
      </c>
      <c r="BA89" s="31" t="str">
        <f t="shared" si="275"/>
        <v>StoreBEMDetails,1,</v>
      </c>
      <c r="BB89" s="31" t="str">
        <f t="shared" si="276"/>
        <v>ModelRpt_ALL,1,</v>
      </c>
      <c r="BC89" s="31" t="str">
        <f t="shared" si="277"/>
        <v>BypassOpenStudio_all,0,</v>
      </c>
      <c r="BD89" s="31" t="str">
        <f t="shared" si="278"/>
        <v>BypassOpenStudio_zp,0,</v>
      </c>
      <c r="BE89" s="31" t="str">
        <f t="shared" si="279"/>
        <v>BypassOpenStudio_zb,0,</v>
      </c>
      <c r="BF89" s="31" t="str">
        <f t="shared" si="280"/>
        <v>BypassOpenStudio_ap,0,</v>
      </c>
      <c r="BG89" s="31" t="str">
        <f t="shared" si="281"/>
        <v>BypassOpenStudio_ab,0,</v>
      </c>
      <c r="BH89" s="31" t="str">
        <f t="shared" si="282"/>
        <v>BypassOpenStudio_zp,0,</v>
      </c>
      <c r="BI89" s="31" t="str">
        <f t="shared" si="283"/>
        <v>BypassOpenStudio_zb,0,</v>
      </c>
      <c r="BJ89" s="31" t="str">
        <f t="shared" si="284"/>
        <v>BypassOpenStudio_ap,0,</v>
      </c>
      <c r="BK89" s="31" t="str">
        <f t="shared" si="285"/>
        <v>BypassOpenStudio_ab,0</v>
      </c>
    </row>
    <row r="90" spans="1:63" x14ac:dyDescent="0.25">
      <c r="A90" s="39">
        <f t="shared" si="259"/>
        <v>0</v>
      </c>
      <c r="B90" s="27" t="str">
        <f t="shared" si="260"/>
        <v>RulesetImplementationTests\030006-OffMed-Run30\030006-OffMed-Run30.cibd</v>
      </c>
      <c r="C90" s="27" t="str">
        <f t="shared" si="261"/>
        <v>BatchOut_141103_r2722_RIc\030006-OffMed-Run30.cibd</v>
      </c>
      <c r="D90" s="27" t="str">
        <f t="shared" si="228"/>
        <v>BatchOut_141103_r2722_RIc\XML\</v>
      </c>
      <c r="E90" s="9" t="str">
        <f t="shared" si="262"/>
        <v>030006-Run30</v>
      </c>
      <c r="F90" s="22"/>
      <c r="G90" s="29"/>
      <c r="H90" s="23"/>
      <c r="I90" s="9" t="s">
        <v>11</v>
      </c>
      <c r="J90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0" s="15" t="s">
        <v>1</v>
      </c>
      <c r="L90" s="36">
        <f t="shared" si="239"/>
        <v>0</v>
      </c>
      <c r="M90" s="32" t="str">
        <f t="shared" si="286"/>
        <v>030006-Run30</v>
      </c>
      <c r="N90" s="28" t="s">
        <v>150</v>
      </c>
      <c r="O90" s="57" t="str">
        <f t="shared" si="258"/>
        <v>030006-OffMed-Run30</v>
      </c>
      <c r="P90" s="63">
        <f t="shared" si="240"/>
        <v>2</v>
      </c>
      <c r="Q90" s="65">
        <f t="shared" si="241"/>
        <v>1</v>
      </c>
      <c r="R90" s="65">
        <f t="shared" si="242"/>
        <v>0</v>
      </c>
      <c r="S90" s="65">
        <f t="shared" si="243"/>
        <v>1</v>
      </c>
      <c r="T90" s="65">
        <f t="shared" si="244"/>
        <v>0</v>
      </c>
      <c r="U90" s="65">
        <f t="shared" si="245"/>
        <v>11</v>
      </c>
      <c r="V90" s="65">
        <v>11</v>
      </c>
      <c r="W90" s="65">
        <f t="shared" si="246"/>
        <v>1</v>
      </c>
      <c r="X90" s="65">
        <f t="shared" si="246"/>
        <v>0</v>
      </c>
      <c r="Y90" s="65">
        <f t="shared" si="246"/>
        <v>0</v>
      </c>
      <c r="Z90" s="65">
        <f t="shared" si="247"/>
        <v>0</v>
      </c>
      <c r="AA90" s="65">
        <f t="shared" si="248"/>
        <v>0</v>
      </c>
      <c r="AB90" s="65">
        <f t="shared" si="248"/>
        <v>1</v>
      </c>
      <c r="AC90" s="65">
        <f t="shared" si="235"/>
        <v>1</v>
      </c>
      <c r="AD90" s="61">
        <v>1</v>
      </c>
      <c r="AE90" s="63">
        <f t="shared" si="249"/>
        <v>0</v>
      </c>
      <c r="AF90" s="64">
        <f t="shared" si="250"/>
        <v>0</v>
      </c>
      <c r="AG90" s="64">
        <f t="shared" si="251"/>
        <v>0</v>
      </c>
      <c r="AH90" s="64">
        <f t="shared" si="252"/>
        <v>0</v>
      </c>
      <c r="AI90" s="66">
        <f t="shared" si="253"/>
        <v>0</v>
      </c>
      <c r="AJ90" s="63">
        <f t="shared" si="254"/>
        <v>0</v>
      </c>
      <c r="AK90" s="64">
        <f t="shared" si="255"/>
        <v>0</v>
      </c>
      <c r="AL90" s="65">
        <f t="shared" si="255"/>
        <v>0</v>
      </c>
      <c r="AM90" s="66">
        <f t="shared" si="255"/>
        <v>0</v>
      </c>
      <c r="AN90" s="31" t="str">
        <f t="shared" si="263"/>
        <v>SimulationStorage,2,</v>
      </c>
      <c r="AO90" s="31" t="str">
        <f t="shared" si="264"/>
        <v>AnalysisStorage,1,</v>
      </c>
      <c r="AP90" s="31" t="str">
        <f t="shared" si="265"/>
        <v>LogRuleEvaluation,0,</v>
      </c>
      <c r="AQ90" s="31" t="str">
        <f t="shared" si="266"/>
        <v>ParallelSimulations,1,</v>
      </c>
      <c r="AR90" s="31" t="str">
        <f t="shared" si="267"/>
        <v>DurationStats,0,</v>
      </c>
      <c r="AS90" s="31" t="str">
        <f t="shared" si="268"/>
        <v>AnalysisThruStep,11,</v>
      </c>
      <c r="AT90" s="31" t="str">
        <f t="shared" si="269"/>
        <v>DontAbortOnErrorsThruStep,11,</v>
      </c>
      <c r="AU90" s="31" t="str">
        <f t="shared" si="270"/>
        <v>BypassValidFileChecks,1,</v>
      </c>
      <c r="AV90" s="31" t="str">
        <f t="shared" si="271"/>
        <v>BypassInputChecks,0,</v>
      </c>
      <c r="AW90" s="31" t="str">
        <f t="shared" si="272"/>
        <v>BypassUMLHChecks,0,</v>
      </c>
      <c r="AX90" s="31" t="str">
        <f t="shared" si="273"/>
        <v>BypassCheckSimRules,0,</v>
      </c>
      <c r="AY90" s="31" t="str">
        <f t="shared" si="274"/>
        <v>BypassCheckCodeRules,0,</v>
      </c>
      <c r="BA90" s="31" t="str">
        <f t="shared" si="275"/>
        <v>StoreBEMDetails,1,</v>
      </c>
      <c r="BB90" s="31" t="str">
        <f t="shared" si="276"/>
        <v>ModelRpt_ALL,1,</v>
      </c>
      <c r="BC90" s="31" t="str">
        <f t="shared" si="277"/>
        <v>BypassOpenStudio_all,0,</v>
      </c>
      <c r="BD90" s="31" t="str">
        <f t="shared" si="278"/>
        <v>BypassOpenStudio_zp,0,</v>
      </c>
      <c r="BE90" s="31" t="str">
        <f t="shared" si="279"/>
        <v>BypassOpenStudio_zb,0,</v>
      </c>
      <c r="BF90" s="31" t="str">
        <f t="shared" si="280"/>
        <v>BypassOpenStudio_ap,0,</v>
      </c>
      <c r="BG90" s="31" t="str">
        <f t="shared" si="281"/>
        <v>BypassOpenStudio_ab,0,</v>
      </c>
      <c r="BH90" s="31" t="str">
        <f t="shared" si="282"/>
        <v>BypassOpenStudio_zp,0,</v>
      </c>
      <c r="BI90" s="31" t="str">
        <f t="shared" si="283"/>
        <v>BypassOpenStudio_zb,0,</v>
      </c>
      <c r="BJ90" s="31" t="str">
        <f t="shared" si="284"/>
        <v>BypassOpenStudio_ap,0,</v>
      </c>
      <c r="BK90" s="31" t="str">
        <f t="shared" si="285"/>
        <v>BypassOpenStudio_ab,0</v>
      </c>
    </row>
    <row r="91" spans="1:63" x14ac:dyDescent="0.25">
      <c r="A91" s="39">
        <f t="shared" si="259"/>
        <v>0</v>
      </c>
      <c r="B91" s="27" t="str">
        <f t="shared" si="260"/>
        <v>RulesetImplementationTests\020006S-OffSml-Run01\020006S-OffSml-Run01.cibd</v>
      </c>
      <c r="C91" s="27" t="str">
        <f t="shared" si="261"/>
        <v>BatchOut_141103_r2722_RIc\020006S-OffSml-Run01.cibd</v>
      </c>
      <c r="D91" s="27" t="str">
        <f t="shared" si="228"/>
        <v>BatchOut_141103_r2722_RIc\XML\</v>
      </c>
      <c r="E91" s="9" t="str">
        <f t="shared" si="262"/>
        <v>020006S-Run01</v>
      </c>
      <c r="F91" s="22"/>
      <c r="G91" s="29"/>
      <c r="H91" s="23"/>
      <c r="I91" s="9" t="s">
        <v>11</v>
      </c>
      <c r="J91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1" s="15" t="s">
        <v>1</v>
      </c>
      <c r="L91" s="36">
        <f t="shared" si="239"/>
        <v>0</v>
      </c>
      <c r="M91" s="32" t="str">
        <f t="shared" si="257"/>
        <v>020006S-Run01</v>
      </c>
      <c r="N91" s="28" t="s">
        <v>181</v>
      </c>
      <c r="O91" s="57" t="str">
        <f t="shared" si="258"/>
        <v>020006S-OffSml-Run01</v>
      </c>
      <c r="P91" s="63">
        <f t="shared" si="240"/>
        <v>2</v>
      </c>
      <c r="Q91" s="65">
        <f t="shared" si="241"/>
        <v>1</v>
      </c>
      <c r="R91" s="65">
        <f t="shared" si="242"/>
        <v>0</v>
      </c>
      <c r="S91" s="65">
        <f t="shared" si="243"/>
        <v>1</v>
      </c>
      <c r="T91" s="65">
        <f t="shared" si="244"/>
        <v>0</v>
      </c>
      <c r="U91" s="65">
        <f t="shared" si="245"/>
        <v>11</v>
      </c>
      <c r="V91" s="65">
        <v>11</v>
      </c>
      <c r="W91" s="65">
        <f t="shared" si="246"/>
        <v>1</v>
      </c>
      <c r="X91" s="65">
        <f t="shared" si="246"/>
        <v>0</v>
      </c>
      <c r="Y91" s="65">
        <f t="shared" si="246"/>
        <v>0</v>
      </c>
      <c r="Z91" s="65">
        <f t="shared" si="247"/>
        <v>0</v>
      </c>
      <c r="AA91" s="65">
        <f t="shared" si="248"/>
        <v>0</v>
      </c>
      <c r="AB91" s="65">
        <f t="shared" si="248"/>
        <v>1</v>
      </c>
      <c r="AC91" s="65">
        <f t="shared" si="235"/>
        <v>1</v>
      </c>
      <c r="AD91" s="61">
        <v>1</v>
      </c>
      <c r="AE91" s="63">
        <f t="shared" si="249"/>
        <v>0</v>
      </c>
      <c r="AF91" s="64">
        <f t="shared" si="250"/>
        <v>0</v>
      </c>
      <c r="AG91" s="64">
        <f t="shared" si="251"/>
        <v>0</v>
      </c>
      <c r="AH91" s="64">
        <f t="shared" si="252"/>
        <v>0</v>
      </c>
      <c r="AI91" s="66">
        <f t="shared" si="253"/>
        <v>0</v>
      </c>
      <c r="AJ91" s="63">
        <f t="shared" si="254"/>
        <v>0</v>
      </c>
      <c r="AK91" s="64">
        <f t="shared" si="255"/>
        <v>0</v>
      </c>
      <c r="AL91" s="65">
        <f t="shared" si="255"/>
        <v>0</v>
      </c>
      <c r="AM91" s="66">
        <f t="shared" si="255"/>
        <v>0</v>
      </c>
      <c r="AN91" s="31" t="str">
        <f t="shared" si="203"/>
        <v>SimulationStorage,2,</v>
      </c>
      <c r="AO91" s="31" t="str">
        <f t="shared" si="204"/>
        <v>AnalysisStorage,1,</v>
      </c>
      <c r="AP91" s="31" t="str">
        <f t="shared" si="205"/>
        <v>LogRuleEvaluation,0,</v>
      </c>
      <c r="AQ91" s="31" t="str">
        <f t="shared" si="206"/>
        <v>ParallelSimulations,1,</v>
      </c>
      <c r="AR91" s="31" t="str">
        <f t="shared" si="207"/>
        <v>DurationStats,0,</v>
      </c>
      <c r="AS91" s="31" t="str">
        <f t="shared" si="208"/>
        <v>AnalysisThruStep,11,</v>
      </c>
      <c r="AT91" s="31" t="str">
        <f t="shared" si="209"/>
        <v>DontAbortOnErrorsThruStep,11,</v>
      </c>
      <c r="AU91" s="31" t="str">
        <f t="shared" si="210"/>
        <v>BypassValidFileChecks,1,</v>
      </c>
      <c r="AV91" s="31" t="str">
        <f t="shared" si="211"/>
        <v>BypassInputChecks,0,</v>
      </c>
      <c r="AW91" s="31" t="str">
        <f t="shared" si="212"/>
        <v>BypassUMLHChecks,0,</v>
      </c>
      <c r="AX91" s="31" t="str">
        <f t="shared" si="213"/>
        <v>BypassCheckSimRules,0,</v>
      </c>
      <c r="AY91" s="31" t="str">
        <f t="shared" si="214"/>
        <v>BypassCheckCodeRules,0,</v>
      </c>
      <c r="BA91" s="31" t="str">
        <f t="shared" si="215"/>
        <v>StoreBEMDetails,1,</v>
      </c>
      <c r="BB91" s="31" t="str">
        <f t="shared" si="216"/>
        <v>ModelRpt_ALL,1,</v>
      </c>
      <c r="BC91" s="31" t="str">
        <f t="shared" si="217"/>
        <v>BypassOpenStudio_all,0,</v>
      </c>
      <c r="BD91" s="31" t="str">
        <f t="shared" si="218"/>
        <v>BypassOpenStudio_zp,0,</v>
      </c>
      <c r="BE91" s="31" t="str">
        <f t="shared" si="219"/>
        <v>BypassOpenStudio_zb,0,</v>
      </c>
      <c r="BF91" s="31" t="str">
        <f t="shared" si="220"/>
        <v>BypassOpenStudio_ap,0,</v>
      </c>
      <c r="BG91" s="31" t="str">
        <f t="shared" si="221"/>
        <v>BypassOpenStudio_ab,0,</v>
      </c>
      <c r="BH91" s="31" t="str">
        <f t="shared" si="222"/>
        <v>BypassOpenStudio_zp,0,</v>
      </c>
      <c r="BI91" s="31" t="str">
        <f t="shared" si="223"/>
        <v>BypassOpenStudio_zb,0,</v>
      </c>
      <c r="BJ91" s="31" t="str">
        <f t="shared" si="224"/>
        <v>BypassOpenStudio_ap,0,</v>
      </c>
      <c r="BK91" s="31" t="str">
        <f t="shared" si="225"/>
        <v>BypassOpenStudio_ab,0</v>
      </c>
    </row>
    <row r="92" spans="1:63" x14ac:dyDescent="0.25">
      <c r="A92" s="39">
        <f t="shared" si="259"/>
        <v>0</v>
      </c>
      <c r="B92" s="27" t="str">
        <f t="shared" si="260"/>
        <v>RulesetImplementationTests\020015S-OffSml-Run02\020015S-OffSml-Run02.cibd</v>
      </c>
      <c r="C92" s="27" t="str">
        <f t="shared" si="261"/>
        <v>BatchOut_141103_r2722_RIc\020015S-OffSml-Run02.cibd</v>
      </c>
      <c r="D92" s="27" t="str">
        <f t="shared" si="228"/>
        <v>BatchOut_141103_r2722_RIc\XML\</v>
      </c>
      <c r="E92" s="9" t="str">
        <f t="shared" si="262"/>
        <v>020015S-Run02</v>
      </c>
      <c r="F92" s="22"/>
      <c r="G92" s="29"/>
      <c r="H92" s="23"/>
      <c r="I92" s="9" t="s">
        <v>11</v>
      </c>
      <c r="J92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2" s="15" t="s">
        <v>1</v>
      </c>
      <c r="L92" s="36">
        <f t="shared" si="239"/>
        <v>0</v>
      </c>
      <c r="M92" s="32" t="str">
        <f t="shared" si="257"/>
        <v>020015S-Run02</v>
      </c>
      <c r="N92" s="28" t="s">
        <v>182</v>
      </c>
      <c r="O92" s="57" t="str">
        <f t="shared" si="258"/>
        <v>020015S-OffSml-Run02</v>
      </c>
      <c r="P92" s="63">
        <f t="shared" si="240"/>
        <v>2</v>
      </c>
      <c r="Q92" s="65">
        <f t="shared" si="241"/>
        <v>1</v>
      </c>
      <c r="R92" s="65">
        <f t="shared" si="242"/>
        <v>0</v>
      </c>
      <c r="S92" s="65">
        <f t="shared" si="243"/>
        <v>1</v>
      </c>
      <c r="T92" s="65">
        <f t="shared" si="244"/>
        <v>0</v>
      </c>
      <c r="U92" s="65">
        <f t="shared" si="245"/>
        <v>11</v>
      </c>
      <c r="V92" s="65">
        <v>11</v>
      </c>
      <c r="W92" s="65">
        <f t="shared" si="246"/>
        <v>1</v>
      </c>
      <c r="X92" s="65">
        <f t="shared" si="246"/>
        <v>0</v>
      </c>
      <c r="Y92" s="65">
        <f t="shared" si="246"/>
        <v>0</v>
      </c>
      <c r="Z92" s="65">
        <f t="shared" si="247"/>
        <v>0</v>
      </c>
      <c r="AA92" s="65">
        <f t="shared" si="248"/>
        <v>0</v>
      </c>
      <c r="AB92" s="65">
        <f t="shared" si="248"/>
        <v>1</v>
      </c>
      <c r="AC92" s="65">
        <f t="shared" si="235"/>
        <v>1</v>
      </c>
      <c r="AD92" s="61">
        <v>1</v>
      </c>
      <c r="AE92" s="63">
        <f t="shared" si="249"/>
        <v>0</v>
      </c>
      <c r="AF92" s="64">
        <f t="shared" si="250"/>
        <v>0</v>
      </c>
      <c r="AG92" s="64">
        <f t="shared" si="251"/>
        <v>0</v>
      </c>
      <c r="AH92" s="64">
        <f t="shared" si="252"/>
        <v>0</v>
      </c>
      <c r="AI92" s="66">
        <f t="shared" si="253"/>
        <v>0</v>
      </c>
      <c r="AJ92" s="63">
        <f t="shared" si="254"/>
        <v>0</v>
      </c>
      <c r="AK92" s="64">
        <f t="shared" si="255"/>
        <v>0</v>
      </c>
      <c r="AL92" s="65">
        <f t="shared" si="255"/>
        <v>0</v>
      </c>
      <c r="AM92" s="66">
        <f t="shared" si="255"/>
        <v>0</v>
      </c>
      <c r="AN92" s="31" t="str">
        <f t="shared" si="203"/>
        <v>SimulationStorage,2,</v>
      </c>
      <c r="AO92" s="31" t="str">
        <f t="shared" si="204"/>
        <v>AnalysisStorage,1,</v>
      </c>
      <c r="AP92" s="31" t="str">
        <f t="shared" si="205"/>
        <v>LogRuleEvaluation,0,</v>
      </c>
      <c r="AQ92" s="31" t="str">
        <f t="shared" si="206"/>
        <v>ParallelSimulations,1,</v>
      </c>
      <c r="AR92" s="31" t="str">
        <f t="shared" si="207"/>
        <v>DurationStats,0,</v>
      </c>
      <c r="AS92" s="31" t="str">
        <f t="shared" si="208"/>
        <v>AnalysisThruStep,11,</v>
      </c>
      <c r="AT92" s="31" t="str">
        <f t="shared" si="209"/>
        <v>DontAbortOnErrorsThruStep,11,</v>
      </c>
      <c r="AU92" s="31" t="str">
        <f t="shared" si="210"/>
        <v>BypassValidFileChecks,1,</v>
      </c>
      <c r="AV92" s="31" t="str">
        <f t="shared" si="211"/>
        <v>BypassInputChecks,0,</v>
      </c>
      <c r="AW92" s="31" t="str">
        <f t="shared" si="212"/>
        <v>BypassUMLHChecks,0,</v>
      </c>
      <c r="AX92" s="31" t="str">
        <f t="shared" si="213"/>
        <v>BypassCheckSimRules,0,</v>
      </c>
      <c r="AY92" s="31" t="str">
        <f t="shared" si="214"/>
        <v>BypassCheckCodeRules,0,</v>
      </c>
      <c r="BA92" s="31" t="str">
        <f t="shared" si="215"/>
        <v>StoreBEMDetails,1,</v>
      </c>
      <c r="BB92" s="31" t="str">
        <f t="shared" si="216"/>
        <v>ModelRpt_ALL,1,</v>
      </c>
      <c r="BC92" s="31" t="str">
        <f t="shared" si="217"/>
        <v>BypassOpenStudio_all,0,</v>
      </c>
      <c r="BD92" s="31" t="str">
        <f t="shared" si="218"/>
        <v>BypassOpenStudio_zp,0,</v>
      </c>
      <c r="BE92" s="31" t="str">
        <f t="shared" si="219"/>
        <v>BypassOpenStudio_zb,0,</v>
      </c>
      <c r="BF92" s="31" t="str">
        <f t="shared" si="220"/>
        <v>BypassOpenStudio_ap,0,</v>
      </c>
      <c r="BG92" s="31" t="str">
        <f t="shared" si="221"/>
        <v>BypassOpenStudio_ab,0,</v>
      </c>
      <c r="BH92" s="31" t="str">
        <f t="shared" si="222"/>
        <v>BypassOpenStudio_zp,0,</v>
      </c>
      <c r="BI92" s="31" t="str">
        <f t="shared" si="223"/>
        <v>BypassOpenStudio_zb,0,</v>
      </c>
      <c r="BJ92" s="31" t="str">
        <f t="shared" si="224"/>
        <v>BypassOpenStudio_ap,0,</v>
      </c>
      <c r="BK92" s="31" t="str">
        <f t="shared" si="225"/>
        <v>BypassOpenStudio_ab,0</v>
      </c>
    </row>
    <row r="93" spans="1:63" x14ac:dyDescent="0.25">
      <c r="A93" s="39">
        <f t="shared" si="259"/>
        <v>0</v>
      </c>
      <c r="B93" s="27" t="str">
        <f t="shared" si="260"/>
        <v>RulesetImplementationTests\030006S-OffMed-Run04\030006S-OffMed-Run04.cibd</v>
      </c>
      <c r="C93" s="27" t="str">
        <f t="shared" si="261"/>
        <v>BatchOut_141103_r2722_RIc\030006S-OffMed-Run04.cibd</v>
      </c>
      <c r="D93" s="27" t="str">
        <f t="shared" si="228"/>
        <v>BatchOut_141103_r2722_RIc\XML\</v>
      </c>
      <c r="E93" s="9" t="str">
        <f t="shared" si="262"/>
        <v>030006S-Run04</v>
      </c>
      <c r="F93" s="22"/>
      <c r="G93" s="29"/>
      <c r="H93" s="23"/>
      <c r="I93" s="9" t="s">
        <v>11</v>
      </c>
      <c r="J93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3" s="15" t="s">
        <v>1</v>
      </c>
      <c r="L93" s="36">
        <f t="shared" si="239"/>
        <v>0</v>
      </c>
      <c r="M93" s="32" t="str">
        <f t="shared" si="257"/>
        <v>030006S-Run04</v>
      </c>
      <c r="N93" s="28" t="s">
        <v>183</v>
      </c>
      <c r="O93" s="57" t="str">
        <f t="shared" si="258"/>
        <v>030006S-OffMed-Run04</v>
      </c>
      <c r="P93" s="63">
        <f t="shared" si="240"/>
        <v>2</v>
      </c>
      <c r="Q93" s="65">
        <f t="shared" si="241"/>
        <v>1</v>
      </c>
      <c r="R93" s="65">
        <f t="shared" si="242"/>
        <v>0</v>
      </c>
      <c r="S93" s="65">
        <f t="shared" si="243"/>
        <v>1</v>
      </c>
      <c r="T93" s="65">
        <f t="shared" si="244"/>
        <v>0</v>
      </c>
      <c r="U93" s="65">
        <f t="shared" si="245"/>
        <v>11</v>
      </c>
      <c r="V93" s="65">
        <v>11</v>
      </c>
      <c r="W93" s="65">
        <f t="shared" si="246"/>
        <v>1</v>
      </c>
      <c r="X93" s="65">
        <f t="shared" si="246"/>
        <v>0</v>
      </c>
      <c r="Y93" s="65">
        <f t="shared" si="246"/>
        <v>0</v>
      </c>
      <c r="Z93" s="65">
        <f t="shared" si="247"/>
        <v>0</v>
      </c>
      <c r="AA93" s="65">
        <f t="shared" si="248"/>
        <v>0</v>
      </c>
      <c r="AB93" s="65">
        <f t="shared" si="248"/>
        <v>1</v>
      </c>
      <c r="AC93" s="65">
        <f t="shared" si="235"/>
        <v>1</v>
      </c>
      <c r="AD93" s="61">
        <v>1</v>
      </c>
      <c r="AE93" s="63">
        <f t="shared" si="249"/>
        <v>0</v>
      </c>
      <c r="AF93" s="64">
        <f t="shared" si="250"/>
        <v>0</v>
      </c>
      <c r="AG93" s="64">
        <f t="shared" si="251"/>
        <v>0</v>
      </c>
      <c r="AH93" s="64">
        <f t="shared" si="252"/>
        <v>0</v>
      </c>
      <c r="AI93" s="66">
        <f t="shared" si="253"/>
        <v>0</v>
      </c>
      <c r="AJ93" s="63">
        <f t="shared" si="254"/>
        <v>0</v>
      </c>
      <c r="AK93" s="64">
        <f t="shared" si="255"/>
        <v>0</v>
      </c>
      <c r="AL93" s="65">
        <f t="shared" si="255"/>
        <v>0</v>
      </c>
      <c r="AM93" s="66">
        <f t="shared" si="255"/>
        <v>0</v>
      </c>
      <c r="AN93" s="31" t="str">
        <f t="shared" si="203"/>
        <v>SimulationStorage,2,</v>
      </c>
      <c r="AO93" s="31" t="str">
        <f t="shared" si="204"/>
        <v>AnalysisStorage,1,</v>
      </c>
      <c r="AP93" s="31" t="str">
        <f t="shared" si="205"/>
        <v>LogRuleEvaluation,0,</v>
      </c>
      <c r="AQ93" s="31" t="str">
        <f t="shared" si="206"/>
        <v>ParallelSimulations,1,</v>
      </c>
      <c r="AR93" s="31" t="str">
        <f t="shared" si="207"/>
        <v>DurationStats,0,</v>
      </c>
      <c r="AS93" s="31" t="str">
        <f t="shared" si="208"/>
        <v>AnalysisThruStep,11,</v>
      </c>
      <c r="AT93" s="31" t="str">
        <f t="shared" si="209"/>
        <v>DontAbortOnErrorsThruStep,11,</v>
      </c>
      <c r="AU93" s="31" t="str">
        <f t="shared" si="210"/>
        <v>BypassValidFileChecks,1,</v>
      </c>
      <c r="AV93" s="31" t="str">
        <f t="shared" si="211"/>
        <v>BypassInputChecks,0,</v>
      </c>
      <c r="AW93" s="31" t="str">
        <f t="shared" si="212"/>
        <v>BypassUMLHChecks,0,</v>
      </c>
      <c r="AX93" s="31" t="str">
        <f t="shared" si="213"/>
        <v>BypassCheckSimRules,0,</v>
      </c>
      <c r="AY93" s="31" t="str">
        <f t="shared" si="214"/>
        <v>BypassCheckCodeRules,0,</v>
      </c>
      <c r="BA93" s="31" t="str">
        <f t="shared" si="215"/>
        <v>StoreBEMDetails,1,</v>
      </c>
      <c r="BB93" s="31" t="str">
        <f t="shared" si="216"/>
        <v>ModelRpt_ALL,1,</v>
      </c>
      <c r="BC93" s="31" t="str">
        <f t="shared" si="217"/>
        <v>BypassOpenStudio_all,0,</v>
      </c>
      <c r="BD93" s="31" t="str">
        <f t="shared" si="218"/>
        <v>BypassOpenStudio_zp,0,</v>
      </c>
      <c r="BE93" s="31" t="str">
        <f t="shared" si="219"/>
        <v>BypassOpenStudio_zb,0,</v>
      </c>
      <c r="BF93" s="31" t="str">
        <f t="shared" si="220"/>
        <v>BypassOpenStudio_ap,0,</v>
      </c>
      <c r="BG93" s="31" t="str">
        <f t="shared" si="221"/>
        <v>BypassOpenStudio_ab,0,</v>
      </c>
      <c r="BH93" s="31" t="str">
        <f t="shared" si="222"/>
        <v>BypassOpenStudio_zp,0,</v>
      </c>
      <c r="BI93" s="31" t="str">
        <f t="shared" si="223"/>
        <v>BypassOpenStudio_zb,0,</v>
      </c>
      <c r="BJ93" s="31" t="str">
        <f t="shared" si="224"/>
        <v>BypassOpenStudio_ap,0,</v>
      </c>
      <c r="BK93" s="31" t="str">
        <f t="shared" si="225"/>
        <v>BypassOpenStudio_ab,0</v>
      </c>
    </row>
    <row r="94" spans="1:63" x14ac:dyDescent="0.25">
      <c r="A94" s="39">
        <f t="shared" si="259"/>
        <v>0</v>
      </c>
      <c r="B94" s="27" t="str">
        <f t="shared" si="260"/>
        <v>RulesetImplementationTests\020006S-OffSml-Run14\020006S-OffSml-Run14.cibd</v>
      </c>
      <c r="C94" s="27" t="str">
        <f t="shared" si="261"/>
        <v>BatchOut_141103_r2722_RIc\020006S-OffSml-Run14.cibd</v>
      </c>
      <c r="D94" s="27" t="str">
        <f t="shared" si="228"/>
        <v>BatchOut_141103_r2722_RIc\XML\</v>
      </c>
      <c r="E94" s="9" t="str">
        <f t="shared" si="262"/>
        <v>020006S-Run14</v>
      </c>
      <c r="F94" s="22"/>
      <c r="G94" s="29"/>
      <c r="H94" s="23"/>
      <c r="I94" s="9" t="s">
        <v>11</v>
      </c>
      <c r="J94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4" s="15" t="s">
        <v>1</v>
      </c>
      <c r="L94" s="36">
        <f t="shared" si="239"/>
        <v>0</v>
      </c>
      <c r="M94" s="32" t="str">
        <f t="shared" si="257"/>
        <v>020006S-Run14</v>
      </c>
      <c r="N94" s="28" t="s">
        <v>184</v>
      </c>
      <c r="O94" s="57" t="str">
        <f t="shared" si="258"/>
        <v>020006S-OffSml-Run14</v>
      </c>
      <c r="P94" s="63">
        <f t="shared" si="240"/>
        <v>2</v>
      </c>
      <c r="Q94" s="65">
        <f t="shared" si="241"/>
        <v>1</v>
      </c>
      <c r="R94" s="65">
        <f t="shared" si="242"/>
        <v>0</v>
      </c>
      <c r="S94" s="65">
        <f t="shared" si="243"/>
        <v>1</v>
      </c>
      <c r="T94" s="65">
        <f t="shared" si="244"/>
        <v>0</v>
      </c>
      <c r="U94" s="65">
        <f t="shared" si="245"/>
        <v>11</v>
      </c>
      <c r="V94" s="65">
        <v>11</v>
      </c>
      <c r="W94" s="65">
        <f t="shared" si="246"/>
        <v>1</v>
      </c>
      <c r="X94" s="65">
        <f t="shared" si="246"/>
        <v>0</v>
      </c>
      <c r="Y94" s="65">
        <f t="shared" si="246"/>
        <v>0</v>
      </c>
      <c r="Z94" s="65">
        <f t="shared" si="247"/>
        <v>0</v>
      </c>
      <c r="AA94" s="65">
        <f t="shared" si="248"/>
        <v>0</v>
      </c>
      <c r="AB94" s="65">
        <f t="shared" si="248"/>
        <v>1</v>
      </c>
      <c r="AC94" s="65">
        <f t="shared" si="235"/>
        <v>1</v>
      </c>
      <c r="AD94" s="61">
        <v>1</v>
      </c>
      <c r="AE94" s="63">
        <f t="shared" si="249"/>
        <v>0</v>
      </c>
      <c r="AF94" s="64">
        <f t="shared" si="250"/>
        <v>0</v>
      </c>
      <c r="AG94" s="64">
        <f t="shared" si="251"/>
        <v>0</v>
      </c>
      <c r="AH94" s="64">
        <f t="shared" si="252"/>
        <v>0</v>
      </c>
      <c r="AI94" s="66">
        <f t="shared" si="253"/>
        <v>0</v>
      </c>
      <c r="AJ94" s="63">
        <f t="shared" si="254"/>
        <v>0</v>
      </c>
      <c r="AK94" s="64">
        <f t="shared" si="255"/>
        <v>0</v>
      </c>
      <c r="AL94" s="65">
        <f t="shared" si="255"/>
        <v>0</v>
      </c>
      <c r="AM94" s="66">
        <f t="shared" si="255"/>
        <v>0</v>
      </c>
      <c r="AN94" s="31" t="str">
        <f t="shared" si="203"/>
        <v>SimulationStorage,2,</v>
      </c>
      <c r="AO94" s="31" t="str">
        <f t="shared" si="204"/>
        <v>AnalysisStorage,1,</v>
      </c>
      <c r="AP94" s="31" t="str">
        <f t="shared" si="205"/>
        <v>LogRuleEvaluation,0,</v>
      </c>
      <c r="AQ94" s="31" t="str">
        <f t="shared" si="206"/>
        <v>ParallelSimulations,1,</v>
      </c>
      <c r="AR94" s="31" t="str">
        <f t="shared" si="207"/>
        <v>DurationStats,0,</v>
      </c>
      <c r="AS94" s="31" t="str">
        <f t="shared" si="208"/>
        <v>AnalysisThruStep,11,</v>
      </c>
      <c r="AT94" s="31" t="str">
        <f t="shared" si="209"/>
        <v>DontAbortOnErrorsThruStep,11,</v>
      </c>
      <c r="AU94" s="31" t="str">
        <f t="shared" si="210"/>
        <v>BypassValidFileChecks,1,</v>
      </c>
      <c r="AV94" s="31" t="str">
        <f t="shared" si="211"/>
        <v>BypassInputChecks,0,</v>
      </c>
      <c r="AW94" s="31" t="str">
        <f t="shared" si="212"/>
        <v>BypassUMLHChecks,0,</v>
      </c>
      <c r="AX94" s="31" t="str">
        <f t="shared" si="213"/>
        <v>BypassCheckSimRules,0,</v>
      </c>
      <c r="AY94" s="31" t="str">
        <f t="shared" si="214"/>
        <v>BypassCheckCodeRules,0,</v>
      </c>
      <c r="BA94" s="31" t="str">
        <f t="shared" si="215"/>
        <v>StoreBEMDetails,1,</v>
      </c>
      <c r="BB94" s="31" t="str">
        <f t="shared" si="216"/>
        <v>ModelRpt_ALL,1,</v>
      </c>
      <c r="BC94" s="31" t="str">
        <f t="shared" si="217"/>
        <v>BypassOpenStudio_all,0,</v>
      </c>
      <c r="BD94" s="31" t="str">
        <f t="shared" si="218"/>
        <v>BypassOpenStudio_zp,0,</v>
      </c>
      <c r="BE94" s="31" t="str">
        <f t="shared" si="219"/>
        <v>BypassOpenStudio_zb,0,</v>
      </c>
      <c r="BF94" s="31" t="str">
        <f t="shared" si="220"/>
        <v>BypassOpenStudio_ap,0,</v>
      </c>
      <c r="BG94" s="31" t="str">
        <f t="shared" si="221"/>
        <v>BypassOpenStudio_ab,0,</v>
      </c>
      <c r="BH94" s="31" t="str">
        <f t="shared" si="222"/>
        <v>BypassOpenStudio_zp,0,</v>
      </c>
      <c r="BI94" s="31" t="str">
        <f t="shared" si="223"/>
        <v>BypassOpenStudio_zb,0,</v>
      </c>
      <c r="BJ94" s="31" t="str">
        <f t="shared" si="224"/>
        <v>BypassOpenStudio_ap,0,</v>
      </c>
      <c r="BK94" s="31" t="str">
        <f t="shared" si="225"/>
        <v>BypassOpenStudio_ab,0</v>
      </c>
    </row>
    <row r="95" spans="1:63" x14ac:dyDescent="0.25">
      <c r="A95" s="39">
        <f t="shared" si="259"/>
        <v>0</v>
      </c>
      <c r="B95" s="27" t="str">
        <f t="shared" si="260"/>
        <v>RulesetImplementationTests\020006S-OffSml-Run18\020006S-OffSml-Run18.cibd</v>
      </c>
      <c r="C95" s="27" t="str">
        <f t="shared" si="261"/>
        <v>BatchOut_141103_r2722_RIc\020006S-OffSml-Run18.cibd</v>
      </c>
      <c r="D95" s="27" t="str">
        <f t="shared" si="228"/>
        <v>BatchOut_141103_r2722_RIc\XML\</v>
      </c>
      <c r="E95" s="9" t="str">
        <f t="shared" si="262"/>
        <v>020006S-Run18</v>
      </c>
      <c r="F95" s="22"/>
      <c r="G95" s="29"/>
      <c r="H95" s="23"/>
      <c r="I95" s="9" t="s">
        <v>11</v>
      </c>
      <c r="J95" s="9" t="str">
        <f t="shared" si="20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5" s="15" t="s">
        <v>1</v>
      </c>
      <c r="L95" s="36">
        <f t="shared" si="239"/>
        <v>0</v>
      </c>
      <c r="M95" s="32" t="str">
        <f t="shared" si="257"/>
        <v>020006S-Run18</v>
      </c>
      <c r="N95" s="28" t="s">
        <v>185</v>
      </c>
      <c r="O95" s="57" t="str">
        <f t="shared" si="258"/>
        <v>020006S-OffSml-Run18</v>
      </c>
      <c r="P95" s="63">
        <f t="shared" si="240"/>
        <v>2</v>
      </c>
      <c r="Q95" s="65">
        <f t="shared" si="241"/>
        <v>1</v>
      </c>
      <c r="R95" s="65">
        <f t="shared" si="242"/>
        <v>0</v>
      </c>
      <c r="S95" s="65">
        <f t="shared" si="243"/>
        <v>1</v>
      </c>
      <c r="T95" s="65">
        <f t="shared" si="244"/>
        <v>0</v>
      </c>
      <c r="U95" s="65">
        <f t="shared" si="245"/>
        <v>11</v>
      </c>
      <c r="V95" s="65">
        <v>11</v>
      </c>
      <c r="W95" s="65">
        <f t="shared" si="246"/>
        <v>1</v>
      </c>
      <c r="X95" s="65">
        <f t="shared" si="246"/>
        <v>0</v>
      </c>
      <c r="Y95" s="65">
        <f t="shared" si="246"/>
        <v>0</v>
      </c>
      <c r="Z95" s="65">
        <f t="shared" si="247"/>
        <v>0</v>
      </c>
      <c r="AA95" s="65">
        <f t="shared" si="248"/>
        <v>0</v>
      </c>
      <c r="AB95" s="65">
        <f t="shared" si="248"/>
        <v>1</v>
      </c>
      <c r="AC95" s="65">
        <f t="shared" si="235"/>
        <v>1</v>
      </c>
      <c r="AD95" s="61">
        <v>1</v>
      </c>
      <c r="AE95" s="63">
        <f t="shared" si="249"/>
        <v>0</v>
      </c>
      <c r="AF95" s="64">
        <f t="shared" si="250"/>
        <v>0</v>
      </c>
      <c r="AG95" s="64">
        <f t="shared" si="251"/>
        <v>0</v>
      </c>
      <c r="AH95" s="64">
        <f t="shared" si="252"/>
        <v>0</v>
      </c>
      <c r="AI95" s="66">
        <f t="shared" si="253"/>
        <v>0</v>
      </c>
      <c r="AJ95" s="63">
        <f t="shared" si="254"/>
        <v>0</v>
      </c>
      <c r="AK95" s="64">
        <f t="shared" si="255"/>
        <v>0</v>
      </c>
      <c r="AL95" s="65">
        <f t="shared" si="255"/>
        <v>0</v>
      </c>
      <c r="AM95" s="66">
        <f t="shared" si="255"/>
        <v>0</v>
      </c>
      <c r="AN95" s="31" t="str">
        <f t="shared" si="203"/>
        <v>SimulationStorage,2,</v>
      </c>
      <c r="AO95" s="31" t="str">
        <f t="shared" si="204"/>
        <v>AnalysisStorage,1,</v>
      </c>
      <c r="AP95" s="31" t="str">
        <f t="shared" si="205"/>
        <v>LogRuleEvaluation,0,</v>
      </c>
      <c r="AQ95" s="31" t="str">
        <f t="shared" si="206"/>
        <v>ParallelSimulations,1,</v>
      </c>
      <c r="AR95" s="31" t="str">
        <f t="shared" si="207"/>
        <v>DurationStats,0,</v>
      </c>
      <c r="AS95" s="31" t="str">
        <f t="shared" si="208"/>
        <v>AnalysisThruStep,11,</v>
      </c>
      <c r="AT95" s="31" t="str">
        <f t="shared" si="209"/>
        <v>DontAbortOnErrorsThruStep,11,</v>
      </c>
      <c r="AU95" s="31" t="str">
        <f t="shared" si="210"/>
        <v>BypassValidFileChecks,1,</v>
      </c>
      <c r="AV95" s="31" t="str">
        <f t="shared" si="211"/>
        <v>BypassInputChecks,0,</v>
      </c>
      <c r="AW95" s="31" t="str">
        <f t="shared" si="212"/>
        <v>BypassUMLHChecks,0,</v>
      </c>
      <c r="AX95" s="31" t="str">
        <f t="shared" si="213"/>
        <v>BypassCheckSimRules,0,</v>
      </c>
      <c r="AY95" s="31" t="str">
        <f t="shared" si="214"/>
        <v>BypassCheckCodeRules,0,</v>
      </c>
      <c r="BA95" s="31" t="str">
        <f t="shared" si="215"/>
        <v>StoreBEMDetails,1,</v>
      </c>
      <c r="BB95" s="31" t="str">
        <f t="shared" si="216"/>
        <v>ModelRpt_ALL,1,</v>
      </c>
      <c r="BC95" s="31" t="str">
        <f t="shared" si="217"/>
        <v>BypassOpenStudio_all,0,</v>
      </c>
      <c r="BD95" s="31" t="str">
        <f t="shared" si="218"/>
        <v>BypassOpenStudio_zp,0,</v>
      </c>
      <c r="BE95" s="31" t="str">
        <f t="shared" si="219"/>
        <v>BypassOpenStudio_zb,0,</v>
      </c>
      <c r="BF95" s="31" t="str">
        <f t="shared" si="220"/>
        <v>BypassOpenStudio_ap,0,</v>
      </c>
      <c r="BG95" s="31" t="str">
        <f t="shared" si="221"/>
        <v>BypassOpenStudio_ab,0,</v>
      </c>
      <c r="BH95" s="31" t="str">
        <f t="shared" si="222"/>
        <v>BypassOpenStudio_zp,0,</v>
      </c>
      <c r="BI95" s="31" t="str">
        <f t="shared" si="223"/>
        <v>BypassOpenStudio_zb,0,</v>
      </c>
      <c r="BJ95" s="31" t="str">
        <f t="shared" si="224"/>
        <v>BypassOpenStudio_ap,0,</v>
      </c>
      <c r="BK95" s="31" t="str">
        <f t="shared" si="225"/>
        <v>BypassOpenStudio_ab,0</v>
      </c>
    </row>
    <row r="96" spans="1:63" x14ac:dyDescent="0.25">
      <c r="A96" s="39">
        <f t="shared" ref="A96:A99" si="287">L96</f>
        <v>0</v>
      </c>
      <c r="B96" s="27" t="str">
        <f t="shared" ref="B96:B99" si="288">M$63&amp;N96&amp;"\"&amp;N96&amp;".cibd"</f>
        <v>RulesetImplementationTests\\.cibd</v>
      </c>
      <c r="C96" s="27" t="str">
        <f t="shared" ref="C96:C99" si="289" xml:space="preserve"> M$64 &amp; O96 &amp; ".cibd"</f>
        <v>BatchOut_141103_r2722_RIc\.cibd</v>
      </c>
      <c r="D96" s="27" t="str">
        <f t="shared" si="228"/>
        <v>BatchOut_141103_r2722_RIc\XML\</v>
      </c>
      <c r="E96" s="9">
        <f t="shared" ref="E96:E99" si="290">M96</f>
        <v>0</v>
      </c>
      <c r="F96" s="22"/>
      <c r="G96" s="29"/>
      <c r="H96" s="23"/>
      <c r="I96" s="9" t="s">
        <v>11</v>
      </c>
      <c r="J96" s="9" t="str">
        <f t="shared" ref="J96:J99" si="291">CONCATENATE(AN96,AO96,AP96,AQ96,AR96,AS96,AT96,AU96,AV96,AW96,AX96,AY96,AZ96,BA96,BB96,BC96,BD96,BE96,BF96,BG96,BH96,BI96,BJ96,BK96)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6" s="15" t="s">
        <v>1</v>
      </c>
      <c r="L96" s="36">
        <f t="shared" si="239"/>
        <v>0</v>
      </c>
      <c r="M96" s="32"/>
      <c r="N96" s="28"/>
      <c r="O96" s="57"/>
      <c r="P96" s="63">
        <f t="shared" si="240"/>
        <v>2</v>
      </c>
      <c r="Q96" s="65">
        <f t="shared" si="241"/>
        <v>1</v>
      </c>
      <c r="R96" s="65">
        <f t="shared" si="242"/>
        <v>0</v>
      </c>
      <c r="S96" s="65">
        <f t="shared" si="243"/>
        <v>1</v>
      </c>
      <c r="T96" s="65">
        <f t="shared" si="244"/>
        <v>0</v>
      </c>
      <c r="U96" s="65">
        <f t="shared" si="245"/>
        <v>11</v>
      </c>
      <c r="V96" s="65">
        <v>11</v>
      </c>
      <c r="W96" s="65">
        <f t="shared" ref="W96:Y96" si="292">W95</f>
        <v>1</v>
      </c>
      <c r="X96" s="65">
        <f t="shared" si="292"/>
        <v>0</v>
      </c>
      <c r="Y96" s="65">
        <f t="shared" si="292"/>
        <v>0</v>
      </c>
      <c r="Z96" s="65">
        <f t="shared" si="247"/>
        <v>0</v>
      </c>
      <c r="AA96" s="65">
        <f t="shared" si="247"/>
        <v>0</v>
      </c>
      <c r="AB96" s="65">
        <f t="shared" si="247"/>
        <v>1</v>
      </c>
      <c r="AC96" s="65">
        <f t="shared" si="235"/>
        <v>1</v>
      </c>
      <c r="AD96" s="61">
        <v>1</v>
      </c>
      <c r="AE96" s="63">
        <f t="shared" si="249"/>
        <v>0</v>
      </c>
      <c r="AF96" s="64">
        <f t="shared" si="250"/>
        <v>0</v>
      </c>
      <c r="AG96" s="64">
        <f t="shared" si="251"/>
        <v>0</v>
      </c>
      <c r="AH96" s="64">
        <f t="shared" si="252"/>
        <v>0</v>
      </c>
      <c r="AI96" s="66">
        <f t="shared" si="253"/>
        <v>0</v>
      </c>
      <c r="AJ96" s="63">
        <f t="shared" si="254"/>
        <v>0</v>
      </c>
      <c r="AK96" s="64">
        <f t="shared" si="254"/>
        <v>0</v>
      </c>
      <c r="AL96" s="65">
        <f t="shared" si="254"/>
        <v>0</v>
      </c>
      <c r="AM96" s="66">
        <f t="shared" si="254"/>
        <v>0</v>
      </c>
      <c r="AN96" s="31" t="str">
        <f t="shared" ref="AN96:AN99" si="293">P$12&amp;P96&amp;","</f>
        <v>SimulationStorage,2,</v>
      </c>
      <c r="AO96" s="31" t="str">
        <f t="shared" ref="AO96:AO99" si="294">Q$12&amp;Q96&amp;","</f>
        <v>AnalysisStorage,1,</v>
      </c>
      <c r="AP96" s="31" t="str">
        <f t="shared" ref="AP96:AP99" si="295">R$12&amp;R96&amp;","</f>
        <v>LogRuleEvaluation,0,</v>
      </c>
      <c r="AQ96" s="31" t="str">
        <f t="shared" ref="AQ96:AQ99" si="296">S$12&amp;S96&amp;","</f>
        <v>ParallelSimulations,1,</v>
      </c>
      <c r="AR96" s="31" t="str">
        <f t="shared" ref="AR96:AR99" si="297">T$12&amp;T96&amp;","</f>
        <v>DurationStats,0,</v>
      </c>
      <c r="AS96" s="31" t="str">
        <f t="shared" ref="AS96:AS99" si="298">U$12&amp;U96&amp;","</f>
        <v>AnalysisThruStep,11,</v>
      </c>
      <c r="AT96" s="31" t="str">
        <f t="shared" ref="AT96:AT99" si="299">V$12&amp;V96&amp;","</f>
        <v>DontAbortOnErrorsThruStep,11,</v>
      </c>
      <c r="AU96" s="31" t="str">
        <f t="shared" ref="AU96:AU99" si="300">W$12&amp;W96&amp;","</f>
        <v>BypassValidFileChecks,1,</v>
      </c>
      <c r="AV96" s="31" t="str">
        <f t="shared" ref="AV96:AV99" si="301">X$12&amp;X96&amp;","</f>
        <v>BypassInputChecks,0,</v>
      </c>
      <c r="AW96" s="31" t="str">
        <f t="shared" ref="AW96:AW99" si="302">Y$12&amp;Y96&amp;","</f>
        <v>BypassUMLHChecks,0,</v>
      </c>
      <c r="AX96" s="31" t="str">
        <f t="shared" ref="AX96:AX99" si="303">Z$12&amp;Z96&amp;","</f>
        <v>BypassCheckSimRules,0,</v>
      </c>
      <c r="AY96" s="31" t="str">
        <f t="shared" ref="AY96:AY99" si="304">AA$12&amp;AA96&amp;","</f>
        <v>BypassCheckCodeRules,0,</v>
      </c>
      <c r="BA96" s="31" t="str">
        <f t="shared" ref="BA96:BA99" si="305">AC$12&amp;AC96&amp;","</f>
        <v>StoreBEMDetails,1,</v>
      </c>
      <c r="BB96" s="31" t="str">
        <f t="shared" ref="BB96:BB99" si="306">AD$12&amp;AD96&amp;","</f>
        <v>ModelRpt_ALL,1,</v>
      </c>
      <c r="BC96" s="31" t="str">
        <f t="shared" ref="BC96:BC99" si="307">AE$12&amp;AE96&amp;","</f>
        <v>BypassOpenStudio_all,0,</v>
      </c>
      <c r="BD96" s="31" t="str">
        <f t="shared" ref="BD96:BD99" si="308">AF$12&amp;AF96&amp;","</f>
        <v>BypassOpenStudio_zp,0,</v>
      </c>
      <c r="BE96" s="31" t="str">
        <f t="shared" ref="BE96:BE99" si="309">AG$12&amp;AG96&amp;","</f>
        <v>BypassOpenStudio_zb,0,</v>
      </c>
      <c r="BF96" s="31" t="str">
        <f t="shared" ref="BF96:BF99" si="310">AH$12&amp;AH96&amp;","</f>
        <v>BypassOpenStudio_ap,0,</v>
      </c>
      <c r="BG96" s="31" t="str">
        <f t="shared" ref="BG96:BG99" si="311">AI$12&amp;AI96&amp;","</f>
        <v>BypassOpenStudio_ab,0,</v>
      </c>
      <c r="BH96" s="31" t="str">
        <f t="shared" ref="BH96:BH99" si="312">AJ$12&amp;AJ96&amp;","</f>
        <v>BypassOpenStudio_zp,0,</v>
      </c>
      <c r="BI96" s="31" t="str">
        <f t="shared" ref="BI96:BI99" si="313">AK$12&amp;AK96&amp;","</f>
        <v>BypassOpenStudio_zb,0,</v>
      </c>
      <c r="BJ96" s="31" t="str">
        <f t="shared" ref="BJ96:BJ99" si="314">AL$12&amp;AL96&amp;","</f>
        <v>BypassOpenStudio_ap,0,</v>
      </c>
      <c r="BK96" s="31" t="str">
        <f t="shared" ref="BK96:BK99" si="315">AM$12&amp;AM96</f>
        <v>BypassOpenStudio_ab,0</v>
      </c>
    </row>
    <row r="97" spans="1:63" x14ac:dyDescent="0.25">
      <c r="A97" s="39">
        <f t="shared" si="287"/>
        <v>0</v>
      </c>
      <c r="B97" s="27" t="str">
        <f t="shared" si="288"/>
        <v>RulesetImplementationTests\\.cibd</v>
      </c>
      <c r="C97" s="27" t="str">
        <f t="shared" si="289"/>
        <v>BatchOut_141103_r2722_RIc\.cibd</v>
      </c>
      <c r="D97" s="27" t="str">
        <f t="shared" si="228"/>
        <v>BatchOut_141103_r2722_RIc\XML\</v>
      </c>
      <c r="E97" s="9">
        <f t="shared" si="290"/>
        <v>0</v>
      </c>
      <c r="F97" s="22"/>
      <c r="G97" s="29"/>
      <c r="H97" s="23"/>
      <c r="I97" s="9" t="s">
        <v>11</v>
      </c>
      <c r="J97" s="9" t="str">
        <f t="shared" si="29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7" s="15" t="s">
        <v>1</v>
      </c>
      <c r="L97" s="36">
        <f t="shared" si="239"/>
        <v>0</v>
      </c>
      <c r="M97" s="32"/>
      <c r="N97" s="28"/>
      <c r="O97" s="57"/>
      <c r="P97" s="63">
        <f t="shared" si="240"/>
        <v>2</v>
      </c>
      <c r="Q97" s="65">
        <f t="shared" si="241"/>
        <v>1</v>
      </c>
      <c r="R97" s="65">
        <f t="shared" si="242"/>
        <v>0</v>
      </c>
      <c r="S97" s="65">
        <f t="shared" si="243"/>
        <v>1</v>
      </c>
      <c r="T97" s="65">
        <f t="shared" si="244"/>
        <v>0</v>
      </c>
      <c r="U97" s="65">
        <f t="shared" si="245"/>
        <v>11</v>
      </c>
      <c r="V97" s="65">
        <v>11</v>
      </c>
      <c r="W97" s="65">
        <f t="shared" ref="W97:AB99" si="316">W96</f>
        <v>1</v>
      </c>
      <c r="X97" s="65">
        <f t="shared" si="316"/>
        <v>0</v>
      </c>
      <c r="Y97" s="65">
        <f t="shared" si="316"/>
        <v>0</v>
      </c>
      <c r="Z97" s="65">
        <f t="shared" si="316"/>
        <v>0</v>
      </c>
      <c r="AA97" s="65">
        <f t="shared" si="316"/>
        <v>0</v>
      </c>
      <c r="AB97" s="65">
        <f t="shared" si="316"/>
        <v>1</v>
      </c>
      <c r="AC97" s="65">
        <f t="shared" si="235"/>
        <v>1</v>
      </c>
      <c r="AD97" s="61">
        <v>1</v>
      </c>
      <c r="AE97" s="63">
        <f t="shared" si="249"/>
        <v>0</v>
      </c>
      <c r="AF97" s="64">
        <f t="shared" si="250"/>
        <v>0</v>
      </c>
      <c r="AG97" s="64">
        <f t="shared" si="251"/>
        <v>0</v>
      </c>
      <c r="AH97" s="64">
        <f t="shared" si="252"/>
        <v>0</v>
      </c>
      <c r="AI97" s="66">
        <f t="shared" si="253"/>
        <v>0</v>
      </c>
      <c r="AJ97" s="63">
        <f t="shared" si="253"/>
        <v>0</v>
      </c>
      <c r="AK97" s="64">
        <f t="shared" si="253"/>
        <v>0</v>
      </c>
      <c r="AL97" s="65">
        <f t="shared" si="253"/>
        <v>0</v>
      </c>
      <c r="AM97" s="66">
        <f t="shared" si="253"/>
        <v>0</v>
      </c>
      <c r="AN97" s="31" t="str">
        <f t="shared" si="293"/>
        <v>SimulationStorage,2,</v>
      </c>
      <c r="AO97" s="31" t="str">
        <f t="shared" si="294"/>
        <v>AnalysisStorage,1,</v>
      </c>
      <c r="AP97" s="31" t="str">
        <f t="shared" si="295"/>
        <v>LogRuleEvaluation,0,</v>
      </c>
      <c r="AQ97" s="31" t="str">
        <f t="shared" si="296"/>
        <v>ParallelSimulations,1,</v>
      </c>
      <c r="AR97" s="31" t="str">
        <f t="shared" si="297"/>
        <v>DurationStats,0,</v>
      </c>
      <c r="AS97" s="31" t="str">
        <f t="shared" si="298"/>
        <v>AnalysisThruStep,11,</v>
      </c>
      <c r="AT97" s="31" t="str">
        <f t="shared" si="299"/>
        <v>DontAbortOnErrorsThruStep,11,</v>
      </c>
      <c r="AU97" s="31" t="str">
        <f t="shared" si="300"/>
        <v>BypassValidFileChecks,1,</v>
      </c>
      <c r="AV97" s="31" t="str">
        <f t="shared" si="301"/>
        <v>BypassInputChecks,0,</v>
      </c>
      <c r="AW97" s="31" t="str">
        <f t="shared" si="302"/>
        <v>BypassUMLHChecks,0,</v>
      </c>
      <c r="AX97" s="31" t="str">
        <f t="shared" si="303"/>
        <v>BypassCheckSimRules,0,</v>
      </c>
      <c r="AY97" s="31" t="str">
        <f t="shared" si="304"/>
        <v>BypassCheckCodeRules,0,</v>
      </c>
      <c r="BA97" s="31" t="str">
        <f t="shared" si="305"/>
        <v>StoreBEMDetails,1,</v>
      </c>
      <c r="BB97" s="31" t="str">
        <f t="shared" si="306"/>
        <v>ModelRpt_ALL,1,</v>
      </c>
      <c r="BC97" s="31" t="str">
        <f t="shared" si="307"/>
        <v>BypassOpenStudio_all,0,</v>
      </c>
      <c r="BD97" s="31" t="str">
        <f t="shared" si="308"/>
        <v>BypassOpenStudio_zp,0,</v>
      </c>
      <c r="BE97" s="31" t="str">
        <f t="shared" si="309"/>
        <v>BypassOpenStudio_zb,0,</v>
      </c>
      <c r="BF97" s="31" t="str">
        <f t="shared" si="310"/>
        <v>BypassOpenStudio_ap,0,</v>
      </c>
      <c r="BG97" s="31" t="str">
        <f t="shared" si="311"/>
        <v>BypassOpenStudio_ab,0,</v>
      </c>
      <c r="BH97" s="31" t="str">
        <f t="shared" si="312"/>
        <v>BypassOpenStudio_zp,0,</v>
      </c>
      <c r="BI97" s="31" t="str">
        <f t="shared" si="313"/>
        <v>BypassOpenStudio_zb,0,</v>
      </c>
      <c r="BJ97" s="31" t="str">
        <f t="shared" si="314"/>
        <v>BypassOpenStudio_ap,0,</v>
      </c>
      <c r="BK97" s="31" t="str">
        <f t="shared" si="315"/>
        <v>BypassOpenStudio_ab,0</v>
      </c>
    </row>
    <row r="98" spans="1:63" x14ac:dyDescent="0.25">
      <c r="A98" s="39">
        <f t="shared" si="287"/>
        <v>0</v>
      </c>
      <c r="B98" s="27" t="str">
        <f t="shared" si="288"/>
        <v>RulesetImplementationTests\\.cibd</v>
      </c>
      <c r="C98" s="27" t="str">
        <f t="shared" si="289"/>
        <v>BatchOut_141103_r2722_RIc\.cibd</v>
      </c>
      <c r="D98" s="27" t="str">
        <f t="shared" si="228"/>
        <v>BatchOut_141103_r2722_RIc\XML\</v>
      </c>
      <c r="E98" s="9">
        <f t="shared" si="290"/>
        <v>0</v>
      </c>
      <c r="F98" s="22"/>
      <c r="G98" s="29"/>
      <c r="H98" s="23"/>
      <c r="I98" s="9" t="s">
        <v>11</v>
      </c>
      <c r="J98" s="9" t="str">
        <f t="shared" si="29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8" s="15" t="s">
        <v>1</v>
      </c>
      <c r="L98" s="36">
        <f t="shared" si="239"/>
        <v>0</v>
      </c>
      <c r="M98" s="32"/>
      <c r="N98" s="28"/>
      <c r="O98" s="57"/>
      <c r="P98" s="63">
        <f t="shared" si="240"/>
        <v>2</v>
      </c>
      <c r="Q98" s="65">
        <f t="shared" si="241"/>
        <v>1</v>
      </c>
      <c r="R98" s="65">
        <f t="shared" si="242"/>
        <v>0</v>
      </c>
      <c r="S98" s="65">
        <f t="shared" si="243"/>
        <v>1</v>
      </c>
      <c r="T98" s="65">
        <f t="shared" si="244"/>
        <v>0</v>
      </c>
      <c r="U98" s="65">
        <f t="shared" si="245"/>
        <v>11</v>
      </c>
      <c r="V98" s="65">
        <v>11</v>
      </c>
      <c r="W98" s="65">
        <f t="shared" ref="W98:Y98" si="317">W97</f>
        <v>1</v>
      </c>
      <c r="X98" s="65">
        <f t="shared" si="317"/>
        <v>0</v>
      </c>
      <c r="Y98" s="65">
        <f t="shared" si="317"/>
        <v>0</v>
      </c>
      <c r="Z98" s="65">
        <f t="shared" si="316"/>
        <v>0</v>
      </c>
      <c r="AA98" s="65">
        <f t="shared" si="316"/>
        <v>0</v>
      </c>
      <c r="AB98" s="65">
        <f t="shared" si="316"/>
        <v>1</v>
      </c>
      <c r="AC98" s="65">
        <f t="shared" si="235"/>
        <v>1</v>
      </c>
      <c r="AD98" s="61">
        <v>1</v>
      </c>
      <c r="AE98" s="63">
        <f t="shared" si="249"/>
        <v>0</v>
      </c>
      <c r="AF98" s="64">
        <f t="shared" si="250"/>
        <v>0</v>
      </c>
      <c r="AG98" s="64">
        <f t="shared" si="251"/>
        <v>0</v>
      </c>
      <c r="AH98" s="64">
        <f t="shared" si="252"/>
        <v>0</v>
      </c>
      <c r="AI98" s="66">
        <f t="shared" si="252"/>
        <v>0</v>
      </c>
      <c r="AJ98" s="63">
        <f t="shared" si="252"/>
        <v>0</v>
      </c>
      <c r="AK98" s="64">
        <f t="shared" si="252"/>
        <v>0</v>
      </c>
      <c r="AL98" s="65">
        <f t="shared" si="252"/>
        <v>0</v>
      </c>
      <c r="AM98" s="66">
        <f t="shared" si="252"/>
        <v>0</v>
      </c>
      <c r="AN98" s="31" t="str">
        <f t="shared" si="293"/>
        <v>SimulationStorage,2,</v>
      </c>
      <c r="AO98" s="31" t="str">
        <f t="shared" si="294"/>
        <v>AnalysisStorage,1,</v>
      </c>
      <c r="AP98" s="31" t="str">
        <f t="shared" si="295"/>
        <v>LogRuleEvaluation,0,</v>
      </c>
      <c r="AQ98" s="31" t="str">
        <f t="shared" si="296"/>
        <v>ParallelSimulations,1,</v>
      </c>
      <c r="AR98" s="31" t="str">
        <f t="shared" si="297"/>
        <v>DurationStats,0,</v>
      </c>
      <c r="AS98" s="31" t="str">
        <f t="shared" si="298"/>
        <v>AnalysisThruStep,11,</v>
      </c>
      <c r="AT98" s="31" t="str">
        <f t="shared" si="299"/>
        <v>DontAbortOnErrorsThruStep,11,</v>
      </c>
      <c r="AU98" s="31" t="str">
        <f t="shared" si="300"/>
        <v>BypassValidFileChecks,1,</v>
      </c>
      <c r="AV98" s="31" t="str">
        <f t="shared" si="301"/>
        <v>BypassInputChecks,0,</v>
      </c>
      <c r="AW98" s="31" t="str">
        <f t="shared" si="302"/>
        <v>BypassUMLHChecks,0,</v>
      </c>
      <c r="AX98" s="31" t="str">
        <f t="shared" si="303"/>
        <v>BypassCheckSimRules,0,</v>
      </c>
      <c r="AY98" s="31" t="str">
        <f t="shared" si="304"/>
        <v>BypassCheckCodeRules,0,</v>
      </c>
      <c r="BA98" s="31" t="str">
        <f t="shared" si="305"/>
        <v>StoreBEMDetails,1,</v>
      </c>
      <c r="BB98" s="31" t="str">
        <f t="shared" si="306"/>
        <v>ModelRpt_ALL,1,</v>
      </c>
      <c r="BC98" s="31" t="str">
        <f t="shared" si="307"/>
        <v>BypassOpenStudio_all,0,</v>
      </c>
      <c r="BD98" s="31" t="str">
        <f t="shared" si="308"/>
        <v>BypassOpenStudio_zp,0,</v>
      </c>
      <c r="BE98" s="31" t="str">
        <f t="shared" si="309"/>
        <v>BypassOpenStudio_zb,0,</v>
      </c>
      <c r="BF98" s="31" t="str">
        <f t="shared" si="310"/>
        <v>BypassOpenStudio_ap,0,</v>
      </c>
      <c r="BG98" s="31" t="str">
        <f t="shared" si="311"/>
        <v>BypassOpenStudio_ab,0,</v>
      </c>
      <c r="BH98" s="31" t="str">
        <f t="shared" si="312"/>
        <v>BypassOpenStudio_zp,0,</v>
      </c>
      <c r="BI98" s="31" t="str">
        <f t="shared" si="313"/>
        <v>BypassOpenStudio_zb,0,</v>
      </c>
      <c r="BJ98" s="31" t="str">
        <f t="shared" si="314"/>
        <v>BypassOpenStudio_ap,0,</v>
      </c>
      <c r="BK98" s="31" t="str">
        <f t="shared" si="315"/>
        <v>BypassOpenStudio_ab,0</v>
      </c>
    </row>
    <row r="99" spans="1:63" x14ac:dyDescent="0.25">
      <c r="A99" s="39">
        <f t="shared" si="287"/>
        <v>0</v>
      </c>
      <c r="B99" s="27" t="str">
        <f t="shared" si="288"/>
        <v>RulesetImplementationTests\\.cibd</v>
      </c>
      <c r="C99" s="27" t="str">
        <f t="shared" si="289"/>
        <v>BatchOut_141103_r2722_RIc\.cibd</v>
      </c>
      <c r="D99" s="27" t="str">
        <f t="shared" si="228"/>
        <v>BatchOut_141103_r2722_RIc\XML\</v>
      </c>
      <c r="E99" s="9">
        <f t="shared" si="290"/>
        <v>0</v>
      </c>
      <c r="F99" s="22"/>
      <c r="G99" s="29"/>
      <c r="H99" s="23"/>
      <c r="I99" s="9" t="s">
        <v>11</v>
      </c>
      <c r="J99" s="9" t="str">
        <f t="shared" si="291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99" s="15" t="s">
        <v>1</v>
      </c>
      <c r="L99" s="36">
        <f t="shared" si="239"/>
        <v>0</v>
      </c>
      <c r="M99" s="32"/>
      <c r="N99" s="28"/>
      <c r="O99" s="57"/>
      <c r="P99" s="63">
        <f t="shared" si="240"/>
        <v>2</v>
      </c>
      <c r="Q99" s="65">
        <f t="shared" si="241"/>
        <v>1</v>
      </c>
      <c r="R99" s="65">
        <f t="shared" si="242"/>
        <v>0</v>
      </c>
      <c r="S99" s="65">
        <f t="shared" si="243"/>
        <v>1</v>
      </c>
      <c r="T99" s="65">
        <f t="shared" si="244"/>
        <v>0</v>
      </c>
      <c r="U99" s="65">
        <f t="shared" si="245"/>
        <v>11</v>
      </c>
      <c r="V99" s="65">
        <v>11</v>
      </c>
      <c r="W99" s="65">
        <f t="shared" ref="W99:Y99" si="318">W98</f>
        <v>1</v>
      </c>
      <c r="X99" s="65">
        <f t="shared" si="318"/>
        <v>0</v>
      </c>
      <c r="Y99" s="65">
        <f t="shared" si="318"/>
        <v>0</v>
      </c>
      <c r="Z99" s="65">
        <f t="shared" si="316"/>
        <v>0</v>
      </c>
      <c r="AA99" s="65">
        <f t="shared" si="316"/>
        <v>0</v>
      </c>
      <c r="AB99" s="65">
        <f t="shared" si="316"/>
        <v>1</v>
      </c>
      <c r="AC99" s="65">
        <f t="shared" si="235"/>
        <v>1</v>
      </c>
      <c r="AD99" s="61">
        <v>1</v>
      </c>
      <c r="AE99" s="63">
        <f t="shared" si="249"/>
        <v>0</v>
      </c>
      <c r="AF99" s="64">
        <f t="shared" si="250"/>
        <v>0</v>
      </c>
      <c r="AG99" s="64">
        <f t="shared" si="251"/>
        <v>0</v>
      </c>
      <c r="AH99" s="64">
        <f t="shared" si="251"/>
        <v>0</v>
      </c>
      <c r="AI99" s="66">
        <f t="shared" si="251"/>
        <v>0</v>
      </c>
      <c r="AJ99" s="63">
        <f t="shared" si="251"/>
        <v>0</v>
      </c>
      <c r="AK99" s="64">
        <f t="shared" si="251"/>
        <v>0</v>
      </c>
      <c r="AL99" s="65">
        <f t="shared" si="251"/>
        <v>0</v>
      </c>
      <c r="AM99" s="66">
        <f t="shared" si="251"/>
        <v>0</v>
      </c>
      <c r="AN99" s="31" t="str">
        <f t="shared" si="293"/>
        <v>SimulationStorage,2,</v>
      </c>
      <c r="AO99" s="31" t="str">
        <f t="shared" si="294"/>
        <v>AnalysisStorage,1,</v>
      </c>
      <c r="AP99" s="31" t="str">
        <f t="shared" si="295"/>
        <v>LogRuleEvaluation,0,</v>
      </c>
      <c r="AQ99" s="31" t="str">
        <f t="shared" si="296"/>
        <v>ParallelSimulations,1,</v>
      </c>
      <c r="AR99" s="31" t="str">
        <f t="shared" si="297"/>
        <v>DurationStats,0,</v>
      </c>
      <c r="AS99" s="31" t="str">
        <f t="shared" si="298"/>
        <v>AnalysisThruStep,11,</v>
      </c>
      <c r="AT99" s="31" t="str">
        <f t="shared" si="299"/>
        <v>DontAbortOnErrorsThruStep,11,</v>
      </c>
      <c r="AU99" s="31" t="str">
        <f t="shared" si="300"/>
        <v>BypassValidFileChecks,1,</v>
      </c>
      <c r="AV99" s="31" t="str">
        <f t="shared" si="301"/>
        <v>BypassInputChecks,0,</v>
      </c>
      <c r="AW99" s="31" t="str">
        <f t="shared" si="302"/>
        <v>BypassUMLHChecks,0,</v>
      </c>
      <c r="AX99" s="31" t="str">
        <f t="shared" si="303"/>
        <v>BypassCheckSimRules,0,</v>
      </c>
      <c r="AY99" s="31" t="str">
        <f t="shared" si="304"/>
        <v>BypassCheckCodeRules,0,</v>
      </c>
      <c r="BA99" s="31" t="str">
        <f t="shared" si="305"/>
        <v>StoreBEMDetails,1,</v>
      </c>
      <c r="BB99" s="31" t="str">
        <f t="shared" si="306"/>
        <v>ModelRpt_ALL,1,</v>
      </c>
      <c r="BC99" s="31" t="str">
        <f t="shared" si="307"/>
        <v>BypassOpenStudio_all,0,</v>
      </c>
      <c r="BD99" s="31" t="str">
        <f t="shared" si="308"/>
        <v>BypassOpenStudio_zp,0,</v>
      </c>
      <c r="BE99" s="31" t="str">
        <f t="shared" si="309"/>
        <v>BypassOpenStudio_zb,0,</v>
      </c>
      <c r="BF99" s="31" t="str">
        <f t="shared" si="310"/>
        <v>BypassOpenStudio_ap,0,</v>
      </c>
      <c r="BG99" s="31" t="str">
        <f t="shared" si="311"/>
        <v>BypassOpenStudio_ab,0,</v>
      </c>
      <c r="BH99" s="31" t="str">
        <f t="shared" si="312"/>
        <v>BypassOpenStudio_zp,0,</v>
      </c>
      <c r="BI99" s="31" t="str">
        <f t="shared" si="313"/>
        <v>BypassOpenStudio_zb,0,</v>
      </c>
      <c r="BJ99" s="31" t="str">
        <f t="shared" si="314"/>
        <v>BypassOpenStudio_ap,0,</v>
      </c>
      <c r="BK99" s="31" t="str">
        <f t="shared" si="315"/>
        <v>BypassOpenStudio_ab,0</v>
      </c>
    </row>
    <row r="100" spans="1:63" x14ac:dyDescent="0.25">
      <c r="A100" s="1" t="s">
        <v>1</v>
      </c>
      <c r="K100" s="15" t="s">
        <v>1</v>
      </c>
    </row>
    <row r="101" spans="1:63" x14ac:dyDescent="0.25">
      <c r="A101" s="1" t="s">
        <v>1</v>
      </c>
      <c r="B101"/>
      <c r="C101"/>
      <c r="D101" s="30"/>
      <c r="E101" s="16"/>
      <c r="F101" s="16"/>
      <c r="G101" s="16"/>
      <c r="H101" s="16"/>
      <c r="K101" s="15" t="s">
        <v>1</v>
      </c>
      <c r="L101" s="36" t="s">
        <v>189</v>
      </c>
      <c r="M101" t="s">
        <v>187</v>
      </c>
    </row>
    <row r="102" spans="1:63" x14ac:dyDescent="0.25">
      <c r="A102" s="1" t="s">
        <v>1</v>
      </c>
      <c r="B102"/>
      <c r="C102"/>
      <c r="D102" s="30"/>
      <c r="K102" s="15" t="s">
        <v>1</v>
      </c>
      <c r="L102" s="37" t="s">
        <v>45</v>
      </c>
      <c r="M102" s="53">
        <f>M60</f>
        <v>141103</v>
      </c>
    </row>
    <row r="103" spans="1:63" x14ac:dyDescent="0.25">
      <c r="A103" s="1" t="s">
        <v>1</v>
      </c>
      <c r="B103"/>
      <c r="C103"/>
      <c r="D103" s="30"/>
      <c r="K103" s="15" t="s">
        <v>1</v>
      </c>
      <c r="L103" s="14" t="s">
        <v>46</v>
      </c>
      <c r="M103" s="53" t="str">
        <f>M61</f>
        <v>r2722</v>
      </c>
      <c r="N103" s="52"/>
    </row>
    <row r="104" spans="1:63" x14ac:dyDescent="0.25">
      <c r="A104" s="1" t="s">
        <v>1</v>
      </c>
      <c r="B104"/>
      <c r="C104"/>
      <c r="D104" s="30"/>
      <c r="E104" s="30"/>
      <c r="F104" s="30"/>
      <c r="G104" s="30"/>
      <c r="H104" s="30"/>
      <c r="I104" s="26"/>
      <c r="K104" s="15" t="s">
        <v>1</v>
      </c>
      <c r="L104" s="35" t="s">
        <v>39</v>
      </c>
      <c r="M104" s="54" t="str">
        <f>M62</f>
        <v>BatchResults_141103_r2722.csv</v>
      </c>
      <c r="N104" s="1" t="s">
        <v>48</v>
      </c>
    </row>
    <row r="105" spans="1:63" x14ac:dyDescent="0.25">
      <c r="A105" s="1" t="s">
        <v>1</v>
      </c>
      <c r="B105"/>
      <c r="C105"/>
      <c r="K105" s="15" t="s">
        <v>1</v>
      </c>
      <c r="L105" s="14" t="s">
        <v>16</v>
      </c>
      <c r="M105" s="28" t="s">
        <v>142</v>
      </c>
      <c r="N105" s="1" t="s">
        <v>47</v>
      </c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63" x14ac:dyDescent="0.25">
      <c r="A106" s="1" t="s">
        <v>1</v>
      </c>
      <c r="K106" s="15" t="s">
        <v>1</v>
      </c>
      <c r="L106" s="14" t="s">
        <v>17</v>
      </c>
      <c r="M106" s="54" t="str">
        <f>"BatchOut"&amp;"_"&amp;M102&amp;"_"&amp;M103&amp;"_"&amp;L101&amp;"\"</f>
        <v>BatchOut_141103_r2722_RIi\</v>
      </c>
      <c r="N106" s="1" t="s">
        <v>47</v>
      </c>
    </row>
    <row r="107" spans="1:63" x14ac:dyDescent="0.25">
      <c r="A107" s="1" t="s">
        <v>1</v>
      </c>
      <c r="K107" s="15" t="s">
        <v>1</v>
      </c>
      <c r="L107" s="14" t="s">
        <v>42</v>
      </c>
      <c r="M107" s="54" t="str">
        <f>M106&amp;"XML\"</f>
        <v>BatchOut_141103_r2722_RIi\XML\</v>
      </c>
      <c r="N107" s="1" t="s">
        <v>47</v>
      </c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</row>
    <row r="108" spans="1:63" x14ac:dyDescent="0.25">
      <c r="A108" s="11" t="s">
        <v>14</v>
      </c>
      <c r="B108" s="7" t="s">
        <v>6</v>
      </c>
      <c r="C108" s="7" t="s">
        <v>7</v>
      </c>
      <c r="D108" s="7" t="s">
        <v>40</v>
      </c>
      <c r="E108" s="7"/>
      <c r="F108" s="17" t="s">
        <v>21</v>
      </c>
      <c r="G108" s="7"/>
      <c r="H108" s="18"/>
      <c r="I108" s="7" t="s">
        <v>9</v>
      </c>
      <c r="J108" s="7" t="s">
        <v>12</v>
      </c>
      <c r="K108" s="15" t="s">
        <v>1</v>
      </c>
      <c r="L108" s="14"/>
      <c r="N108" s="51"/>
      <c r="O108" s="51"/>
      <c r="P108" s="55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</row>
    <row r="109" spans="1:63" x14ac:dyDescent="0.25">
      <c r="A109" s="39">
        <f t="shared" ref="A109:A116" si="319">L109</f>
        <v>0</v>
      </c>
      <c r="B109" s="27" t="str">
        <f>M$105&amp;N109&amp;"\"&amp;N109&amp;".cibd"</f>
        <v>RulesetImplementationTests\Incomplete tests\030006-OffMed-Run23\030006-OffMed-Run23.cibd</v>
      </c>
      <c r="C109" s="27" t="str">
        <f xml:space="preserve"> M$106 &amp; O109 &amp; ".cibd"</f>
        <v>BatchOut_141103_r2722_RIi\030006-OffMed-Run23.cibd</v>
      </c>
      <c r="D109" s="27" t="str">
        <f>$M$107</f>
        <v>BatchOut_141103_r2722_RIi\XML\</v>
      </c>
      <c r="E109" s="9" t="str">
        <f>M109</f>
        <v>030006-Run23</v>
      </c>
      <c r="F109" s="22"/>
      <c r="G109" s="29"/>
      <c r="H109" s="23" t="str">
        <f>IF(F109&gt;1,1,"")</f>
        <v/>
      </c>
      <c r="I109" s="9" t="s">
        <v>11</v>
      </c>
      <c r="J109" s="9" t="str">
        <f t="shared" ref="J109:J116" si="320">CONCATENATE(AN109,AO109,AP109,AQ109,AR109,AS109,AT109,AU109,AV109,AW109,AX109,AY109,AZ109,BA109,BB109,BC109,BD109,BE109,BF109,BG109,BH109,BI109,BJ109,BK109)</f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109" s="15" t="s">
        <v>1</v>
      </c>
      <c r="L109" s="36">
        <v>0</v>
      </c>
      <c r="M109" s="32" t="str">
        <f>LEFT(N109,SEARCH("-",N109))&amp;RIGHT(N109,5)</f>
        <v>030006-Run23</v>
      </c>
      <c r="N109" s="28" t="s">
        <v>143</v>
      </c>
      <c r="O109" s="28" t="str">
        <f t="shared" ref="O109:O110" si="321">N109</f>
        <v>030006-OffMed-Run23</v>
      </c>
      <c r="P109" s="28">
        <f>P16</f>
        <v>2</v>
      </c>
      <c r="Q109" s="28">
        <f>Q16</f>
        <v>1</v>
      </c>
      <c r="R109" s="28">
        <f>R16</f>
        <v>0</v>
      </c>
      <c r="S109" s="28">
        <f>S16</f>
        <v>1</v>
      </c>
      <c r="T109" s="28">
        <f>T16</f>
        <v>0</v>
      </c>
      <c r="U109" s="28">
        <f>U16</f>
        <v>11</v>
      </c>
      <c r="V109" s="36">
        <f>V16</f>
        <v>11</v>
      </c>
      <c r="W109" s="28">
        <f>W16</f>
        <v>1</v>
      </c>
      <c r="X109" s="28">
        <f>X16</f>
        <v>0</v>
      </c>
      <c r="Y109" s="28">
        <f>Y16</f>
        <v>0</v>
      </c>
      <c r="Z109" s="28">
        <f>Z16</f>
        <v>0</v>
      </c>
      <c r="AA109" s="28">
        <f>AA16</f>
        <v>0</v>
      </c>
      <c r="AB109" s="28">
        <f>AB16</f>
        <v>1</v>
      </c>
      <c r="AC109" s="28">
        <f>AC16</f>
        <v>1</v>
      </c>
      <c r="AD109" s="36">
        <f>AD16</f>
        <v>1</v>
      </c>
      <c r="AE109" s="28">
        <f>AE16</f>
        <v>0</v>
      </c>
      <c r="AF109" s="28">
        <f>AF16</f>
        <v>0</v>
      </c>
      <c r="AG109" s="28">
        <f>AG16</f>
        <v>0</v>
      </c>
      <c r="AH109" s="28">
        <f>AH16</f>
        <v>0</v>
      </c>
      <c r="AI109" s="28">
        <f>AI16</f>
        <v>0</v>
      </c>
      <c r="AJ109" s="28">
        <f>AJ16</f>
        <v>0</v>
      </c>
      <c r="AK109" s="28">
        <f>AK16</f>
        <v>0</v>
      </c>
      <c r="AL109" s="28">
        <f>AL16</f>
        <v>0</v>
      </c>
      <c r="AM109" s="28">
        <f>AM16</f>
        <v>0</v>
      </c>
      <c r="AN109" s="31" t="str">
        <f t="shared" ref="AN109:AN116" si="322">P$12&amp;P109&amp;","</f>
        <v>SimulationStorage,2,</v>
      </c>
      <c r="AO109" s="31" t="str">
        <f t="shared" ref="AO109:AO116" si="323">Q$12&amp;Q109&amp;","</f>
        <v>AnalysisStorage,1,</v>
      </c>
      <c r="AP109" s="31" t="str">
        <f t="shared" ref="AP109:AP116" si="324">R$12&amp;R109&amp;","</f>
        <v>LogRuleEvaluation,0,</v>
      </c>
      <c r="AQ109" s="31" t="str">
        <f t="shared" ref="AQ109:AQ116" si="325">S$12&amp;S109&amp;","</f>
        <v>ParallelSimulations,1,</v>
      </c>
      <c r="AR109" s="31" t="str">
        <f t="shared" ref="AR109:AR116" si="326">T$12&amp;T109&amp;","</f>
        <v>DurationStats,0,</v>
      </c>
      <c r="AS109" s="31" t="str">
        <f t="shared" ref="AS109:AS116" si="327">U$12&amp;U109&amp;","</f>
        <v>AnalysisThruStep,11,</v>
      </c>
      <c r="AT109" s="31" t="str">
        <f t="shared" ref="AT109:AT116" si="328">V$12&amp;V109&amp;","</f>
        <v>DontAbortOnErrorsThruStep,11,</v>
      </c>
      <c r="AU109" s="31" t="str">
        <f t="shared" ref="AU109:AU116" si="329">W$12&amp;W109&amp;","</f>
        <v>BypassValidFileChecks,1,</v>
      </c>
      <c r="AV109" s="31" t="str">
        <f t="shared" ref="AV109:AV116" si="330">X$12&amp;X109&amp;","</f>
        <v>BypassInputChecks,0,</v>
      </c>
      <c r="AW109" s="31" t="str">
        <f t="shared" ref="AW109:AW116" si="331">Y$12&amp;Y109&amp;","</f>
        <v>BypassUMLHChecks,0,</v>
      </c>
      <c r="AX109" s="31" t="str">
        <f t="shared" ref="AX109:AX116" si="332">Z$12&amp;Z109&amp;","</f>
        <v>BypassCheckSimRules,0,</v>
      </c>
      <c r="AY109" s="31" t="str">
        <f t="shared" ref="AY109:AY116" si="333">AA$12&amp;AA109&amp;","</f>
        <v>BypassCheckCodeRules,0,</v>
      </c>
      <c r="BA109" s="31" t="str">
        <f t="shared" ref="BA109:BA116" si="334">AC$12&amp;AC109&amp;","</f>
        <v>StoreBEMDetails,1,</v>
      </c>
      <c r="BB109" s="31" t="str">
        <f t="shared" ref="BB109:BB116" si="335">AD$12&amp;AD109&amp;","</f>
        <v>ModelRpt_ALL,1,</v>
      </c>
      <c r="BC109" s="31" t="str">
        <f t="shared" ref="BC109:BC116" si="336">AE$12&amp;AE109&amp;","</f>
        <v>BypassOpenStudio_all,0,</v>
      </c>
      <c r="BD109" s="31" t="str">
        <f t="shared" ref="BD109:BD116" si="337">AF$12&amp;AF109&amp;","</f>
        <v>BypassOpenStudio_zp,0,</v>
      </c>
      <c r="BE109" s="31" t="str">
        <f t="shared" ref="BE109:BE116" si="338">AG$12&amp;AG109&amp;","</f>
        <v>BypassOpenStudio_zb,0,</v>
      </c>
      <c r="BF109" s="31" t="str">
        <f t="shared" ref="BF109:BF116" si="339">AH$12&amp;AH109&amp;","</f>
        <v>BypassOpenStudio_ap,0,</v>
      </c>
      <c r="BG109" s="31" t="str">
        <f t="shared" ref="BG109:BG116" si="340">AI$12&amp;AI109&amp;","</f>
        <v>BypassOpenStudio_ab,0,</v>
      </c>
      <c r="BH109" s="31" t="str">
        <f t="shared" ref="BH109:BH116" si="341">AJ$12&amp;AJ109&amp;","</f>
        <v>BypassOpenStudio_zp,0,</v>
      </c>
      <c r="BI109" s="31" t="str">
        <f t="shared" ref="BI109:BI116" si="342">AK$12&amp;AK109&amp;","</f>
        <v>BypassOpenStudio_zb,0,</v>
      </c>
      <c r="BJ109" s="31" t="str">
        <f t="shared" ref="BJ109:BJ116" si="343">AL$12&amp;AL109&amp;","</f>
        <v>BypassOpenStudio_ap,0,</v>
      </c>
      <c r="BK109" s="31" t="str">
        <f t="shared" ref="BK109:BK116" si="344">AM$12&amp;AM109</f>
        <v>BypassOpenStudio_ab,0</v>
      </c>
    </row>
    <row r="110" spans="1:63" x14ac:dyDescent="0.25">
      <c r="A110" s="39">
        <f t="shared" si="319"/>
        <v>0</v>
      </c>
      <c r="B110" s="27" t="str">
        <f t="shared" ref="B110:B116" si="345">M$105&amp;N110&amp;"\"&amp;N110&amp;".cibd"</f>
        <v>RulesetImplementationTests\Incomplete tests\020006-OffSml-Run24\020006-OffSml-Run24.cibd</v>
      </c>
      <c r="C110" s="27" t="str">
        <f t="shared" ref="C110:C116" si="346" xml:space="preserve"> M$106 &amp; O110 &amp; ".cibd"</f>
        <v>BatchOut_141103_r2722_RIi\020006-OffSml-Run24.cibd</v>
      </c>
      <c r="D110" s="27" t="str">
        <f t="shared" ref="D110:D116" si="347">$M$107</f>
        <v>BatchOut_141103_r2722_RIi\XML\</v>
      </c>
      <c r="E110" s="9" t="str">
        <f t="shared" ref="E110:E116" si="348">M110</f>
        <v>020006-Run24</v>
      </c>
      <c r="F110" s="22"/>
      <c r="G110" s="29"/>
      <c r="H110" s="23" t="str">
        <f>IF(F110&gt;1,1,"")</f>
        <v/>
      </c>
      <c r="I110" s="9" t="s">
        <v>11</v>
      </c>
      <c r="J110" s="9" t="str">
        <f t="shared" si="320"/>
        <v>SimulationStorage,2,AnalysisStorage,1,LogRuleEvaluation,0,ParallelSimulations,1,DurationStats,0,AnalysisThruStep,11,DontAbortOnErrorsThruStep,11,BypassValidFileChecks,1,BypassInputChecks,0,BypassUMLHChecks,0,BypassCheckSimRules,0,BypassCheckCodeRules,0,StoreBEMDetails,1,ModelRpt_ALL,1,BypassOpenStudio_all,0,BypassOpenStudio_zp,0,BypassOpenStudio_zb,0,BypassOpenStudio_ap,0,BypassOpenStudio_ab,0,BypassOpenStudio_zp,0,BypassOpenStudio_zb,0,BypassOpenStudio_ap,0,BypassOpenStudio_ab,0</v>
      </c>
      <c r="K110" s="15" t="s">
        <v>1</v>
      </c>
      <c r="L110" s="36">
        <v>0</v>
      </c>
      <c r="M110" s="32" t="str">
        <f>LEFT(N110,SEARCH("-",N110))&amp;RIGHT(N110,5)</f>
        <v>020006-Run24</v>
      </c>
      <c r="N110" s="28" t="s">
        <v>144</v>
      </c>
      <c r="O110" s="28" t="str">
        <f t="shared" si="321"/>
        <v>020006-OffSml-Run24</v>
      </c>
      <c r="P110" s="28">
        <f>P109</f>
        <v>2</v>
      </c>
      <c r="Q110" s="28">
        <f t="shared" ref="Q110" si="349">Q109</f>
        <v>1</v>
      </c>
      <c r="R110" s="28">
        <f t="shared" ref="R110" si="350">R109</f>
        <v>0</v>
      </c>
      <c r="S110" s="28">
        <f t="shared" ref="S110" si="351">S109</f>
        <v>1</v>
      </c>
      <c r="T110" s="28">
        <f t="shared" ref="T110" si="352">T109</f>
        <v>0</v>
      </c>
      <c r="U110" s="28">
        <f t="shared" ref="U110" si="353">U109</f>
        <v>11</v>
      </c>
      <c r="V110" s="36">
        <f t="shared" ref="V110" si="354">V109</f>
        <v>11</v>
      </c>
      <c r="W110" s="28">
        <f t="shared" ref="W110" si="355">W109</f>
        <v>1</v>
      </c>
      <c r="X110" s="28">
        <f t="shared" ref="X110" si="356">X109</f>
        <v>0</v>
      </c>
      <c r="Y110" s="28">
        <f t="shared" ref="Y110" si="357">Y109</f>
        <v>0</v>
      </c>
      <c r="Z110" s="28">
        <f t="shared" ref="Z110" si="358">Z109</f>
        <v>0</v>
      </c>
      <c r="AA110" s="28">
        <f t="shared" ref="AA110:AB110" si="359">AA109</f>
        <v>0</v>
      </c>
      <c r="AB110" s="28">
        <f t="shared" si="359"/>
        <v>1</v>
      </c>
      <c r="AC110" s="28">
        <f t="shared" ref="AC110" si="360">AC109</f>
        <v>1</v>
      </c>
      <c r="AD110" s="36">
        <f t="shared" ref="AD110" si="361">AD109</f>
        <v>1</v>
      </c>
      <c r="AE110" s="28">
        <f t="shared" ref="AE110" si="362">AE109</f>
        <v>0</v>
      </c>
      <c r="AF110" s="28">
        <f t="shared" ref="AF110" si="363">AF109</f>
        <v>0</v>
      </c>
      <c r="AG110" s="28">
        <f t="shared" ref="AG110" si="364">AG109</f>
        <v>0</v>
      </c>
      <c r="AH110" s="28">
        <f t="shared" ref="AH110" si="365">AH109</f>
        <v>0</v>
      </c>
      <c r="AI110" s="28">
        <f t="shared" ref="AI110" si="366">AI109</f>
        <v>0</v>
      </c>
      <c r="AJ110" s="28">
        <f t="shared" ref="AJ110" si="367">AJ109</f>
        <v>0</v>
      </c>
      <c r="AK110" s="28">
        <f t="shared" ref="AK110" si="368">AK109</f>
        <v>0</v>
      </c>
      <c r="AL110" s="28">
        <f t="shared" ref="AL110" si="369">AL109</f>
        <v>0</v>
      </c>
      <c r="AM110" s="28">
        <f t="shared" ref="AM110" si="370">AM109</f>
        <v>0</v>
      </c>
      <c r="AN110" s="31" t="str">
        <f t="shared" si="322"/>
        <v>SimulationStorage,2,</v>
      </c>
      <c r="AO110" s="31" t="str">
        <f t="shared" si="323"/>
        <v>AnalysisStorage,1,</v>
      </c>
      <c r="AP110" s="31" t="str">
        <f t="shared" si="324"/>
        <v>LogRuleEvaluation,0,</v>
      </c>
      <c r="AQ110" s="31" t="str">
        <f t="shared" si="325"/>
        <v>ParallelSimulations,1,</v>
      </c>
      <c r="AR110" s="31" t="str">
        <f t="shared" si="326"/>
        <v>DurationStats,0,</v>
      </c>
      <c r="AS110" s="31" t="str">
        <f t="shared" si="327"/>
        <v>AnalysisThruStep,11,</v>
      </c>
      <c r="AT110" s="31" t="str">
        <f t="shared" si="328"/>
        <v>DontAbortOnErrorsThruStep,11,</v>
      </c>
      <c r="AU110" s="31" t="str">
        <f t="shared" si="329"/>
        <v>BypassValidFileChecks,1,</v>
      </c>
      <c r="AV110" s="31" t="str">
        <f t="shared" si="330"/>
        <v>BypassInputChecks,0,</v>
      </c>
      <c r="AW110" s="31" t="str">
        <f t="shared" si="331"/>
        <v>BypassUMLHChecks,0,</v>
      </c>
      <c r="AX110" s="31" t="str">
        <f t="shared" si="332"/>
        <v>BypassCheckSimRules,0,</v>
      </c>
      <c r="AY110" s="31" t="str">
        <f t="shared" si="333"/>
        <v>BypassCheckCodeRules,0,</v>
      </c>
      <c r="BA110" s="31" t="str">
        <f t="shared" si="334"/>
        <v>StoreBEMDetails,1,</v>
      </c>
      <c r="BB110" s="31" t="str">
        <f t="shared" si="335"/>
        <v>ModelRpt_ALL,1,</v>
      </c>
      <c r="BC110" s="31" t="str">
        <f t="shared" si="336"/>
        <v>BypassOpenStudio_all,0,</v>
      </c>
      <c r="BD110" s="31" t="str">
        <f t="shared" si="337"/>
        <v>BypassOpenStudio_zp,0,</v>
      </c>
      <c r="BE110" s="31" t="str">
        <f t="shared" si="338"/>
        <v>BypassOpenStudio_zb,0,</v>
      </c>
      <c r="BF110" s="31" t="str">
        <f t="shared" si="339"/>
        <v>BypassOpenStudio_ap,0,</v>
      </c>
      <c r="BG110" s="31" t="str">
        <f t="shared" si="340"/>
        <v>BypassOpenStudio_ab,0,</v>
      </c>
      <c r="BH110" s="31" t="str">
        <f t="shared" si="341"/>
        <v>BypassOpenStudio_zp,0,</v>
      </c>
      <c r="BI110" s="31" t="str">
        <f t="shared" si="342"/>
        <v>BypassOpenStudio_zb,0,</v>
      </c>
      <c r="BJ110" s="31" t="str">
        <f t="shared" si="343"/>
        <v>BypassOpenStudio_ap,0,</v>
      </c>
      <c r="BK110" s="31" t="str">
        <f t="shared" si="344"/>
        <v>BypassOpenStudio_ab,0</v>
      </c>
    </row>
    <row r="111" spans="1:63" x14ac:dyDescent="0.25">
      <c r="A111" s="39">
        <f t="shared" si="319"/>
        <v>0</v>
      </c>
      <c r="B111" s="27" t="str">
        <f t="shared" si="345"/>
        <v>RulesetImplementationTests\Incomplete tests\\.cibd</v>
      </c>
      <c r="C111" s="27" t="str">
        <f t="shared" si="346"/>
        <v>BatchOut_141103_r2722_RIi\.cibd</v>
      </c>
      <c r="D111" s="27" t="str">
        <f t="shared" si="347"/>
        <v>BatchOut_141103_r2722_RIi\XML\</v>
      </c>
      <c r="E111" s="9">
        <f t="shared" si="348"/>
        <v>0</v>
      </c>
      <c r="F111" s="22"/>
      <c r="G111" s="29"/>
      <c r="H111" s="23" t="str">
        <f>IF(F111&gt;1,1,"")</f>
        <v/>
      </c>
      <c r="I111" s="9" t="s">
        <v>11</v>
      </c>
      <c r="J111" s="9" t="str">
        <f t="shared" si="320"/>
        <v>SimulationStorage,,AnalysisStorage,,LogRuleEvaluation,,ParallelSimulations,,DurationStats,,AnalysisThruStep,,DontAbortOnErrorsThruStep,,BypassValidFileChecks,,BypassInputChecks,,BypassUMLHChecks,,BypassCheckSimRules,,BypassCheckCodeRules,,StoreBEMDetails,,ModelRpt_ALL,,BypassOpenStudio_all,,BypassOpenStudio_zp,,BypassOpenStudio_zb,,BypassOpenStudio_ap,,BypassOpenStudio_ab,,BypassOpenStudio_zp,,BypassOpenStudio_zb,,BypassOpenStudio_ap,,BypassOpenStudio_ab,</v>
      </c>
      <c r="K111" s="15" t="s">
        <v>1</v>
      </c>
      <c r="L111" s="36"/>
      <c r="M111" s="32"/>
      <c r="N111" s="28"/>
      <c r="O111" s="28"/>
      <c r="P111" s="28"/>
      <c r="Q111" s="28"/>
      <c r="R111" s="28"/>
      <c r="S111" s="28"/>
      <c r="T111" s="28"/>
      <c r="U111" s="28"/>
      <c r="V111" s="36"/>
      <c r="W111" s="28"/>
      <c r="X111" s="28"/>
      <c r="Y111" s="28"/>
      <c r="Z111" s="28"/>
      <c r="AA111" s="28"/>
      <c r="AB111" s="28"/>
      <c r="AC111" s="28"/>
      <c r="AD111" s="36"/>
      <c r="AE111" s="28"/>
      <c r="AF111" s="28"/>
      <c r="AG111" s="28"/>
      <c r="AH111" s="28"/>
      <c r="AI111" s="28"/>
      <c r="AJ111" s="28"/>
      <c r="AK111" s="28"/>
      <c r="AL111" s="28"/>
      <c r="AM111" s="28"/>
      <c r="AN111" s="31" t="str">
        <f t="shared" si="322"/>
        <v>SimulationStorage,,</v>
      </c>
      <c r="AO111" s="31" t="str">
        <f t="shared" si="323"/>
        <v>AnalysisStorage,,</v>
      </c>
      <c r="AP111" s="31" t="str">
        <f t="shared" si="324"/>
        <v>LogRuleEvaluation,,</v>
      </c>
      <c r="AQ111" s="31" t="str">
        <f t="shared" si="325"/>
        <v>ParallelSimulations,,</v>
      </c>
      <c r="AR111" s="31" t="str">
        <f t="shared" si="326"/>
        <v>DurationStats,,</v>
      </c>
      <c r="AS111" s="31" t="str">
        <f t="shared" si="327"/>
        <v>AnalysisThruStep,,</v>
      </c>
      <c r="AT111" s="31" t="str">
        <f t="shared" si="328"/>
        <v>DontAbortOnErrorsThruStep,,</v>
      </c>
      <c r="AU111" s="31" t="str">
        <f t="shared" si="329"/>
        <v>BypassValidFileChecks,,</v>
      </c>
      <c r="AV111" s="31" t="str">
        <f t="shared" si="330"/>
        <v>BypassInputChecks,,</v>
      </c>
      <c r="AW111" s="31" t="str">
        <f t="shared" si="331"/>
        <v>BypassUMLHChecks,,</v>
      </c>
      <c r="AX111" s="31" t="str">
        <f t="shared" si="332"/>
        <v>BypassCheckSimRules,,</v>
      </c>
      <c r="AY111" s="31" t="str">
        <f t="shared" si="333"/>
        <v>BypassCheckCodeRules,,</v>
      </c>
      <c r="BA111" s="31" t="str">
        <f t="shared" si="334"/>
        <v>StoreBEMDetails,,</v>
      </c>
      <c r="BB111" s="31" t="str">
        <f t="shared" si="335"/>
        <v>ModelRpt_ALL,,</v>
      </c>
      <c r="BC111" s="31" t="str">
        <f t="shared" si="336"/>
        <v>BypassOpenStudio_all,,</v>
      </c>
      <c r="BD111" s="31" t="str">
        <f t="shared" si="337"/>
        <v>BypassOpenStudio_zp,,</v>
      </c>
      <c r="BE111" s="31" t="str">
        <f t="shared" si="338"/>
        <v>BypassOpenStudio_zb,,</v>
      </c>
      <c r="BF111" s="31" t="str">
        <f t="shared" si="339"/>
        <v>BypassOpenStudio_ap,,</v>
      </c>
      <c r="BG111" s="31" t="str">
        <f t="shared" si="340"/>
        <v>BypassOpenStudio_ab,,</v>
      </c>
      <c r="BH111" s="31" t="str">
        <f t="shared" si="341"/>
        <v>BypassOpenStudio_zp,,</v>
      </c>
      <c r="BI111" s="31" t="str">
        <f t="shared" si="342"/>
        <v>BypassOpenStudio_zb,,</v>
      </c>
      <c r="BJ111" s="31" t="str">
        <f t="shared" si="343"/>
        <v>BypassOpenStudio_ap,,</v>
      </c>
      <c r="BK111" s="31" t="str">
        <f t="shared" si="344"/>
        <v>BypassOpenStudio_ab,</v>
      </c>
    </row>
    <row r="112" spans="1:63" x14ac:dyDescent="0.25">
      <c r="A112" s="39">
        <f t="shared" si="319"/>
        <v>0</v>
      </c>
      <c r="B112" s="27" t="str">
        <f t="shared" si="345"/>
        <v>RulesetImplementationTests\Incomplete tests\\.cibd</v>
      </c>
      <c r="C112" s="27" t="str">
        <f t="shared" si="346"/>
        <v>BatchOut_141103_r2722_RIi\.cibd</v>
      </c>
      <c r="D112" s="27" t="str">
        <f t="shared" si="347"/>
        <v>BatchOut_141103_r2722_RIi\XML\</v>
      </c>
      <c r="E112" s="9">
        <f t="shared" si="348"/>
        <v>0</v>
      </c>
      <c r="F112" s="22"/>
      <c r="G112" s="29"/>
      <c r="H112" s="23"/>
      <c r="I112" s="9" t="s">
        <v>11</v>
      </c>
      <c r="J112" s="9" t="str">
        <f t="shared" si="320"/>
        <v>SimulationStorage,,AnalysisStorage,,LogRuleEvaluation,,ParallelSimulations,,DurationStats,,AnalysisThruStep,,DontAbortOnErrorsThruStep,,BypassValidFileChecks,,BypassInputChecks,,BypassUMLHChecks,,BypassCheckSimRules,,BypassCheckCodeRules,,StoreBEMDetails,,ModelRpt_ALL,,BypassOpenStudio_all,,BypassOpenStudio_zp,,BypassOpenStudio_zb,,BypassOpenStudio_ap,,BypassOpenStudio_ab,,BypassOpenStudio_zp,,BypassOpenStudio_zb,,BypassOpenStudio_ap,,BypassOpenStudio_ab,</v>
      </c>
      <c r="K112" s="15" t="s">
        <v>1</v>
      </c>
      <c r="L112" s="36"/>
      <c r="M112" s="32"/>
      <c r="N112" s="28"/>
      <c r="O112" s="28"/>
      <c r="P112" s="28"/>
      <c r="Q112" s="28"/>
      <c r="R112" s="28"/>
      <c r="S112" s="28"/>
      <c r="T112" s="28"/>
      <c r="U112" s="28"/>
      <c r="V112" s="36"/>
      <c r="W112" s="28"/>
      <c r="X112" s="28"/>
      <c r="Y112" s="28"/>
      <c r="Z112" s="28"/>
      <c r="AA112" s="28"/>
      <c r="AB112" s="28"/>
      <c r="AC112" s="28"/>
      <c r="AD112" s="36"/>
      <c r="AE112" s="28"/>
      <c r="AF112" s="28"/>
      <c r="AG112" s="28"/>
      <c r="AH112" s="28"/>
      <c r="AI112" s="28"/>
      <c r="AJ112" s="28"/>
      <c r="AK112" s="28"/>
      <c r="AL112" s="28"/>
      <c r="AM112" s="28"/>
      <c r="AN112" s="31" t="str">
        <f t="shared" si="322"/>
        <v>SimulationStorage,,</v>
      </c>
      <c r="AO112" s="31" t="str">
        <f t="shared" si="323"/>
        <v>AnalysisStorage,,</v>
      </c>
      <c r="AP112" s="31" t="str">
        <f t="shared" si="324"/>
        <v>LogRuleEvaluation,,</v>
      </c>
      <c r="AQ112" s="31" t="str">
        <f t="shared" si="325"/>
        <v>ParallelSimulations,,</v>
      </c>
      <c r="AR112" s="31" t="str">
        <f t="shared" si="326"/>
        <v>DurationStats,,</v>
      </c>
      <c r="AS112" s="31" t="str">
        <f t="shared" si="327"/>
        <v>AnalysisThruStep,,</v>
      </c>
      <c r="AT112" s="31" t="str">
        <f t="shared" si="328"/>
        <v>DontAbortOnErrorsThruStep,,</v>
      </c>
      <c r="AU112" s="31" t="str">
        <f t="shared" si="329"/>
        <v>BypassValidFileChecks,,</v>
      </c>
      <c r="AV112" s="31" t="str">
        <f t="shared" si="330"/>
        <v>BypassInputChecks,,</v>
      </c>
      <c r="AW112" s="31" t="str">
        <f t="shared" si="331"/>
        <v>BypassUMLHChecks,,</v>
      </c>
      <c r="AX112" s="31" t="str">
        <f t="shared" si="332"/>
        <v>BypassCheckSimRules,,</v>
      </c>
      <c r="AY112" s="31" t="str">
        <f t="shared" si="333"/>
        <v>BypassCheckCodeRules,,</v>
      </c>
      <c r="BA112" s="31" t="str">
        <f t="shared" si="334"/>
        <v>StoreBEMDetails,,</v>
      </c>
      <c r="BB112" s="31" t="str">
        <f t="shared" si="335"/>
        <v>ModelRpt_ALL,,</v>
      </c>
      <c r="BC112" s="31" t="str">
        <f t="shared" si="336"/>
        <v>BypassOpenStudio_all,,</v>
      </c>
      <c r="BD112" s="31" t="str">
        <f t="shared" si="337"/>
        <v>BypassOpenStudio_zp,,</v>
      </c>
      <c r="BE112" s="31" t="str">
        <f t="shared" si="338"/>
        <v>BypassOpenStudio_zb,,</v>
      </c>
      <c r="BF112" s="31" t="str">
        <f t="shared" si="339"/>
        <v>BypassOpenStudio_ap,,</v>
      </c>
      <c r="BG112" s="31" t="str">
        <f t="shared" si="340"/>
        <v>BypassOpenStudio_ab,,</v>
      </c>
      <c r="BH112" s="31" t="str">
        <f t="shared" si="341"/>
        <v>BypassOpenStudio_zp,,</v>
      </c>
      <c r="BI112" s="31" t="str">
        <f t="shared" si="342"/>
        <v>BypassOpenStudio_zb,,</v>
      </c>
      <c r="BJ112" s="31" t="str">
        <f t="shared" si="343"/>
        <v>BypassOpenStudio_ap,,</v>
      </c>
      <c r="BK112" s="31" t="str">
        <f t="shared" si="344"/>
        <v>BypassOpenStudio_ab,</v>
      </c>
    </row>
    <row r="113" spans="1:63" x14ac:dyDescent="0.25">
      <c r="A113" s="39">
        <f t="shared" si="319"/>
        <v>0</v>
      </c>
      <c r="B113" s="27" t="str">
        <f t="shared" si="345"/>
        <v>RulesetImplementationTests\Incomplete tests\\.cibd</v>
      </c>
      <c r="C113" s="27" t="str">
        <f t="shared" si="346"/>
        <v>BatchOut_141103_r2722_RIi\.cibd</v>
      </c>
      <c r="D113" s="27" t="str">
        <f t="shared" si="347"/>
        <v>BatchOut_141103_r2722_RIi\XML\</v>
      </c>
      <c r="E113" s="9">
        <f t="shared" si="348"/>
        <v>0</v>
      </c>
      <c r="F113" s="22"/>
      <c r="G113" s="29"/>
      <c r="H113" s="23"/>
      <c r="I113" s="9" t="s">
        <v>11</v>
      </c>
      <c r="J113" s="9" t="str">
        <f t="shared" si="320"/>
        <v>SimulationStorage,,AnalysisStorage,,LogRuleEvaluation,,ParallelSimulations,,DurationStats,,AnalysisThruStep,,DontAbortOnErrorsThruStep,,BypassValidFileChecks,,BypassInputChecks,,BypassUMLHChecks,,BypassCheckSimRules,,BypassCheckCodeRules,,StoreBEMDetails,,ModelRpt_ALL,,BypassOpenStudio_all,,BypassOpenStudio_zp,,BypassOpenStudio_zb,,BypassOpenStudio_ap,,BypassOpenStudio_ab,,BypassOpenStudio_zp,,BypassOpenStudio_zb,,BypassOpenStudio_ap,,BypassOpenStudio_ab,</v>
      </c>
      <c r="K113" s="15" t="s">
        <v>1</v>
      </c>
      <c r="L113" s="36"/>
      <c r="M113" s="32"/>
      <c r="N113" s="28"/>
      <c r="O113" s="28"/>
      <c r="P113" s="28"/>
      <c r="Q113" s="28"/>
      <c r="R113" s="28"/>
      <c r="S113" s="28"/>
      <c r="T113" s="28"/>
      <c r="U113" s="28"/>
      <c r="V113" s="36"/>
      <c r="W113" s="28"/>
      <c r="X113" s="28"/>
      <c r="Y113" s="28"/>
      <c r="Z113" s="28"/>
      <c r="AA113" s="28"/>
      <c r="AB113" s="28"/>
      <c r="AC113" s="28"/>
      <c r="AD113" s="36"/>
      <c r="AE113" s="28"/>
      <c r="AF113" s="28"/>
      <c r="AG113" s="28"/>
      <c r="AH113" s="28"/>
      <c r="AI113" s="28"/>
      <c r="AJ113" s="28"/>
      <c r="AK113" s="28"/>
      <c r="AL113" s="28"/>
      <c r="AM113" s="28"/>
      <c r="AN113" s="31" t="str">
        <f t="shared" si="322"/>
        <v>SimulationStorage,,</v>
      </c>
      <c r="AO113" s="31" t="str">
        <f t="shared" si="323"/>
        <v>AnalysisStorage,,</v>
      </c>
      <c r="AP113" s="31" t="str">
        <f t="shared" si="324"/>
        <v>LogRuleEvaluation,,</v>
      </c>
      <c r="AQ113" s="31" t="str">
        <f t="shared" si="325"/>
        <v>ParallelSimulations,,</v>
      </c>
      <c r="AR113" s="31" t="str">
        <f t="shared" si="326"/>
        <v>DurationStats,,</v>
      </c>
      <c r="AS113" s="31" t="str">
        <f t="shared" si="327"/>
        <v>AnalysisThruStep,,</v>
      </c>
      <c r="AT113" s="31" t="str">
        <f t="shared" si="328"/>
        <v>DontAbortOnErrorsThruStep,,</v>
      </c>
      <c r="AU113" s="31" t="str">
        <f t="shared" si="329"/>
        <v>BypassValidFileChecks,,</v>
      </c>
      <c r="AV113" s="31" t="str">
        <f t="shared" si="330"/>
        <v>BypassInputChecks,,</v>
      </c>
      <c r="AW113" s="31" t="str">
        <f t="shared" si="331"/>
        <v>BypassUMLHChecks,,</v>
      </c>
      <c r="AX113" s="31" t="str">
        <f t="shared" si="332"/>
        <v>BypassCheckSimRules,,</v>
      </c>
      <c r="AY113" s="31" t="str">
        <f t="shared" si="333"/>
        <v>BypassCheckCodeRules,,</v>
      </c>
      <c r="BA113" s="31" t="str">
        <f t="shared" si="334"/>
        <v>StoreBEMDetails,,</v>
      </c>
      <c r="BB113" s="31" t="str">
        <f t="shared" si="335"/>
        <v>ModelRpt_ALL,,</v>
      </c>
      <c r="BC113" s="31" t="str">
        <f t="shared" si="336"/>
        <v>BypassOpenStudio_all,,</v>
      </c>
      <c r="BD113" s="31" t="str">
        <f t="shared" si="337"/>
        <v>BypassOpenStudio_zp,,</v>
      </c>
      <c r="BE113" s="31" t="str">
        <f t="shared" si="338"/>
        <v>BypassOpenStudio_zb,,</v>
      </c>
      <c r="BF113" s="31" t="str">
        <f t="shared" si="339"/>
        <v>BypassOpenStudio_ap,,</v>
      </c>
      <c r="BG113" s="31" t="str">
        <f t="shared" si="340"/>
        <v>BypassOpenStudio_ab,,</v>
      </c>
      <c r="BH113" s="31" t="str">
        <f t="shared" si="341"/>
        <v>BypassOpenStudio_zp,,</v>
      </c>
      <c r="BI113" s="31" t="str">
        <f t="shared" si="342"/>
        <v>BypassOpenStudio_zb,,</v>
      </c>
      <c r="BJ113" s="31" t="str">
        <f t="shared" si="343"/>
        <v>BypassOpenStudio_ap,,</v>
      </c>
      <c r="BK113" s="31" t="str">
        <f t="shared" si="344"/>
        <v>BypassOpenStudio_ab,</v>
      </c>
    </row>
    <row r="114" spans="1:63" x14ac:dyDescent="0.25">
      <c r="A114" s="39">
        <f t="shared" si="319"/>
        <v>0</v>
      </c>
      <c r="B114" s="27" t="str">
        <f t="shared" si="345"/>
        <v>RulesetImplementationTests\Incomplete tests\\.cibd</v>
      </c>
      <c r="C114" s="27" t="str">
        <f t="shared" si="346"/>
        <v>BatchOut_141103_r2722_RIi\.cibd</v>
      </c>
      <c r="D114" s="27" t="str">
        <f t="shared" si="347"/>
        <v>BatchOut_141103_r2722_RIi\XML\</v>
      </c>
      <c r="E114" s="9">
        <f t="shared" si="348"/>
        <v>0</v>
      </c>
      <c r="F114" s="22"/>
      <c r="G114" s="29"/>
      <c r="H114" s="23"/>
      <c r="I114" s="9" t="s">
        <v>11</v>
      </c>
      <c r="J114" s="9" t="str">
        <f t="shared" si="320"/>
        <v>SimulationStorage,,AnalysisStorage,,LogRuleEvaluation,,ParallelSimulations,,DurationStats,,AnalysisThruStep,,DontAbortOnErrorsThruStep,,BypassValidFileChecks,,BypassInputChecks,,BypassUMLHChecks,,BypassCheckSimRules,,BypassCheckCodeRules,,StoreBEMDetails,,ModelRpt_ALL,,BypassOpenStudio_all,,BypassOpenStudio_zp,,BypassOpenStudio_zb,,BypassOpenStudio_ap,,BypassOpenStudio_ab,,BypassOpenStudio_zp,,BypassOpenStudio_zb,,BypassOpenStudio_ap,,BypassOpenStudio_ab,</v>
      </c>
      <c r="K114" s="15" t="s">
        <v>1</v>
      </c>
      <c r="L114" s="36"/>
      <c r="M114" s="32"/>
      <c r="N114" s="28"/>
      <c r="O114" s="28"/>
      <c r="P114" s="28"/>
      <c r="Q114" s="28"/>
      <c r="R114" s="28"/>
      <c r="S114" s="28"/>
      <c r="T114" s="28"/>
      <c r="U114" s="28"/>
      <c r="V114" s="36"/>
      <c r="W114" s="28"/>
      <c r="X114" s="28"/>
      <c r="Y114" s="28"/>
      <c r="Z114" s="28"/>
      <c r="AA114" s="28"/>
      <c r="AB114" s="28"/>
      <c r="AC114" s="28"/>
      <c r="AD114" s="36"/>
      <c r="AE114" s="28"/>
      <c r="AF114" s="28"/>
      <c r="AG114" s="28"/>
      <c r="AH114" s="28"/>
      <c r="AI114" s="28"/>
      <c r="AJ114" s="28"/>
      <c r="AK114" s="28"/>
      <c r="AL114" s="28"/>
      <c r="AM114" s="28"/>
      <c r="AN114" s="31" t="str">
        <f t="shared" si="322"/>
        <v>SimulationStorage,,</v>
      </c>
      <c r="AO114" s="31" t="str">
        <f t="shared" si="323"/>
        <v>AnalysisStorage,,</v>
      </c>
      <c r="AP114" s="31" t="str">
        <f t="shared" si="324"/>
        <v>LogRuleEvaluation,,</v>
      </c>
      <c r="AQ114" s="31" t="str">
        <f t="shared" si="325"/>
        <v>ParallelSimulations,,</v>
      </c>
      <c r="AR114" s="31" t="str">
        <f t="shared" si="326"/>
        <v>DurationStats,,</v>
      </c>
      <c r="AS114" s="31" t="str">
        <f t="shared" si="327"/>
        <v>AnalysisThruStep,,</v>
      </c>
      <c r="AT114" s="31" t="str">
        <f t="shared" si="328"/>
        <v>DontAbortOnErrorsThruStep,,</v>
      </c>
      <c r="AU114" s="31" t="str">
        <f t="shared" si="329"/>
        <v>BypassValidFileChecks,,</v>
      </c>
      <c r="AV114" s="31" t="str">
        <f t="shared" si="330"/>
        <v>BypassInputChecks,,</v>
      </c>
      <c r="AW114" s="31" t="str">
        <f t="shared" si="331"/>
        <v>BypassUMLHChecks,,</v>
      </c>
      <c r="AX114" s="31" t="str">
        <f t="shared" si="332"/>
        <v>BypassCheckSimRules,,</v>
      </c>
      <c r="AY114" s="31" t="str">
        <f t="shared" si="333"/>
        <v>BypassCheckCodeRules,,</v>
      </c>
      <c r="BA114" s="31" t="str">
        <f t="shared" si="334"/>
        <v>StoreBEMDetails,,</v>
      </c>
      <c r="BB114" s="31" t="str">
        <f t="shared" si="335"/>
        <v>ModelRpt_ALL,,</v>
      </c>
      <c r="BC114" s="31" t="str">
        <f t="shared" si="336"/>
        <v>BypassOpenStudio_all,,</v>
      </c>
      <c r="BD114" s="31" t="str">
        <f t="shared" si="337"/>
        <v>BypassOpenStudio_zp,,</v>
      </c>
      <c r="BE114" s="31" t="str">
        <f t="shared" si="338"/>
        <v>BypassOpenStudio_zb,,</v>
      </c>
      <c r="BF114" s="31" t="str">
        <f t="shared" si="339"/>
        <v>BypassOpenStudio_ap,,</v>
      </c>
      <c r="BG114" s="31" t="str">
        <f t="shared" si="340"/>
        <v>BypassOpenStudio_ab,,</v>
      </c>
      <c r="BH114" s="31" t="str">
        <f t="shared" si="341"/>
        <v>BypassOpenStudio_zp,,</v>
      </c>
      <c r="BI114" s="31" t="str">
        <f t="shared" si="342"/>
        <v>BypassOpenStudio_zb,,</v>
      </c>
      <c r="BJ114" s="31" t="str">
        <f t="shared" si="343"/>
        <v>BypassOpenStudio_ap,,</v>
      </c>
      <c r="BK114" s="31" t="str">
        <f t="shared" si="344"/>
        <v>BypassOpenStudio_ab,</v>
      </c>
    </row>
    <row r="115" spans="1:63" x14ac:dyDescent="0.25">
      <c r="A115" s="39">
        <f t="shared" si="319"/>
        <v>0</v>
      </c>
      <c r="B115" s="27" t="str">
        <f t="shared" si="345"/>
        <v>RulesetImplementationTests\Incomplete tests\\.cibd</v>
      </c>
      <c r="C115" s="27" t="str">
        <f t="shared" si="346"/>
        <v>BatchOut_141103_r2722_RIi\.cibd</v>
      </c>
      <c r="D115" s="27" t="str">
        <f t="shared" si="347"/>
        <v>BatchOut_141103_r2722_RIi\XML\</v>
      </c>
      <c r="E115" s="9">
        <f t="shared" si="348"/>
        <v>0</v>
      </c>
      <c r="F115" s="22"/>
      <c r="G115" s="29"/>
      <c r="H115" s="23"/>
      <c r="I115" s="9" t="s">
        <v>11</v>
      </c>
      <c r="J115" s="9" t="str">
        <f t="shared" si="320"/>
        <v>SimulationStorage,,AnalysisStorage,,LogRuleEvaluation,,ParallelSimulations,,DurationStats,,AnalysisThruStep,,DontAbortOnErrorsThruStep,,BypassValidFileChecks,,BypassInputChecks,,BypassUMLHChecks,,BypassCheckSimRules,,BypassCheckCodeRules,,StoreBEMDetails,,ModelRpt_ALL,,BypassOpenStudio_all,,BypassOpenStudio_zp,,BypassOpenStudio_zb,,BypassOpenStudio_ap,,BypassOpenStudio_ab,,BypassOpenStudio_zp,,BypassOpenStudio_zb,,BypassOpenStudio_ap,,BypassOpenStudio_ab,</v>
      </c>
      <c r="K115" s="15" t="s">
        <v>1</v>
      </c>
      <c r="L115" s="36"/>
      <c r="M115" s="32"/>
      <c r="N115" s="28"/>
      <c r="O115" s="28"/>
      <c r="P115" s="28"/>
      <c r="Q115" s="28"/>
      <c r="R115" s="28"/>
      <c r="S115" s="28"/>
      <c r="T115" s="28"/>
      <c r="U115" s="28"/>
      <c r="V115" s="36"/>
      <c r="W115" s="28"/>
      <c r="X115" s="28"/>
      <c r="Y115" s="28"/>
      <c r="Z115" s="28"/>
      <c r="AA115" s="28"/>
      <c r="AB115" s="28"/>
      <c r="AC115" s="28"/>
      <c r="AD115" s="36"/>
      <c r="AE115" s="28"/>
      <c r="AF115" s="28"/>
      <c r="AG115" s="28"/>
      <c r="AH115" s="28"/>
      <c r="AI115" s="28"/>
      <c r="AJ115" s="28"/>
      <c r="AK115" s="28"/>
      <c r="AL115" s="28"/>
      <c r="AM115" s="28"/>
      <c r="AN115" s="31" t="str">
        <f t="shared" si="322"/>
        <v>SimulationStorage,,</v>
      </c>
      <c r="AO115" s="31" t="str">
        <f t="shared" si="323"/>
        <v>AnalysisStorage,,</v>
      </c>
      <c r="AP115" s="31" t="str">
        <f t="shared" si="324"/>
        <v>LogRuleEvaluation,,</v>
      </c>
      <c r="AQ115" s="31" t="str">
        <f t="shared" si="325"/>
        <v>ParallelSimulations,,</v>
      </c>
      <c r="AR115" s="31" t="str">
        <f t="shared" si="326"/>
        <v>DurationStats,,</v>
      </c>
      <c r="AS115" s="31" t="str">
        <f t="shared" si="327"/>
        <v>AnalysisThruStep,,</v>
      </c>
      <c r="AT115" s="31" t="str">
        <f t="shared" si="328"/>
        <v>DontAbortOnErrorsThruStep,,</v>
      </c>
      <c r="AU115" s="31" t="str">
        <f t="shared" si="329"/>
        <v>BypassValidFileChecks,,</v>
      </c>
      <c r="AV115" s="31" t="str">
        <f t="shared" si="330"/>
        <v>BypassInputChecks,,</v>
      </c>
      <c r="AW115" s="31" t="str">
        <f t="shared" si="331"/>
        <v>BypassUMLHChecks,,</v>
      </c>
      <c r="AX115" s="31" t="str">
        <f t="shared" si="332"/>
        <v>BypassCheckSimRules,,</v>
      </c>
      <c r="AY115" s="31" t="str">
        <f t="shared" si="333"/>
        <v>BypassCheckCodeRules,,</v>
      </c>
      <c r="BA115" s="31" t="str">
        <f t="shared" si="334"/>
        <v>StoreBEMDetails,,</v>
      </c>
      <c r="BB115" s="31" t="str">
        <f t="shared" si="335"/>
        <v>ModelRpt_ALL,,</v>
      </c>
      <c r="BC115" s="31" t="str">
        <f t="shared" si="336"/>
        <v>BypassOpenStudio_all,,</v>
      </c>
      <c r="BD115" s="31" t="str">
        <f t="shared" si="337"/>
        <v>BypassOpenStudio_zp,,</v>
      </c>
      <c r="BE115" s="31" t="str">
        <f t="shared" si="338"/>
        <v>BypassOpenStudio_zb,,</v>
      </c>
      <c r="BF115" s="31" t="str">
        <f t="shared" si="339"/>
        <v>BypassOpenStudio_ap,,</v>
      </c>
      <c r="BG115" s="31" t="str">
        <f t="shared" si="340"/>
        <v>BypassOpenStudio_ab,,</v>
      </c>
      <c r="BH115" s="31" t="str">
        <f t="shared" si="341"/>
        <v>BypassOpenStudio_zp,,</v>
      </c>
      <c r="BI115" s="31" t="str">
        <f t="shared" si="342"/>
        <v>BypassOpenStudio_zb,,</v>
      </c>
      <c r="BJ115" s="31" t="str">
        <f t="shared" si="343"/>
        <v>BypassOpenStudio_ap,,</v>
      </c>
      <c r="BK115" s="31" t="str">
        <f t="shared" si="344"/>
        <v>BypassOpenStudio_ab,</v>
      </c>
    </row>
    <row r="116" spans="1:63" x14ac:dyDescent="0.25">
      <c r="A116" s="39">
        <f t="shared" si="319"/>
        <v>0</v>
      </c>
      <c r="B116" s="27" t="str">
        <f t="shared" si="345"/>
        <v>RulesetImplementationTests\Incomplete tests\\.cibd</v>
      </c>
      <c r="C116" s="27" t="str">
        <f t="shared" si="346"/>
        <v>BatchOut_141103_r2722_RIi\.cibd</v>
      </c>
      <c r="D116" s="27" t="str">
        <f t="shared" si="347"/>
        <v>BatchOut_141103_r2722_RIi\XML\</v>
      </c>
      <c r="E116" s="9">
        <f t="shared" si="348"/>
        <v>0</v>
      </c>
      <c r="F116" s="22"/>
      <c r="G116" s="29"/>
      <c r="H116" s="23"/>
      <c r="I116" s="9" t="s">
        <v>11</v>
      </c>
      <c r="J116" s="9" t="str">
        <f t="shared" si="320"/>
        <v>SimulationStorage,,AnalysisStorage,,LogRuleEvaluation,,ParallelSimulations,,DurationStats,,AnalysisThruStep,,DontAbortOnErrorsThruStep,,BypassValidFileChecks,,BypassInputChecks,,BypassUMLHChecks,,BypassCheckSimRules,,BypassCheckCodeRules,,StoreBEMDetails,,ModelRpt_ALL,,BypassOpenStudio_all,,BypassOpenStudio_zp,,BypassOpenStudio_zb,,BypassOpenStudio_ap,,BypassOpenStudio_ab,,BypassOpenStudio_zp,,BypassOpenStudio_zb,,BypassOpenStudio_ap,,BypassOpenStudio_ab,</v>
      </c>
      <c r="K116" s="15" t="s">
        <v>1</v>
      </c>
      <c r="L116" s="36"/>
      <c r="M116" s="32"/>
      <c r="N116" s="28"/>
      <c r="O116" s="28"/>
      <c r="P116" s="28"/>
      <c r="Q116" s="28"/>
      <c r="R116" s="28"/>
      <c r="S116" s="28"/>
      <c r="T116" s="28"/>
      <c r="U116" s="28"/>
      <c r="V116" s="36"/>
      <c r="W116" s="28"/>
      <c r="X116" s="28"/>
      <c r="Y116" s="28"/>
      <c r="Z116" s="28"/>
      <c r="AA116" s="28"/>
      <c r="AB116" s="28"/>
      <c r="AC116" s="28"/>
      <c r="AD116" s="36"/>
      <c r="AE116" s="28"/>
      <c r="AF116" s="28"/>
      <c r="AG116" s="28"/>
      <c r="AH116" s="28"/>
      <c r="AI116" s="28"/>
      <c r="AJ116" s="28"/>
      <c r="AK116" s="28"/>
      <c r="AL116" s="28"/>
      <c r="AM116" s="28"/>
      <c r="AN116" s="31" t="str">
        <f t="shared" si="322"/>
        <v>SimulationStorage,,</v>
      </c>
      <c r="AO116" s="31" t="str">
        <f t="shared" si="323"/>
        <v>AnalysisStorage,,</v>
      </c>
      <c r="AP116" s="31" t="str">
        <f t="shared" si="324"/>
        <v>LogRuleEvaluation,,</v>
      </c>
      <c r="AQ116" s="31" t="str">
        <f t="shared" si="325"/>
        <v>ParallelSimulations,,</v>
      </c>
      <c r="AR116" s="31" t="str">
        <f t="shared" si="326"/>
        <v>DurationStats,,</v>
      </c>
      <c r="AS116" s="31" t="str">
        <f t="shared" si="327"/>
        <v>AnalysisThruStep,,</v>
      </c>
      <c r="AT116" s="31" t="str">
        <f t="shared" si="328"/>
        <v>DontAbortOnErrorsThruStep,,</v>
      </c>
      <c r="AU116" s="31" t="str">
        <f t="shared" si="329"/>
        <v>BypassValidFileChecks,,</v>
      </c>
      <c r="AV116" s="31" t="str">
        <f t="shared" si="330"/>
        <v>BypassInputChecks,,</v>
      </c>
      <c r="AW116" s="31" t="str">
        <f t="shared" si="331"/>
        <v>BypassUMLHChecks,,</v>
      </c>
      <c r="AX116" s="31" t="str">
        <f t="shared" si="332"/>
        <v>BypassCheckSimRules,,</v>
      </c>
      <c r="AY116" s="31" t="str">
        <f t="shared" si="333"/>
        <v>BypassCheckCodeRules,,</v>
      </c>
      <c r="BA116" s="31" t="str">
        <f t="shared" si="334"/>
        <v>StoreBEMDetails,,</v>
      </c>
      <c r="BB116" s="31" t="str">
        <f t="shared" si="335"/>
        <v>ModelRpt_ALL,,</v>
      </c>
      <c r="BC116" s="31" t="str">
        <f t="shared" si="336"/>
        <v>BypassOpenStudio_all,,</v>
      </c>
      <c r="BD116" s="31" t="str">
        <f t="shared" si="337"/>
        <v>BypassOpenStudio_zp,,</v>
      </c>
      <c r="BE116" s="31" t="str">
        <f t="shared" si="338"/>
        <v>BypassOpenStudio_zb,,</v>
      </c>
      <c r="BF116" s="31" t="str">
        <f t="shared" si="339"/>
        <v>BypassOpenStudio_ap,,</v>
      </c>
      <c r="BG116" s="31" t="str">
        <f t="shared" si="340"/>
        <v>BypassOpenStudio_ab,,</v>
      </c>
      <c r="BH116" s="31" t="str">
        <f t="shared" si="341"/>
        <v>BypassOpenStudio_zp,,</v>
      </c>
      <c r="BI116" s="31" t="str">
        <f t="shared" si="342"/>
        <v>BypassOpenStudio_zb,,</v>
      </c>
      <c r="BJ116" s="31" t="str">
        <f t="shared" si="343"/>
        <v>BypassOpenStudio_ap,,</v>
      </c>
      <c r="BK116" s="31" t="str">
        <f t="shared" si="344"/>
        <v>BypassOpenStudio_ab,</v>
      </c>
    </row>
    <row r="117" spans="1:63" x14ac:dyDescent="0.25">
      <c r="A117" s="10">
        <v>-1</v>
      </c>
      <c r="B117" s="6"/>
      <c r="C117" s="6"/>
      <c r="D117" s="6"/>
      <c r="E117" s="6"/>
      <c r="F117" s="6"/>
      <c r="G117" s="6"/>
      <c r="H117" s="6"/>
      <c r="I117" s="6"/>
      <c r="J117" s="6"/>
    </row>
  </sheetData>
  <mergeCells count="5">
    <mergeCell ref="AE14:AI14"/>
    <mergeCell ref="AJ14:AM14"/>
    <mergeCell ref="AE63:AM63"/>
    <mergeCell ref="AE105:AM105"/>
    <mergeCell ref="AE36:AM36"/>
  </mergeCells>
  <conditionalFormatting sqref="P16:AM30 P32:AM53 P59:AM95 P102:AM116">
    <cfRule type="cellIs" dxfId="7" priority="11" operator="equal">
      <formula>P15</formula>
    </cfRule>
  </conditionalFormatting>
  <conditionalFormatting sqref="P58:AM58">
    <cfRule type="cellIs" dxfId="6" priority="13" operator="equal">
      <formula>P30</formula>
    </cfRule>
  </conditionalFormatting>
  <conditionalFormatting sqref="P31:AM31">
    <cfRule type="cellIs" dxfId="5" priority="9" operator="equal">
      <formula>P11</formula>
    </cfRule>
  </conditionalFormatting>
  <conditionalFormatting sqref="P57:AM57">
    <cfRule type="cellIs" dxfId="4" priority="16" operator="equal">
      <formula>P53</formula>
    </cfRule>
  </conditionalFormatting>
  <conditionalFormatting sqref="P54:AM56">
    <cfRule type="cellIs" dxfId="3" priority="2" operator="equal">
      <formula>P53</formula>
    </cfRule>
  </conditionalFormatting>
  <conditionalFormatting sqref="P100:AM100">
    <cfRule type="cellIs" dxfId="2" priority="18" operator="equal">
      <formula>P95</formula>
    </cfRule>
  </conditionalFormatting>
  <conditionalFormatting sqref="P96:AM99">
    <cfRule type="cellIs" dxfId="1" priority="1" operator="equal">
      <formula>P95</formula>
    </cfRule>
  </conditionalFormatting>
  <conditionalFormatting sqref="P101:AM101">
    <cfRule type="cellIs" dxfId="0" priority="19" operator="equal">
      <formula>#REF!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"/>
  <sheetViews>
    <sheetView zoomScale="70" zoomScaleNormal="70" workbookViewId="0">
      <selection activeCell="M27" sqref="M27"/>
    </sheetView>
  </sheetViews>
  <sheetFormatPr defaultRowHeight="15" outlineLevelCol="1" x14ac:dyDescent="0.25"/>
  <cols>
    <col min="1" max="1" width="9.140625" style="1" customWidth="1"/>
    <col min="2" max="2" width="123.140625" style="1" hidden="1" customWidth="1" outlineLevel="1"/>
    <col min="3" max="3" width="83.140625" style="1" hidden="1" customWidth="1" outlineLevel="1"/>
    <col min="4" max="4" width="74" style="1" hidden="1" customWidth="1" outlineLevel="1"/>
    <col min="5" max="5" width="23.7109375" style="1" hidden="1" customWidth="1" outlineLevel="1"/>
    <col min="6" max="8" width="8.7109375" style="1" hidden="1" customWidth="1" outlineLevel="1"/>
    <col min="9" max="9" width="11.42578125" style="1" hidden="1" customWidth="1" outlineLevel="1"/>
    <col min="10" max="10" width="220.7109375" style="1" hidden="1" customWidth="1" outlineLevel="1"/>
    <col min="11" max="11" width="5" style="13" customWidth="1" collapsed="1"/>
    <col min="12" max="12" width="13" style="38" customWidth="1"/>
    <col min="13" max="13" width="36" style="13" customWidth="1"/>
    <col min="14" max="14" width="48.5703125" style="1" customWidth="1"/>
    <col min="15" max="15" width="61.28515625" style="1" customWidth="1"/>
    <col min="16" max="20" width="24.7109375" style="1" customWidth="1"/>
    <col min="21" max="21" width="25.28515625" style="1" customWidth="1"/>
    <col min="22" max="22" width="19.42578125" style="1" customWidth="1"/>
    <col min="23" max="23" width="22.5703125" style="1" customWidth="1"/>
    <col min="24" max="24" width="15.42578125" style="1" bestFit="1" customWidth="1"/>
    <col min="25" max="30" width="7" style="1" customWidth="1"/>
    <col min="31" max="16384" width="9.140625" style="1"/>
  </cols>
  <sheetData>
    <row r="1" spans="1:30" x14ac:dyDescent="0.25">
      <c r="A1" s="5" t="s">
        <v>0</v>
      </c>
    </row>
    <row r="2" spans="1:30" x14ac:dyDescent="0.25">
      <c r="A2" s="1" t="s">
        <v>1</v>
      </c>
    </row>
    <row r="3" spans="1:30" x14ac:dyDescent="0.25">
      <c r="A3" s="1" t="s">
        <v>1</v>
      </c>
      <c r="B3" s="5" t="s">
        <v>2</v>
      </c>
      <c r="C3" s="1" t="s">
        <v>3</v>
      </c>
    </row>
    <row r="4" spans="1:30" x14ac:dyDescent="0.25">
      <c r="A4" s="1" t="s">
        <v>1</v>
      </c>
    </row>
    <row r="5" spans="1:30" x14ac:dyDescent="0.25">
      <c r="A5" s="1" t="s">
        <v>1</v>
      </c>
      <c r="L5" s="13"/>
      <c r="M5" s="36" t="s">
        <v>44</v>
      </c>
    </row>
    <row r="6" spans="1:30" x14ac:dyDescent="0.25">
      <c r="A6" s="2" t="s">
        <v>1</v>
      </c>
      <c r="B6" s="2"/>
      <c r="C6" s="30"/>
      <c r="D6" s="30"/>
      <c r="E6" s="16"/>
      <c r="F6" s="16"/>
      <c r="G6" s="16"/>
      <c r="H6" s="16"/>
      <c r="L6" s="13"/>
    </row>
    <row r="7" spans="1:30" x14ac:dyDescent="0.25">
      <c r="A7" s="1" t="s">
        <v>4</v>
      </c>
      <c r="B7" s="13" t="s">
        <v>18</v>
      </c>
      <c r="C7" s="30"/>
      <c r="D7" s="30"/>
      <c r="L7" s="37" t="s">
        <v>45</v>
      </c>
      <c r="M7" s="32">
        <v>140512</v>
      </c>
    </row>
    <row r="8" spans="1:30" x14ac:dyDescent="0.25">
      <c r="A8" s="1" t="s">
        <v>5</v>
      </c>
      <c r="B8" s="13" t="s">
        <v>19</v>
      </c>
      <c r="C8" s="30"/>
      <c r="D8" s="30"/>
      <c r="L8" s="14" t="s">
        <v>46</v>
      </c>
      <c r="M8" s="32" t="s">
        <v>125</v>
      </c>
    </row>
    <row r="9" spans="1:30" x14ac:dyDescent="0.25">
      <c r="A9" s="3">
        <v>2</v>
      </c>
      <c r="B9" s="4" t="str">
        <f>M9</f>
        <v>BatchResults_140512_r1953.csv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"BatchResults_"&amp;M7&amp;"_"&amp;M8&amp;".csv"</f>
        <v>BatchResults_140512_r1953.csv</v>
      </c>
      <c r="N9" s="1" t="s">
        <v>48</v>
      </c>
    </row>
    <row r="10" spans="1:30" x14ac:dyDescent="0.25">
      <c r="A10" s="1" t="s">
        <v>1</v>
      </c>
      <c r="L10" s="14" t="s">
        <v>16</v>
      </c>
      <c r="M10" s="28"/>
      <c r="N10" s="1" t="s">
        <v>47</v>
      </c>
    </row>
    <row r="11" spans="1:30" x14ac:dyDescent="0.25">
      <c r="A11" s="1" t="s">
        <v>1</v>
      </c>
      <c r="L11" s="14" t="s">
        <v>17</v>
      </c>
      <c r="M11" s="28" t="str">
        <f>"BatchOut"&amp;"_"&amp;M7&amp;"_"&amp;M8&amp;"\"</f>
        <v>BatchOut_140512_r1953\</v>
      </c>
      <c r="N11" s="1" t="s">
        <v>47</v>
      </c>
    </row>
    <row r="12" spans="1:30" x14ac:dyDescent="0.25">
      <c r="A12" s="1" t="s">
        <v>1</v>
      </c>
      <c r="L12" s="14" t="s">
        <v>42</v>
      </c>
      <c r="M12" s="28" t="str">
        <f>M11&amp;"XML\"</f>
        <v>BatchOut_140512_r1953\XML\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69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0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13" t="s">
        <v>27</v>
      </c>
      <c r="O14" s="13" t="s">
        <v>26</v>
      </c>
      <c r="Y14" s="83" t="s">
        <v>33</v>
      </c>
      <c r="Z14" s="83"/>
      <c r="AA14" s="83"/>
      <c r="AB14" s="83" t="s">
        <v>34</v>
      </c>
      <c r="AC14" s="83"/>
      <c r="AD14" s="83"/>
    </row>
    <row r="15" spans="1:30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69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0" x14ac:dyDescent="0.25">
      <c r="A16" s="39">
        <f>L16</f>
        <v>1</v>
      </c>
      <c r="B16" s="27" t="str">
        <f t="shared" ref="B16:B30" si="1" xml:space="preserve"> M$10&amp;N16&amp;"\"&amp;N16&amp;".cibd"</f>
        <v>010012-SchSml-CECStd\010012-SchSml-CECStd.cibd</v>
      </c>
      <c r="C16" s="27" t="str">
        <f t="shared" ref="C16:C30" si="2" xml:space="preserve"> M$11 &amp; O16 &amp; ".cibd"</f>
        <v>BatchOut_140512_r1953\010012-SchSml-CECStd.cibd</v>
      </c>
      <c r="D16" s="27" t="str">
        <f>$M$12</f>
        <v>BatchOut_140512_r1953\XML\</v>
      </c>
      <c r="E16" s="9" t="str">
        <f>M16</f>
        <v>010012</v>
      </c>
      <c r="F16" s="22"/>
      <c r="G16" s="29"/>
      <c r="H16" s="23"/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6" s="15" t="s">
        <v>1</v>
      </c>
      <c r="L16" s="36">
        <v>1</v>
      </c>
      <c r="M16" s="32" t="str">
        <f>LEFT(N16,6)&amp;IF(SUM(F16:H16)&gt;0,"_autosize","")</f>
        <v>010012</v>
      </c>
      <c r="N16" s="28" t="s">
        <v>84</v>
      </c>
      <c r="O16" s="28" t="str">
        <f>N16</f>
        <v>010012-SchSml-CECStd</v>
      </c>
      <c r="P16" s="28">
        <v>0</v>
      </c>
      <c r="Q16" s="28">
        <v>11</v>
      </c>
      <c r="R16" s="28">
        <v>0</v>
      </c>
      <c r="S16" s="28">
        <v>0</v>
      </c>
      <c r="T16" s="28">
        <v>0</v>
      </c>
      <c r="U16" s="28">
        <v>0</v>
      </c>
      <c r="V16" s="28">
        <v>1</v>
      </c>
      <c r="W16" s="36">
        <v>11</v>
      </c>
      <c r="X16" s="36">
        <v>1</v>
      </c>
      <c r="Y16" s="28">
        <v>0</v>
      </c>
      <c r="Z16" s="28">
        <v>0</v>
      </c>
      <c r="AA16" s="28">
        <v>0</v>
      </c>
      <c r="AB16" s="28">
        <f>IF(Y16&gt;1,1,0)</f>
        <v>0</v>
      </c>
      <c r="AC16" s="28">
        <f t="shared" ref="AC16:AD16" si="3">IF(Z16&gt;1,1,0)</f>
        <v>0</v>
      </c>
      <c r="AD16" s="28">
        <f t="shared" si="3"/>
        <v>0</v>
      </c>
    </row>
    <row r="17" spans="1:30" x14ac:dyDescent="0.25">
      <c r="A17" s="39">
        <f t="shared" ref="A17:A31" si="4">L17</f>
        <v>1</v>
      </c>
      <c r="B17" s="27" t="str">
        <f t="shared" si="1"/>
        <v>020012-OffSml-CECStd\020012-OffSml-CECStd.cibd</v>
      </c>
      <c r="C17" s="27" t="str">
        <f t="shared" si="2"/>
        <v>BatchOut_140512_r1953\020012-OffSml-CECStd.cibd</v>
      </c>
      <c r="D17" s="27" t="str">
        <f t="shared" ref="D17:D30" si="5">$M$12</f>
        <v>BatchOut_140512_r1953\XML\</v>
      </c>
      <c r="E17" s="9" t="str">
        <f t="shared" ref="E17:E24" si="6">M17</f>
        <v>020012</v>
      </c>
      <c r="F17" s="22"/>
      <c r="G17" s="29"/>
      <c r="H17" s="23"/>
      <c r="I17" s="9" t="s">
        <v>11</v>
      </c>
      <c r="J17" s="9" t="str">
        <f t="shared" ref="J17:J30" si="7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7" s="15" t="s">
        <v>1</v>
      </c>
      <c r="L17" s="36">
        <v>1</v>
      </c>
      <c r="M17" s="32" t="str">
        <f t="shared" ref="M17:M30" si="8">LEFT(N17,6)&amp;IF(SUM(F17:H17)&gt;0,"_autosize","")</f>
        <v>020012</v>
      </c>
      <c r="N17" s="28" t="s">
        <v>85</v>
      </c>
      <c r="O17" s="28" t="str">
        <f t="shared" ref="O17:O27" si="9">N17</f>
        <v>020012-OffSml-CECStd</v>
      </c>
      <c r="P17" s="28">
        <f>P16</f>
        <v>0</v>
      </c>
      <c r="Q17" s="28">
        <f>Q16</f>
        <v>11</v>
      </c>
      <c r="R17" s="28">
        <f t="shared" ref="R17:S28" si="10">R16</f>
        <v>0</v>
      </c>
      <c r="S17" s="28">
        <f t="shared" si="10"/>
        <v>0</v>
      </c>
      <c r="T17" s="28">
        <f>T16</f>
        <v>0</v>
      </c>
      <c r="U17" s="28">
        <f t="shared" ref="U17:Y28" si="11">U16</f>
        <v>0</v>
      </c>
      <c r="V17" s="28">
        <f t="shared" si="11"/>
        <v>1</v>
      </c>
      <c r="W17" s="36">
        <v>11</v>
      </c>
      <c r="X17" s="36">
        <v>1</v>
      </c>
      <c r="Y17" s="28">
        <f>Y16</f>
        <v>0</v>
      </c>
      <c r="Z17" s="28">
        <f t="shared" ref="Z17:AA18" si="12">Z16</f>
        <v>0</v>
      </c>
      <c r="AA17" s="28">
        <f t="shared" si="12"/>
        <v>0</v>
      </c>
      <c r="AB17" s="28">
        <f>AB16</f>
        <v>0</v>
      </c>
      <c r="AC17" s="28">
        <f t="shared" ref="AC17:AC18" si="13">AC16</f>
        <v>0</v>
      </c>
      <c r="AD17" s="28">
        <f t="shared" ref="AD17:AD18" si="14">AD16</f>
        <v>0</v>
      </c>
    </row>
    <row r="18" spans="1:30" x14ac:dyDescent="0.25">
      <c r="A18" s="39">
        <f t="shared" ref="A18" si="15">L18</f>
        <v>1</v>
      </c>
      <c r="B18" s="27" t="str">
        <f t="shared" ref="B18" si="16" xml:space="preserve"> M$10&amp;N18&amp;"\"&amp;N18&amp;".cibd"</f>
        <v>020212-OffSml-SimpleGeometry\020212-OffSml-SimpleGeometry.cibd</v>
      </c>
      <c r="C18" s="27" t="str">
        <f t="shared" ref="C18" si="17" xml:space="preserve"> M$11 &amp; O18 &amp; ".cibd"</f>
        <v>BatchOut_140512_r1953\020212-OffSml-SimpleGeometry.cibd</v>
      </c>
      <c r="D18" s="27" t="str">
        <f t="shared" si="5"/>
        <v>BatchOut_140512_r1953\XML\</v>
      </c>
      <c r="E18" s="9" t="str">
        <f t="shared" ref="E18" si="18">M18</f>
        <v>020212</v>
      </c>
      <c r="F18" s="22"/>
      <c r="G18" s="29"/>
      <c r="H18" s="23"/>
      <c r="I18" s="9" t="s">
        <v>11</v>
      </c>
      <c r="J18" s="9" t="str">
        <f t="shared" ref="J18" si="19">$P$12&amp;","&amp;P18&amp;","&amp;$Q$12&amp;","&amp;Q18&amp;","&amp;$R$12&amp;","&amp;R18&amp;","&amp;$S$12&amp;","&amp;S18&amp;","&amp;$T$12&amp;","&amp;T18&amp;","&amp;$U$12&amp;","&amp;U18&amp;","&amp;$V$12&amp;","&amp;V18&amp;","&amp;$Y$12&amp;","&amp;Y18&amp;","&amp;$AB$12&amp;","&amp;AB18&amp;","&amp;$Z$12&amp;","&amp;Z18&amp;","&amp;$AC$12&amp;","&amp;AC18&amp;","&amp;$AA$12&amp;","&amp;AA18&amp;","&amp;$AD$12&amp;","&amp;AD18&amp;","&amp;$W$12&amp;","&amp;W18&amp;","&amp;$X$12&amp;","&amp;X18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8" s="15" t="s">
        <v>1</v>
      </c>
      <c r="L18" s="36">
        <v>1</v>
      </c>
      <c r="M18" s="32" t="str">
        <f t="shared" ref="M18" si="20">LEFT(N18,6)&amp;IF(SUM(F18:H18)&gt;0,"_autosize","")</f>
        <v>020212</v>
      </c>
      <c r="N18" s="28" t="s">
        <v>123</v>
      </c>
      <c r="O18" s="28" t="str">
        <f t="shared" ref="O18" si="21">N18</f>
        <v>020212-OffSml-SimpleGeometry</v>
      </c>
      <c r="P18" s="28">
        <f>P17</f>
        <v>0</v>
      </c>
      <c r="Q18" s="28">
        <f>Q17</f>
        <v>11</v>
      </c>
      <c r="R18" s="28">
        <f t="shared" si="10"/>
        <v>0</v>
      </c>
      <c r="S18" s="28">
        <f t="shared" si="10"/>
        <v>0</v>
      </c>
      <c r="T18" s="28">
        <f>T17</f>
        <v>0</v>
      </c>
      <c r="U18" s="28">
        <f t="shared" si="11"/>
        <v>0</v>
      </c>
      <c r="V18" s="28">
        <f t="shared" si="11"/>
        <v>1</v>
      </c>
      <c r="W18" s="36">
        <v>11</v>
      </c>
      <c r="X18" s="36">
        <v>1</v>
      </c>
      <c r="Y18" s="28">
        <f>Y17</f>
        <v>0</v>
      </c>
      <c r="Z18" s="28">
        <f t="shared" si="12"/>
        <v>0</v>
      </c>
      <c r="AA18" s="28">
        <f t="shared" si="12"/>
        <v>0</v>
      </c>
      <c r="AB18" s="28">
        <f>AB17</f>
        <v>0</v>
      </c>
      <c r="AC18" s="28">
        <f t="shared" si="13"/>
        <v>0</v>
      </c>
      <c r="AD18" s="28">
        <f t="shared" si="14"/>
        <v>0</v>
      </c>
    </row>
    <row r="19" spans="1:30" x14ac:dyDescent="0.25">
      <c r="A19" s="39">
        <f t="shared" si="4"/>
        <v>1</v>
      </c>
      <c r="B19" s="27" t="str">
        <f t="shared" si="1"/>
        <v>030012-OffMed-CECStd\030012-OffMed-CECStd.cibd</v>
      </c>
      <c r="C19" s="27" t="str">
        <f t="shared" si="2"/>
        <v>BatchOut_140512_r1953\030012-OffMed-CECStd.cibd</v>
      </c>
      <c r="D19" s="27" t="str">
        <f t="shared" si="5"/>
        <v>BatchOut_140512_r1953\XML\</v>
      </c>
      <c r="E19" s="9" t="str">
        <f t="shared" si="6"/>
        <v>030012</v>
      </c>
      <c r="F19" s="22"/>
      <c r="G19" s="29"/>
      <c r="H19" s="23"/>
      <c r="I19" s="9" t="s">
        <v>11</v>
      </c>
      <c r="J19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9" s="15" t="s">
        <v>1</v>
      </c>
      <c r="L19" s="36">
        <v>1</v>
      </c>
      <c r="M19" s="32" t="str">
        <f t="shared" si="8"/>
        <v>030012</v>
      </c>
      <c r="N19" s="28" t="s">
        <v>86</v>
      </c>
      <c r="O19" s="28" t="str">
        <f t="shared" si="9"/>
        <v>030012-OffMed-CECStd</v>
      </c>
      <c r="P19" s="28">
        <f t="shared" ref="P19:V21" si="22">P17</f>
        <v>0</v>
      </c>
      <c r="Q19" s="28">
        <f t="shared" si="22"/>
        <v>11</v>
      </c>
      <c r="R19" s="28">
        <f t="shared" si="22"/>
        <v>0</v>
      </c>
      <c r="S19" s="28">
        <f t="shared" si="22"/>
        <v>0</v>
      </c>
      <c r="T19" s="28">
        <f t="shared" si="22"/>
        <v>0</v>
      </c>
      <c r="U19" s="28">
        <f t="shared" si="22"/>
        <v>0</v>
      </c>
      <c r="V19" s="28">
        <f t="shared" si="22"/>
        <v>1</v>
      </c>
      <c r="W19" s="36">
        <v>11</v>
      </c>
      <c r="X19" s="36">
        <v>1</v>
      </c>
      <c r="Y19" s="28">
        <f t="shared" ref="Y19:AD21" si="23">Y17</f>
        <v>0</v>
      </c>
      <c r="Z19" s="28">
        <f t="shared" si="23"/>
        <v>0</v>
      </c>
      <c r="AA19" s="28">
        <f t="shared" si="23"/>
        <v>0</v>
      </c>
      <c r="AB19" s="28">
        <f t="shared" si="23"/>
        <v>0</v>
      </c>
      <c r="AC19" s="28">
        <f t="shared" si="23"/>
        <v>0</v>
      </c>
      <c r="AD19" s="28">
        <f t="shared" si="23"/>
        <v>0</v>
      </c>
    </row>
    <row r="20" spans="1:30" x14ac:dyDescent="0.25">
      <c r="A20" s="39">
        <f t="shared" ref="A20" si="24">L20</f>
        <v>1</v>
      </c>
      <c r="B20" s="27" t="str">
        <f t="shared" ref="B20" si="25" xml:space="preserve"> M$10&amp;N20&amp;"\"&amp;N20&amp;".cibd"</f>
        <v>030212-OffMed-SimpleGeometry\030212-OffMed-SimpleGeometry.cibd</v>
      </c>
      <c r="C20" s="27" t="str">
        <f t="shared" ref="C20" si="26" xml:space="preserve"> M$11 &amp; O20 &amp; ".cibd"</f>
        <v>BatchOut_140512_r1953\030212-OffMed-SimpleGeometry.cibd</v>
      </c>
      <c r="D20" s="27" t="str">
        <f t="shared" si="5"/>
        <v>BatchOut_140512_r1953\XML\</v>
      </c>
      <c r="E20" s="9" t="str">
        <f t="shared" ref="E20" si="27">M20</f>
        <v>030212</v>
      </c>
      <c r="F20" s="22"/>
      <c r="G20" s="29"/>
      <c r="H20" s="23"/>
      <c r="I20" s="9" t="s">
        <v>11</v>
      </c>
      <c r="J20" s="9" t="str">
        <f t="shared" ref="J20" si="28">$P$12&amp;","&amp;P20&amp;","&amp;$Q$12&amp;","&amp;Q20&amp;","&amp;$R$12&amp;","&amp;R20&amp;","&amp;$S$12&amp;","&amp;S20&amp;","&amp;$T$12&amp;","&amp;T20&amp;","&amp;$U$12&amp;","&amp;U20&amp;","&amp;$V$12&amp;","&amp;V20&amp;","&amp;$Y$12&amp;","&amp;Y20&amp;","&amp;$AB$12&amp;","&amp;AB20&amp;","&amp;$Z$12&amp;","&amp;Z20&amp;","&amp;$AC$12&amp;","&amp;AC20&amp;","&amp;$AA$12&amp;","&amp;AA20&amp;","&amp;$AD$12&amp;","&amp;AD20&amp;","&amp;$W$12&amp;","&amp;W20&amp;","&amp;$X$12&amp;","&amp;X20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0" s="15" t="s">
        <v>1</v>
      </c>
      <c r="L20" s="36">
        <v>1</v>
      </c>
      <c r="M20" s="32" t="str">
        <f t="shared" ref="M20" si="29">LEFT(N20,6)&amp;IF(SUM(F20:H20)&gt;0,"_autosize","")</f>
        <v>030212</v>
      </c>
      <c r="N20" s="28" t="s">
        <v>124</v>
      </c>
      <c r="O20" s="28" t="str">
        <f t="shared" ref="O20" si="30">N20</f>
        <v>030212-OffMed-SimpleGeometry</v>
      </c>
      <c r="P20" s="28">
        <f t="shared" si="22"/>
        <v>0</v>
      </c>
      <c r="Q20" s="28">
        <f t="shared" si="22"/>
        <v>11</v>
      </c>
      <c r="R20" s="28">
        <f t="shared" si="22"/>
        <v>0</v>
      </c>
      <c r="S20" s="28">
        <f t="shared" si="22"/>
        <v>0</v>
      </c>
      <c r="T20" s="28">
        <f t="shared" si="22"/>
        <v>0</v>
      </c>
      <c r="U20" s="28">
        <f t="shared" si="22"/>
        <v>0</v>
      </c>
      <c r="V20" s="28">
        <f t="shared" si="22"/>
        <v>1</v>
      </c>
      <c r="W20" s="36">
        <v>11</v>
      </c>
      <c r="X20" s="36">
        <v>1</v>
      </c>
      <c r="Y20" s="28">
        <f t="shared" si="23"/>
        <v>0</v>
      </c>
      <c r="Z20" s="28">
        <f t="shared" si="23"/>
        <v>0</v>
      </c>
      <c r="AA20" s="28">
        <f t="shared" si="23"/>
        <v>0</v>
      </c>
      <c r="AB20" s="28">
        <f t="shared" si="23"/>
        <v>0</v>
      </c>
      <c r="AC20" s="28">
        <f t="shared" si="23"/>
        <v>0</v>
      </c>
      <c r="AD20" s="28">
        <f t="shared" si="23"/>
        <v>0</v>
      </c>
    </row>
    <row r="21" spans="1:30" x14ac:dyDescent="0.25">
      <c r="A21" s="39">
        <f t="shared" si="4"/>
        <v>1</v>
      </c>
      <c r="B21" s="27" t="str">
        <f t="shared" si="1"/>
        <v>040012-OffLrg-CECStd\040012-OffLrg-CECStd.cibd</v>
      </c>
      <c r="C21" s="27" t="str">
        <f t="shared" si="2"/>
        <v>BatchOut_140512_r1953\040012-OffLrg-CECStd.cibd</v>
      </c>
      <c r="D21" s="27" t="str">
        <f t="shared" si="5"/>
        <v>BatchOut_140512_r1953\XML\</v>
      </c>
      <c r="E21" s="9" t="str">
        <f t="shared" si="6"/>
        <v>040012</v>
      </c>
      <c r="F21" s="22"/>
      <c r="G21" s="29"/>
      <c r="H21" s="23"/>
      <c r="I21" s="9" t="s">
        <v>11</v>
      </c>
      <c r="J21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1" s="15" t="s">
        <v>1</v>
      </c>
      <c r="L21" s="36">
        <v>1</v>
      </c>
      <c r="M21" s="32" t="str">
        <f t="shared" si="8"/>
        <v>040012</v>
      </c>
      <c r="N21" s="28" t="s">
        <v>87</v>
      </c>
      <c r="O21" s="28" t="str">
        <f t="shared" si="9"/>
        <v>040012-OffLrg-CECStd</v>
      </c>
      <c r="P21" s="28">
        <f t="shared" si="22"/>
        <v>0</v>
      </c>
      <c r="Q21" s="28">
        <f t="shared" si="22"/>
        <v>11</v>
      </c>
      <c r="R21" s="28">
        <f t="shared" si="22"/>
        <v>0</v>
      </c>
      <c r="S21" s="28">
        <f t="shared" si="22"/>
        <v>0</v>
      </c>
      <c r="T21" s="28">
        <f t="shared" si="22"/>
        <v>0</v>
      </c>
      <c r="U21" s="28">
        <f t="shared" si="22"/>
        <v>0</v>
      </c>
      <c r="V21" s="28">
        <f t="shared" si="22"/>
        <v>1</v>
      </c>
      <c r="W21" s="36">
        <v>11</v>
      </c>
      <c r="X21" s="36">
        <v>1</v>
      </c>
      <c r="Y21" s="28">
        <f t="shared" si="23"/>
        <v>0</v>
      </c>
      <c r="Z21" s="28">
        <f t="shared" si="23"/>
        <v>0</v>
      </c>
      <c r="AA21" s="28">
        <f t="shared" si="23"/>
        <v>0</v>
      </c>
      <c r="AB21" s="28">
        <f t="shared" si="23"/>
        <v>0</v>
      </c>
      <c r="AC21" s="28">
        <f t="shared" si="23"/>
        <v>0</v>
      </c>
      <c r="AD21" s="28">
        <f t="shared" si="23"/>
        <v>0</v>
      </c>
    </row>
    <row r="22" spans="1:30" x14ac:dyDescent="0.25">
      <c r="A22" s="39">
        <f t="shared" si="4"/>
        <v>1</v>
      </c>
      <c r="B22" s="27" t="str">
        <f t="shared" si="1"/>
        <v>050012-RetlMed-CECStd\050012-RetlMed-CECStd.cibd</v>
      </c>
      <c r="C22" s="27" t="str">
        <f t="shared" si="2"/>
        <v>BatchOut_140512_r1953\050012-RetlMed-CECStd.cibd</v>
      </c>
      <c r="D22" s="27" t="str">
        <f t="shared" si="5"/>
        <v>BatchOut_140512_r1953\XML\</v>
      </c>
      <c r="E22" s="9" t="str">
        <f t="shared" si="6"/>
        <v>050012</v>
      </c>
      <c r="F22" s="22"/>
      <c r="G22" s="29"/>
      <c r="H22" s="23"/>
      <c r="I22" s="9" t="s">
        <v>11</v>
      </c>
      <c r="J22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2" s="15" t="s">
        <v>1</v>
      </c>
      <c r="L22" s="36">
        <v>1</v>
      </c>
      <c r="M22" s="32" t="str">
        <f t="shared" si="8"/>
        <v>050012</v>
      </c>
      <c r="N22" s="28" t="s">
        <v>88</v>
      </c>
      <c r="O22" s="28" t="str">
        <f t="shared" si="9"/>
        <v>050012-RetlMed-CECStd</v>
      </c>
      <c r="P22" s="28">
        <f t="shared" ref="P22:P30" si="31">P21</f>
        <v>0</v>
      </c>
      <c r="Q22" s="28">
        <f t="shared" ref="Q22:S30" si="32">Q21</f>
        <v>11</v>
      </c>
      <c r="R22" s="28">
        <f t="shared" si="10"/>
        <v>0</v>
      </c>
      <c r="S22" s="28">
        <f t="shared" si="10"/>
        <v>0</v>
      </c>
      <c r="T22" s="28">
        <f t="shared" ref="T22:V30" si="33">T21</f>
        <v>0</v>
      </c>
      <c r="U22" s="28">
        <f t="shared" si="11"/>
        <v>0</v>
      </c>
      <c r="V22" s="28">
        <f t="shared" si="11"/>
        <v>1</v>
      </c>
      <c r="W22" s="36">
        <v>11</v>
      </c>
      <c r="X22" s="36">
        <v>1</v>
      </c>
      <c r="Y22" s="28">
        <f t="shared" si="11"/>
        <v>0</v>
      </c>
      <c r="Z22" s="28">
        <f t="shared" ref="Z22:Z30" si="34">Z21</f>
        <v>0</v>
      </c>
      <c r="AA22" s="28">
        <f t="shared" ref="AA22:AA30" si="35">AA21</f>
        <v>0</v>
      </c>
      <c r="AB22" s="28">
        <f t="shared" ref="AB22:AB30" si="36">AB21</f>
        <v>0</v>
      </c>
      <c r="AC22" s="28">
        <f t="shared" ref="AC22:AC30" si="37">AC21</f>
        <v>0</v>
      </c>
      <c r="AD22" s="28">
        <f t="shared" ref="AD22:AD30" si="38">AD21</f>
        <v>0</v>
      </c>
    </row>
    <row r="23" spans="1:30" x14ac:dyDescent="0.25">
      <c r="A23" s="39">
        <f t="shared" si="4"/>
        <v>0</v>
      </c>
      <c r="B23" s="27" t="str">
        <f t="shared" si="1"/>
        <v>060012-RstntSml-CECStd\060012-RstntSml-CECStd.cibd</v>
      </c>
      <c r="C23" s="27" t="str">
        <f t="shared" si="2"/>
        <v>BatchOut_140512_r1953\060012-RstntSml-CECStd.cibd</v>
      </c>
      <c r="D23" s="27" t="str">
        <f t="shared" si="5"/>
        <v>BatchOut_140512_r1953\XML\</v>
      </c>
      <c r="E23" s="9" t="str">
        <f t="shared" si="6"/>
        <v>060012</v>
      </c>
      <c r="F23" s="22"/>
      <c r="G23" s="29"/>
      <c r="H23" s="23"/>
      <c r="I23" s="9" t="s">
        <v>11</v>
      </c>
      <c r="J23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3" s="15" t="s">
        <v>1</v>
      </c>
      <c r="L23" s="36">
        <v>0</v>
      </c>
      <c r="M23" s="32" t="str">
        <f t="shared" si="8"/>
        <v>060012</v>
      </c>
      <c r="N23" s="28" t="s">
        <v>89</v>
      </c>
      <c r="O23" s="28" t="str">
        <f t="shared" si="9"/>
        <v>060012-RstntSml-CECStd</v>
      </c>
      <c r="P23" s="28">
        <f t="shared" si="31"/>
        <v>0</v>
      </c>
      <c r="Q23" s="28">
        <f t="shared" si="32"/>
        <v>11</v>
      </c>
      <c r="R23" s="28">
        <f t="shared" si="10"/>
        <v>0</v>
      </c>
      <c r="S23" s="28">
        <f t="shared" si="10"/>
        <v>0</v>
      </c>
      <c r="T23" s="28">
        <f t="shared" si="33"/>
        <v>0</v>
      </c>
      <c r="U23" s="28">
        <f t="shared" si="11"/>
        <v>0</v>
      </c>
      <c r="V23" s="28">
        <f t="shared" si="11"/>
        <v>1</v>
      </c>
      <c r="W23" s="36">
        <v>11</v>
      </c>
      <c r="X23" s="36">
        <v>1</v>
      </c>
      <c r="Y23" s="28">
        <f t="shared" si="11"/>
        <v>0</v>
      </c>
      <c r="Z23" s="28">
        <f t="shared" si="34"/>
        <v>0</v>
      </c>
      <c r="AA23" s="28">
        <f t="shared" si="35"/>
        <v>0</v>
      </c>
      <c r="AB23" s="28">
        <f t="shared" si="36"/>
        <v>0</v>
      </c>
      <c r="AC23" s="28">
        <f t="shared" si="37"/>
        <v>0</v>
      </c>
      <c r="AD23" s="28">
        <f t="shared" si="38"/>
        <v>0</v>
      </c>
    </row>
    <row r="24" spans="1:30" x14ac:dyDescent="0.25">
      <c r="A24" s="39">
        <f t="shared" si="4"/>
        <v>1</v>
      </c>
      <c r="B24" s="27" t="str">
        <f t="shared" si="1"/>
        <v>070012-HotSml-CECStd\070012-HotSml-CECStd.cibd</v>
      </c>
      <c r="C24" s="27" t="str">
        <f t="shared" si="2"/>
        <v>BatchOut_140512_r1953\070012-HotSml-CECStd.cibd</v>
      </c>
      <c r="D24" s="27" t="str">
        <f t="shared" si="5"/>
        <v>BatchOut_140512_r1953\XML\</v>
      </c>
      <c r="E24" s="9" t="str">
        <f t="shared" si="6"/>
        <v>070012</v>
      </c>
      <c r="F24" s="22"/>
      <c r="G24" s="29"/>
      <c r="H24" s="23"/>
      <c r="I24" s="9" t="s">
        <v>11</v>
      </c>
      <c r="J24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4" s="15" t="s">
        <v>1</v>
      </c>
      <c r="L24" s="36">
        <v>1</v>
      </c>
      <c r="M24" s="32" t="str">
        <f t="shared" si="8"/>
        <v>070012</v>
      </c>
      <c r="N24" s="28" t="s">
        <v>90</v>
      </c>
      <c r="O24" s="28" t="str">
        <f t="shared" si="9"/>
        <v>070012-HotSml-CECStd</v>
      </c>
      <c r="P24" s="28">
        <f t="shared" si="31"/>
        <v>0</v>
      </c>
      <c r="Q24" s="28">
        <f t="shared" si="32"/>
        <v>11</v>
      </c>
      <c r="R24" s="28">
        <f t="shared" si="10"/>
        <v>0</v>
      </c>
      <c r="S24" s="28">
        <f t="shared" si="10"/>
        <v>0</v>
      </c>
      <c r="T24" s="28">
        <f t="shared" si="33"/>
        <v>0</v>
      </c>
      <c r="U24" s="28">
        <f t="shared" si="11"/>
        <v>0</v>
      </c>
      <c r="V24" s="28">
        <f t="shared" si="11"/>
        <v>1</v>
      </c>
      <c r="W24" s="36">
        <v>11</v>
      </c>
      <c r="X24" s="36">
        <v>1</v>
      </c>
      <c r="Y24" s="28">
        <f t="shared" si="11"/>
        <v>0</v>
      </c>
      <c r="Z24" s="28">
        <f t="shared" si="34"/>
        <v>0</v>
      </c>
      <c r="AA24" s="28">
        <f t="shared" si="35"/>
        <v>0</v>
      </c>
      <c r="AB24" s="28">
        <f t="shared" si="36"/>
        <v>0</v>
      </c>
      <c r="AC24" s="28">
        <f t="shared" si="37"/>
        <v>0</v>
      </c>
      <c r="AD24" s="28">
        <f t="shared" si="38"/>
        <v>0</v>
      </c>
    </row>
    <row r="25" spans="1:30" x14ac:dyDescent="0.25">
      <c r="A25" s="39">
        <f t="shared" si="4"/>
        <v>1</v>
      </c>
      <c r="B25" s="27" t="str">
        <f t="shared" si="1"/>
        <v>080012-Whse-CECStd\080012-Whse-CECStd.cibd</v>
      </c>
      <c r="C25" s="27" t="str">
        <f t="shared" si="2"/>
        <v>BatchOut_140512_r1953\080012-Whse-CECStd.cibd</v>
      </c>
      <c r="D25" s="27" t="str">
        <f t="shared" si="5"/>
        <v>BatchOut_140512_r1953\XML\</v>
      </c>
      <c r="E25" s="9" t="str">
        <f t="shared" ref="E25:E27" si="39">M25</f>
        <v>080012</v>
      </c>
      <c r="F25" s="22"/>
      <c r="G25" s="29"/>
      <c r="H25" s="23"/>
      <c r="I25" s="9" t="s">
        <v>11</v>
      </c>
      <c r="J25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5" s="15" t="s">
        <v>1</v>
      </c>
      <c r="L25" s="36">
        <v>1</v>
      </c>
      <c r="M25" s="32" t="str">
        <f t="shared" si="8"/>
        <v>080012</v>
      </c>
      <c r="N25" s="28" t="s">
        <v>91</v>
      </c>
      <c r="O25" s="28" t="str">
        <f t="shared" si="9"/>
        <v>080012-Whse-CECStd</v>
      </c>
      <c r="P25" s="28">
        <f t="shared" si="31"/>
        <v>0</v>
      </c>
      <c r="Q25" s="28">
        <f t="shared" si="32"/>
        <v>11</v>
      </c>
      <c r="R25" s="28">
        <f t="shared" si="10"/>
        <v>0</v>
      </c>
      <c r="S25" s="28">
        <f t="shared" si="10"/>
        <v>0</v>
      </c>
      <c r="T25" s="28">
        <f t="shared" si="33"/>
        <v>0</v>
      </c>
      <c r="U25" s="28">
        <f t="shared" si="11"/>
        <v>0</v>
      </c>
      <c r="V25" s="28">
        <f t="shared" si="11"/>
        <v>1</v>
      </c>
      <c r="W25" s="36">
        <v>11</v>
      </c>
      <c r="X25" s="36">
        <v>1</v>
      </c>
      <c r="Y25" s="28">
        <f t="shared" si="11"/>
        <v>0</v>
      </c>
      <c r="Z25" s="28">
        <f t="shared" si="34"/>
        <v>0</v>
      </c>
      <c r="AA25" s="28">
        <f t="shared" si="35"/>
        <v>0</v>
      </c>
      <c r="AB25" s="28">
        <f t="shared" si="36"/>
        <v>0</v>
      </c>
      <c r="AC25" s="28">
        <f t="shared" si="37"/>
        <v>0</v>
      </c>
      <c r="AD25" s="28">
        <f t="shared" si="38"/>
        <v>0</v>
      </c>
    </row>
    <row r="26" spans="1:30" x14ac:dyDescent="0.25">
      <c r="A26" s="39">
        <f t="shared" si="4"/>
        <v>1</v>
      </c>
      <c r="B26" s="27" t="str">
        <f t="shared" si="1"/>
        <v>090012-RetlLrg-CECStd\090012-RetlLrg-CECStd.cibd</v>
      </c>
      <c r="C26" s="27" t="str">
        <f t="shared" si="2"/>
        <v>BatchOut_140512_r1953\090012-RetlLrg-CECStd.cibd</v>
      </c>
      <c r="D26" s="27" t="str">
        <f t="shared" si="5"/>
        <v>BatchOut_140512_r1953\XML\</v>
      </c>
      <c r="E26" s="9" t="str">
        <f t="shared" si="39"/>
        <v>090012</v>
      </c>
      <c r="F26" s="22"/>
      <c r="G26" s="29"/>
      <c r="H26" s="23"/>
      <c r="I26" s="9" t="s">
        <v>11</v>
      </c>
      <c r="J26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6" s="15" t="s">
        <v>1</v>
      </c>
      <c r="L26" s="36">
        <v>1</v>
      </c>
      <c r="M26" s="32" t="str">
        <f t="shared" si="8"/>
        <v>090012</v>
      </c>
      <c r="N26" s="28" t="s">
        <v>92</v>
      </c>
      <c r="O26" s="28" t="str">
        <f t="shared" si="9"/>
        <v>090012-RetlLrg-CECStd</v>
      </c>
      <c r="P26" s="28">
        <f t="shared" si="31"/>
        <v>0</v>
      </c>
      <c r="Q26" s="28">
        <f t="shared" si="32"/>
        <v>11</v>
      </c>
      <c r="R26" s="28">
        <f t="shared" si="10"/>
        <v>0</v>
      </c>
      <c r="S26" s="28">
        <f t="shared" si="10"/>
        <v>0</v>
      </c>
      <c r="T26" s="28">
        <f t="shared" si="33"/>
        <v>0</v>
      </c>
      <c r="U26" s="28">
        <f t="shared" si="11"/>
        <v>0</v>
      </c>
      <c r="V26" s="28">
        <f t="shared" si="11"/>
        <v>1</v>
      </c>
      <c r="W26" s="36">
        <v>11</v>
      </c>
      <c r="X26" s="36">
        <v>1</v>
      </c>
      <c r="Y26" s="28">
        <f t="shared" si="11"/>
        <v>0</v>
      </c>
      <c r="Z26" s="28">
        <f t="shared" si="34"/>
        <v>0</v>
      </c>
      <c r="AA26" s="28">
        <f t="shared" si="35"/>
        <v>0</v>
      </c>
      <c r="AB26" s="28">
        <f t="shared" si="36"/>
        <v>0</v>
      </c>
      <c r="AC26" s="28">
        <f t="shared" si="37"/>
        <v>0</v>
      </c>
      <c r="AD26" s="28">
        <f t="shared" si="38"/>
        <v>0</v>
      </c>
    </row>
    <row r="27" spans="1:30" x14ac:dyDescent="0.25">
      <c r="A27" s="39">
        <f t="shared" si="4"/>
        <v>1</v>
      </c>
      <c r="B27" s="27" t="str">
        <f t="shared" si="1"/>
        <v>010112-SchSml-PSZ\010112-SchSml-PSZ.cibd</v>
      </c>
      <c r="C27" s="27" t="str">
        <f t="shared" si="2"/>
        <v>BatchOut_140512_r1953\010112-SchSml-PSZ.cibd</v>
      </c>
      <c r="D27" s="27" t="str">
        <f t="shared" si="5"/>
        <v>BatchOut_140512_r1953\XML\</v>
      </c>
      <c r="E27" s="9" t="str">
        <f t="shared" si="39"/>
        <v>010112</v>
      </c>
      <c r="F27" s="22"/>
      <c r="G27" s="29"/>
      <c r="H27" s="23"/>
      <c r="I27" s="9" t="s">
        <v>11</v>
      </c>
      <c r="J27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7" s="15" t="s">
        <v>1</v>
      </c>
      <c r="L27" s="36">
        <v>1</v>
      </c>
      <c r="M27" s="32" t="str">
        <f t="shared" si="8"/>
        <v>010112</v>
      </c>
      <c r="N27" s="28" t="s">
        <v>93</v>
      </c>
      <c r="O27" s="28" t="str">
        <f t="shared" si="9"/>
        <v>010112-SchSml-PSZ</v>
      </c>
      <c r="P27" s="28">
        <f t="shared" si="31"/>
        <v>0</v>
      </c>
      <c r="Q27" s="28">
        <f t="shared" si="32"/>
        <v>11</v>
      </c>
      <c r="R27" s="28">
        <f t="shared" si="10"/>
        <v>0</v>
      </c>
      <c r="S27" s="28">
        <f t="shared" si="10"/>
        <v>0</v>
      </c>
      <c r="T27" s="28">
        <f t="shared" si="33"/>
        <v>0</v>
      </c>
      <c r="U27" s="28">
        <f t="shared" si="11"/>
        <v>0</v>
      </c>
      <c r="V27" s="28">
        <f t="shared" si="11"/>
        <v>1</v>
      </c>
      <c r="W27" s="36">
        <v>11</v>
      </c>
      <c r="X27" s="36">
        <v>1</v>
      </c>
      <c r="Y27" s="28">
        <f t="shared" si="11"/>
        <v>0</v>
      </c>
      <c r="Z27" s="28">
        <f t="shared" si="34"/>
        <v>0</v>
      </c>
      <c r="AA27" s="28">
        <f t="shared" si="35"/>
        <v>0</v>
      </c>
      <c r="AB27" s="28">
        <f t="shared" si="36"/>
        <v>0</v>
      </c>
      <c r="AC27" s="28">
        <f t="shared" si="37"/>
        <v>0</v>
      </c>
      <c r="AD27" s="28">
        <f t="shared" si="38"/>
        <v>0</v>
      </c>
    </row>
    <row r="28" spans="1:30" x14ac:dyDescent="0.25">
      <c r="A28" s="39">
        <f t="shared" si="4"/>
        <v>1</v>
      </c>
      <c r="B28" s="27" t="str">
        <f t="shared" si="1"/>
        <v>010212-SchSml-PVAVAirZnSys\010212-SchSml-PVAVAirZnSys.cibd</v>
      </c>
      <c r="C28" s="27" t="str">
        <f t="shared" ref="C28" si="40" xml:space="preserve"> M$11 &amp; O28 &amp; ".cibd"</f>
        <v>BatchOut_140512_r1953\010212-SchSml-PVAVAirZnSys.cibd</v>
      </c>
      <c r="D28" s="27" t="str">
        <f t="shared" si="5"/>
        <v>BatchOut_140512_r1953\XML\</v>
      </c>
      <c r="E28" s="9" t="str">
        <f t="shared" ref="E28" si="41">M28</f>
        <v>010212</v>
      </c>
      <c r="F28" s="22"/>
      <c r="G28" s="29"/>
      <c r="H28" s="23"/>
      <c r="I28" s="9" t="s">
        <v>11</v>
      </c>
      <c r="J28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8" s="15" t="s">
        <v>1</v>
      </c>
      <c r="L28" s="36">
        <v>1</v>
      </c>
      <c r="M28" s="32" t="str">
        <f t="shared" si="8"/>
        <v>010212</v>
      </c>
      <c r="N28" s="28" t="s">
        <v>94</v>
      </c>
      <c r="O28" s="28" t="str">
        <f t="shared" ref="O28" si="42">N28</f>
        <v>010212-SchSml-PVAVAirZnSys</v>
      </c>
      <c r="P28" s="28">
        <f t="shared" si="31"/>
        <v>0</v>
      </c>
      <c r="Q28" s="28">
        <f t="shared" si="32"/>
        <v>11</v>
      </c>
      <c r="R28" s="28">
        <f t="shared" si="10"/>
        <v>0</v>
      </c>
      <c r="S28" s="28">
        <f t="shared" si="10"/>
        <v>0</v>
      </c>
      <c r="T28" s="28">
        <f t="shared" si="33"/>
        <v>0</v>
      </c>
      <c r="U28" s="28">
        <f t="shared" si="11"/>
        <v>0</v>
      </c>
      <c r="V28" s="28">
        <f t="shared" si="11"/>
        <v>1</v>
      </c>
      <c r="W28" s="36">
        <v>11</v>
      </c>
      <c r="X28" s="36">
        <v>1</v>
      </c>
      <c r="Y28" s="28">
        <f t="shared" si="11"/>
        <v>0</v>
      </c>
      <c r="Z28" s="28">
        <f t="shared" si="34"/>
        <v>0</v>
      </c>
      <c r="AA28" s="28">
        <f t="shared" si="35"/>
        <v>0</v>
      </c>
      <c r="AB28" s="28">
        <f t="shared" si="36"/>
        <v>0</v>
      </c>
      <c r="AC28" s="28">
        <f t="shared" si="37"/>
        <v>0</v>
      </c>
      <c r="AD28" s="28">
        <f t="shared" si="38"/>
        <v>0</v>
      </c>
    </row>
    <row r="29" spans="1:30" x14ac:dyDescent="0.25">
      <c r="A29" s="39">
        <f t="shared" ref="A29" si="43">L29</f>
        <v>1</v>
      </c>
      <c r="B29" s="27" t="str">
        <f t="shared" ref="B29" si="44" xml:space="preserve"> M$10&amp;N29&amp;"\"&amp;N29&amp;".cibd"</f>
        <v>010312-SchSml-VAVFluidZnSys\010312-SchSml-VAVFluidZnSys.cibd</v>
      </c>
      <c r="C29" s="27" t="str">
        <f t="shared" ref="C29" si="45" xml:space="preserve"> M$11 &amp; O29 &amp; ".cibd"</f>
        <v>BatchOut_140512_r1953\010312-SchSml-VAVFluidZnSys.cibd</v>
      </c>
      <c r="D29" s="27" t="str">
        <f t="shared" si="5"/>
        <v>BatchOut_140512_r1953\XML\</v>
      </c>
      <c r="E29" s="9" t="str">
        <f t="shared" ref="E29" si="46">M29</f>
        <v>010312</v>
      </c>
      <c r="F29" s="22"/>
      <c r="G29" s="29"/>
      <c r="H29" s="23"/>
      <c r="I29" s="9" t="s">
        <v>11</v>
      </c>
      <c r="J29" s="9" t="str">
        <f t="shared" ref="J29" si="47">$P$12&amp;","&amp;P29&amp;","&amp;$Q$12&amp;","&amp;Q29&amp;","&amp;$R$12&amp;","&amp;R29&amp;","&amp;$S$12&amp;","&amp;S29&amp;","&amp;$T$12&amp;","&amp;T29&amp;","&amp;$U$12&amp;","&amp;U29&amp;","&amp;$V$12&amp;","&amp;V29&amp;","&amp;$Y$12&amp;","&amp;Y29&amp;","&amp;$AB$12&amp;","&amp;AB29&amp;","&amp;$Z$12&amp;","&amp;Z29&amp;","&amp;$AC$12&amp;","&amp;AC29&amp;","&amp;$AA$12&amp;","&amp;AA29&amp;","&amp;$AD$12&amp;","&amp;AD29&amp;","&amp;$W$12&amp;","&amp;W29&amp;","&amp;$X$12&amp;","&amp;X29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9" s="15" t="s">
        <v>1</v>
      </c>
      <c r="L29" s="36">
        <v>1</v>
      </c>
      <c r="M29" s="32" t="str">
        <f t="shared" si="8"/>
        <v>010312</v>
      </c>
      <c r="N29" s="28" t="s">
        <v>95</v>
      </c>
      <c r="O29" s="28" t="str">
        <f t="shared" ref="O29:O30" si="48">N29</f>
        <v>010312-SchSml-VAVFluidZnSys</v>
      </c>
      <c r="P29" s="28">
        <f t="shared" si="31"/>
        <v>0</v>
      </c>
      <c r="Q29" s="28">
        <f t="shared" si="32"/>
        <v>11</v>
      </c>
      <c r="R29" s="28">
        <f t="shared" si="32"/>
        <v>0</v>
      </c>
      <c r="S29" s="28">
        <f t="shared" si="32"/>
        <v>0</v>
      </c>
      <c r="T29" s="28">
        <f t="shared" si="33"/>
        <v>0</v>
      </c>
      <c r="U29" s="28">
        <f t="shared" si="33"/>
        <v>0</v>
      </c>
      <c r="V29" s="28">
        <f t="shared" si="33"/>
        <v>1</v>
      </c>
      <c r="W29" s="36">
        <v>11</v>
      </c>
      <c r="X29" s="36">
        <v>1</v>
      </c>
      <c r="Y29" s="28">
        <f t="shared" ref="Y29" si="49">Y28</f>
        <v>0</v>
      </c>
      <c r="Z29" s="28">
        <f t="shared" si="34"/>
        <v>0</v>
      </c>
      <c r="AA29" s="28">
        <f t="shared" si="35"/>
        <v>0</v>
      </c>
      <c r="AB29" s="28">
        <f t="shared" si="36"/>
        <v>0</v>
      </c>
      <c r="AC29" s="28">
        <f t="shared" si="37"/>
        <v>0</v>
      </c>
      <c r="AD29" s="28">
        <f t="shared" si="38"/>
        <v>0</v>
      </c>
    </row>
    <row r="30" spans="1:30" x14ac:dyDescent="0.25">
      <c r="A30" s="39">
        <f t="shared" si="4"/>
        <v>1</v>
      </c>
      <c r="B30" s="27" t="str">
        <f t="shared" si="1"/>
        <v>040112-OffLrg-VAVPriSec\040112-OffLrg-VAVPriSec.cibd</v>
      </c>
      <c r="C30" s="27" t="str">
        <f t="shared" si="2"/>
        <v>BatchOut_140512_r1953\040112-OffLrg-VAVPriSec.cibd</v>
      </c>
      <c r="D30" s="27" t="str">
        <f t="shared" si="5"/>
        <v>BatchOut_140512_r1953\XML\</v>
      </c>
      <c r="E30" s="9" t="str">
        <f>M30</f>
        <v>040112</v>
      </c>
      <c r="F30" s="22"/>
      <c r="G30" s="29"/>
      <c r="H30" s="23"/>
      <c r="I30" s="9" t="s">
        <v>11</v>
      </c>
      <c r="J30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0" s="15" t="s">
        <v>1</v>
      </c>
      <c r="L30" s="36">
        <v>1</v>
      </c>
      <c r="M30" s="32" t="str">
        <f t="shared" si="8"/>
        <v>040112</v>
      </c>
      <c r="N30" s="28" t="s">
        <v>96</v>
      </c>
      <c r="O30" s="28" t="str">
        <f t="shared" si="48"/>
        <v>040112-OffLrg-VAVPriSec</v>
      </c>
      <c r="P30" s="28">
        <f t="shared" si="31"/>
        <v>0</v>
      </c>
      <c r="Q30" s="28">
        <f t="shared" si="32"/>
        <v>11</v>
      </c>
      <c r="R30" s="28">
        <f t="shared" si="32"/>
        <v>0</v>
      </c>
      <c r="S30" s="28">
        <f t="shared" si="32"/>
        <v>0</v>
      </c>
      <c r="T30" s="28">
        <f t="shared" si="33"/>
        <v>0</v>
      </c>
      <c r="U30" s="28">
        <f t="shared" si="33"/>
        <v>0</v>
      </c>
      <c r="V30" s="28">
        <f t="shared" si="33"/>
        <v>1</v>
      </c>
      <c r="W30" s="36">
        <v>11</v>
      </c>
      <c r="X30" s="36">
        <v>1</v>
      </c>
      <c r="Y30" s="28">
        <f t="shared" ref="Y30" si="50">Y29</f>
        <v>0</v>
      </c>
      <c r="Z30" s="28">
        <f t="shared" si="34"/>
        <v>0</v>
      </c>
      <c r="AA30" s="28">
        <f t="shared" si="35"/>
        <v>0</v>
      </c>
      <c r="AB30" s="28">
        <f t="shared" si="36"/>
        <v>0</v>
      </c>
      <c r="AC30" s="28">
        <f t="shared" si="37"/>
        <v>0</v>
      </c>
      <c r="AD30" s="28">
        <f t="shared" si="38"/>
        <v>0</v>
      </c>
    </row>
    <row r="31" spans="1:30" x14ac:dyDescent="0.25">
      <c r="A31" s="39">
        <f t="shared" si="4"/>
        <v>0</v>
      </c>
      <c r="B31" s="27"/>
      <c r="C31" s="27"/>
      <c r="D31" s="27"/>
      <c r="E31" s="9"/>
      <c r="F31" s="22"/>
      <c r="G31" s="29"/>
      <c r="H31" s="23"/>
      <c r="I31" s="9"/>
      <c r="J31" s="9"/>
      <c r="K31" s="15" t="s">
        <v>1</v>
      </c>
      <c r="L31" s="36">
        <v>0</v>
      </c>
      <c r="M31" s="32"/>
      <c r="N31" s="28"/>
      <c r="O31" s="28"/>
      <c r="P31" s="28"/>
      <c r="Q31" s="28"/>
      <c r="R31" s="28"/>
      <c r="S31" s="28"/>
      <c r="T31" s="28"/>
      <c r="U31" s="28"/>
      <c r="V31" s="28"/>
      <c r="W31" s="36"/>
      <c r="X31" s="36"/>
      <c r="Y31" s="28"/>
      <c r="Z31" s="28"/>
      <c r="AA31" s="28"/>
      <c r="AB31" s="28"/>
      <c r="AC31" s="28"/>
      <c r="AD31" s="28"/>
    </row>
    <row r="32" spans="1:30" x14ac:dyDescent="0.25">
      <c r="A32" s="10">
        <v>-1</v>
      </c>
      <c r="B32" s="6"/>
      <c r="C32" s="6"/>
      <c r="D32" s="6"/>
      <c r="E32" s="6"/>
      <c r="F32" s="6"/>
      <c r="G32" s="6"/>
      <c r="H32" s="6"/>
      <c r="I32" s="6"/>
      <c r="J32" s="6"/>
    </row>
  </sheetData>
  <mergeCells count="2">
    <mergeCell ref="Y14:AA14"/>
    <mergeCell ref="AB14:AD14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M1" zoomScale="70" zoomScaleNormal="70" workbookViewId="0">
      <selection activeCell="M7" sqref="M7:M8"/>
    </sheetView>
  </sheetViews>
  <sheetFormatPr defaultRowHeight="15" outlineLevelCol="1" x14ac:dyDescent="0.25"/>
  <cols>
    <col min="1" max="1" width="9.140625" style="1" customWidth="1"/>
    <col min="2" max="2" width="140.140625" style="1" hidden="1" customWidth="1" outlineLevel="1"/>
    <col min="3" max="3" width="83.140625" style="1" hidden="1" customWidth="1" outlineLevel="1"/>
    <col min="4" max="4" width="74" style="1" hidden="1" customWidth="1" outlineLevel="1"/>
    <col min="5" max="5" width="23.7109375" style="1" hidden="1" customWidth="1" outlineLevel="1"/>
    <col min="6" max="8" width="8.7109375" style="1" hidden="1" customWidth="1" outlineLevel="1"/>
    <col min="9" max="9" width="11.42578125" style="1" hidden="1" customWidth="1" outlineLevel="1"/>
    <col min="10" max="10" width="255.5703125" style="1" hidden="1" customWidth="1" outlineLevel="1"/>
    <col min="11" max="11" width="5" style="47" customWidth="1" collapsed="1"/>
    <col min="12" max="12" width="13" style="47" customWidth="1"/>
    <col min="13" max="13" width="30.7109375" style="47" customWidth="1"/>
    <col min="14" max="14" width="35.7109375" style="1" customWidth="1"/>
    <col min="15" max="15" width="37.28515625" style="1" customWidth="1"/>
    <col min="16" max="21" width="20.28515625" style="1" customWidth="1"/>
    <col min="22" max="22" width="19.42578125" style="1" customWidth="1"/>
    <col min="23" max="23" width="15.85546875" style="1" customWidth="1"/>
    <col min="24" max="24" width="15" style="1" bestFit="1" customWidth="1"/>
    <col min="25" max="30" width="6" style="1" customWidth="1"/>
    <col min="31" max="16384" width="9.140625" style="1"/>
  </cols>
  <sheetData>
    <row r="1" spans="1:32" x14ac:dyDescent="0.25">
      <c r="A1" s="5" t="s">
        <v>0</v>
      </c>
    </row>
    <row r="2" spans="1:32" x14ac:dyDescent="0.25">
      <c r="A2" s="1" t="s">
        <v>1</v>
      </c>
    </row>
    <row r="3" spans="1:32" x14ac:dyDescent="0.25">
      <c r="A3" s="1" t="s">
        <v>1</v>
      </c>
      <c r="B3" s="5" t="s">
        <v>2</v>
      </c>
      <c r="C3" s="1" t="s">
        <v>3</v>
      </c>
    </row>
    <row r="4" spans="1:32" x14ac:dyDescent="0.25">
      <c r="A4" s="1" t="s">
        <v>1</v>
      </c>
    </row>
    <row r="5" spans="1:32" x14ac:dyDescent="0.25">
      <c r="A5" s="1" t="s">
        <v>1</v>
      </c>
      <c r="M5" s="36" t="s">
        <v>44</v>
      </c>
    </row>
    <row r="6" spans="1:32" x14ac:dyDescent="0.25">
      <c r="A6" s="2" t="s">
        <v>1</v>
      </c>
      <c r="B6" s="2"/>
      <c r="C6" s="30"/>
      <c r="D6" s="30"/>
      <c r="E6" s="16"/>
      <c r="F6" s="16"/>
      <c r="G6" s="16"/>
      <c r="H6" s="16"/>
    </row>
    <row r="7" spans="1:32" x14ac:dyDescent="0.25">
      <c r="A7" s="1" t="s">
        <v>4</v>
      </c>
      <c r="B7" s="47" t="s">
        <v>18</v>
      </c>
      <c r="C7" s="30"/>
      <c r="D7" s="30"/>
      <c r="L7" s="37" t="s">
        <v>45</v>
      </c>
      <c r="M7" s="32">
        <v>131003</v>
      </c>
    </row>
    <row r="8" spans="1:32" x14ac:dyDescent="0.25">
      <c r="A8" s="1" t="s">
        <v>5</v>
      </c>
      <c r="B8" s="47" t="s">
        <v>19</v>
      </c>
      <c r="C8" s="30"/>
      <c r="D8" s="30"/>
      <c r="L8" s="14" t="s">
        <v>46</v>
      </c>
      <c r="M8" s="32" t="s">
        <v>70</v>
      </c>
    </row>
    <row r="9" spans="1:32" x14ac:dyDescent="0.25">
      <c r="A9" s="3">
        <v>2</v>
      </c>
      <c r="B9" s="4" t="str">
        <f>M9</f>
        <v>BatchResults_131003_r1009.csv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"BatchResults_"&amp;M7&amp;"_"&amp;M8&amp;".csv"</f>
        <v>BatchResults_131003_r1009.csv</v>
      </c>
      <c r="N9" s="1" t="s">
        <v>48</v>
      </c>
    </row>
    <row r="10" spans="1:32" x14ac:dyDescent="0.25">
      <c r="A10" s="1" t="s">
        <v>1</v>
      </c>
      <c r="L10" s="14" t="s">
        <v>16</v>
      </c>
      <c r="M10" s="28" t="s">
        <v>53</v>
      </c>
      <c r="N10" s="1" t="s">
        <v>47</v>
      </c>
    </row>
    <row r="11" spans="1:32" x14ac:dyDescent="0.25">
      <c r="A11" s="1" t="s">
        <v>1</v>
      </c>
      <c r="L11" s="14" t="s">
        <v>17</v>
      </c>
      <c r="M11" s="28" t="str">
        <f>M10&amp;"BatchOut"&amp;"_"&amp;M7&amp;"_"&amp;M8&amp;"\"</f>
        <v>RulesetImplementationTests\BatchOut_131003_r1009\</v>
      </c>
      <c r="N11" s="1" t="s">
        <v>47</v>
      </c>
    </row>
    <row r="12" spans="1:32" x14ac:dyDescent="0.25">
      <c r="A12" s="1" t="s">
        <v>1</v>
      </c>
      <c r="L12" s="14" t="s">
        <v>42</v>
      </c>
      <c r="M12" s="28" t="str">
        <f>M11&amp;"XML\"</f>
        <v>RulesetImplementationTests\BatchOut_131003_r1009\XML\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69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2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2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47" t="s">
        <v>27</v>
      </c>
      <c r="O14" s="47" t="s">
        <v>26</v>
      </c>
      <c r="Y14" s="83" t="s">
        <v>33</v>
      </c>
      <c r="Z14" s="83"/>
      <c r="AA14" s="83"/>
      <c r="AB14" s="83" t="s">
        <v>34</v>
      </c>
      <c r="AC14" s="83"/>
      <c r="AD14" s="83"/>
    </row>
    <row r="15" spans="1:32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69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2" x14ac:dyDescent="0.25">
      <c r="A16" s="39">
        <f t="shared" ref="A16:A31" si="1">L16</f>
        <v>1</v>
      </c>
      <c r="B16" s="27" t="str">
        <f>M$10&amp;LEFT(N16,SEARCH("_",N16)-1)&amp;"-CECRef\"&amp;N16&amp;"\"&amp;N16&amp;".cibd"</f>
        <v>RulesetImplementationTests\00200-OfficeSmall-CECRef\00200-OfficeSmall_CZ6_Run01\00200-OfficeSmall_CZ6_Run01.cibd</v>
      </c>
      <c r="C16" s="27" t="str">
        <f t="shared" ref="C16:C31" si="2" xml:space="preserve"> M$11 &amp; O16 &amp; ".cibd"</f>
        <v>RulesetImplementationTests\BatchOut_131003_r1009\00200-OfficeSmall_CZ6_Run01.cibd</v>
      </c>
      <c r="D16" s="27" t="str">
        <f t="shared" ref="D16:D31" si="3">$M$12</f>
        <v>RulesetImplementationTests\BatchOut_131003_r1009\XML\</v>
      </c>
      <c r="E16" s="9" t="str">
        <f t="shared" ref="E16:E31" si="4">M16</f>
        <v>00200-CZ6_Run01</v>
      </c>
      <c r="F16" s="22"/>
      <c r="G16" s="29"/>
      <c r="H16" s="23" t="str">
        <f>IF(F16&gt;1,1,"")</f>
        <v/>
      </c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16" s="15" t="s">
        <v>1</v>
      </c>
      <c r="L16" s="36">
        <v>1</v>
      </c>
      <c r="M16" s="32" t="str">
        <f t="shared" ref="M16:M31" si="5">LEFT(N16,5)&amp;"-"&amp;MID(N16,SEARCH("_",N16)+1,100)</f>
        <v>00200-CZ6_Run01</v>
      </c>
      <c r="N16" s="28" t="s">
        <v>54</v>
      </c>
      <c r="O16" s="28" t="str">
        <f t="shared" ref="O16:O31" si="6">N16</f>
        <v>00200-OfficeSmall_CZ6_Run01</v>
      </c>
      <c r="P16" s="28">
        <v>1</v>
      </c>
      <c r="Q16" s="28">
        <v>11</v>
      </c>
      <c r="R16" s="28">
        <v>1</v>
      </c>
      <c r="S16" s="28">
        <v>1</v>
      </c>
      <c r="T16" s="28">
        <v>0</v>
      </c>
      <c r="U16" s="28">
        <v>0</v>
      </c>
      <c r="V16" s="28">
        <v>1</v>
      </c>
      <c r="W16" s="36">
        <f t="shared" ref="W16:W31" si="7">Q16</f>
        <v>11</v>
      </c>
      <c r="X16" s="36">
        <v>1</v>
      </c>
      <c r="Y16" s="28">
        <v>0</v>
      </c>
      <c r="Z16" s="28">
        <v>1</v>
      </c>
      <c r="AA16" s="28">
        <v>1</v>
      </c>
      <c r="AB16" s="28">
        <v>1</v>
      </c>
      <c r="AC16" s="28">
        <v>1</v>
      </c>
      <c r="AD16" s="28">
        <v>1</v>
      </c>
      <c r="AF16" s="1">
        <f t="shared" ref="AF16:AF31" si="8">VALUE(RIGHT(N16,2))</f>
        <v>1</v>
      </c>
    </row>
    <row r="17" spans="1:32" x14ac:dyDescent="0.25">
      <c r="A17" s="39">
        <f t="shared" si="1"/>
        <v>1</v>
      </c>
      <c r="B17" s="27" t="str">
        <f t="shared" ref="B17:B31" si="9">M$10&amp;LEFT(N17,SEARCH("_",N17)-1)&amp;"-CECRef\"&amp;N17&amp;"\"&amp;N17&amp;".cibd"</f>
        <v>RulesetImplementationTests\00200-OfficeSmall-CECRef\00200-OfficeSmall_CZ15_Run02\00200-OfficeSmall_CZ15_Run02.cibd</v>
      </c>
      <c r="C17" s="27" t="str">
        <f t="shared" si="2"/>
        <v>RulesetImplementationTests\BatchOut_131003_r1009\00200-OfficeSmall_CZ15_Run02.cibd</v>
      </c>
      <c r="D17" s="27" t="str">
        <f t="shared" si="3"/>
        <v>RulesetImplementationTests\BatchOut_131003_r1009\XML\</v>
      </c>
      <c r="E17" s="9" t="str">
        <f t="shared" si="4"/>
        <v>00200-CZ15_Run02</v>
      </c>
      <c r="F17" s="22"/>
      <c r="G17" s="29"/>
      <c r="H17" s="23" t="str">
        <f>IF(F17&gt;1,1,"")</f>
        <v/>
      </c>
      <c r="I17" s="9" t="s">
        <v>11</v>
      </c>
      <c r="J17" s="9" t="str">
        <f t="shared" ref="J17:J31" si="10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17" s="15" t="s">
        <v>1</v>
      </c>
      <c r="L17" s="36">
        <v>1</v>
      </c>
      <c r="M17" s="32" t="str">
        <f t="shared" si="5"/>
        <v>00200-CZ15_Run02</v>
      </c>
      <c r="N17" s="28" t="s">
        <v>55</v>
      </c>
      <c r="O17" s="28" t="str">
        <f t="shared" si="6"/>
        <v>00200-OfficeSmall_CZ15_Run02</v>
      </c>
      <c r="P17" s="28">
        <f>P16</f>
        <v>1</v>
      </c>
      <c r="Q17" s="28">
        <v>11</v>
      </c>
      <c r="R17" s="28">
        <v>1</v>
      </c>
      <c r="S17" s="28">
        <v>1</v>
      </c>
      <c r="T17" s="28">
        <v>0</v>
      </c>
      <c r="U17" s="28">
        <v>0</v>
      </c>
      <c r="V17" s="28">
        <v>1</v>
      </c>
      <c r="W17" s="36">
        <f t="shared" si="7"/>
        <v>11</v>
      </c>
      <c r="X17" s="36">
        <v>1</v>
      </c>
      <c r="Y17" s="28">
        <f>Y16</f>
        <v>0</v>
      </c>
      <c r="Z17" s="28">
        <f t="shared" ref="Z17:Z31" si="11">Z16</f>
        <v>1</v>
      </c>
      <c r="AA17" s="28">
        <f t="shared" ref="AA17:AA31" si="12">AA16</f>
        <v>1</v>
      </c>
      <c r="AB17" s="28">
        <f t="shared" ref="AB17:AB31" si="13">AB16</f>
        <v>1</v>
      </c>
      <c r="AC17" s="28">
        <f t="shared" ref="AC17:AC31" si="14">AC16</f>
        <v>1</v>
      </c>
      <c r="AD17" s="28">
        <f t="shared" ref="AD17:AD31" si="15">AD16</f>
        <v>1</v>
      </c>
      <c r="AF17" s="1">
        <f t="shared" si="8"/>
        <v>2</v>
      </c>
    </row>
    <row r="18" spans="1:32" x14ac:dyDescent="0.25">
      <c r="A18" s="39">
        <f t="shared" si="1"/>
        <v>1</v>
      </c>
      <c r="B18" s="27" t="str">
        <f t="shared" si="9"/>
        <v>RulesetImplementationTests\00700-HotelSmall-CECRef\00700-HotelSmall_CZ15_Run03\00700-HotelSmall_CZ15_Run03.cibd</v>
      </c>
      <c r="C18" s="27" t="str">
        <f t="shared" si="2"/>
        <v>RulesetImplementationTests\BatchOut_131003_r1009\00700-HotelSmall_CZ15_Run03.cibd</v>
      </c>
      <c r="D18" s="27" t="str">
        <f t="shared" si="3"/>
        <v>RulesetImplementationTests\BatchOut_131003_r1009\XML\</v>
      </c>
      <c r="E18" s="9" t="str">
        <f t="shared" si="4"/>
        <v>00700-CZ15_Run03</v>
      </c>
      <c r="F18" s="22"/>
      <c r="G18" s="29"/>
      <c r="H18" s="23" t="str">
        <f>IF(F18&gt;1,1,"")</f>
        <v/>
      </c>
      <c r="I18" s="9" t="s">
        <v>11</v>
      </c>
      <c r="J18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18" s="15" t="s">
        <v>1</v>
      </c>
      <c r="L18" s="36">
        <v>1</v>
      </c>
      <c r="M18" s="32" t="str">
        <f t="shared" si="5"/>
        <v>00700-CZ15_Run03</v>
      </c>
      <c r="N18" s="28" t="s">
        <v>67</v>
      </c>
      <c r="O18" s="28" t="str">
        <f t="shared" si="6"/>
        <v>00700-HotelSmall_CZ15_Run03</v>
      </c>
      <c r="P18" s="28">
        <f t="shared" ref="P18:P31" si="16">P17</f>
        <v>1</v>
      </c>
      <c r="Q18" s="28">
        <v>11</v>
      </c>
      <c r="R18" s="28">
        <v>1</v>
      </c>
      <c r="S18" s="28">
        <v>1</v>
      </c>
      <c r="T18" s="28">
        <v>0</v>
      </c>
      <c r="U18" s="28">
        <v>0</v>
      </c>
      <c r="V18" s="28">
        <v>1</v>
      </c>
      <c r="W18" s="36">
        <f t="shared" si="7"/>
        <v>11</v>
      </c>
      <c r="X18" s="36">
        <v>1</v>
      </c>
      <c r="Y18" s="28">
        <f t="shared" ref="Y18:Y31" si="17">Y17</f>
        <v>0</v>
      </c>
      <c r="Z18" s="28">
        <f t="shared" si="11"/>
        <v>1</v>
      </c>
      <c r="AA18" s="28">
        <f t="shared" si="12"/>
        <v>1</v>
      </c>
      <c r="AB18" s="28">
        <f t="shared" si="13"/>
        <v>1</v>
      </c>
      <c r="AC18" s="28">
        <f t="shared" si="14"/>
        <v>1</v>
      </c>
      <c r="AD18" s="28">
        <f t="shared" si="15"/>
        <v>1</v>
      </c>
      <c r="AF18" s="1">
        <f t="shared" si="8"/>
        <v>3</v>
      </c>
    </row>
    <row r="19" spans="1:32" x14ac:dyDescent="0.25">
      <c r="A19" s="39">
        <f t="shared" si="1"/>
        <v>1</v>
      </c>
      <c r="B19" s="27" t="str">
        <f t="shared" si="9"/>
        <v>RulesetImplementationTests\00300-OfficeMedium-CECRef\00300-OfficeMedium_CZ6_Run04\00300-OfficeMedium_CZ6_Run04.cibd</v>
      </c>
      <c r="C19" s="27" t="str">
        <f t="shared" si="2"/>
        <v>RulesetImplementationTests\BatchOut_131003_r1009\00300-OfficeMedium_CZ6_Run04.cibd</v>
      </c>
      <c r="D19" s="27" t="str">
        <f t="shared" si="3"/>
        <v>RulesetImplementationTests\BatchOut_131003_r1009\XML\</v>
      </c>
      <c r="E19" s="9" t="str">
        <f t="shared" si="4"/>
        <v>00300-CZ6_Run04</v>
      </c>
      <c r="F19" s="22"/>
      <c r="G19" s="29"/>
      <c r="H19" s="23"/>
      <c r="I19" s="9" t="s">
        <v>11</v>
      </c>
      <c r="J19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19" s="15" t="s">
        <v>1</v>
      </c>
      <c r="L19" s="36">
        <v>1</v>
      </c>
      <c r="M19" s="32" t="str">
        <f t="shared" si="5"/>
        <v>00300-CZ6_Run04</v>
      </c>
      <c r="N19" s="28" t="s">
        <v>52</v>
      </c>
      <c r="O19" s="28" t="str">
        <f t="shared" si="6"/>
        <v>00300-OfficeMedium_CZ6_Run04</v>
      </c>
      <c r="P19" s="28">
        <f t="shared" si="16"/>
        <v>1</v>
      </c>
      <c r="Q19" s="28">
        <v>11</v>
      </c>
      <c r="R19" s="28">
        <v>1</v>
      </c>
      <c r="S19" s="28">
        <v>1</v>
      </c>
      <c r="T19" s="28">
        <v>0</v>
      </c>
      <c r="U19" s="28">
        <v>0</v>
      </c>
      <c r="V19" s="28">
        <v>1</v>
      </c>
      <c r="W19" s="36">
        <f t="shared" si="7"/>
        <v>11</v>
      </c>
      <c r="X19" s="36">
        <v>1</v>
      </c>
      <c r="Y19" s="28">
        <f t="shared" si="17"/>
        <v>0</v>
      </c>
      <c r="Z19" s="28">
        <f t="shared" si="11"/>
        <v>1</v>
      </c>
      <c r="AA19" s="28">
        <f t="shared" si="12"/>
        <v>1</v>
      </c>
      <c r="AB19" s="28">
        <f t="shared" si="13"/>
        <v>1</v>
      </c>
      <c r="AC19" s="28">
        <f t="shared" si="14"/>
        <v>1</v>
      </c>
      <c r="AD19" s="28">
        <f t="shared" si="15"/>
        <v>1</v>
      </c>
      <c r="AF19" s="1">
        <f t="shared" si="8"/>
        <v>4</v>
      </c>
    </row>
    <row r="20" spans="1:32" x14ac:dyDescent="0.25">
      <c r="A20" s="39">
        <f t="shared" si="1"/>
        <v>1</v>
      </c>
      <c r="B20" s="27" t="str">
        <f t="shared" si="9"/>
        <v>RulesetImplementationTests\00400-OfficeLarge-CECRef\00400-OfficeLarge_CZ6_Run05\00400-OfficeLarge_CZ6_Run05.cibd</v>
      </c>
      <c r="C20" s="27" t="str">
        <f t="shared" si="2"/>
        <v>RulesetImplementationTests\BatchOut_131003_r1009\00400-OfficeLarge_CZ6_Run05.cibd</v>
      </c>
      <c r="D20" s="27" t="str">
        <f t="shared" si="3"/>
        <v>RulesetImplementationTests\BatchOut_131003_r1009\XML\</v>
      </c>
      <c r="E20" s="9" t="str">
        <f t="shared" si="4"/>
        <v>00400-CZ6_Run05</v>
      </c>
      <c r="F20" s="22"/>
      <c r="G20" s="29"/>
      <c r="H20" s="23"/>
      <c r="I20" s="9" t="s">
        <v>11</v>
      </c>
      <c r="J20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0" s="15" t="s">
        <v>1</v>
      </c>
      <c r="L20" s="36">
        <v>1</v>
      </c>
      <c r="M20" s="32" t="str">
        <f t="shared" si="5"/>
        <v>00400-CZ6_Run05</v>
      </c>
      <c r="N20" s="28" t="s">
        <v>63</v>
      </c>
      <c r="O20" s="28" t="str">
        <f t="shared" si="6"/>
        <v>00400-OfficeLarge_CZ6_Run05</v>
      </c>
      <c r="P20" s="28">
        <f t="shared" si="16"/>
        <v>1</v>
      </c>
      <c r="Q20" s="28">
        <v>11</v>
      </c>
      <c r="R20" s="28">
        <v>1</v>
      </c>
      <c r="S20" s="28">
        <v>1</v>
      </c>
      <c r="T20" s="28">
        <v>0</v>
      </c>
      <c r="U20" s="28">
        <v>0</v>
      </c>
      <c r="V20" s="28">
        <v>1</v>
      </c>
      <c r="W20" s="36">
        <f t="shared" si="7"/>
        <v>11</v>
      </c>
      <c r="X20" s="36">
        <v>1</v>
      </c>
      <c r="Y20" s="28">
        <f t="shared" si="17"/>
        <v>0</v>
      </c>
      <c r="Z20" s="28">
        <f t="shared" si="11"/>
        <v>1</v>
      </c>
      <c r="AA20" s="28">
        <f t="shared" si="12"/>
        <v>1</v>
      </c>
      <c r="AB20" s="28">
        <f t="shared" si="13"/>
        <v>1</v>
      </c>
      <c r="AC20" s="28">
        <f t="shared" si="14"/>
        <v>1</v>
      </c>
      <c r="AD20" s="28">
        <f t="shared" si="15"/>
        <v>1</v>
      </c>
      <c r="AF20" s="1">
        <f t="shared" si="8"/>
        <v>5</v>
      </c>
    </row>
    <row r="21" spans="1:32" x14ac:dyDescent="0.25">
      <c r="A21" s="39">
        <f t="shared" si="1"/>
        <v>1</v>
      </c>
      <c r="B21" s="27" t="str">
        <f t="shared" si="9"/>
        <v>RulesetImplementationTests\00400-OfficeLarge-CECRef\00400-OfficeLarge_CZ6_Run06\00400-OfficeLarge_CZ6_Run06.cibd</v>
      </c>
      <c r="C21" s="27" t="str">
        <f t="shared" si="2"/>
        <v>RulesetImplementationTests\BatchOut_131003_r1009\00400-OfficeLarge_CZ6_Run06.cibd</v>
      </c>
      <c r="D21" s="27" t="str">
        <f t="shared" si="3"/>
        <v>RulesetImplementationTests\BatchOut_131003_r1009\XML\</v>
      </c>
      <c r="E21" s="9" t="str">
        <f t="shared" si="4"/>
        <v>00400-CZ6_Run06</v>
      </c>
      <c r="F21" s="22"/>
      <c r="G21" s="29"/>
      <c r="H21" s="23" t="str">
        <f>IF(F21&gt;1,1,"")</f>
        <v/>
      </c>
      <c r="I21" s="9" t="s">
        <v>11</v>
      </c>
      <c r="J21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1" s="15" t="s">
        <v>1</v>
      </c>
      <c r="L21" s="36">
        <v>1</v>
      </c>
      <c r="M21" s="32" t="str">
        <f t="shared" si="5"/>
        <v>00400-CZ6_Run06</v>
      </c>
      <c r="N21" s="28" t="s">
        <v>64</v>
      </c>
      <c r="O21" s="28" t="str">
        <f t="shared" si="6"/>
        <v>00400-OfficeLarge_CZ6_Run06</v>
      </c>
      <c r="P21" s="28">
        <f t="shared" si="16"/>
        <v>1</v>
      </c>
      <c r="Q21" s="28">
        <v>11</v>
      </c>
      <c r="R21" s="28">
        <v>1</v>
      </c>
      <c r="S21" s="28">
        <v>1</v>
      </c>
      <c r="T21" s="28">
        <v>0</v>
      </c>
      <c r="U21" s="28">
        <v>0</v>
      </c>
      <c r="V21" s="28">
        <v>1</v>
      </c>
      <c r="W21" s="36">
        <f t="shared" si="7"/>
        <v>11</v>
      </c>
      <c r="X21" s="36">
        <v>1</v>
      </c>
      <c r="Y21" s="28">
        <f t="shared" si="17"/>
        <v>0</v>
      </c>
      <c r="Z21" s="28">
        <f t="shared" si="11"/>
        <v>1</v>
      </c>
      <c r="AA21" s="28">
        <f t="shared" si="12"/>
        <v>1</v>
      </c>
      <c r="AB21" s="28">
        <f t="shared" si="13"/>
        <v>1</v>
      </c>
      <c r="AC21" s="28">
        <f t="shared" si="14"/>
        <v>1</v>
      </c>
      <c r="AD21" s="28">
        <f t="shared" si="15"/>
        <v>1</v>
      </c>
      <c r="AF21" s="1">
        <f t="shared" si="8"/>
        <v>6</v>
      </c>
    </row>
    <row r="22" spans="1:32" x14ac:dyDescent="0.25">
      <c r="A22" s="39">
        <f t="shared" si="1"/>
        <v>0</v>
      </c>
      <c r="B22" s="27" t="str">
        <f t="shared" si="9"/>
        <v>RulesetImplementationTests\00300-OfficeMedium-CECRef\00300-OfficeMedium_CZ6_Run10\00300-OfficeMedium_CZ6_Run10.cibd</v>
      </c>
      <c r="C22" s="27" t="str">
        <f t="shared" si="2"/>
        <v>RulesetImplementationTests\BatchOut_131003_r1009\00300-OfficeMedium_CZ6_Run10.cibd</v>
      </c>
      <c r="D22" s="27" t="str">
        <f t="shared" si="3"/>
        <v>RulesetImplementationTests\BatchOut_131003_r1009\XML\</v>
      </c>
      <c r="E22" s="9" t="str">
        <f t="shared" si="4"/>
        <v>00300-CZ6_Run10</v>
      </c>
      <c r="F22" s="22"/>
      <c r="G22" s="29"/>
      <c r="H22" s="23"/>
      <c r="I22" s="9" t="s">
        <v>11</v>
      </c>
      <c r="J22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2" s="15" t="s">
        <v>1</v>
      </c>
      <c r="L22" s="36">
        <v>0</v>
      </c>
      <c r="M22" s="32" t="str">
        <f t="shared" si="5"/>
        <v>00300-CZ6_Run10</v>
      </c>
      <c r="N22" s="28" t="s">
        <v>58</v>
      </c>
      <c r="O22" s="28" t="str">
        <f t="shared" si="6"/>
        <v>00300-OfficeMedium_CZ6_Run10</v>
      </c>
      <c r="P22" s="28">
        <f t="shared" si="16"/>
        <v>1</v>
      </c>
      <c r="Q22" s="28">
        <v>11</v>
      </c>
      <c r="R22" s="28">
        <v>1</v>
      </c>
      <c r="S22" s="28">
        <v>1</v>
      </c>
      <c r="T22" s="28">
        <v>0</v>
      </c>
      <c r="U22" s="28">
        <v>0</v>
      </c>
      <c r="V22" s="28">
        <v>1</v>
      </c>
      <c r="W22" s="36">
        <f t="shared" si="7"/>
        <v>11</v>
      </c>
      <c r="X22" s="36">
        <v>1</v>
      </c>
      <c r="Y22" s="28">
        <f t="shared" si="17"/>
        <v>0</v>
      </c>
      <c r="Z22" s="28">
        <f t="shared" si="11"/>
        <v>1</v>
      </c>
      <c r="AA22" s="28">
        <f t="shared" si="12"/>
        <v>1</v>
      </c>
      <c r="AB22" s="28">
        <f t="shared" si="13"/>
        <v>1</v>
      </c>
      <c r="AC22" s="28">
        <f t="shared" si="14"/>
        <v>1</v>
      </c>
      <c r="AD22" s="28">
        <f t="shared" si="15"/>
        <v>1</v>
      </c>
      <c r="AF22" s="1">
        <f t="shared" si="8"/>
        <v>10</v>
      </c>
    </row>
    <row r="23" spans="1:32" x14ac:dyDescent="0.25">
      <c r="A23" s="39">
        <f t="shared" si="1"/>
        <v>1</v>
      </c>
      <c r="B23" s="27" t="str">
        <f t="shared" si="9"/>
        <v>RulesetImplementationTests\00400-OfficeLarge-CECRef\00400-OfficeLarge_CZ6_Run11\00400-OfficeLarge_CZ6_Run11.cibd</v>
      </c>
      <c r="C23" s="27" t="str">
        <f t="shared" si="2"/>
        <v>RulesetImplementationTests\BatchOut_131003_r1009\00400-OfficeLarge_CZ6_Run11.cibd</v>
      </c>
      <c r="D23" s="27" t="str">
        <f t="shared" si="3"/>
        <v>RulesetImplementationTests\BatchOut_131003_r1009\XML\</v>
      </c>
      <c r="E23" s="9" t="str">
        <f t="shared" si="4"/>
        <v>00400-CZ6_Run11</v>
      </c>
      <c r="F23" s="22"/>
      <c r="G23" s="29"/>
      <c r="H23" s="23" t="str">
        <f>IF(F23&gt;1,1,"")</f>
        <v/>
      </c>
      <c r="I23" s="9" t="s">
        <v>11</v>
      </c>
      <c r="J23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3" s="15" t="s">
        <v>1</v>
      </c>
      <c r="L23" s="36">
        <v>1</v>
      </c>
      <c r="M23" s="32" t="str">
        <f t="shared" si="5"/>
        <v>00400-CZ6_Run11</v>
      </c>
      <c r="N23" s="28" t="s">
        <v>65</v>
      </c>
      <c r="O23" s="28" t="str">
        <f t="shared" si="6"/>
        <v>00400-OfficeLarge_CZ6_Run11</v>
      </c>
      <c r="P23" s="28">
        <f t="shared" si="16"/>
        <v>1</v>
      </c>
      <c r="Q23" s="28">
        <v>11</v>
      </c>
      <c r="R23" s="28">
        <v>1</v>
      </c>
      <c r="S23" s="28">
        <v>1</v>
      </c>
      <c r="T23" s="28">
        <v>0</v>
      </c>
      <c r="U23" s="28">
        <v>0</v>
      </c>
      <c r="V23" s="28">
        <v>1</v>
      </c>
      <c r="W23" s="36">
        <f t="shared" si="7"/>
        <v>11</v>
      </c>
      <c r="X23" s="36">
        <v>1</v>
      </c>
      <c r="Y23" s="28">
        <f t="shared" si="17"/>
        <v>0</v>
      </c>
      <c r="Z23" s="28">
        <f t="shared" si="11"/>
        <v>1</v>
      </c>
      <c r="AA23" s="28">
        <f t="shared" si="12"/>
        <v>1</v>
      </c>
      <c r="AB23" s="28">
        <f t="shared" si="13"/>
        <v>1</v>
      </c>
      <c r="AC23" s="28">
        <f t="shared" si="14"/>
        <v>1</v>
      </c>
      <c r="AD23" s="28">
        <f t="shared" si="15"/>
        <v>1</v>
      </c>
      <c r="AF23" s="1">
        <f t="shared" si="8"/>
        <v>11</v>
      </c>
    </row>
    <row r="24" spans="1:32" x14ac:dyDescent="0.25">
      <c r="A24" s="39">
        <f t="shared" si="1"/>
        <v>1</v>
      </c>
      <c r="B24" s="27" t="str">
        <f t="shared" si="9"/>
        <v>RulesetImplementationTests\00300-OfficeMedium-CECRef\00300-OfficeMedium_CZ6_Run12\00300-OfficeMedium_CZ6_Run12.cibd</v>
      </c>
      <c r="C24" s="27" t="str">
        <f t="shared" si="2"/>
        <v>RulesetImplementationTests\BatchOut_131003_r1009\00300-OfficeMedium_CZ6_Run12.cibd</v>
      </c>
      <c r="D24" s="27" t="str">
        <f t="shared" si="3"/>
        <v>RulesetImplementationTests\BatchOut_131003_r1009\XML\</v>
      </c>
      <c r="E24" s="9" t="str">
        <f t="shared" si="4"/>
        <v>00300-CZ6_Run12</v>
      </c>
      <c r="F24" s="22"/>
      <c r="G24" s="29"/>
      <c r="H24" s="23"/>
      <c r="I24" s="9" t="s">
        <v>11</v>
      </c>
      <c r="J24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4" s="15" t="s">
        <v>1</v>
      </c>
      <c r="L24" s="36">
        <v>1</v>
      </c>
      <c r="M24" s="32" t="str">
        <f t="shared" si="5"/>
        <v>00300-CZ6_Run12</v>
      </c>
      <c r="N24" s="28" t="s">
        <v>59</v>
      </c>
      <c r="O24" s="28" t="str">
        <f t="shared" si="6"/>
        <v>00300-OfficeMedium_CZ6_Run12</v>
      </c>
      <c r="P24" s="28">
        <f t="shared" si="16"/>
        <v>1</v>
      </c>
      <c r="Q24" s="28">
        <v>11</v>
      </c>
      <c r="R24" s="28">
        <v>1</v>
      </c>
      <c r="S24" s="28">
        <v>1</v>
      </c>
      <c r="T24" s="28">
        <v>0</v>
      </c>
      <c r="U24" s="28">
        <v>0</v>
      </c>
      <c r="V24" s="28">
        <v>1</v>
      </c>
      <c r="W24" s="36">
        <f t="shared" si="7"/>
        <v>11</v>
      </c>
      <c r="X24" s="36">
        <v>1</v>
      </c>
      <c r="Y24" s="28">
        <f t="shared" si="17"/>
        <v>0</v>
      </c>
      <c r="Z24" s="28">
        <f t="shared" si="11"/>
        <v>1</v>
      </c>
      <c r="AA24" s="28">
        <f t="shared" si="12"/>
        <v>1</v>
      </c>
      <c r="AB24" s="28">
        <f t="shared" si="13"/>
        <v>1</v>
      </c>
      <c r="AC24" s="28">
        <f t="shared" si="14"/>
        <v>1</v>
      </c>
      <c r="AD24" s="28">
        <f t="shared" si="15"/>
        <v>1</v>
      </c>
      <c r="AF24" s="1">
        <f t="shared" si="8"/>
        <v>12</v>
      </c>
    </row>
    <row r="25" spans="1:32" x14ac:dyDescent="0.25">
      <c r="A25" s="39">
        <f t="shared" si="1"/>
        <v>1</v>
      </c>
      <c r="B25" s="27" t="str">
        <f t="shared" si="9"/>
        <v>RulesetImplementationTests\00300-OfficeMedium-CECRef\00300-OfficeMedium_CZ6_Run13\00300-OfficeMedium_CZ6_Run13.cibd</v>
      </c>
      <c r="C25" s="27" t="str">
        <f t="shared" si="2"/>
        <v>RulesetImplementationTests\BatchOut_131003_r1009\00300-OfficeMedium_CZ6_Run13.cibd</v>
      </c>
      <c r="D25" s="27" t="str">
        <f t="shared" si="3"/>
        <v>RulesetImplementationTests\BatchOut_131003_r1009\XML\</v>
      </c>
      <c r="E25" s="9" t="str">
        <f t="shared" si="4"/>
        <v>00300-CZ6_Run13</v>
      </c>
      <c r="F25" s="22"/>
      <c r="G25" s="29"/>
      <c r="H25" s="23"/>
      <c r="I25" s="9" t="s">
        <v>11</v>
      </c>
      <c r="J25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5" s="15" t="s">
        <v>1</v>
      </c>
      <c r="L25" s="36">
        <v>1</v>
      </c>
      <c r="M25" s="32" t="str">
        <f t="shared" si="5"/>
        <v>00300-CZ6_Run13</v>
      </c>
      <c r="N25" s="28" t="s">
        <v>60</v>
      </c>
      <c r="O25" s="28" t="str">
        <f t="shared" si="6"/>
        <v>00300-OfficeMedium_CZ6_Run13</v>
      </c>
      <c r="P25" s="28">
        <f t="shared" si="16"/>
        <v>1</v>
      </c>
      <c r="Q25" s="28">
        <v>11</v>
      </c>
      <c r="R25" s="28">
        <v>1</v>
      </c>
      <c r="S25" s="28">
        <v>1</v>
      </c>
      <c r="T25" s="28">
        <v>0</v>
      </c>
      <c r="U25" s="28">
        <v>0</v>
      </c>
      <c r="V25" s="28">
        <v>1</v>
      </c>
      <c r="W25" s="36">
        <f t="shared" si="7"/>
        <v>11</v>
      </c>
      <c r="X25" s="36">
        <v>1</v>
      </c>
      <c r="Y25" s="28">
        <f t="shared" si="17"/>
        <v>0</v>
      </c>
      <c r="Z25" s="28">
        <f t="shared" si="11"/>
        <v>1</v>
      </c>
      <c r="AA25" s="28">
        <f t="shared" si="12"/>
        <v>1</v>
      </c>
      <c r="AB25" s="28">
        <f t="shared" si="13"/>
        <v>1</v>
      </c>
      <c r="AC25" s="28">
        <f t="shared" si="14"/>
        <v>1</v>
      </c>
      <c r="AD25" s="28">
        <f t="shared" si="15"/>
        <v>1</v>
      </c>
      <c r="AF25" s="1">
        <f t="shared" si="8"/>
        <v>13</v>
      </c>
    </row>
    <row r="26" spans="1:32" x14ac:dyDescent="0.25">
      <c r="A26" s="39">
        <f t="shared" si="1"/>
        <v>1</v>
      </c>
      <c r="B26" s="27" t="str">
        <f t="shared" si="9"/>
        <v>RulesetImplementationTests\00200-OfficeSmall-CECRef\00200-OfficeSmall_CZ6_Run14\00200-OfficeSmall_CZ6_Run14.cibd</v>
      </c>
      <c r="C26" s="27" t="str">
        <f t="shared" si="2"/>
        <v>RulesetImplementationTests\BatchOut_131003_r1009\00200-OfficeSmall_CZ6_Run14.cibd</v>
      </c>
      <c r="D26" s="27" t="str">
        <f t="shared" si="3"/>
        <v>RulesetImplementationTests\BatchOut_131003_r1009\XML\</v>
      </c>
      <c r="E26" s="9" t="str">
        <f t="shared" si="4"/>
        <v>00200-CZ6_Run14</v>
      </c>
      <c r="F26" s="22"/>
      <c r="G26" s="29"/>
      <c r="H26" s="23" t="str">
        <f>IF(F26&gt;1,1,"")</f>
        <v/>
      </c>
      <c r="I26" s="9" t="s">
        <v>11</v>
      </c>
      <c r="J26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6" s="15" t="s">
        <v>1</v>
      </c>
      <c r="L26" s="36">
        <v>1</v>
      </c>
      <c r="M26" s="32" t="str">
        <f t="shared" si="5"/>
        <v>00200-CZ6_Run14</v>
      </c>
      <c r="N26" s="28" t="s">
        <v>56</v>
      </c>
      <c r="O26" s="28" t="str">
        <f t="shared" si="6"/>
        <v>00200-OfficeSmall_CZ6_Run14</v>
      </c>
      <c r="P26" s="28">
        <f t="shared" si="16"/>
        <v>1</v>
      </c>
      <c r="Q26" s="28">
        <v>11</v>
      </c>
      <c r="R26" s="28">
        <v>1</v>
      </c>
      <c r="S26" s="28">
        <v>1</v>
      </c>
      <c r="T26" s="28">
        <v>0</v>
      </c>
      <c r="U26" s="28">
        <v>0</v>
      </c>
      <c r="V26" s="28">
        <v>1</v>
      </c>
      <c r="W26" s="36">
        <f t="shared" si="7"/>
        <v>11</v>
      </c>
      <c r="X26" s="36">
        <v>1</v>
      </c>
      <c r="Y26" s="28">
        <f t="shared" si="17"/>
        <v>0</v>
      </c>
      <c r="Z26" s="28">
        <f t="shared" si="11"/>
        <v>1</v>
      </c>
      <c r="AA26" s="28">
        <f t="shared" si="12"/>
        <v>1</v>
      </c>
      <c r="AB26" s="28">
        <f t="shared" si="13"/>
        <v>1</v>
      </c>
      <c r="AC26" s="28">
        <f t="shared" si="14"/>
        <v>1</v>
      </c>
      <c r="AD26" s="28">
        <f t="shared" si="15"/>
        <v>1</v>
      </c>
      <c r="AF26" s="1">
        <f t="shared" si="8"/>
        <v>14</v>
      </c>
    </row>
    <row r="27" spans="1:32" x14ac:dyDescent="0.25">
      <c r="A27" s="39">
        <f t="shared" si="1"/>
        <v>0</v>
      </c>
      <c r="B27" s="27" t="str">
        <f t="shared" si="9"/>
        <v>RulesetImplementationTests\00400-OfficeLarge-CECRef\00400-OfficeLarge_CZ6_Run17\00400-OfficeLarge_CZ6_Run17.cibd</v>
      </c>
      <c r="C27" s="27" t="str">
        <f t="shared" si="2"/>
        <v>RulesetImplementationTests\BatchOut_131003_r1009\00400-OfficeLarge_CZ6_Run17.cibd</v>
      </c>
      <c r="D27" s="27" t="str">
        <f t="shared" si="3"/>
        <v>RulesetImplementationTests\BatchOut_131003_r1009\XML\</v>
      </c>
      <c r="E27" s="9" t="str">
        <f t="shared" si="4"/>
        <v>00400-CZ6_Run17</v>
      </c>
      <c r="F27" s="22"/>
      <c r="G27" s="29"/>
      <c r="H27" s="23" t="str">
        <f>IF(F27&gt;1,1,"")</f>
        <v/>
      </c>
      <c r="I27" s="9" t="s">
        <v>11</v>
      </c>
      <c r="J27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7" s="15" t="s">
        <v>1</v>
      </c>
      <c r="L27" s="36">
        <v>0</v>
      </c>
      <c r="M27" s="32" t="str">
        <f t="shared" si="5"/>
        <v>00400-CZ6_Run17</v>
      </c>
      <c r="N27" s="28" t="s">
        <v>66</v>
      </c>
      <c r="O27" s="28" t="str">
        <f t="shared" si="6"/>
        <v>00400-OfficeLarge_CZ6_Run17</v>
      </c>
      <c r="P27" s="28">
        <f t="shared" si="16"/>
        <v>1</v>
      </c>
      <c r="Q27" s="28">
        <v>11</v>
      </c>
      <c r="R27" s="28">
        <v>1</v>
      </c>
      <c r="S27" s="28">
        <v>1</v>
      </c>
      <c r="T27" s="28">
        <v>0</v>
      </c>
      <c r="U27" s="28">
        <v>0</v>
      </c>
      <c r="V27" s="28">
        <v>1</v>
      </c>
      <c r="W27" s="36">
        <f t="shared" si="7"/>
        <v>11</v>
      </c>
      <c r="X27" s="36">
        <v>1</v>
      </c>
      <c r="Y27" s="28">
        <f t="shared" si="17"/>
        <v>0</v>
      </c>
      <c r="Z27" s="28">
        <f t="shared" si="11"/>
        <v>1</v>
      </c>
      <c r="AA27" s="28">
        <f t="shared" si="12"/>
        <v>1</v>
      </c>
      <c r="AB27" s="28">
        <f t="shared" si="13"/>
        <v>1</v>
      </c>
      <c r="AC27" s="28">
        <f t="shared" si="14"/>
        <v>1</v>
      </c>
      <c r="AD27" s="28">
        <f t="shared" si="15"/>
        <v>1</v>
      </c>
      <c r="AF27" s="1">
        <f t="shared" si="8"/>
        <v>17</v>
      </c>
    </row>
    <row r="28" spans="1:32" x14ac:dyDescent="0.25">
      <c r="A28" s="39">
        <f t="shared" si="1"/>
        <v>0</v>
      </c>
      <c r="B28" s="27" t="str">
        <f t="shared" si="9"/>
        <v>RulesetImplementationTests\00200-OfficeSmall-CECRef\00200-OfficeSmall_CZ6_Run18\00200-OfficeSmall_CZ6_Run18.cibd</v>
      </c>
      <c r="C28" s="27" t="str">
        <f t="shared" si="2"/>
        <v>RulesetImplementationTests\BatchOut_131003_r1009\00200-OfficeSmall_CZ6_Run18.cibd</v>
      </c>
      <c r="D28" s="27" t="str">
        <f t="shared" si="3"/>
        <v>RulesetImplementationTests\BatchOut_131003_r1009\XML\</v>
      </c>
      <c r="E28" s="9" t="str">
        <f t="shared" si="4"/>
        <v>00200-CZ6_Run18</v>
      </c>
      <c r="F28" s="22"/>
      <c r="G28" s="29"/>
      <c r="H28" s="23" t="str">
        <f>IF(F28&gt;1,1,"")</f>
        <v/>
      </c>
      <c r="I28" s="9" t="s">
        <v>11</v>
      </c>
      <c r="J28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8" s="15" t="s">
        <v>1</v>
      </c>
      <c r="L28" s="36">
        <v>0</v>
      </c>
      <c r="M28" s="32" t="str">
        <f t="shared" si="5"/>
        <v>00200-CZ6_Run18</v>
      </c>
      <c r="N28" s="28" t="s">
        <v>57</v>
      </c>
      <c r="O28" s="28" t="str">
        <f t="shared" si="6"/>
        <v>00200-OfficeSmall_CZ6_Run18</v>
      </c>
      <c r="P28" s="28">
        <f t="shared" si="16"/>
        <v>1</v>
      </c>
      <c r="Q28" s="28">
        <v>11</v>
      </c>
      <c r="R28" s="28">
        <v>1</v>
      </c>
      <c r="S28" s="28">
        <v>1</v>
      </c>
      <c r="T28" s="28">
        <v>0</v>
      </c>
      <c r="U28" s="28">
        <v>0</v>
      </c>
      <c r="V28" s="28">
        <v>1</v>
      </c>
      <c r="W28" s="36">
        <f t="shared" si="7"/>
        <v>11</v>
      </c>
      <c r="X28" s="36">
        <v>1</v>
      </c>
      <c r="Y28" s="28">
        <f t="shared" si="17"/>
        <v>0</v>
      </c>
      <c r="Z28" s="28">
        <f t="shared" si="11"/>
        <v>1</v>
      </c>
      <c r="AA28" s="28">
        <f t="shared" si="12"/>
        <v>1</v>
      </c>
      <c r="AB28" s="28">
        <f t="shared" si="13"/>
        <v>1</v>
      </c>
      <c r="AC28" s="28">
        <f t="shared" si="14"/>
        <v>1</v>
      </c>
      <c r="AD28" s="28">
        <f t="shared" si="15"/>
        <v>1</v>
      </c>
      <c r="AF28" s="1">
        <f t="shared" si="8"/>
        <v>18</v>
      </c>
    </row>
    <row r="29" spans="1:32" x14ac:dyDescent="0.25">
      <c r="A29" s="39">
        <f t="shared" si="1"/>
        <v>0</v>
      </c>
      <c r="B29" s="27" t="str">
        <f t="shared" si="9"/>
        <v>RulesetImplementationTests\00300-OfficeMedium-CECRef\00300-OfficeMedium_CZ6_Run19\00300-OfficeMedium_CZ6_Run19.cibd</v>
      </c>
      <c r="C29" s="27" t="str">
        <f t="shared" si="2"/>
        <v>RulesetImplementationTests\BatchOut_131003_r1009\00300-OfficeMedium_CZ6_Run19.cibd</v>
      </c>
      <c r="D29" s="27" t="str">
        <f t="shared" si="3"/>
        <v>RulesetImplementationTests\BatchOut_131003_r1009\XML\</v>
      </c>
      <c r="E29" s="9" t="str">
        <f t="shared" si="4"/>
        <v>00300-CZ6_Run19</v>
      </c>
      <c r="F29" s="22"/>
      <c r="G29" s="29"/>
      <c r="H29" s="23"/>
      <c r="I29" s="9" t="s">
        <v>11</v>
      </c>
      <c r="J29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9" s="15" t="s">
        <v>1</v>
      </c>
      <c r="L29" s="36">
        <v>0</v>
      </c>
      <c r="M29" s="32" t="str">
        <f t="shared" si="5"/>
        <v>00300-CZ6_Run19</v>
      </c>
      <c r="N29" s="28" t="s">
        <v>61</v>
      </c>
      <c r="O29" s="28" t="str">
        <f t="shared" si="6"/>
        <v>00300-OfficeMedium_CZ6_Run19</v>
      </c>
      <c r="P29" s="28">
        <f t="shared" si="16"/>
        <v>1</v>
      </c>
      <c r="Q29" s="28">
        <v>11</v>
      </c>
      <c r="R29" s="28">
        <v>1</v>
      </c>
      <c r="S29" s="28">
        <v>1</v>
      </c>
      <c r="T29" s="28">
        <v>0</v>
      </c>
      <c r="U29" s="28">
        <v>0</v>
      </c>
      <c r="V29" s="28">
        <v>1</v>
      </c>
      <c r="W29" s="36">
        <f t="shared" si="7"/>
        <v>11</v>
      </c>
      <c r="X29" s="36">
        <v>1</v>
      </c>
      <c r="Y29" s="28">
        <f t="shared" si="17"/>
        <v>0</v>
      </c>
      <c r="Z29" s="28">
        <f t="shared" si="11"/>
        <v>1</v>
      </c>
      <c r="AA29" s="28">
        <f t="shared" si="12"/>
        <v>1</v>
      </c>
      <c r="AB29" s="28">
        <f t="shared" si="13"/>
        <v>1</v>
      </c>
      <c r="AC29" s="28">
        <f t="shared" si="14"/>
        <v>1</v>
      </c>
      <c r="AD29" s="28">
        <f t="shared" si="15"/>
        <v>1</v>
      </c>
      <c r="AF29" s="1">
        <f t="shared" si="8"/>
        <v>19</v>
      </c>
    </row>
    <row r="30" spans="1:32" x14ac:dyDescent="0.25">
      <c r="A30" s="39">
        <f t="shared" si="1"/>
        <v>0</v>
      </c>
      <c r="B30" s="27" t="str">
        <f t="shared" si="9"/>
        <v>RulesetImplementationTests\00700-HotelSmall-CECRef\00700-HotelSmall_CZ12_Run22\00700-HotelSmall_CZ12_Run22.cibd</v>
      </c>
      <c r="C30" s="27" t="str">
        <f t="shared" si="2"/>
        <v>RulesetImplementationTests\BatchOut_131003_r1009\00700-HotelSmall_CZ12_Run22.cibd</v>
      </c>
      <c r="D30" s="27" t="str">
        <f t="shared" si="3"/>
        <v>RulesetImplementationTests\BatchOut_131003_r1009\XML\</v>
      </c>
      <c r="E30" s="9" t="str">
        <f t="shared" si="4"/>
        <v>00700-CZ12_Run22</v>
      </c>
      <c r="F30" s="22"/>
      <c r="G30" s="29"/>
      <c r="H30" s="23"/>
      <c r="I30" s="9" t="s">
        <v>11</v>
      </c>
      <c r="J30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30" s="15" t="s">
        <v>1</v>
      </c>
      <c r="L30" s="36">
        <v>0</v>
      </c>
      <c r="M30" s="32" t="str">
        <f t="shared" si="5"/>
        <v>00700-CZ12_Run22</v>
      </c>
      <c r="N30" s="28" t="s">
        <v>68</v>
      </c>
      <c r="O30" s="28" t="str">
        <f t="shared" si="6"/>
        <v>00700-HotelSmall_CZ12_Run22</v>
      </c>
      <c r="P30" s="28">
        <f t="shared" si="16"/>
        <v>1</v>
      </c>
      <c r="Q30" s="28">
        <v>11</v>
      </c>
      <c r="R30" s="28">
        <v>1</v>
      </c>
      <c r="S30" s="28">
        <v>1</v>
      </c>
      <c r="T30" s="28">
        <v>0</v>
      </c>
      <c r="U30" s="28">
        <v>0</v>
      </c>
      <c r="V30" s="28">
        <v>1</v>
      </c>
      <c r="W30" s="36">
        <f t="shared" si="7"/>
        <v>11</v>
      </c>
      <c r="X30" s="36">
        <v>1</v>
      </c>
      <c r="Y30" s="28">
        <f t="shared" si="17"/>
        <v>0</v>
      </c>
      <c r="Z30" s="28">
        <f t="shared" si="11"/>
        <v>1</v>
      </c>
      <c r="AA30" s="28">
        <f t="shared" si="12"/>
        <v>1</v>
      </c>
      <c r="AB30" s="28">
        <f t="shared" si="13"/>
        <v>1</v>
      </c>
      <c r="AC30" s="28">
        <f t="shared" si="14"/>
        <v>1</v>
      </c>
      <c r="AD30" s="28">
        <f t="shared" si="15"/>
        <v>1</v>
      </c>
      <c r="AF30" s="1">
        <f t="shared" si="8"/>
        <v>22</v>
      </c>
    </row>
    <row r="31" spans="1:32" x14ac:dyDescent="0.25">
      <c r="A31" s="39">
        <f t="shared" si="1"/>
        <v>0</v>
      </c>
      <c r="B31" s="27" t="str">
        <f t="shared" si="9"/>
        <v>RulesetImplementationTests\00300-OfficeMedium-CECRef\00300-OfficeMedium_CZ6_Run23\00300-OfficeMedium_CZ6_Run23.cibd</v>
      </c>
      <c r="C31" s="27" t="str">
        <f t="shared" si="2"/>
        <v>RulesetImplementationTests\BatchOut_131003_r1009\00300-OfficeMedium_CZ6_Run23.cibd</v>
      </c>
      <c r="D31" s="27" t="str">
        <f t="shared" si="3"/>
        <v>RulesetImplementationTests\BatchOut_131003_r1009\XML\</v>
      </c>
      <c r="E31" s="9" t="str">
        <f t="shared" si="4"/>
        <v>00300-CZ6_Run23</v>
      </c>
      <c r="F31" s="22"/>
      <c r="G31" s="29"/>
      <c r="H31" s="23"/>
      <c r="I31" s="9" t="s">
        <v>11</v>
      </c>
      <c r="J31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31" s="15" t="s">
        <v>1</v>
      </c>
      <c r="L31" s="36">
        <v>0</v>
      </c>
      <c r="M31" s="32" t="str">
        <f t="shared" si="5"/>
        <v>00300-CZ6_Run23</v>
      </c>
      <c r="N31" s="28" t="s">
        <v>62</v>
      </c>
      <c r="O31" s="28" t="str">
        <f t="shared" si="6"/>
        <v>00300-OfficeMedium_CZ6_Run23</v>
      </c>
      <c r="P31" s="28">
        <f t="shared" si="16"/>
        <v>1</v>
      </c>
      <c r="Q31" s="28">
        <v>11</v>
      </c>
      <c r="R31" s="28">
        <v>1</v>
      </c>
      <c r="S31" s="28">
        <v>1</v>
      </c>
      <c r="T31" s="28">
        <v>0</v>
      </c>
      <c r="U31" s="28">
        <v>0</v>
      </c>
      <c r="V31" s="28">
        <v>1</v>
      </c>
      <c r="W31" s="36">
        <f t="shared" si="7"/>
        <v>11</v>
      </c>
      <c r="X31" s="36">
        <v>1</v>
      </c>
      <c r="Y31" s="28">
        <f t="shared" si="17"/>
        <v>0</v>
      </c>
      <c r="Z31" s="28">
        <f t="shared" si="11"/>
        <v>1</v>
      </c>
      <c r="AA31" s="28">
        <f t="shared" si="12"/>
        <v>1</v>
      </c>
      <c r="AB31" s="28">
        <f t="shared" si="13"/>
        <v>1</v>
      </c>
      <c r="AC31" s="28">
        <f t="shared" si="14"/>
        <v>1</v>
      </c>
      <c r="AD31" s="28">
        <f t="shared" si="15"/>
        <v>1</v>
      </c>
      <c r="AF31" s="1">
        <f t="shared" si="8"/>
        <v>23</v>
      </c>
    </row>
    <row r="32" spans="1:32" x14ac:dyDescent="0.25">
      <c r="A32" s="10">
        <v>-1</v>
      </c>
      <c r="B32" s="6"/>
      <c r="C32" s="6"/>
      <c r="D32" s="6"/>
      <c r="E32" s="6"/>
      <c r="F32" s="6"/>
      <c r="G32" s="6"/>
      <c r="H32" s="6"/>
      <c r="I32" s="6"/>
      <c r="J32" s="6"/>
    </row>
  </sheetData>
  <sortState ref="A16:AF31">
    <sortCondition ref="AF16:AF31"/>
  </sortState>
  <mergeCells count="2">
    <mergeCell ref="Y14:AA14"/>
    <mergeCell ref="AB14:AD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"/>
  <sheetViews>
    <sheetView topLeftCell="L1" zoomScale="70" zoomScaleNormal="70" workbookViewId="0">
      <selection activeCell="M10" sqref="M10"/>
    </sheetView>
  </sheetViews>
  <sheetFormatPr defaultRowHeight="15" outlineLevelCol="1" x14ac:dyDescent="0.25"/>
  <cols>
    <col min="1" max="1" width="9.140625" style="1" customWidth="1"/>
    <col min="2" max="2" width="123.140625" style="1" customWidth="1" outlineLevel="1"/>
    <col min="3" max="3" width="83.140625" style="1" customWidth="1" outlineLevel="1"/>
    <col min="4" max="4" width="74" style="1" customWidth="1" outlineLevel="1"/>
    <col min="5" max="5" width="23.7109375" style="1" customWidth="1" outlineLevel="1"/>
    <col min="6" max="8" width="8.7109375" style="1" customWidth="1" outlineLevel="1"/>
    <col min="9" max="9" width="11.42578125" style="1" customWidth="1" outlineLevel="1"/>
    <col min="10" max="10" width="220.7109375" style="1" customWidth="1" outlineLevel="1"/>
    <col min="11" max="11" width="5" style="48" customWidth="1"/>
    <col min="12" max="12" width="13" style="48" customWidth="1"/>
    <col min="13" max="13" width="36" style="48" customWidth="1"/>
    <col min="14" max="14" width="48.5703125" style="1" customWidth="1"/>
    <col min="15" max="15" width="61.28515625" style="1" customWidth="1"/>
    <col min="16" max="20" width="24.7109375" style="1" customWidth="1"/>
    <col min="21" max="21" width="25.28515625" style="1" customWidth="1"/>
    <col min="22" max="22" width="19.42578125" style="1" customWidth="1"/>
    <col min="23" max="23" width="22.5703125" style="1" customWidth="1"/>
    <col min="24" max="24" width="15.42578125" style="1" bestFit="1" customWidth="1"/>
    <col min="25" max="30" width="7" style="1" customWidth="1"/>
    <col min="31" max="16384" width="9.140625" style="1"/>
  </cols>
  <sheetData>
    <row r="1" spans="1:30" x14ac:dyDescent="0.25">
      <c r="A1" s="5" t="s">
        <v>0</v>
      </c>
    </row>
    <row r="2" spans="1:30" x14ac:dyDescent="0.25">
      <c r="A2" s="1" t="s">
        <v>1</v>
      </c>
    </row>
    <row r="3" spans="1:30" x14ac:dyDescent="0.25">
      <c r="A3" s="1" t="s">
        <v>1</v>
      </c>
      <c r="B3" s="5" t="s">
        <v>2</v>
      </c>
      <c r="C3" s="1" t="s">
        <v>3</v>
      </c>
    </row>
    <row r="4" spans="1:30" x14ac:dyDescent="0.25">
      <c r="A4" s="1" t="s">
        <v>1</v>
      </c>
    </row>
    <row r="5" spans="1:30" x14ac:dyDescent="0.25">
      <c r="A5" s="1" t="s">
        <v>1</v>
      </c>
      <c r="M5" s="36" t="s">
        <v>44</v>
      </c>
    </row>
    <row r="6" spans="1:30" x14ac:dyDescent="0.25">
      <c r="A6" s="2" t="s">
        <v>1</v>
      </c>
      <c r="B6" s="2"/>
      <c r="C6" s="30"/>
      <c r="D6" s="30"/>
      <c r="E6" s="16"/>
      <c r="F6" s="16"/>
      <c r="G6" s="16"/>
      <c r="H6" s="16"/>
    </row>
    <row r="7" spans="1:30" x14ac:dyDescent="0.25">
      <c r="A7" s="1" t="s">
        <v>4</v>
      </c>
      <c r="B7" s="48" t="s">
        <v>18</v>
      </c>
      <c r="C7" s="30"/>
      <c r="D7" s="30"/>
      <c r="L7" s="37" t="s">
        <v>45</v>
      </c>
      <c r="M7" s="32">
        <v>131106</v>
      </c>
    </row>
    <row r="8" spans="1:30" x14ac:dyDescent="0.25">
      <c r="A8" s="1" t="s">
        <v>5</v>
      </c>
      <c r="B8" s="48" t="s">
        <v>19</v>
      </c>
      <c r="C8" s="30"/>
      <c r="D8" s="30"/>
      <c r="L8" s="14" t="s">
        <v>46</v>
      </c>
      <c r="M8" s="32" t="s">
        <v>83</v>
      </c>
    </row>
    <row r="9" spans="1:30" x14ac:dyDescent="0.25">
      <c r="A9" s="3">
        <v>2</v>
      </c>
      <c r="B9" s="4" t="str">
        <f>M9</f>
        <v>HydroPipingResults_131106_r1089.csv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"HydroPipingResults_"&amp;M7&amp;"_"&amp;M8&amp;".csv"</f>
        <v>HydroPipingResults_131106_r1089.csv</v>
      </c>
      <c r="N9" s="1" t="s">
        <v>48</v>
      </c>
    </row>
    <row r="10" spans="1:30" x14ac:dyDescent="0.25">
      <c r="A10" s="1" t="s">
        <v>1</v>
      </c>
      <c r="L10" s="14" t="s">
        <v>16</v>
      </c>
      <c r="M10" s="28" t="s">
        <v>79</v>
      </c>
      <c r="N10" s="1" t="s">
        <v>47</v>
      </c>
    </row>
    <row r="11" spans="1:30" x14ac:dyDescent="0.25">
      <c r="A11" s="1" t="s">
        <v>1</v>
      </c>
      <c r="L11" s="14" t="s">
        <v>17</v>
      </c>
      <c r="M11" s="28" t="str">
        <f>"HydroPipingOut"&amp;"_"&amp;M7&amp;"_"&amp;M8&amp;"\"</f>
        <v>HydroPipingOut_131106_r1089\</v>
      </c>
      <c r="N11" s="1" t="s">
        <v>47</v>
      </c>
    </row>
    <row r="12" spans="1:30" x14ac:dyDescent="0.25">
      <c r="A12" s="1" t="s">
        <v>1</v>
      </c>
      <c r="L12" s="14" t="s">
        <v>42</v>
      </c>
      <c r="M12" s="28" t="str">
        <f>M11&amp;"XML\"</f>
        <v>HydroPipingOut_131106_r1089\XML\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69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0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48" t="s">
        <v>27</v>
      </c>
      <c r="O14" s="48" t="s">
        <v>26</v>
      </c>
      <c r="Y14" s="83" t="s">
        <v>33</v>
      </c>
      <c r="Z14" s="83"/>
      <c r="AA14" s="83"/>
      <c r="AB14" s="83" t="s">
        <v>34</v>
      </c>
      <c r="AC14" s="83"/>
      <c r="AD14" s="83"/>
    </row>
    <row r="15" spans="1:30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69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0" x14ac:dyDescent="0.25">
      <c r="A16" s="39">
        <f>L16</f>
        <v>1</v>
      </c>
      <c r="B16" s="27" t="str">
        <f xml:space="preserve"> M$10&amp;"\"&amp;N16&amp;".cibd"</f>
        <v>Hydronic Piping Examples\1a1-PrimOnly_SnglChlr_ConstSpdPump01.cibd</v>
      </c>
      <c r="C16" s="27" t="str">
        <f t="shared" ref="C16:C27" si="1" xml:space="preserve"> M$11 &amp; O16 &amp; ".cibd"</f>
        <v>HydroPipingOut_131106_r1089\1a1-PrimOnly_SnglChlr_ConstSpdPump01.cibd</v>
      </c>
      <c r="D16" s="27" t="str">
        <f>$M$12</f>
        <v>HydroPipingOut_131106_r1089\XML\</v>
      </c>
      <c r="E16" s="9" t="str">
        <f>M16</f>
        <v>1a1</v>
      </c>
      <c r="F16" s="22"/>
      <c r="G16" s="29"/>
      <c r="H16" s="23"/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6" s="15" t="s">
        <v>1</v>
      </c>
      <c r="L16" s="36">
        <v>1</v>
      </c>
      <c r="M16" s="32" t="str">
        <f>LEFT(N16,3)&amp;IF(SUM(F16:H16)&gt;0,"_autosize","")</f>
        <v>1a1</v>
      </c>
      <c r="N16" s="28" t="s">
        <v>80</v>
      </c>
      <c r="O16" s="28" t="str">
        <f>N16</f>
        <v>1a1-PrimOnly_SnglChlr_ConstSpdPump01</v>
      </c>
      <c r="P16" s="28">
        <v>0</v>
      </c>
      <c r="Q16" s="28">
        <v>11</v>
      </c>
      <c r="R16" s="28">
        <v>0</v>
      </c>
      <c r="S16" s="28">
        <v>0</v>
      </c>
      <c r="T16" s="28">
        <v>0</v>
      </c>
      <c r="U16" s="28">
        <v>0</v>
      </c>
      <c r="V16" s="28">
        <v>1</v>
      </c>
      <c r="W16" s="36">
        <v>11</v>
      </c>
      <c r="X16" s="36">
        <v>1</v>
      </c>
      <c r="Y16" s="28">
        <v>0</v>
      </c>
      <c r="Z16" s="28">
        <v>0</v>
      </c>
      <c r="AA16" s="28">
        <v>0</v>
      </c>
      <c r="AB16" s="28">
        <f>IF(Y16&gt;1,1,0)</f>
        <v>0</v>
      </c>
      <c r="AC16" s="28">
        <f t="shared" ref="AC16:AD16" si="2">IF(Z16&gt;1,1,0)</f>
        <v>0</v>
      </c>
      <c r="AD16" s="28">
        <f t="shared" si="2"/>
        <v>0</v>
      </c>
    </row>
    <row r="17" spans="1:30" x14ac:dyDescent="0.25">
      <c r="A17" s="39">
        <f t="shared" ref="A17:A27" si="3">L17</f>
        <v>1</v>
      </c>
      <c r="B17" s="27" t="str">
        <f t="shared" ref="B17:B27" si="4" xml:space="preserve"> M$10&amp;"\"&amp;N17&amp;".cibd"</f>
        <v>Hydronic Piping Examples\1a2-PrimOnly_SnglChlr_ConstSpdPump02.cibd</v>
      </c>
      <c r="C17" s="27" t="str">
        <f t="shared" si="1"/>
        <v>HydroPipingOut_131106_r1089\1a2-PrimOnly_SnglChlr_ConstSpdPump02.cibd</v>
      </c>
      <c r="D17" s="27" t="str">
        <f t="shared" ref="D17:D27" si="5">$M$12</f>
        <v>HydroPipingOut_131106_r1089\XML\</v>
      </c>
      <c r="E17" s="9" t="str">
        <f t="shared" ref="E17:E27" si="6">M17</f>
        <v>1a2</v>
      </c>
      <c r="F17" s="22"/>
      <c r="G17" s="29"/>
      <c r="H17" s="23"/>
      <c r="I17" s="9" t="s">
        <v>11</v>
      </c>
      <c r="J17" s="9" t="str">
        <f t="shared" ref="J17:J27" si="7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7" s="15" t="s">
        <v>1</v>
      </c>
      <c r="L17" s="36">
        <v>1</v>
      </c>
      <c r="M17" s="32" t="str">
        <f>LEFT(N17,3)&amp;IF(SUM(F17:H17)&gt;0,"_autosize","")</f>
        <v>1a2</v>
      </c>
      <c r="N17" s="28" t="s">
        <v>81</v>
      </c>
      <c r="O17" s="28" t="str">
        <f t="shared" ref="O17:O27" si="8">N17</f>
        <v>1a2-PrimOnly_SnglChlr_ConstSpdPump02</v>
      </c>
      <c r="P17" s="28">
        <f>P16</f>
        <v>0</v>
      </c>
      <c r="Q17" s="28">
        <f>Q16</f>
        <v>11</v>
      </c>
      <c r="R17" s="28">
        <f t="shared" ref="R17:T27" si="9">R16</f>
        <v>0</v>
      </c>
      <c r="S17" s="28">
        <f t="shared" si="9"/>
        <v>0</v>
      </c>
      <c r="T17" s="28">
        <f>T16</f>
        <v>0</v>
      </c>
      <c r="U17" s="28">
        <f t="shared" ref="U17:V27" si="10">U16</f>
        <v>0</v>
      </c>
      <c r="V17" s="28">
        <f t="shared" si="10"/>
        <v>1</v>
      </c>
      <c r="W17" s="36">
        <v>11</v>
      </c>
      <c r="X17" s="36">
        <v>1</v>
      </c>
      <c r="Y17" s="28">
        <f>Y16</f>
        <v>0</v>
      </c>
      <c r="Z17" s="28">
        <f t="shared" ref="Z17:AA17" si="11">Z16</f>
        <v>0</v>
      </c>
      <c r="AA17" s="28">
        <f t="shared" si="11"/>
        <v>0</v>
      </c>
      <c r="AB17" s="28">
        <f>AB16</f>
        <v>0</v>
      </c>
      <c r="AC17" s="28">
        <f t="shared" ref="AC17:AD17" si="12">AC16</f>
        <v>0</v>
      </c>
      <c r="AD17" s="28">
        <f t="shared" si="12"/>
        <v>0</v>
      </c>
    </row>
    <row r="18" spans="1:30" x14ac:dyDescent="0.25">
      <c r="A18" s="39">
        <f t="shared" si="3"/>
        <v>1</v>
      </c>
      <c r="B18" s="27" t="str">
        <f t="shared" si="4"/>
        <v>Hydronic Piping Examples\1b-PrimOnly_SnglChlr_VarSpdPump.cibd</v>
      </c>
      <c r="C18" s="27" t="str">
        <f t="shared" si="1"/>
        <v>HydroPipingOut_131106_r1089\1b-PrimOnly_SnglChlr_VarSpdPump.cibd</v>
      </c>
      <c r="D18" s="27" t="str">
        <f t="shared" si="5"/>
        <v>HydroPipingOut_131106_r1089\XML\</v>
      </c>
      <c r="E18" s="9" t="str">
        <f t="shared" si="6"/>
        <v>1b</v>
      </c>
      <c r="F18" s="22"/>
      <c r="G18" s="29"/>
      <c r="H18" s="23"/>
      <c r="I18" s="9" t="s">
        <v>11</v>
      </c>
      <c r="J18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8" s="15" t="s">
        <v>1</v>
      </c>
      <c r="L18" s="36">
        <v>1</v>
      </c>
      <c r="M18" s="32" t="str">
        <f t="shared" ref="M18:M27" si="13">LEFT(N18,2)&amp;IF(SUM(F18:H18)&gt;0,"_autosize","")</f>
        <v>1b</v>
      </c>
      <c r="N18" s="28" t="s">
        <v>71</v>
      </c>
      <c r="O18" s="28" t="str">
        <f t="shared" si="8"/>
        <v>1b-PrimOnly_SnglChlr_VarSpdPump</v>
      </c>
      <c r="P18" s="28">
        <f t="shared" ref="P18:Q27" si="14">P17</f>
        <v>0</v>
      </c>
      <c r="Q18" s="28">
        <f t="shared" si="14"/>
        <v>11</v>
      </c>
      <c r="R18" s="28">
        <f t="shared" si="9"/>
        <v>0</v>
      </c>
      <c r="S18" s="28">
        <f t="shared" si="9"/>
        <v>0</v>
      </c>
      <c r="T18" s="28">
        <f t="shared" si="9"/>
        <v>0</v>
      </c>
      <c r="U18" s="28">
        <f t="shared" si="10"/>
        <v>0</v>
      </c>
      <c r="V18" s="28">
        <f t="shared" si="10"/>
        <v>1</v>
      </c>
      <c r="W18" s="36">
        <v>11</v>
      </c>
      <c r="X18" s="36">
        <v>1</v>
      </c>
      <c r="Y18" s="28">
        <f t="shared" ref="Y18:AA27" si="15">Y17</f>
        <v>0</v>
      </c>
      <c r="Z18" s="28">
        <f t="shared" si="15"/>
        <v>0</v>
      </c>
      <c r="AA18" s="28">
        <f t="shared" si="15"/>
        <v>0</v>
      </c>
      <c r="AB18" s="28">
        <f t="shared" ref="AB18:AD27" si="16">AB17</f>
        <v>0</v>
      </c>
      <c r="AC18" s="28">
        <f t="shared" si="16"/>
        <v>0</v>
      </c>
      <c r="AD18" s="28">
        <f t="shared" si="16"/>
        <v>0</v>
      </c>
    </row>
    <row r="19" spans="1:30" x14ac:dyDescent="0.25">
      <c r="A19" s="39">
        <f t="shared" si="3"/>
        <v>1</v>
      </c>
      <c r="B19" s="27" t="str">
        <f t="shared" si="4"/>
        <v>Hydronic Piping Examples\2a-PrimOnly_MultChlr_ConstSpdPump.cibd</v>
      </c>
      <c r="C19" s="27" t="str">
        <f t="shared" si="1"/>
        <v>HydroPipingOut_131106_r1089\2a-PrimOnly_MultChlr_ConstSpdPump.cibd</v>
      </c>
      <c r="D19" s="27" t="str">
        <f t="shared" si="5"/>
        <v>HydroPipingOut_131106_r1089\XML\</v>
      </c>
      <c r="E19" s="9" t="str">
        <f t="shared" si="6"/>
        <v>2a</v>
      </c>
      <c r="F19" s="22"/>
      <c r="G19" s="29"/>
      <c r="H19" s="23"/>
      <c r="I19" s="9" t="s">
        <v>11</v>
      </c>
      <c r="J19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9" s="15" t="s">
        <v>1</v>
      </c>
      <c r="L19" s="36">
        <v>1</v>
      </c>
      <c r="M19" s="32" t="str">
        <f t="shared" si="13"/>
        <v>2a</v>
      </c>
      <c r="N19" s="28" t="s">
        <v>72</v>
      </c>
      <c r="O19" s="28" t="str">
        <f t="shared" si="8"/>
        <v>2a-PrimOnly_MultChlr_ConstSpdPump</v>
      </c>
      <c r="P19" s="28">
        <f t="shared" si="14"/>
        <v>0</v>
      </c>
      <c r="Q19" s="28">
        <f t="shared" si="14"/>
        <v>11</v>
      </c>
      <c r="R19" s="28">
        <f t="shared" si="9"/>
        <v>0</v>
      </c>
      <c r="S19" s="28">
        <f t="shared" si="9"/>
        <v>0</v>
      </c>
      <c r="T19" s="28">
        <f t="shared" si="9"/>
        <v>0</v>
      </c>
      <c r="U19" s="28">
        <f t="shared" si="10"/>
        <v>0</v>
      </c>
      <c r="V19" s="28">
        <f t="shared" si="10"/>
        <v>1</v>
      </c>
      <c r="W19" s="36">
        <v>11</v>
      </c>
      <c r="X19" s="36">
        <v>1</v>
      </c>
      <c r="Y19" s="28">
        <f t="shared" si="15"/>
        <v>0</v>
      </c>
      <c r="Z19" s="28">
        <f t="shared" si="15"/>
        <v>0</v>
      </c>
      <c r="AA19" s="28">
        <f t="shared" si="15"/>
        <v>0</v>
      </c>
      <c r="AB19" s="28">
        <f t="shared" si="16"/>
        <v>0</v>
      </c>
      <c r="AC19" s="28">
        <f t="shared" si="16"/>
        <v>0</v>
      </c>
      <c r="AD19" s="28">
        <f t="shared" si="16"/>
        <v>0</v>
      </c>
    </row>
    <row r="20" spans="1:30" x14ac:dyDescent="0.25">
      <c r="A20" s="39">
        <f t="shared" si="3"/>
        <v>1</v>
      </c>
      <c r="B20" s="27" t="str">
        <f t="shared" si="4"/>
        <v>Hydronic Piping Examples\2b-PrimOnly_MultChlr_ConstSpdPumps.cibd</v>
      </c>
      <c r="C20" s="27" t="str">
        <f t="shared" si="1"/>
        <v>HydroPipingOut_131106_r1089\2b-PrimOnly_MultChlr_ConstSpdPumps.cibd</v>
      </c>
      <c r="D20" s="27" t="str">
        <f t="shared" si="5"/>
        <v>HydroPipingOut_131106_r1089\XML\</v>
      </c>
      <c r="E20" s="9" t="str">
        <f t="shared" si="6"/>
        <v>2b</v>
      </c>
      <c r="F20" s="22"/>
      <c r="G20" s="29"/>
      <c r="H20" s="23"/>
      <c r="I20" s="9" t="s">
        <v>11</v>
      </c>
      <c r="J20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0" s="15" t="s">
        <v>1</v>
      </c>
      <c r="L20" s="36">
        <v>1</v>
      </c>
      <c r="M20" s="32" t="str">
        <f t="shared" si="13"/>
        <v>2b</v>
      </c>
      <c r="N20" s="28" t="s">
        <v>73</v>
      </c>
      <c r="O20" s="28" t="str">
        <f t="shared" si="8"/>
        <v>2b-PrimOnly_MultChlr_ConstSpdPumps</v>
      </c>
      <c r="P20" s="28">
        <f t="shared" si="14"/>
        <v>0</v>
      </c>
      <c r="Q20" s="28">
        <f t="shared" si="14"/>
        <v>11</v>
      </c>
      <c r="R20" s="28">
        <f t="shared" si="9"/>
        <v>0</v>
      </c>
      <c r="S20" s="28">
        <f t="shared" si="9"/>
        <v>0</v>
      </c>
      <c r="T20" s="28">
        <f t="shared" si="9"/>
        <v>0</v>
      </c>
      <c r="U20" s="28">
        <f t="shared" si="10"/>
        <v>0</v>
      </c>
      <c r="V20" s="28">
        <f t="shared" si="10"/>
        <v>1</v>
      </c>
      <c r="W20" s="36">
        <v>11</v>
      </c>
      <c r="X20" s="36">
        <v>1</v>
      </c>
      <c r="Y20" s="28">
        <f t="shared" si="15"/>
        <v>0</v>
      </c>
      <c r="Z20" s="28">
        <f t="shared" si="15"/>
        <v>0</v>
      </c>
      <c r="AA20" s="28">
        <f t="shared" si="15"/>
        <v>0</v>
      </c>
      <c r="AB20" s="28">
        <f t="shared" si="16"/>
        <v>0</v>
      </c>
      <c r="AC20" s="28">
        <f t="shared" si="16"/>
        <v>0</v>
      </c>
      <c r="AD20" s="28">
        <f t="shared" si="16"/>
        <v>0</v>
      </c>
    </row>
    <row r="21" spans="1:30" x14ac:dyDescent="0.25">
      <c r="A21" s="39">
        <f t="shared" si="3"/>
        <v>1</v>
      </c>
      <c r="B21" s="27" t="str">
        <f t="shared" si="4"/>
        <v>Hydronic Piping Examples\2c-PrimOnly_MultChlr_VarSpdPump.cibd</v>
      </c>
      <c r="C21" s="27" t="str">
        <f t="shared" si="1"/>
        <v>HydroPipingOut_131106_r1089\2c-PrimOnly_MultChlr_VarSpdPump.cibd</v>
      </c>
      <c r="D21" s="27" t="str">
        <f t="shared" si="5"/>
        <v>HydroPipingOut_131106_r1089\XML\</v>
      </c>
      <c r="E21" s="9" t="str">
        <f t="shared" si="6"/>
        <v>2c</v>
      </c>
      <c r="F21" s="22"/>
      <c r="G21" s="29"/>
      <c r="H21" s="23"/>
      <c r="I21" s="9" t="s">
        <v>11</v>
      </c>
      <c r="J21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1" s="15" t="s">
        <v>1</v>
      </c>
      <c r="L21" s="36">
        <v>1</v>
      </c>
      <c r="M21" s="32" t="str">
        <f t="shared" si="13"/>
        <v>2c</v>
      </c>
      <c r="N21" s="28" t="s">
        <v>74</v>
      </c>
      <c r="O21" s="28" t="str">
        <f t="shared" si="8"/>
        <v>2c-PrimOnly_MultChlr_VarSpdPump</v>
      </c>
      <c r="P21" s="28">
        <f t="shared" si="14"/>
        <v>0</v>
      </c>
      <c r="Q21" s="28">
        <f t="shared" si="14"/>
        <v>11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28">
        <f t="shared" si="10"/>
        <v>0</v>
      </c>
      <c r="V21" s="28">
        <f t="shared" si="10"/>
        <v>1</v>
      </c>
      <c r="W21" s="36">
        <v>11</v>
      </c>
      <c r="X21" s="36">
        <v>1</v>
      </c>
      <c r="Y21" s="28">
        <f t="shared" si="15"/>
        <v>0</v>
      </c>
      <c r="Z21" s="28">
        <f t="shared" si="15"/>
        <v>0</v>
      </c>
      <c r="AA21" s="28">
        <f t="shared" si="15"/>
        <v>0</v>
      </c>
      <c r="AB21" s="28">
        <f t="shared" si="16"/>
        <v>0</v>
      </c>
      <c r="AC21" s="28">
        <f t="shared" si="16"/>
        <v>0</v>
      </c>
      <c r="AD21" s="28">
        <f t="shared" si="16"/>
        <v>0</v>
      </c>
    </row>
    <row r="22" spans="1:30" x14ac:dyDescent="0.25">
      <c r="A22" s="39">
        <f t="shared" si="3"/>
        <v>1</v>
      </c>
      <c r="B22" s="27" t="str">
        <f t="shared" si="4"/>
        <v>Hydronic Piping Examples\2d-PrimOnly_MultChlr_VarSpdPumps.cibd</v>
      </c>
      <c r="C22" s="27" t="str">
        <f t="shared" si="1"/>
        <v>HydroPipingOut_131106_r1089\2d-PrimOnly_MultChlr_VarSpdPumps.cibd</v>
      </c>
      <c r="D22" s="27" t="str">
        <f t="shared" si="5"/>
        <v>HydroPipingOut_131106_r1089\XML\</v>
      </c>
      <c r="E22" s="9" t="str">
        <f t="shared" si="6"/>
        <v>2d</v>
      </c>
      <c r="F22" s="22"/>
      <c r="G22" s="29"/>
      <c r="H22" s="23"/>
      <c r="I22" s="9" t="s">
        <v>11</v>
      </c>
      <c r="J22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2" s="15" t="s">
        <v>1</v>
      </c>
      <c r="L22" s="36">
        <v>1</v>
      </c>
      <c r="M22" s="32" t="str">
        <f t="shared" si="13"/>
        <v>2d</v>
      </c>
      <c r="N22" s="28" t="s">
        <v>75</v>
      </c>
      <c r="O22" s="28" t="str">
        <f t="shared" si="8"/>
        <v>2d-PrimOnly_MultChlr_VarSpdPumps</v>
      </c>
      <c r="P22" s="28">
        <f t="shared" si="14"/>
        <v>0</v>
      </c>
      <c r="Q22" s="28">
        <f t="shared" si="14"/>
        <v>11</v>
      </c>
      <c r="R22" s="28">
        <f t="shared" si="9"/>
        <v>0</v>
      </c>
      <c r="S22" s="28">
        <f t="shared" si="9"/>
        <v>0</v>
      </c>
      <c r="T22" s="28">
        <f t="shared" si="9"/>
        <v>0</v>
      </c>
      <c r="U22" s="28">
        <f t="shared" si="10"/>
        <v>0</v>
      </c>
      <c r="V22" s="28">
        <f t="shared" si="10"/>
        <v>1</v>
      </c>
      <c r="W22" s="36">
        <v>11</v>
      </c>
      <c r="X22" s="36">
        <v>1</v>
      </c>
      <c r="Y22" s="28">
        <f t="shared" si="15"/>
        <v>0</v>
      </c>
      <c r="Z22" s="28">
        <f t="shared" si="15"/>
        <v>0</v>
      </c>
      <c r="AA22" s="28">
        <f t="shared" si="15"/>
        <v>0</v>
      </c>
      <c r="AB22" s="28">
        <f t="shared" si="16"/>
        <v>0</v>
      </c>
      <c r="AC22" s="28">
        <f t="shared" si="16"/>
        <v>0</v>
      </c>
      <c r="AD22" s="28">
        <f t="shared" si="16"/>
        <v>0</v>
      </c>
    </row>
    <row r="23" spans="1:30" x14ac:dyDescent="0.25">
      <c r="A23" s="39">
        <f t="shared" si="3"/>
        <v>1</v>
      </c>
      <c r="B23" s="27" t="str">
        <f t="shared" si="4"/>
        <v>Hydronic Piping Examples\2b-PrimOnly_MultChlr_ConstSpdPumps.cibd</v>
      </c>
      <c r="C23" s="27" t="str">
        <f t="shared" si="1"/>
        <v>HydroPipingOut_131106_r1089\2b-PrimOnly_MultChlr_ConstSpdPumps.cibd</v>
      </c>
      <c r="D23" s="27" t="str">
        <f t="shared" si="5"/>
        <v>HydroPipingOut_131106_r1089\XML\</v>
      </c>
      <c r="E23" s="9" t="str">
        <f t="shared" si="6"/>
        <v>2b</v>
      </c>
      <c r="F23" s="22"/>
      <c r="G23" s="29"/>
      <c r="H23" s="23"/>
      <c r="I23" s="9" t="s">
        <v>11</v>
      </c>
      <c r="J23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3" s="15" t="s">
        <v>1</v>
      </c>
      <c r="L23" s="36">
        <v>1</v>
      </c>
      <c r="M23" s="32" t="str">
        <f t="shared" si="13"/>
        <v>2b</v>
      </c>
      <c r="N23" s="28" t="s">
        <v>73</v>
      </c>
      <c r="O23" s="28" t="str">
        <f t="shared" si="8"/>
        <v>2b-PrimOnly_MultChlr_ConstSpdPumps</v>
      </c>
      <c r="P23" s="28">
        <f t="shared" si="14"/>
        <v>0</v>
      </c>
      <c r="Q23" s="28">
        <f t="shared" si="14"/>
        <v>11</v>
      </c>
      <c r="R23" s="28">
        <f t="shared" si="9"/>
        <v>0</v>
      </c>
      <c r="S23" s="28">
        <f t="shared" si="9"/>
        <v>0</v>
      </c>
      <c r="T23" s="28">
        <f t="shared" si="9"/>
        <v>0</v>
      </c>
      <c r="U23" s="28">
        <f t="shared" si="10"/>
        <v>0</v>
      </c>
      <c r="V23" s="28">
        <f t="shared" si="10"/>
        <v>1</v>
      </c>
      <c r="W23" s="36">
        <v>11</v>
      </c>
      <c r="X23" s="36">
        <v>1</v>
      </c>
      <c r="Y23" s="28">
        <f t="shared" si="15"/>
        <v>0</v>
      </c>
      <c r="Z23" s="28">
        <f t="shared" si="15"/>
        <v>0</v>
      </c>
      <c r="AA23" s="28">
        <f t="shared" si="15"/>
        <v>0</v>
      </c>
      <c r="AB23" s="28">
        <f t="shared" si="16"/>
        <v>0</v>
      </c>
      <c r="AC23" s="28">
        <f t="shared" si="16"/>
        <v>0</v>
      </c>
      <c r="AD23" s="28">
        <f t="shared" si="16"/>
        <v>0</v>
      </c>
    </row>
    <row r="24" spans="1:30" x14ac:dyDescent="0.25">
      <c r="A24" s="39">
        <f t="shared" ref="A24" si="17">L24</f>
        <v>1</v>
      </c>
      <c r="B24" s="27" t="str">
        <f t="shared" ref="B24" si="18" xml:space="preserve"> M$10&amp;"\"&amp;N24&amp;".cibd"</f>
        <v>Hydronic Piping Examples\3a-PrimSec_MultChlr_PrimPump.cibd</v>
      </c>
      <c r="C24" s="27" t="str">
        <f t="shared" ref="C24" si="19" xml:space="preserve"> M$11 &amp; O24 &amp; ".cibd"</f>
        <v>HydroPipingOut_131106_r1089\3a-PrimSec_MultChlr_PrimPump.cibd</v>
      </c>
      <c r="D24" s="27" t="str">
        <f t="shared" si="5"/>
        <v>HydroPipingOut_131106_r1089\XML\</v>
      </c>
      <c r="E24" s="9" t="str">
        <f t="shared" ref="E24" si="20">M24</f>
        <v>3a</v>
      </c>
      <c r="F24" s="22"/>
      <c r="G24" s="29"/>
      <c r="H24" s="23"/>
      <c r="I24" s="9" t="s">
        <v>11</v>
      </c>
      <c r="J24" s="9" t="str">
        <f t="shared" ref="J24" si="21">$P$12&amp;","&amp;P24&amp;","&amp;$Q$12&amp;","&amp;Q24&amp;","&amp;$R$12&amp;","&amp;R24&amp;","&amp;$S$12&amp;","&amp;S24&amp;","&amp;$T$12&amp;","&amp;T24&amp;","&amp;$U$12&amp;","&amp;U24&amp;","&amp;$V$12&amp;","&amp;V24&amp;","&amp;$Y$12&amp;","&amp;Y24&amp;","&amp;$AB$12&amp;","&amp;AB24&amp;","&amp;$Z$12&amp;","&amp;Z24&amp;","&amp;$AC$12&amp;","&amp;AC24&amp;","&amp;$AA$12&amp;","&amp;AA24&amp;","&amp;$AD$12&amp;","&amp;AD24&amp;","&amp;$W$12&amp;","&amp;W24&amp;","&amp;$X$12&amp;","&amp;X24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4" s="15" t="s">
        <v>1</v>
      </c>
      <c r="L24" s="36">
        <v>1</v>
      </c>
      <c r="M24" s="32" t="str">
        <f t="shared" ref="M24" si="22">LEFT(N24,2)&amp;IF(SUM(F24:H24)&gt;0,"_autosize","")</f>
        <v>3a</v>
      </c>
      <c r="N24" s="28" t="s">
        <v>82</v>
      </c>
      <c r="O24" s="28" t="str">
        <f t="shared" ref="O24" si="23">N24</f>
        <v>3a-PrimSec_MultChlr_PrimPump</v>
      </c>
      <c r="P24" s="28">
        <f t="shared" ref="P24:V25" si="24">P22</f>
        <v>0</v>
      </c>
      <c r="Q24" s="28">
        <f t="shared" si="24"/>
        <v>11</v>
      </c>
      <c r="R24" s="28">
        <f t="shared" si="24"/>
        <v>0</v>
      </c>
      <c r="S24" s="28">
        <f t="shared" si="24"/>
        <v>0</v>
      </c>
      <c r="T24" s="28">
        <f t="shared" si="24"/>
        <v>0</v>
      </c>
      <c r="U24" s="28">
        <f t="shared" si="24"/>
        <v>0</v>
      </c>
      <c r="V24" s="28">
        <f t="shared" si="24"/>
        <v>1</v>
      </c>
      <c r="W24" s="36">
        <v>11</v>
      </c>
      <c r="X24" s="36">
        <v>1</v>
      </c>
      <c r="Y24" s="28">
        <f t="shared" si="15"/>
        <v>0</v>
      </c>
      <c r="Z24" s="28">
        <f t="shared" si="15"/>
        <v>0</v>
      </c>
      <c r="AA24" s="28">
        <f t="shared" si="15"/>
        <v>0</v>
      </c>
      <c r="AB24" s="28">
        <f t="shared" si="16"/>
        <v>0</v>
      </c>
      <c r="AC24" s="28">
        <f t="shared" si="16"/>
        <v>0</v>
      </c>
      <c r="AD24" s="28">
        <f t="shared" si="16"/>
        <v>0</v>
      </c>
    </row>
    <row r="25" spans="1:30" x14ac:dyDescent="0.25">
      <c r="A25" s="39">
        <f t="shared" si="3"/>
        <v>1</v>
      </c>
      <c r="B25" s="27" t="str">
        <f t="shared" si="4"/>
        <v>Hydronic Piping Examples\3b-PrimSec_MultChlr_ChlrPumps.cibd</v>
      </c>
      <c r="C25" s="27" t="str">
        <f t="shared" si="1"/>
        <v>HydroPipingOut_131106_r1089\3b-PrimSec_MultChlr_ChlrPumps.cibd</v>
      </c>
      <c r="D25" s="27" t="str">
        <f t="shared" si="5"/>
        <v>HydroPipingOut_131106_r1089\XML\</v>
      </c>
      <c r="E25" s="9" t="str">
        <f t="shared" si="6"/>
        <v>3b</v>
      </c>
      <c r="F25" s="22"/>
      <c r="G25" s="29"/>
      <c r="H25" s="23"/>
      <c r="I25" s="9" t="s">
        <v>11</v>
      </c>
      <c r="J25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5" s="15" t="s">
        <v>1</v>
      </c>
      <c r="L25" s="36">
        <v>1</v>
      </c>
      <c r="M25" s="32" t="str">
        <f t="shared" si="13"/>
        <v>3b</v>
      </c>
      <c r="N25" s="28" t="s">
        <v>76</v>
      </c>
      <c r="O25" s="28" t="str">
        <f t="shared" si="8"/>
        <v>3b-PrimSec_MultChlr_ChlrPumps</v>
      </c>
      <c r="P25" s="28">
        <f t="shared" si="24"/>
        <v>0</v>
      </c>
      <c r="Q25" s="28">
        <f t="shared" si="24"/>
        <v>11</v>
      </c>
      <c r="R25" s="28">
        <f t="shared" si="24"/>
        <v>0</v>
      </c>
      <c r="S25" s="28">
        <f t="shared" si="24"/>
        <v>0</v>
      </c>
      <c r="T25" s="28">
        <f t="shared" si="24"/>
        <v>0</v>
      </c>
      <c r="U25" s="28">
        <f t="shared" si="24"/>
        <v>0</v>
      </c>
      <c r="V25" s="28">
        <f t="shared" si="24"/>
        <v>1</v>
      </c>
      <c r="W25" s="36">
        <v>11</v>
      </c>
      <c r="X25" s="36">
        <v>1</v>
      </c>
      <c r="Y25" s="28">
        <f t="shared" si="15"/>
        <v>0</v>
      </c>
      <c r="Z25" s="28">
        <f t="shared" si="15"/>
        <v>0</v>
      </c>
      <c r="AA25" s="28">
        <f t="shared" si="15"/>
        <v>0</v>
      </c>
      <c r="AB25" s="28">
        <f t="shared" si="16"/>
        <v>0</v>
      </c>
      <c r="AC25" s="28">
        <f t="shared" si="16"/>
        <v>0</v>
      </c>
      <c r="AD25" s="28">
        <f t="shared" si="16"/>
        <v>0</v>
      </c>
    </row>
    <row r="26" spans="1:30" x14ac:dyDescent="0.25">
      <c r="A26" s="39">
        <f t="shared" si="3"/>
        <v>1</v>
      </c>
      <c r="B26" s="27" t="str">
        <f t="shared" si="4"/>
        <v>Hydronic Piping Examples\4a-PrimOnly_MultChlrSeries_PrimPump.cibd</v>
      </c>
      <c r="C26" s="27" t="str">
        <f t="shared" si="1"/>
        <v>HydroPipingOut_131106_r1089\4a-PrimOnly_MultChlrSeries_PrimPump.cibd</v>
      </c>
      <c r="D26" s="27" t="str">
        <f t="shared" si="5"/>
        <v>HydroPipingOut_131106_r1089\XML\</v>
      </c>
      <c r="E26" s="9" t="str">
        <f t="shared" si="6"/>
        <v>4a</v>
      </c>
      <c r="F26" s="22"/>
      <c r="G26" s="29"/>
      <c r="H26" s="23"/>
      <c r="I26" s="9" t="s">
        <v>11</v>
      </c>
      <c r="J26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6" s="15" t="s">
        <v>1</v>
      </c>
      <c r="L26" s="36">
        <v>1</v>
      </c>
      <c r="M26" s="32" t="str">
        <f t="shared" si="13"/>
        <v>4a</v>
      </c>
      <c r="N26" s="28" t="s">
        <v>77</v>
      </c>
      <c r="O26" s="28" t="str">
        <f t="shared" si="8"/>
        <v>4a-PrimOnly_MultChlrSeries_PrimPump</v>
      </c>
      <c r="P26" s="28">
        <f t="shared" si="14"/>
        <v>0</v>
      </c>
      <c r="Q26" s="28">
        <f t="shared" si="14"/>
        <v>11</v>
      </c>
      <c r="R26" s="28">
        <f t="shared" si="9"/>
        <v>0</v>
      </c>
      <c r="S26" s="28">
        <f t="shared" si="9"/>
        <v>0</v>
      </c>
      <c r="T26" s="28">
        <f t="shared" si="9"/>
        <v>0</v>
      </c>
      <c r="U26" s="28">
        <f t="shared" si="10"/>
        <v>0</v>
      </c>
      <c r="V26" s="28">
        <f t="shared" si="10"/>
        <v>1</v>
      </c>
      <c r="W26" s="36">
        <v>11</v>
      </c>
      <c r="X26" s="36">
        <v>1</v>
      </c>
      <c r="Y26" s="28">
        <f t="shared" si="15"/>
        <v>0</v>
      </c>
      <c r="Z26" s="28">
        <f t="shared" si="15"/>
        <v>0</v>
      </c>
      <c r="AA26" s="28">
        <f t="shared" si="15"/>
        <v>0</v>
      </c>
      <c r="AB26" s="28">
        <f t="shared" si="16"/>
        <v>0</v>
      </c>
      <c r="AC26" s="28">
        <f t="shared" si="16"/>
        <v>0</v>
      </c>
      <c r="AD26" s="28">
        <f t="shared" si="16"/>
        <v>0</v>
      </c>
    </row>
    <row r="27" spans="1:30" x14ac:dyDescent="0.25">
      <c r="A27" s="39">
        <f t="shared" si="3"/>
        <v>1</v>
      </c>
      <c r="B27" s="27" t="str">
        <f t="shared" si="4"/>
        <v>Hydronic Piping Examples\4b-PrimOnly_MultChlrSeries_ChlrPumps.cibd</v>
      </c>
      <c r="C27" s="27" t="str">
        <f t="shared" si="1"/>
        <v>HydroPipingOut_131106_r1089\4b-PrimOnly_MultChlrSeries_ChlrPumps.cibd</v>
      </c>
      <c r="D27" s="27" t="str">
        <f t="shared" si="5"/>
        <v>HydroPipingOut_131106_r1089\XML\</v>
      </c>
      <c r="E27" s="9" t="str">
        <f t="shared" si="6"/>
        <v>4b</v>
      </c>
      <c r="F27" s="22"/>
      <c r="G27" s="29"/>
      <c r="H27" s="23"/>
      <c r="I27" s="9" t="s">
        <v>11</v>
      </c>
      <c r="J27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7" s="15" t="s">
        <v>1</v>
      </c>
      <c r="L27" s="36">
        <v>1</v>
      </c>
      <c r="M27" s="32" t="str">
        <f t="shared" si="13"/>
        <v>4b</v>
      </c>
      <c r="N27" s="28" t="s">
        <v>78</v>
      </c>
      <c r="O27" s="28" t="str">
        <f t="shared" si="8"/>
        <v>4b-PrimOnly_MultChlrSeries_ChlrPumps</v>
      </c>
      <c r="P27" s="28">
        <f t="shared" si="14"/>
        <v>0</v>
      </c>
      <c r="Q27" s="28">
        <f t="shared" si="14"/>
        <v>11</v>
      </c>
      <c r="R27" s="28">
        <f t="shared" si="9"/>
        <v>0</v>
      </c>
      <c r="S27" s="28">
        <f t="shared" si="9"/>
        <v>0</v>
      </c>
      <c r="T27" s="28">
        <f t="shared" si="9"/>
        <v>0</v>
      </c>
      <c r="U27" s="28">
        <f t="shared" si="10"/>
        <v>0</v>
      </c>
      <c r="V27" s="28">
        <f t="shared" si="10"/>
        <v>1</v>
      </c>
      <c r="W27" s="36">
        <v>11</v>
      </c>
      <c r="X27" s="36">
        <v>1</v>
      </c>
      <c r="Y27" s="28">
        <f t="shared" si="15"/>
        <v>0</v>
      </c>
      <c r="Z27" s="28">
        <f t="shared" si="15"/>
        <v>0</v>
      </c>
      <c r="AA27" s="28">
        <f t="shared" si="15"/>
        <v>0</v>
      </c>
      <c r="AB27" s="28">
        <f t="shared" si="16"/>
        <v>0</v>
      </c>
      <c r="AC27" s="28">
        <f t="shared" si="16"/>
        <v>0</v>
      </c>
      <c r="AD27" s="28">
        <f t="shared" si="16"/>
        <v>0</v>
      </c>
    </row>
    <row r="28" spans="1:30" x14ac:dyDescent="0.25">
      <c r="A28" s="10">
        <v>-1</v>
      </c>
      <c r="B28" s="6"/>
      <c r="C28" s="6"/>
      <c r="D28" s="6"/>
      <c r="E28" s="6"/>
      <c r="F28" s="6"/>
      <c r="G28" s="6"/>
      <c r="H28" s="6"/>
      <c r="I28" s="6"/>
      <c r="J28" s="6"/>
    </row>
  </sheetData>
  <mergeCells count="2">
    <mergeCell ref="Y14:AA14"/>
    <mergeCell ref="AB14:AD1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9"/>
  <sheetViews>
    <sheetView topLeftCell="K1" zoomScale="70" zoomScaleNormal="70" workbookViewId="0">
      <selection activeCell="N5" sqref="N5"/>
    </sheetView>
  </sheetViews>
  <sheetFormatPr defaultRowHeight="15" outlineLevelCol="1" x14ac:dyDescent="0.25"/>
  <cols>
    <col min="1" max="1" width="9.140625" style="1" customWidth="1"/>
    <col min="2" max="2" width="123.140625" style="1" customWidth="1" outlineLevel="1"/>
    <col min="3" max="3" width="126.5703125" style="1" customWidth="1" outlineLevel="1"/>
    <col min="4" max="4" width="83" style="1" customWidth="1" outlineLevel="1"/>
    <col min="5" max="5" width="10.28515625" style="1" customWidth="1" outlineLevel="1"/>
    <col min="6" max="8" width="8.7109375" style="1" customWidth="1" outlineLevel="1"/>
    <col min="9" max="9" width="11.42578125" style="1" customWidth="1" outlineLevel="1"/>
    <col min="10" max="10" width="220.7109375" style="1" customWidth="1" outlineLevel="1"/>
    <col min="11" max="11" width="5" style="49" customWidth="1"/>
    <col min="12" max="12" width="13" style="49" customWidth="1"/>
    <col min="13" max="13" width="31.28515625" style="49" customWidth="1"/>
    <col min="14" max="14" width="48.5703125" style="1" customWidth="1"/>
    <col min="15" max="15" width="61.28515625" style="1" customWidth="1"/>
    <col min="16" max="20" width="24.7109375" style="1" customWidth="1"/>
    <col min="21" max="21" width="25.28515625" style="1" customWidth="1"/>
    <col min="22" max="22" width="19.42578125" style="1" customWidth="1"/>
    <col min="23" max="23" width="22.5703125" style="1" customWidth="1"/>
    <col min="24" max="24" width="15.42578125" style="1" bestFit="1" customWidth="1"/>
    <col min="25" max="30" width="7" style="1" customWidth="1"/>
    <col min="31" max="16384" width="9.140625" style="1"/>
  </cols>
  <sheetData>
    <row r="1" spans="1:30" x14ac:dyDescent="0.25">
      <c r="A1" s="5" t="s">
        <v>0</v>
      </c>
    </row>
    <row r="2" spans="1:30" x14ac:dyDescent="0.25">
      <c r="A2" s="1" t="s">
        <v>1</v>
      </c>
    </row>
    <row r="3" spans="1:30" x14ac:dyDescent="0.25">
      <c r="A3" s="1" t="s">
        <v>1</v>
      </c>
      <c r="B3" s="5" t="s">
        <v>2</v>
      </c>
      <c r="C3" s="1" t="s">
        <v>3</v>
      </c>
    </row>
    <row r="4" spans="1:30" x14ac:dyDescent="0.25">
      <c r="A4" s="1" t="s">
        <v>1</v>
      </c>
    </row>
    <row r="5" spans="1:30" x14ac:dyDescent="0.25">
      <c r="A5" s="1" t="s">
        <v>1</v>
      </c>
      <c r="M5" s="36" t="s">
        <v>44</v>
      </c>
    </row>
    <row r="6" spans="1:30" x14ac:dyDescent="0.25">
      <c r="A6" s="2" t="s">
        <v>1</v>
      </c>
      <c r="B6" s="2"/>
      <c r="C6" s="30"/>
      <c r="D6" s="30"/>
      <c r="E6" s="16"/>
      <c r="F6" s="16"/>
      <c r="G6" s="16"/>
      <c r="H6" s="16"/>
    </row>
    <row r="7" spans="1:30" x14ac:dyDescent="0.25">
      <c r="A7" s="1" t="s">
        <v>4</v>
      </c>
      <c r="B7" s="49" t="s">
        <v>18</v>
      </c>
      <c r="C7" s="30"/>
      <c r="D7" s="30"/>
      <c r="L7" s="37" t="s">
        <v>45</v>
      </c>
      <c r="M7" s="50" t="s">
        <v>121</v>
      </c>
    </row>
    <row r="8" spans="1:30" x14ac:dyDescent="0.25">
      <c r="A8" s="1" t="s">
        <v>5</v>
      </c>
      <c r="B8" s="49" t="s">
        <v>19</v>
      </c>
      <c r="C8" s="30"/>
      <c r="D8" s="30"/>
      <c r="L8" s="14" t="s">
        <v>46</v>
      </c>
      <c r="M8" s="32" t="s">
        <v>122</v>
      </c>
    </row>
    <row r="9" spans="1:30" x14ac:dyDescent="0.25">
      <c r="A9" s="3">
        <v>2</v>
      </c>
      <c r="B9" s="4" t="str">
        <f>M9</f>
        <v>BatchResults_010112_r1450_IDF.csv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"BatchResults_"&amp;M7&amp;"_"&amp;M8&amp;".csv"</f>
        <v>BatchResults_010112_r1450_IDF.csv</v>
      </c>
      <c r="N9" s="1" t="s">
        <v>48</v>
      </c>
    </row>
    <row r="10" spans="1:30" x14ac:dyDescent="0.25">
      <c r="A10" s="1" t="s">
        <v>1</v>
      </c>
      <c r="L10" s="14" t="s">
        <v>16</v>
      </c>
      <c r="M10" s="28" t="s">
        <v>119</v>
      </c>
      <c r="N10" s="1" t="s">
        <v>47</v>
      </c>
    </row>
    <row r="11" spans="1:30" x14ac:dyDescent="0.25">
      <c r="A11" s="1" t="s">
        <v>1</v>
      </c>
      <c r="L11" s="14" t="s">
        <v>17</v>
      </c>
      <c r="M11" s="28" t="s">
        <v>120</v>
      </c>
      <c r="N11" s="1" t="s">
        <v>47</v>
      </c>
    </row>
    <row r="12" spans="1:30" x14ac:dyDescent="0.25">
      <c r="A12" s="1" t="s">
        <v>1</v>
      </c>
      <c r="L12" s="14" t="s">
        <v>42</v>
      </c>
      <c r="M12" s="28" t="str">
        <f>M11&amp;"XML\"</f>
        <v>Issue 383\010112-SchSml-PSZ-p_r1450\010112-SchSml-PSZ-p_r1450 - batch\XML\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69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0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49" t="s">
        <v>27</v>
      </c>
      <c r="O14" s="49" t="s">
        <v>26</v>
      </c>
      <c r="Y14" s="83" t="s">
        <v>33</v>
      </c>
      <c r="Z14" s="83"/>
      <c r="AA14" s="83"/>
      <c r="AB14" s="83" t="s">
        <v>34</v>
      </c>
      <c r="AC14" s="83"/>
      <c r="AD14" s="83"/>
    </row>
    <row r="15" spans="1:30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69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0" x14ac:dyDescent="0.25">
      <c r="A16" s="39">
        <f>L16</f>
        <v>1</v>
      </c>
      <c r="B16" s="27" t="str">
        <f xml:space="preserve"> M$10&amp;N16&amp;".cibd"</f>
        <v>Issue 383\Input CIBD\010112-SchSml-PSZ-p-01.cibd</v>
      </c>
      <c r="C16" s="27" t="str">
        <f t="shared" ref="C16:C28" si="1" xml:space="preserve"> M$11 &amp; O16 &amp; ".cibd"</f>
        <v>Issue 383\010112-SchSml-PSZ-p_r1450\010112-SchSml-PSZ-p_r1450 - batch\010112-SchSml-PSZ-p-01.cibd</v>
      </c>
      <c r="D16" s="27" t="str">
        <f>$M$12</f>
        <v>Issue 383\010112-SchSml-PSZ-p_r1450\010112-SchSml-PSZ-p_r1450 - batch\XML\</v>
      </c>
      <c r="E16" s="9" t="str">
        <f>M16</f>
        <v>010112</v>
      </c>
      <c r="F16" s="22"/>
      <c r="G16" s="29"/>
      <c r="H16" s="23"/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6" s="15" t="s">
        <v>1</v>
      </c>
      <c r="L16" s="36">
        <v>1</v>
      </c>
      <c r="M16" s="32" t="str">
        <f t="shared" ref="M16:M28" si="2">LEFT(N16,6)&amp;IF(SUM(F16:H16)&gt;0,"_autosize","")</f>
        <v>010112</v>
      </c>
      <c r="N16" s="28" t="s">
        <v>97</v>
      </c>
      <c r="O16" s="28" t="str">
        <f>N16</f>
        <v>010112-SchSml-PSZ-p-01</v>
      </c>
      <c r="P16" s="28">
        <v>0</v>
      </c>
      <c r="Q16" s="28">
        <v>4</v>
      </c>
      <c r="R16" s="28">
        <v>0</v>
      </c>
      <c r="S16" s="28">
        <v>0</v>
      </c>
      <c r="T16" s="28">
        <v>0</v>
      </c>
      <c r="U16" s="28">
        <v>0</v>
      </c>
      <c r="V16" s="28">
        <v>1</v>
      </c>
      <c r="W16" s="36">
        <v>11</v>
      </c>
      <c r="X16" s="36">
        <v>1</v>
      </c>
      <c r="Y16" s="28">
        <v>0</v>
      </c>
      <c r="Z16" s="28">
        <v>0</v>
      </c>
      <c r="AA16" s="28">
        <v>0</v>
      </c>
      <c r="AB16" s="28">
        <f>IF(Y16&gt;1,1,0)</f>
        <v>0</v>
      </c>
      <c r="AC16" s="28">
        <f t="shared" ref="AC16:AD16" si="3">IF(Z16&gt;1,1,0)</f>
        <v>0</v>
      </c>
      <c r="AD16" s="28">
        <f t="shared" si="3"/>
        <v>0</v>
      </c>
    </row>
    <row r="17" spans="1:30" x14ac:dyDescent="0.25">
      <c r="A17" s="39">
        <f t="shared" ref="A17:A38" si="4">L17</f>
        <v>1</v>
      </c>
      <c r="B17" s="27" t="str">
        <f t="shared" ref="B17:B28" si="5" xml:space="preserve"> M$10&amp;N17&amp;".cibd"</f>
        <v>Issue 383\Input CIBD\010112-SchSml-PSZ-p-02.cibd</v>
      </c>
      <c r="C17" s="27" t="str">
        <f t="shared" si="1"/>
        <v>Issue 383\010112-SchSml-PSZ-p_r1450\010112-SchSml-PSZ-p_r1450 - batch\010112-SchSml-PSZ-p-02.cibd</v>
      </c>
      <c r="D17" s="27" t="str">
        <f t="shared" ref="D17:D37" si="6">$M$12</f>
        <v>Issue 383\010112-SchSml-PSZ-p_r1450\010112-SchSml-PSZ-p_r1450 - batch\XML\</v>
      </c>
      <c r="E17" s="9" t="str">
        <f t="shared" ref="E17:E27" si="7">M17</f>
        <v>010112</v>
      </c>
      <c r="F17" s="22"/>
      <c r="G17" s="29"/>
      <c r="H17" s="23"/>
      <c r="I17" s="9" t="s">
        <v>11</v>
      </c>
      <c r="J17" s="9" t="str">
        <f t="shared" ref="J17:J28" si="8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7" s="15" t="s">
        <v>1</v>
      </c>
      <c r="L17" s="36">
        <v>1</v>
      </c>
      <c r="M17" s="32" t="str">
        <f t="shared" si="2"/>
        <v>010112</v>
      </c>
      <c r="N17" s="28" t="s">
        <v>98</v>
      </c>
      <c r="O17" s="28" t="str">
        <f t="shared" ref="O17:O28" si="9">N17</f>
        <v>010112-SchSml-PSZ-p-02</v>
      </c>
      <c r="P17" s="28">
        <f>P16</f>
        <v>0</v>
      </c>
      <c r="Q17" s="28">
        <f>Q16</f>
        <v>4</v>
      </c>
      <c r="R17" s="28">
        <f t="shared" ref="R17:V28" si="10">R16</f>
        <v>0</v>
      </c>
      <c r="S17" s="28">
        <f t="shared" si="10"/>
        <v>0</v>
      </c>
      <c r="T17" s="28">
        <f>T16</f>
        <v>0</v>
      </c>
      <c r="U17" s="28">
        <f t="shared" ref="U17:Y28" si="11">U16</f>
        <v>0</v>
      </c>
      <c r="V17" s="28">
        <f t="shared" si="11"/>
        <v>1</v>
      </c>
      <c r="W17" s="36">
        <v>11</v>
      </c>
      <c r="X17" s="36">
        <v>1</v>
      </c>
      <c r="Y17" s="28">
        <f>Y16</f>
        <v>0</v>
      </c>
      <c r="Z17" s="28">
        <f t="shared" ref="Z17:AB28" si="12">Z16</f>
        <v>0</v>
      </c>
      <c r="AA17" s="28">
        <f t="shared" si="12"/>
        <v>0</v>
      </c>
      <c r="AB17" s="28">
        <f>AB16</f>
        <v>0</v>
      </c>
      <c r="AC17" s="28">
        <f t="shared" ref="AC17:AD28" si="13">AC16</f>
        <v>0</v>
      </c>
      <c r="AD17" s="28">
        <f t="shared" si="13"/>
        <v>0</v>
      </c>
    </row>
    <row r="18" spans="1:30" x14ac:dyDescent="0.25">
      <c r="A18" s="39">
        <f t="shared" si="4"/>
        <v>1</v>
      </c>
      <c r="B18" s="27" t="str">
        <f t="shared" si="5"/>
        <v>Issue 383\Input CIBD\010112-SchSml-PSZ-p-03.cibd</v>
      </c>
      <c r="C18" s="27" t="str">
        <f t="shared" si="1"/>
        <v>Issue 383\010112-SchSml-PSZ-p_r1450\010112-SchSml-PSZ-p_r1450 - batch\010112-SchSml-PSZ-p-03.cibd</v>
      </c>
      <c r="D18" s="27" t="str">
        <f t="shared" si="6"/>
        <v>Issue 383\010112-SchSml-PSZ-p_r1450\010112-SchSml-PSZ-p_r1450 - batch\XML\</v>
      </c>
      <c r="E18" s="9" t="str">
        <f t="shared" si="7"/>
        <v>010112</v>
      </c>
      <c r="F18" s="22"/>
      <c r="G18" s="29"/>
      <c r="H18" s="23"/>
      <c r="I18" s="9" t="s">
        <v>11</v>
      </c>
      <c r="J18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8" s="15" t="s">
        <v>1</v>
      </c>
      <c r="L18" s="36">
        <v>1</v>
      </c>
      <c r="M18" s="32" t="str">
        <f t="shared" si="2"/>
        <v>010112</v>
      </c>
      <c r="N18" s="28" t="s">
        <v>99</v>
      </c>
      <c r="O18" s="28" t="str">
        <f t="shared" si="9"/>
        <v>010112-SchSml-PSZ-p-03</v>
      </c>
      <c r="P18" s="28">
        <f t="shared" ref="P18:S28" si="14">P17</f>
        <v>0</v>
      </c>
      <c r="Q18" s="28">
        <f t="shared" si="14"/>
        <v>4</v>
      </c>
      <c r="R18" s="28">
        <f t="shared" si="10"/>
        <v>0</v>
      </c>
      <c r="S18" s="28">
        <f t="shared" si="10"/>
        <v>0</v>
      </c>
      <c r="T18" s="28">
        <f t="shared" si="10"/>
        <v>0</v>
      </c>
      <c r="U18" s="28">
        <f t="shared" si="11"/>
        <v>0</v>
      </c>
      <c r="V18" s="28">
        <f t="shared" si="11"/>
        <v>1</v>
      </c>
      <c r="W18" s="36">
        <v>11</v>
      </c>
      <c r="X18" s="36">
        <v>1</v>
      </c>
      <c r="Y18" s="28">
        <f t="shared" si="11"/>
        <v>0</v>
      </c>
      <c r="Z18" s="28">
        <f t="shared" si="12"/>
        <v>0</v>
      </c>
      <c r="AA18" s="28">
        <f t="shared" si="12"/>
        <v>0</v>
      </c>
      <c r="AB18" s="28">
        <f t="shared" si="12"/>
        <v>0</v>
      </c>
      <c r="AC18" s="28">
        <f t="shared" si="13"/>
        <v>0</v>
      </c>
      <c r="AD18" s="28">
        <f t="shared" si="13"/>
        <v>0</v>
      </c>
    </row>
    <row r="19" spans="1:30" x14ac:dyDescent="0.25">
      <c r="A19" s="39">
        <f t="shared" si="4"/>
        <v>1</v>
      </c>
      <c r="B19" s="27" t="str">
        <f t="shared" si="5"/>
        <v>Issue 383\Input CIBD\010112-SchSml-PSZ-p-04.cibd</v>
      </c>
      <c r="C19" s="27" t="str">
        <f t="shared" si="1"/>
        <v>Issue 383\010112-SchSml-PSZ-p_r1450\010112-SchSml-PSZ-p_r1450 - batch\010112-SchSml-PSZ-p-04.cibd</v>
      </c>
      <c r="D19" s="27" t="str">
        <f t="shared" si="6"/>
        <v>Issue 383\010112-SchSml-PSZ-p_r1450\010112-SchSml-PSZ-p_r1450 - batch\XML\</v>
      </c>
      <c r="E19" s="9" t="str">
        <f t="shared" si="7"/>
        <v>010112</v>
      </c>
      <c r="F19" s="22"/>
      <c r="G19" s="29"/>
      <c r="H19" s="23"/>
      <c r="I19" s="9" t="s">
        <v>11</v>
      </c>
      <c r="J19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9" s="15" t="s">
        <v>1</v>
      </c>
      <c r="L19" s="36">
        <v>1</v>
      </c>
      <c r="M19" s="32" t="str">
        <f t="shared" si="2"/>
        <v>010112</v>
      </c>
      <c r="N19" s="28" t="s">
        <v>100</v>
      </c>
      <c r="O19" s="28" t="str">
        <f t="shared" si="9"/>
        <v>010112-SchSml-PSZ-p-04</v>
      </c>
      <c r="P19" s="28">
        <f t="shared" si="14"/>
        <v>0</v>
      </c>
      <c r="Q19" s="28">
        <f t="shared" si="14"/>
        <v>4</v>
      </c>
      <c r="R19" s="28">
        <f t="shared" si="10"/>
        <v>0</v>
      </c>
      <c r="S19" s="28">
        <f t="shared" si="10"/>
        <v>0</v>
      </c>
      <c r="T19" s="28">
        <f t="shared" si="10"/>
        <v>0</v>
      </c>
      <c r="U19" s="28">
        <f t="shared" si="11"/>
        <v>0</v>
      </c>
      <c r="V19" s="28">
        <f t="shared" si="11"/>
        <v>1</v>
      </c>
      <c r="W19" s="36">
        <v>11</v>
      </c>
      <c r="X19" s="36">
        <v>1</v>
      </c>
      <c r="Y19" s="28">
        <f t="shared" si="11"/>
        <v>0</v>
      </c>
      <c r="Z19" s="28">
        <f t="shared" si="12"/>
        <v>0</v>
      </c>
      <c r="AA19" s="28">
        <f t="shared" si="12"/>
        <v>0</v>
      </c>
      <c r="AB19" s="28">
        <f t="shared" si="12"/>
        <v>0</v>
      </c>
      <c r="AC19" s="28">
        <f t="shared" si="13"/>
        <v>0</v>
      </c>
      <c r="AD19" s="28">
        <f t="shared" si="13"/>
        <v>0</v>
      </c>
    </row>
    <row r="20" spans="1:30" x14ac:dyDescent="0.25">
      <c r="A20" s="39">
        <f t="shared" si="4"/>
        <v>1</v>
      </c>
      <c r="B20" s="27" t="str">
        <f t="shared" si="5"/>
        <v>Issue 383\Input CIBD\010112-SchSml-PSZ-p-05.cibd</v>
      </c>
      <c r="C20" s="27" t="str">
        <f t="shared" si="1"/>
        <v>Issue 383\010112-SchSml-PSZ-p_r1450\010112-SchSml-PSZ-p_r1450 - batch\010112-SchSml-PSZ-p-05.cibd</v>
      </c>
      <c r="D20" s="27" t="str">
        <f t="shared" si="6"/>
        <v>Issue 383\010112-SchSml-PSZ-p_r1450\010112-SchSml-PSZ-p_r1450 - batch\XML\</v>
      </c>
      <c r="E20" s="9" t="str">
        <f t="shared" si="7"/>
        <v>010112</v>
      </c>
      <c r="F20" s="22"/>
      <c r="G20" s="29"/>
      <c r="H20" s="23"/>
      <c r="I20" s="9" t="s">
        <v>11</v>
      </c>
      <c r="J20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0" s="15" t="s">
        <v>1</v>
      </c>
      <c r="L20" s="36">
        <v>1</v>
      </c>
      <c r="M20" s="32" t="str">
        <f t="shared" si="2"/>
        <v>010112</v>
      </c>
      <c r="N20" s="28" t="s">
        <v>101</v>
      </c>
      <c r="O20" s="28" t="str">
        <f t="shared" si="9"/>
        <v>010112-SchSml-PSZ-p-05</v>
      </c>
      <c r="P20" s="28">
        <f t="shared" si="14"/>
        <v>0</v>
      </c>
      <c r="Q20" s="28">
        <f t="shared" si="14"/>
        <v>4</v>
      </c>
      <c r="R20" s="28">
        <f t="shared" si="10"/>
        <v>0</v>
      </c>
      <c r="S20" s="28">
        <f t="shared" si="10"/>
        <v>0</v>
      </c>
      <c r="T20" s="28">
        <f t="shared" si="10"/>
        <v>0</v>
      </c>
      <c r="U20" s="28">
        <f t="shared" si="11"/>
        <v>0</v>
      </c>
      <c r="V20" s="28">
        <f t="shared" si="11"/>
        <v>1</v>
      </c>
      <c r="W20" s="36">
        <v>11</v>
      </c>
      <c r="X20" s="36">
        <v>1</v>
      </c>
      <c r="Y20" s="28">
        <f t="shared" si="11"/>
        <v>0</v>
      </c>
      <c r="Z20" s="28">
        <f t="shared" si="12"/>
        <v>0</v>
      </c>
      <c r="AA20" s="28">
        <f t="shared" si="12"/>
        <v>0</v>
      </c>
      <c r="AB20" s="28">
        <f t="shared" si="12"/>
        <v>0</v>
      </c>
      <c r="AC20" s="28">
        <f t="shared" si="13"/>
        <v>0</v>
      </c>
      <c r="AD20" s="28">
        <f t="shared" si="13"/>
        <v>0</v>
      </c>
    </row>
    <row r="21" spans="1:30" x14ac:dyDescent="0.25">
      <c r="A21" s="39">
        <f t="shared" si="4"/>
        <v>1</v>
      </c>
      <c r="B21" s="27" t="str">
        <f t="shared" si="5"/>
        <v>Issue 383\Input CIBD\010112-SchSml-PSZ-p-06.cibd</v>
      </c>
      <c r="C21" s="27" t="str">
        <f t="shared" si="1"/>
        <v>Issue 383\010112-SchSml-PSZ-p_r1450\010112-SchSml-PSZ-p_r1450 - batch\010112-SchSml-PSZ-p-06.cibd</v>
      </c>
      <c r="D21" s="27" t="str">
        <f t="shared" si="6"/>
        <v>Issue 383\010112-SchSml-PSZ-p_r1450\010112-SchSml-PSZ-p_r1450 - batch\XML\</v>
      </c>
      <c r="E21" s="9" t="str">
        <f t="shared" si="7"/>
        <v>010112</v>
      </c>
      <c r="F21" s="22"/>
      <c r="G21" s="29"/>
      <c r="H21" s="23"/>
      <c r="I21" s="9" t="s">
        <v>11</v>
      </c>
      <c r="J21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1" s="15" t="s">
        <v>1</v>
      </c>
      <c r="L21" s="36">
        <v>1</v>
      </c>
      <c r="M21" s="32" t="str">
        <f t="shared" si="2"/>
        <v>010112</v>
      </c>
      <c r="N21" s="28" t="s">
        <v>102</v>
      </c>
      <c r="O21" s="28" t="str">
        <f t="shared" si="9"/>
        <v>010112-SchSml-PSZ-p-06</v>
      </c>
      <c r="P21" s="28">
        <f t="shared" si="14"/>
        <v>0</v>
      </c>
      <c r="Q21" s="28">
        <f t="shared" si="14"/>
        <v>4</v>
      </c>
      <c r="R21" s="28">
        <f t="shared" si="10"/>
        <v>0</v>
      </c>
      <c r="S21" s="28">
        <f t="shared" si="10"/>
        <v>0</v>
      </c>
      <c r="T21" s="28">
        <f t="shared" si="10"/>
        <v>0</v>
      </c>
      <c r="U21" s="28">
        <f t="shared" si="11"/>
        <v>0</v>
      </c>
      <c r="V21" s="28">
        <f t="shared" si="11"/>
        <v>1</v>
      </c>
      <c r="W21" s="36">
        <v>11</v>
      </c>
      <c r="X21" s="36">
        <v>1</v>
      </c>
      <c r="Y21" s="28">
        <f t="shared" si="11"/>
        <v>0</v>
      </c>
      <c r="Z21" s="28">
        <f t="shared" si="12"/>
        <v>0</v>
      </c>
      <c r="AA21" s="28">
        <f t="shared" si="12"/>
        <v>0</v>
      </c>
      <c r="AB21" s="28">
        <f t="shared" si="12"/>
        <v>0</v>
      </c>
      <c r="AC21" s="28">
        <f t="shared" si="13"/>
        <v>0</v>
      </c>
      <c r="AD21" s="28">
        <f t="shared" si="13"/>
        <v>0</v>
      </c>
    </row>
    <row r="22" spans="1:30" x14ac:dyDescent="0.25">
      <c r="A22" s="39">
        <f t="shared" si="4"/>
        <v>1</v>
      </c>
      <c r="B22" s="27" t="str">
        <f t="shared" si="5"/>
        <v>Issue 383\Input CIBD\010112-SchSml-PSZ-p-07.cibd</v>
      </c>
      <c r="C22" s="27" t="str">
        <f t="shared" si="1"/>
        <v>Issue 383\010112-SchSml-PSZ-p_r1450\010112-SchSml-PSZ-p_r1450 - batch\010112-SchSml-PSZ-p-07.cibd</v>
      </c>
      <c r="D22" s="27" t="str">
        <f t="shared" si="6"/>
        <v>Issue 383\010112-SchSml-PSZ-p_r1450\010112-SchSml-PSZ-p_r1450 - batch\XML\</v>
      </c>
      <c r="E22" s="9" t="str">
        <f t="shared" si="7"/>
        <v>010112</v>
      </c>
      <c r="F22" s="22"/>
      <c r="G22" s="29"/>
      <c r="H22" s="23"/>
      <c r="I22" s="9" t="s">
        <v>11</v>
      </c>
      <c r="J22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2" s="15" t="s">
        <v>1</v>
      </c>
      <c r="L22" s="36">
        <v>1</v>
      </c>
      <c r="M22" s="32" t="str">
        <f t="shared" si="2"/>
        <v>010112</v>
      </c>
      <c r="N22" s="28" t="s">
        <v>103</v>
      </c>
      <c r="O22" s="28" t="str">
        <f t="shared" si="9"/>
        <v>010112-SchSml-PSZ-p-07</v>
      </c>
      <c r="P22" s="28">
        <f t="shared" si="14"/>
        <v>0</v>
      </c>
      <c r="Q22" s="28">
        <f t="shared" si="14"/>
        <v>4</v>
      </c>
      <c r="R22" s="28">
        <f t="shared" si="10"/>
        <v>0</v>
      </c>
      <c r="S22" s="28">
        <f t="shared" si="10"/>
        <v>0</v>
      </c>
      <c r="T22" s="28">
        <f t="shared" si="10"/>
        <v>0</v>
      </c>
      <c r="U22" s="28">
        <f t="shared" si="11"/>
        <v>0</v>
      </c>
      <c r="V22" s="28">
        <f t="shared" si="11"/>
        <v>1</v>
      </c>
      <c r="W22" s="36">
        <v>11</v>
      </c>
      <c r="X22" s="36">
        <v>1</v>
      </c>
      <c r="Y22" s="28">
        <f t="shared" si="11"/>
        <v>0</v>
      </c>
      <c r="Z22" s="28">
        <f t="shared" si="12"/>
        <v>0</v>
      </c>
      <c r="AA22" s="28">
        <f t="shared" si="12"/>
        <v>0</v>
      </c>
      <c r="AB22" s="28">
        <f t="shared" si="12"/>
        <v>0</v>
      </c>
      <c r="AC22" s="28">
        <f t="shared" si="13"/>
        <v>0</v>
      </c>
      <c r="AD22" s="28">
        <f t="shared" si="13"/>
        <v>0</v>
      </c>
    </row>
    <row r="23" spans="1:30" x14ac:dyDescent="0.25">
      <c r="A23" s="39">
        <f t="shared" si="4"/>
        <v>1</v>
      </c>
      <c r="B23" s="27" t="str">
        <f t="shared" si="5"/>
        <v>Issue 383\Input CIBD\010112-SchSml-PSZ-p-08.cibd</v>
      </c>
      <c r="C23" s="27" t="str">
        <f t="shared" si="1"/>
        <v>Issue 383\010112-SchSml-PSZ-p_r1450\010112-SchSml-PSZ-p_r1450 - batch\010112-SchSml-PSZ-p-08.cibd</v>
      </c>
      <c r="D23" s="27" t="str">
        <f t="shared" si="6"/>
        <v>Issue 383\010112-SchSml-PSZ-p_r1450\010112-SchSml-PSZ-p_r1450 - batch\XML\</v>
      </c>
      <c r="E23" s="9" t="str">
        <f t="shared" si="7"/>
        <v>010112</v>
      </c>
      <c r="F23" s="22"/>
      <c r="G23" s="29"/>
      <c r="H23" s="23"/>
      <c r="I23" s="9" t="s">
        <v>11</v>
      </c>
      <c r="J23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3" s="15" t="s">
        <v>1</v>
      </c>
      <c r="L23" s="36">
        <v>1</v>
      </c>
      <c r="M23" s="32" t="str">
        <f t="shared" si="2"/>
        <v>010112</v>
      </c>
      <c r="N23" s="28" t="s">
        <v>104</v>
      </c>
      <c r="O23" s="28" t="str">
        <f t="shared" si="9"/>
        <v>010112-SchSml-PSZ-p-08</v>
      </c>
      <c r="P23" s="28">
        <f t="shared" si="14"/>
        <v>0</v>
      </c>
      <c r="Q23" s="28">
        <f t="shared" si="14"/>
        <v>4</v>
      </c>
      <c r="R23" s="28">
        <f t="shared" si="10"/>
        <v>0</v>
      </c>
      <c r="S23" s="28">
        <f t="shared" si="10"/>
        <v>0</v>
      </c>
      <c r="T23" s="28">
        <f t="shared" si="10"/>
        <v>0</v>
      </c>
      <c r="U23" s="28">
        <f t="shared" si="11"/>
        <v>0</v>
      </c>
      <c r="V23" s="28">
        <f t="shared" si="11"/>
        <v>1</v>
      </c>
      <c r="W23" s="36">
        <v>11</v>
      </c>
      <c r="X23" s="36">
        <v>1</v>
      </c>
      <c r="Y23" s="28">
        <f t="shared" si="11"/>
        <v>0</v>
      </c>
      <c r="Z23" s="28">
        <f t="shared" si="12"/>
        <v>0</v>
      </c>
      <c r="AA23" s="28">
        <f t="shared" si="12"/>
        <v>0</v>
      </c>
      <c r="AB23" s="28">
        <f t="shared" si="12"/>
        <v>0</v>
      </c>
      <c r="AC23" s="28">
        <f t="shared" si="13"/>
        <v>0</v>
      </c>
      <c r="AD23" s="28">
        <f t="shared" si="13"/>
        <v>0</v>
      </c>
    </row>
    <row r="24" spans="1:30" x14ac:dyDescent="0.25">
      <c r="A24" s="39">
        <f t="shared" si="4"/>
        <v>1</v>
      </c>
      <c r="B24" s="27" t="str">
        <f t="shared" si="5"/>
        <v>Issue 383\Input CIBD\010112-SchSml-PSZ-p-09.cibd</v>
      </c>
      <c r="C24" s="27" t="str">
        <f t="shared" si="1"/>
        <v>Issue 383\010112-SchSml-PSZ-p_r1450\010112-SchSml-PSZ-p_r1450 - batch\010112-SchSml-PSZ-p-09.cibd</v>
      </c>
      <c r="D24" s="27" t="str">
        <f t="shared" si="6"/>
        <v>Issue 383\010112-SchSml-PSZ-p_r1450\010112-SchSml-PSZ-p_r1450 - batch\XML\</v>
      </c>
      <c r="E24" s="9" t="str">
        <f t="shared" si="7"/>
        <v>010112</v>
      </c>
      <c r="F24" s="22"/>
      <c r="G24" s="29"/>
      <c r="H24" s="23"/>
      <c r="I24" s="9" t="s">
        <v>11</v>
      </c>
      <c r="J24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4" s="15" t="s">
        <v>1</v>
      </c>
      <c r="L24" s="36">
        <v>1</v>
      </c>
      <c r="M24" s="32" t="str">
        <f t="shared" si="2"/>
        <v>010112</v>
      </c>
      <c r="N24" s="28" t="s">
        <v>105</v>
      </c>
      <c r="O24" s="28" t="str">
        <f t="shared" si="9"/>
        <v>010112-SchSml-PSZ-p-09</v>
      </c>
      <c r="P24" s="28">
        <f t="shared" si="14"/>
        <v>0</v>
      </c>
      <c r="Q24" s="28">
        <f t="shared" si="14"/>
        <v>4</v>
      </c>
      <c r="R24" s="28">
        <f t="shared" si="10"/>
        <v>0</v>
      </c>
      <c r="S24" s="28">
        <f t="shared" si="10"/>
        <v>0</v>
      </c>
      <c r="T24" s="28">
        <f t="shared" si="10"/>
        <v>0</v>
      </c>
      <c r="U24" s="28">
        <f t="shared" si="11"/>
        <v>0</v>
      </c>
      <c r="V24" s="28">
        <f t="shared" si="11"/>
        <v>1</v>
      </c>
      <c r="W24" s="36">
        <v>11</v>
      </c>
      <c r="X24" s="36">
        <v>1</v>
      </c>
      <c r="Y24" s="28">
        <f t="shared" si="11"/>
        <v>0</v>
      </c>
      <c r="Z24" s="28">
        <f t="shared" si="12"/>
        <v>0</v>
      </c>
      <c r="AA24" s="28">
        <f t="shared" si="12"/>
        <v>0</v>
      </c>
      <c r="AB24" s="28">
        <f t="shared" si="12"/>
        <v>0</v>
      </c>
      <c r="AC24" s="28">
        <f t="shared" si="13"/>
        <v>0</v>
      </c>
      <c r="AD24" s="28">
        <f t="shared" si="13"/>
        <v>0</v>
      </c>
    </row>
    <row r="25" spans="1:30" x14ac:dyDescent="0.25">
      <c r="A25" s="39">
        <f t="shared" si="4"/>
        <v>1</v>
      </c>
      <c r="B25" s="27" t="str">
        <f t="shared" si="5"/>
        <v>Issue 383\Input CIBD\010112-SchSml-PSZ-p-10.cibd</v>
      </c>
      <c r="C25" s="27" t="str">
        <f t="shared" si="1"/>
        <v>Issue 383\010112-SchSml-PSZ-p_r1450\010112-SchSml-PSZ-p_r1450 - batch\010112-SchSml-PSZ-p-10.cibd</v>
      </c>
      <c r="D25" s="27" t="str">
        <f t="shared" si="6"/>
        <v>Issue 383\010112-SchSml-PSZ-p_r1450\010112-SchSml-PSZ-p_r1450 - batch\XML\</v>
      </c>
      <c r="E25" s="9" t="str">
        <f t="shared" si="7"/>
        <v>010112</v>
      </c>
      <c r="F25" s="22"/>
      <c r="G25" s="29"/>
      <c r="H25" s="23"/>
      <c r="I25" s="9" t="s">
        <v>11</v>
      </c>
      <c r="J25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5" s="15" t="s">
        <v>1</v>
      </c>
      <c r="L25" s="36">
        <v>1</v>
      </c>
      <c r="M25" s="32" t="str">
        <f t="shared" si="2"/>
        <v>010112</v>
      </c>
      <c r="N25" s="28" t="s">
        <v>106</v>
      </c>
      <c r="O25" s="28" t="str">
        <f t="shared" si="9"/>
        <v>010112-SchSml-PSZ-p-10</v>
      </c>
      <c r="P25" s="28">
        <f t="shared" si="14"/>
        <v>0</v>
      </c>
      <c r="Q25" s="28">
        <f t="shared" si="14"/>
        <v>4</v>
      </c>
      <c r="R25" s="28">
        <f t="shared" si="10"/>
        <v>0</v>
      </c>
      <c r="S25" s="28">
        <f t="shared" si="10"/>
        <v>0</v>
      </c>
      <c r="T25" s="28">
        <f t="shared" si="10"/>
        <v>0</v>
      </c>
      <c r="U25" s="28">
        <f t="shared" si="11"/>
        <v>0</v>
      </c>
      <c r="V25" s="28">
        <f t="shared" si="11"/>
        <v>1</v>
      </c>
      <c r="W25" s="36">
        <v>11</v>
      </c>
      <c r="X25" s="36">
        <v>1</v>
      </c>
      <c r="Y25" s="28">
        <f t="shared" si="11"/>
        <v>0</v>
      </c>
      <c r="Z25" s="28">
        <f t="shared" si="12"/>
        <v>0</v>
      </c>
      <c r="AA25" s="28">
        <f t="shared" si="12"/>
        <v>0</v>
      </c>
      <c r="AB25" s="28">
        <f t="shared" si="12"/>
        <v>0</v>
      </c>
      <c r="AC25" s="28">
        <f t="shared" si="13"/>
        <v>0</v>
      </c>
      <c r="AD25" s="28">
        <f t="shared" si="13"/>
        <v>0</v>
      </c>
    </row>
    <row r="26" spans="1:30" x14ac:dyDescent="0.25">
      <c r="A26" s="39">
        <f t="shared" si="4"/>
        <v>1</v>
      </c>
      <c r="B26" s="27" t="str">
        <f t="shared" si="5"/>
        <v>Issue 383\Input CIBD\010112-SchSml-PSZ-p-11.cibd</v>
      </c>
      <c r="C26" s="27" t="str">
        <f t="shared" si="1"/>
        <v>Issue 383\010112-SchSml-PSZ-p_r1450\010112-SchSml-PSZ-p_r1450 - batch\010112-SchSml-PSZ-p-11.cibd</v>
      </c>
      <c r="D26" s="27" t="str">
        <f t="shared" si="6"/>
        <v>Issue 383\010112-SchSml-PSZ-p_r1450\010112-SchSml-PSZ-p_r1450 - batch\XML\</v>
      </c>
      <c r="E26" s="9" t="str">
        <f t="shared" si="7"/>
        <v>010112</v>
      </c>
      <c r="F26" s="22"/>
      <c r="G26" s="29"/>
      <c r="H26" s="23"/>
      <c r="I26" s="9" t="s">
        <v>11</v>
      </c>
      <c r="J26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6" s="15" t="s">
        <v>1</v>
      </c>
      <c r="L26" s="36">
        <v>1</v>
      </c>
      <c r="M26" s="32" t="str">
        <f t="shared" si="2"/>
        <v>010112</v>
      </c>
      <c r="N26" s="28" t="s">
        <v>107</v>
      </c>
      <c r="O26" s="28" t="str">
        <f t="shared" si="9"/>
        <v>010112-SchSml-PSZ-p-11</v>
      </c>
      <c r="P26" s="28">
        <f t="shared" si="14"/>
        <v>0</v>
      </c>
      <c r="Q26" s="28">
        <f t="shared" si="14"/>
        <v>4</v>
      </c>
      <c r="R26" s="28">
        <f t="shared" si="10"/>
        <v>0</v>
      </c>
      <c r="S26" s="28">
        <f t="shared" si="10"/>
        <v>0</v>
      </c>
      <c r="T26" s="28">
        <f t="shared" si="10"/>
        <v>0</v>
      </c>
      <c r="U26" s="28">
        <f t="shared" si="11"/>
        <v>0</v>
      </c>
      <c r="V26" s="28">
        <f t="shared" si="11"/>
        <v>1</v>
      </c>
      <c r="W26" s="36">
        <v>11</v>
      </c>
      <c r="X26" s="36">
        <v>1</v>
      </c>
      <c r="Y26" s="28">
        <f t="shared" si="11"/>
        <v>0</v>
      </c>
      <c r="Z26" s="28">
        <f t="shared" si="12"/>
        <v>0</v>
      </c>
      <c r="AA26" s="28">
        <f t="shared" si="12"/>
        <v>0</v>
      </c>
      <c r="AB26" s="28">
        <f t="shared" si="12"/>
        <v>0</v>
      </c>
      <c r="AC26" s="28">
        <f t="shared" si="13"/>
        <v>0</v>
      </c>
      <c r="AD26" s="28">
        <f t="shared" si="13"/>
        <v>0</v>
      </c>
    </row>
    <row r="27" spans="1:30" x14ac:dyDescent="0.25">
      <c r="A27" s="39">
        <f t="shared" si="4"/>
        <v>1</v>
      </c>
      <c r="B27" s="27" t="str">
        <f t="shared" si="5"/>
        <v>Issue 383\Input CIBD\010112-SchSml-PSZ-p-12.cibd</v>
      </c>
      <c r="C27" s="27" t="str">
        <f t="shared" si="1"/>
        <v>Issue 383\010112-SchSml-PSZ-p_r1450\010112-SchSml-PSZ-p_r1450 - batch\010112-SchSml-PSZ-p-12.cibd</v>
      </c>
      <c r="D27" s="27" t="str">
        <f t="shared" si="6"/>
        <v>Issue 383\010112-SchSml-PSZ-p_r1450\010112-SchSml-PSZ-p_r1450 - batch\XML\</v>
      </c>
      <c r="E27" s="9" t="str">
        <f t="shared" si="7"/>
        <v>010112</v>
      </c>
      <c r="F27" s="22"/>
      <c r="G27" s="29"/>
      <c r="H27" s="23"/>
      <c r="I27" s="9" t="s">
        <v>11</v>
      </c>
      <c r="J27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7" s="15" t="s">
        <v>1</v>
      </c>
      <c r="L27" s="36">
        <v>1</v>
      </c>
      <c r="M27" s="32" t="str">
        <f t="shared" si="2"/>
        <v>010112</v>
      </c>
      <c r="N27" s="28" t="s">
        <v>108</v>
      </c>
      <c r="O27" s="28" t="str">
        <f t="shared" si="9"/>
        <v>010112-SchSml-PSZ-p-12</v>
      </c>
      <c r="P27" s="28">
        <f t="shared" si="14"/>
        <v>0</v>
      </c>
      <c r="Q27" s="28">
        <f t="shared" si="14"/>
        <v>4</v>
      </c>
      <c r="R27" s="28">
        <f t="shared" si="14"/>
        <v>0</v>
      </c>
      <c r="S27" s="28">
        <f t="shared" si="14"/>
        <v>0</v>
      </c>
      <c r="T27" s="28">
        <f t="shared" si="10"/>
        <v>0</v>
      </c>
      <c r="U27" s="28">
        <f t="shared" si="10"/>
        <v>0</v>
      </c>
      <c r="V27" s="28">
        <f t="shared" si="10"/>
        <v>1</v>
      </c>
      <c r="W27" s="36">
        <v>11</v>
      </c>
      <c r="X27" s="36">
        <v>1</v>
      </c>
      <c r="Y27" s="28">
        <f t="shared" si="11"/>
        <v>0</v>
      </c>
      <c r="Z27" s="28">
        <f t="shared" si="12"/>
        <v>0</v>
      </c>
      <c r="AA27" s="28">
        <f t="shared" si="12"/>
        <v>0</v>
      </c>
      <c r="AB27" s="28">
        <f t="shared" si="12"/>
        <v>0</v>
      </c>
      <c r="AC27" s="28">
        <f t="shared" si="13"/>
        <v>0</v>
      </c>
      <c r="AD27" s="28">
        <f t="shared" si="13"/>
        <v>0</v>
      </c>
    </row>
    <row r="28" spans="1:30" x14ac:dyDescent="0.25">
      <c r="A28" s="39">
        <f t="shared" si="4"/>
        <v>1</v>
      </c>
      <c r="B28" s="27" t="str">
        <f t="shared" si="5"/>
        <v>Issue 383\Input CIBD\010112-SchSml-PSZ-p-13.cibd</v>
      </c>
      <c r="C28" s="27" t="str">
        <f t="shared" si="1"/>
        <v>Issue 383\010112-SchSml-PSZ-p_r1450\010112-SchSml-PSZ-p_r1450 - batch\010112-SchSml-PSZ-p-13.cibd</v>
      </c>
      <c r="D28" s="27" t="str">
        <f t="shared" si="6"/>
        <v>Issue 383\010112-SchSml-PSZ-p_r1450\010112-SchSml-PSZ-p_r1450 - batch\XML\</v>
      </c>
      <c r="E28" s="9" t="str">
        <f>M28</f>
        <v>010112</v>
      </c>
      <c r="F28" s="22"/>
      <c r="G28" s="29"/>
      <c r="H28" s="23"/>
      <c r="I28" s="9" t="s">
        <v>11</v>
      </c>
      <c r="J28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8" s="15" t="s">
        <v>1</v>
      </c>
      <c r="L28" s="36">
        <v>1</v>
      </c>
      <c r="M28" s="32" t="str">
        <f t="shared" si="2"/>
        <v>010112</v>
      </c>
      <c r="N28" s="28" t="s">
        <v>109</v>
      </c>
      <c r="O28" s="28" t="str">
        <f t="shared" si="9"/>
        <v>010112-SchSml-PSZ-p-13</v>
      </c>
      <c r="P28" s="28">
        <f t="shared" si="14"/>
        <v>0</v>
      </c>
      <c r="Q28" s="28">
        <f t="shared" si="14"/>
        <v>4</v>
      </c>
      <c r="R28" s="28">
        <f t="shared" si="14"/>
        <v>0</v>
      </c>
      <c r="S28" s="28">
        <f t="shared" si="14"/>
        <v>0</v>
      </c>
      <c r="T28" s="28">
        <f t="shared" si="10"/>
        <v>0</v>
      </c>
      <c r="U28" s="28">
        <f t="shared" si="10"/>
        <v>0</v>
      </c>
      <c r="V28" s="28">
        <f t="shared" si="10"/>
        <v>1</v>
      </c>
      <c r="W28" s="36">
        <v>11</v>
      </c>
      <c r="X28" s="36">
        <v>1</v>
      </c>
      <c r="Y28" s="28">
        <f t="shared" si="11"/>
        <v>0</v>
      </c>
      <c r="Z28" s="28">
        <f t="shared" si="12"/>
        <v>0</v>
      </c>
      <c r="AA28" s="28">
        <f t="shared" si="12"/>
        <v>0</v>
      </c>
      <c r="AB28" s="28">
        <f t="shared" si="12"/>
        <v>0</v>
      </c>
      <c r="AC28" s="28">
        <f t="shared" si="13"/>
        <v>0</v>
      </c>
      <c r="AD28" s="28">
        <f t="shared" si="13"/>
        <v>0</v>
      </c>
    </row>
    <row r="29" spans="1:30" x14ac:dyDescent="0.25">
      <c r="A29" s="39">
        <f t="shared" ref="A29:A37" si="15">L29</f>
        <v>1</v>
      </c>
      <c r="B29" s="27" t="str">
        <f t="shared" ref="B29:B37" si="16" xml:space="preserve"> M$10&amp;N29&amp;".cibd"</f>
        <v>Issue 383\Input CIBD\010112-SchSml-PSZ-p-14.cibd</v>
      </c>
      <c r="C29" s="27" t="str">
        <f t="shared" ref="C29:C37" si="17" xml:space="preserve"> M$11 &amp; O29 &amp; ".cibd"</f>
        <v>Issue 383\010112-SchSml-PSZ-p_r1450\010112-SchSml-PSZ-p_r1450 - batch\010112-SchSml-PSZ-p-14.cibd</v>
      </c>
      <c r="D29" s="27" t="str">
        <f t="shared" si="6"/>
        <v>Issue 383\010112-SchSml-PSZ-p_r1450\010112-SchSml-PSZ-p_r1450 - batch\XML\</v>
      </c>
      <c r="E29" s="9" t="str">
        <f t="shared" ref="E29:E37" si="18">M29</f>
        <v>010112</v>
      </c>
      <c r="F29" s="22"/>
      <c r="G29" s="29"/>
      <c r="H29" s="23"/>
      <c r="I29" s="9" t="s">
        <v>11</v>
      </c>
      <c r="J29" s="9" t="str">
        <f t="shared" ref="J29:J37" si="19">$P$12&amp;","&amp;P29&amp;","&amp;$Q$12&amp;","&amp;Q29&amp;","&amp;$R$12&amp;","&amp;R29&amp;","&amp;$S$12&amp;","&amp;S29&amp;","&amp;$T$12&amp;","&amp;T29&amp;","&amp;$U$12&amp;","&amp;U29&amp;","&amp;$V$12&amp;","&amp;V29&amp;","&amp;$Y$12&amp;","&amp;Y29&amp;","&amp;$AB$12&amp;","&amp;AB29&amp;","&amp;$Z$12&amp;","&amp;Z29&amp;","&amp;$AC$12&amp;","&amp;AC29&amp;","&amp;$AA$12&amp;","&amp;AA29&amp;","&amp;$AD$12&amp;","&amp;AD29&amp;","&amp;$W$12&amp;","&amp;W29&amp;","&amp;$X$12&amp;","&amp;X29&amp;","</f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9" s="15" t="s">
        <v>1</v>
      </c>
      <c r="L29" s="36">
        <v>1</v>
      </c>
      <c r="M29" s="32" t="str">
        <f t="shared" ref="M29:M37" si="20">LEFT(N29,6)&amp;IF(SUM(F29:H29)&gt;0,"_autosize","")</f>
        <v>010112</v>
      </c>
      <c r="N29" s="28" t="s">
        <v>110</v>
      </c>
      <c r="O29" s="28" t="str">
        <f t="shared" ref="O29:O37" si="21">N29</f>
        <v>010112-SchSml-PSZ-p-14</v>
      </c>
      <c r="P29" s="28">
        <f t="shared" ref="P29:V29" si="22">P28</f>
        <v>0</v>
      </c>
      <c r="Q29" s="28">
        <f t="shared" si="22"/>
        <v>4</v>
      </c>
      <c r="R29" s="28">
        <f t="shared" si="22"/>
        <v>0</v>
      </c>
      <c r="S29" s="28">
        <f t="shared" si="22"/>
        <v>0</v>
      </c>
      <c r="T29" s="28">
        <f t="shared" si="22"/>
        <v>0</v>
      </c>
      <c r="U29" s="28">
        <f t="shared" si="22"/>
        <v>0</v>
      </c>
      <c r="V29" s="28">
        <f t="shared" si="22"/>
        <v>1</v>
      </c>
      <c r="W29" s="36">
        <v>11</v>
      </c>
      <c r="X29" s="36">
        <v>1</v>
      </c>
      <c r="Y29" s="28">
        <f t="shared" ref="Y29:AD29" si="23">Y28</f>
        <v>0</v>
      </c>
      <c r="Z29" s="28">
        <f t="shared" si="23"/>
        <v>0</v>
      </c>
      <c r="AA29" s="28">
        <f t="shared" si="23"/>
        <v>0</v>
      </c>
      <c r="AB29" s="28">
        <f t="shared" si="23"/>
        <v>0</v>
      </c>
      <c r="AC29" s="28">
        <f t="shared" si="23"/>
        <v>0</v>
      </c>
      <c r="AD29" s="28">
        <f t="shared" si="23"/>
        <v>0</v>
      </c>
    </row>
    <row r="30" spans="1:30" x14ac:dyDescent="0.25">
      <c r="A30" s="39">
        <f t="shared" si="15"/>
        <v>1</v>
      </c>
      <c r="B30" s="27" t="str">
        <f t="shared" si="16"/>
        <v>Issue 383\Input CIBD\010112-SchSml-PSZ-p-15.cibd</v>
      </c>
      <c r="C30" s="27" t="str">
        <f t="shared" si="17"/>
        <v>Issue 383\010112-SchSml-PSZ-p_r1450\010112-SchSml-PSZ-p_r1450 - batch\010112-SchSml-PSZ-p-15.cibd</v>
      </c>
      <c r="D30" s="27" t="str">
        <f t="shared" si="6"/>
        <v>Issue 383\010112-SchSml-PSZ-p_r1450\010112-SchSml-PSZ-p_r1450 - batch\XML\</v>
      </c>
      <c r="E30" s="9" t="str">
        <f t="shared" si="18"/>
        <v>010112</v>
      </c>
      <c r="F30" s="22"/>
      <c r="G30" s="29"/>
      <c r="H30" s="23"/>
      <c r="I30" s="9" t="s">
        <v>11</v>
      </c>
      <c r="J30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0" s="15" t="s">
        <v>1</v>
      </c>
      <c r="L30" s="36">
        <v>1</v>
      </c>
      <c r="M30" s="32" t="str">
        <f t="shared" si="20"/>
        <v>010112</v>
      </c>
      <c r="N30" s="28" t="s">
        <v>111</v>
      </c>
      <c r="O30" s="28" t="str">
        <f t="shared" si="21"/>
        <v>010112-SchSml-PSZ-p-15</v>
      </c>
      <c r="P30" s="28">
        <f t="shared" ref="P30:V30" si="24">P29</f>
        <v>0</v>
      </c>
      <c r="Q30" s="28">
        <f t="shared" si="24"/>
        <v>4</v>
      </c>
      <c r="R30" s="28">
        <f t="shared" si="24"/>
        <v>0</v>
      </c>
      <c r="S30" s="28">
        <f t="shared" si="24"/>
        <v>0</v>
      </c>
      <c r="T30" s="28">
        <f t="shared" si="24"/>
        <v>0</v>
      </c>
      <c r="U30" s="28">
        <f t="shared" si="24"/>
        <v>0</v>
      </c>
      <c r="V30" s="28">
        <f t="shared" si="24"/>
        <v>1</v>
      </c>
      <c r="W30" s="36">
        <v>11</v>
      </c>
      <c r="X30" s="36">
        <v>1</v>
      </c>
      <c r="Y30" s="28">
        <f t="shared" ref="Y30:AD30" si="25">Y29</f>
        <v>0</v>
      </c>
      <c r="Z30" s="28">
        <f t="shared" si="25"/>
        <v>0</v>
      </c>
      <c r="AA30" s="28">
        <f t="shared" si="25"/>
        <v>0</v>
      </c>
      <c r="AB30" s="28">
        <f t="shared" si="25"/>
        <v>0</v>
      </c>
      <c r="AC30" s="28">
        <f t="shared" si="25"/>
        <v>0</v>
      </c>
      <c r="AD30" s="28">
        <f t="shared" si="25"/>
        <v>0</v>
      </c>
    </row>
    <row r="31" spans="1:30" x14ac:dyDescent="0.25">
      <c r="A31" s="39">
        <f t="shared" si="15"/>
        <v>1</v>
      </c>
      <c r="B31" s="27" t="str">
        <f t="shared" si="16"/>
        <v>Issue 383\Input CIBD\010112-SchSml-PSZ-p-16.cibd</v>
      </c>
      <c r="C31" s="27" t="str">
        <f t="shared" si="17"/>
        <v>Issue 383\010112-SchSml-PSZ-p_r1450\010112-SchSml-PSZ-p_r1450 - batch\010112-SchSml-PSZ-p-16.cibd</v>
      </c>
      <c r="D31" s="27" t="str">
        <f t="shared" si="6"/>
        <v>Issue 383\010112-SchSml-PSZ-p_r1450\010112-SchSml-PSZ-p_r1450 - batch\XML\</v>
      </c>
      <c r="E31" s="9" t="str">
        <f t="shared" si="18"/>
        <v>010112</v>
      </c>
      <c r="F31" s="22"/>
      <c r="G31" s="29"/>
      <c r="H31" s="23"/>
      <c r="I31" s="9" t="s">
        <v>11</v>
      </c>
      <c r="J31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1" s="15" t="s">
        <v>1</v>
      </c>
      <c r="L31" s="36">
        <v>1</v>
      </c>
      <c r="M31" s="32" t="str">
        <f t="shared" si="20"/>
        <v>010112</v>
      </c>
      <c r="N31" s="28" t="s">
        <v>112</v>
      </c>
      <c r="O31" s="28" t="str">
        <f t="shared" si="21"/>
        <v>010112-SchSml-PSZ-p-16</v>
      </c>
      <c r="P31" s="28">
        <f t="shared" ref="P31:V31" si="26">P30</f>
        <v>0</v>
      </c>
      <c r="Q31" s="28">
        <f t="shared" si="26"/>
        <v>4</v>
      </c>
      <c r="R31" s="28">
        <f t="shared" si="26"/>
        <v>0</v>
      </c>
      <c r="S31" s="28">
        <f t="shared" si="26"/>
        <v>0</v>
      </c>
      <c r="T31" s="28">
        <f t="shared" si="26"/>
        <v>0</v>
      </c>
      <c r="U31" s="28">
        <f t="shared" si="26"/>
        <v>0</v>
      </c>
      <c r="V31" s="28">
        <f t="shared" si="26"/>
        <v>1</v>
      </c>
      <c r="W31" s="36">
        <v>11</v>
      </c>
      <c r="X31" s="36">
        <v>1</v>
      </c>
      <c r="Y31" s="28">
        <f t="shared" ref="Y31:AD31" si="27">Y30</f>
        <v>0</v>
      </c>
      <c r="Z31" s="28">
        <f t="shared" si="27"/>
        <v>0</v>
      </c>
      <c r="AA31" s="28">
        <f t="shared" si="27"/>
        <v>0</v>
      </c>
      <c r="AB31" s="28">
        <f t="shared" si="27"/>
        <v>0</v>
      </c>
      <c r="AC31" s="28">
        <f t="shared" si="27"/>
        <v>0</v>
      </c>
      <c r="AD31" s="28">
        <f t="shared" si="27"/>
        <v>0</v>
      </c>
    </row>
    <row r="32" spans="1:30" x14ac:dyDescent="0.25">
      <c r="A32" s="39">
        <f t="shared" si="15"/>
        <v>1</v>
      </c>
      <c r="B32" s="27" t="str">
        <f t="shared" si="16"/>
        <v>Issue 383\Input CIBD\010112-SchSml-PSZ-p-17.cibd</v>
      </c>
      <c r="C32" s="27" t="str">
        <f t="shared" si="17"/>
        <v>Issue 383\010112-SchSml-PSZ-p_r1450\010112-SchSml-PSZ-p_r1450 - batch\010112-SchSml-PSZ-p-17.cibd</v>
      </c>
      <c r="D32" s="27" t="str">
        <f t="shared" si="6"/>
        <v>Issue 383\010112-SchSml-PSZ-p_r1450\010112-SchSml-PSZ-p_r1450 - batch\XML\</v>
      </c>
      <c r="E32" s="9" t="str">
        <f t="shared" si="18"/>
        <v>010112</v>
      </c>
      <c r="F32" s="22"/>
      <c r="G32" s="29"/>
      <c r="H32" s="23"/>
      <c r="I32" s="9" t="s">
        <v>11</v>
      </c>
      <c r="J32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2" s="15" t="s">
        <v>1</v>
      </c>
      <c r="L32" s="36">
        <v>1</v>
      </c>
      <c r="M32" s="32" t="str">
        <f t="shared" si="20"/>
        <v>010112</v>
      </c>
      <c r="N32" s="28" t="s">
        <v>113</v>
      </c>
      <c r="O32" s="28" t="str">
        <f t="shared" si="21"/>
        <v>010112-SchSml-PSZ-p-17</v>
      </c>
      <c r="P32" s="28">
        <f t="shared" ref="P32:V32" si="28">P31</f>
        <v>0</v>
      </c>
      <c r="Q32" s="28">
        <f t="shared" si="28"/>
        <v>4</v>
      </c>
      <c r="R32" s="28">
        <f t="shared" si="28"/>
        <v>0</v>
      </c>
      <c r="S32" s="28">
        <f t="shared" si="28"/>
        <v>0</v>
      </c>
      <c r="T32" s="28">
        <f t="shared" si="28"/>
        <v>0</v>
      </c>
      <c r="U32" s="28">
        <f t="shared" si="28"/>
        <v>0</v>
      </c>
      <c r="V32" s="28">
        <f t="shared" si="28"/>
        <v>1</v>
      </c>
      <c r="W32" s="36">
        <v>11</v>
      </c>
      <c r="X32" s="36">
        <v>1</v>
      </c>
      <c r="Y32" s="28">
        <f t="shared" ref="Y32:AD32" si="29">Y31</f>
        <v>0</v>
      </c>
      <c r="Z32" s="28">
        <f t="shared" si="29"/>
        <v>0</v>
      </c>
      <c r="AA32" s="28">
        <f t="shared" si="29"/>
        <v>0</v>
      </c>
      <c r="AB32" s="28">
        <f t="shared" si="29"/>
        <v>0</v>
      </c>
      <c r="AC32" s="28">
        <f t="shared" si="29"/>
        <v>0</v>
      </c>
      <c r="AD32" s="28">
        <f t="shared" si="29"/>
        <v>0</v>
      </c>
    </row>
    <row r="33" spans="1:30" x14ac:dyDescent="0.25">
      <c r="A33" s="39">
        <f t="shared" si="15"/>
        <v>1</v>
      </c>
      <c r="B33" s="27" t="str">
        <f t="shared" si="16"/>
        <v>Issue 383\Input CIBD\010112-SchSml-PSZ-p-18.cibd</v>
      </c>
      <c r="C33" s="27" t="str">
        <f t="shared" si="17"/>
        <v>Issue 383\010112-SchSml-PSZ-p_r1450\010112-SchSml-PSZ-p_r1450 - batch\010112-SchSml-PSZ-p-18.cibd</v>
      </c>
      <c r="D33" s="27" t="str">
        <f t="shared" si="6"/>
        <v>Issue 383\010112-SchSml-PSZ-p_r1450\010112-SchSml-PSZ-p_r1450 - batch\XML\</v>
      </c>
      <c r="E33" s="9" t="str">
        <f t="shared" si="18"/>
        <v>010112</v>
      </c>
      <c r="F33" s="22"/>
      <c r="G33" s="29"/>
      <c r="H33" s="23"/>
      <c r="I33" s="9" t="s">
        <v>11</v>
      </c>
      <c r="J33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3" s="15" t="s">
        <v>1</v>
      </c>
      <c r="L33" s="36">
        <v>1</v>
      </c>
      <c r="M33" s="32" t="str">
        <f t="shared" si="20"/>
        <v>010112</v>
      </c>
      <c r="N33" s="28" t="s">
        <v>114</v>
      </c>
      <c r="O33" s="28" t="str">
        <f t="shared" si="21"/>
        <v>010112-SchSml-PSZ-p-18</v>
      </c>
      <c r="P33" s="28">
        <f t="shared" ref="P33:V33" si="30">P32</f>
        <v>0</v>
      </c>
      <c r="Q33" s="28">
        <f t="shared" si="30"/>
        <v>4</v>
      </c>
      <c r="R33" s="28">
        <f t="shared" si="30"/>
        <v>0</v>
      </c>
      <c r="S33" s="28">
        <f t="shared" si="30"/>
        <v>0</v>
      </c>
      <c r="T33" s="28">
        <f t="shared" si="30"/>
        <v>0</v>
      </c>
      <c r="U33" s="28">
        <f t="shared" si="30"/>
        <v>0</v>
      </c>
      <c r="V33" s="28">
        <f t="shared" si="30"/>
        <v>1</v>
      </c>
      <c r="W33" s="36">
        <v>11</v>
      </c>
      <c r="X33" s="36">
        <v>1</v>
      </c>
      <c r="Y33" s="28">
        <f t="shared" ref="Y33:AD33" si="31">Y32</f>
        <v>0</v>
      </c>
      <c r="Z33" s="28">
        <f t="shared" si="31"/>
        <v>0</v>
      </c>
      <c r="AA33" s="28">
        <f t="shared" si="31"/>
        <v>0</v>
      </c>
      <c r="AB33" s="28">
        <f t="shared" si="31"/>
        <v>0</v>
      </c>
      <c r="AC33" s="28">
        <f t="shared" si="31"/>
        <v>0</v>
      </c>
      <c r="AD33" s="28">
        <f t="shared" si="31"/>
        <v>0</v>
      </c>
    </row>
    <row r="34" spans="1:30" x14ac:dyDescent="0.25">
      <c r="A34" s="39">
        <f t="shared" si="15"/>
        <v>1</v>
      </c>
      <c r="B34" s="27" t="str">
        <f t="shared" si="16"/>
        <v>Issue 383\Input CIBD\010112-SchSml-PSZ-p-19.cibd</v>
      </c>
      <c r="C34" s="27" t="str">
        <f t="shared" si="17"/>
        <v>Issue 383\010112-SchSml-PSZ-p_r1450\010112-SchSml-PSZ-p_r1450 - batch\010112-SchSml-PSZ-p-19.cibd</v>
      </c>
      <c r="D34" s="27" t="str">
        <f t="shared" si="6"/>
        <v>Issue 383\010112-SchSml-PSZ-p_r1450\010112-SchSml-PSZ-p_r1450 - batch\XML\</v>
      </c>
      <c r="E34" s="9" t="str">
        <f t="shared" si="18"/>
        <v>010112</v>
      </c>
      <c r="F34" s="22"/>
      <c r="G34" s="29"/>
      <c r="H34" s="23"/>
      <c r="I34" s="9" t="s">
        <v>11</v>
      </c>
      <c r="J34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4" s="15" t="s">
        <v>1</v>
      </c>
      <c r="L34" s="36">
        <v>1</v>
      </c>
      <c r="M34" s="32" t="str">
        <f t="shared" si="20"/>
        <v>010112</v>
      </c>
      <c r="N34" s="28" t="s">
        <v>115</v>
      </c>
      <c r="O34" s="28" t="str">
        <f t="shared" si="21"/>
        <v>010112-SchSml-PSZ-p-19</v>
      </c>
      <c r="P34" s="28">
        <f t="shared" ref="P34:V34" si="32">P33</f>
        <v>0</v>
      </c>
      <c r="Q34" s="28">
        <f t="shared" si="32"/>
        <v>4</v>
      </c>
      <c r="R34" s="28">
        <f t="shared" si="32"/>
        <v>0</v>
      </c>
      <c r="S34" s="28">
        <f t="shared" si="32"/>
        <v>0</v>
      </c>
      <c r="T34" s="28">
        <f t="shared" si="32"/>
        <v>0</v>
      </c>
      <c r="U34" s="28">
        <f t="shared" si="32"/>
        <v>0</v>
      </c>
      <c r="V34" s="28">
        <f t="shared" si="32"/>
        <v>1</v>
      </c>
      <c r="W34" s="36">
        <v>11</v>
      </c>
      <c r="X34" s="36">
        <v>1</v>
      </c>
      <c r="Y34" s="28">
        <f t="shared" ref="Y34:AD34" si="33">Y33</f>
        <v>0</v>
      </c>
      <c r="Z34" s="28">
        <f t="shared" si="33"/>
        <v>0</v>
      </c>
      <c r="AA34" s="28">
        <f t="shared" si="33"/>
        <v>0</v>
      </c>
      <c r="AB34" s="28">
        <f t="shared" si="33"/>
        <v>0</v>
      </c>
      <c r="AC34" s="28">
        <f t="shared" si="33"/>
        <v>0</v>
      </c>
      <c r="AD34" s="28">
        <f t="shared" si="33"/>
        <v>0</v>
      </c>
    </row>
    <row r="35" spans="1:30" x14ac:dyDescent="0.25">
      <c r="A35" s="39">
        <f t="shared" si="15"/>
        <v>1</v>
      </c>
      <c r="B35" s="27" t="str">
        <f t="shared" si="16"/>
        <v>Issue 383\Input CIBD\010112-SchSml-PSZ-p-20.cibd</v>
      </c>
      <c r="C35" s="27" t="str">
        <f t="shared" si="17"/>
        <v>Issue 383\010112-SchSml-PSZ-p_r1450\010112-SchSml-PSZ-p_r1450 - batch\010112-SchSml-PSZ-p-20.cibd</v>
      </c>
      <c r="D35" s="27" t="str">
        <f t="shared" si="6"/>
        <v>Issue 383\010112-SchSml-PSZ-p_r1450\010112-SchSml-PSZ-p_r1450 - batch\XML\</v>
      </c>
      <c r="E35" s="9" t="str">
        <f t="shared" si="18"/>
        <v>010112</v>
      </c>
      <c r="F35" s="22"/>
      <c r="G35" s="29"/>
      <c r="H35" s="23"/>
      <c r="I35" s="9" t="s">
        <v>11</v>
      </c>
      <c r="J35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5" s="15" t="s">
        <v>1</v>
      </c>
      <c r="L35" s="36">
        <v>1</v>
      </c>
      <c r="M35" s="32" t="str">
        <f t="shared" si="20"/>
        <v>010112</v>
      </c>
      <c r="N35" s="28" t="s">
        <v>116</v>
      </c>
      <c r="O35" s="28" t="str">
        <f t="shared" si="21"/>
        <v>010112-SchSml-PSZ-p-20</v>
      </c>
      <c r="P35" s="28">
        <f t="shared" ref="P35:V35" si="34">P34</f>
        <v>0</v>
      </c>
      <c r="Q35" s="28">
        <f t="shared" si="34"/>
        <v>4</v>
      </c>
      <c r="R35" s="28">
        <f t="shared" si="34"/>
        <v>0</v>
      </c>
      <c r="S35" s="28">
        <f t="shared" si="34"/>
        <v>0</v>
      </c>
      <c r="T35" s="28">
        <f t="shared" si="34"/>
        <v>0</v>
      </c>
      <c r="U35" s="28">
        <f t="shared" si="34"/>
        <v>0</v>
      </c>
      <c r="V35" s="28">
        <f t="shared" si="34"/>
        <v>1</v>
      </c>
      <c r="W35" s="36">
        <v>11</v>
      </c>
      <c r="X35" s="36">
        <v>1</v>
      </c>
      <c r="Y35" s="28">
        <f t="shared" ref="Y35:AD35" si="35">Y34</f>
        <v>0</v>
      </c>
      <c r="Z35" s="28">
        <f t="shared" si="35"/>
        <v>0</v>
      </c>
      <c r="AA35" s="28">
        <f t="shared" si="35"/>
        <v>0</v>
      </c>
      <c r="AB35" s="28">
        <f t="shared" si="35"/>
        <v>0</v>
      </c>
      <c r="AC35" s="28">
        <f t="shared" si="35"/>
        <v>0</v>
      </c>
      <c r="AD35" s="28">
        <f t="shared" si="35"/>
        <v>0</v>
      </c>
    </row>
    <row r="36" spans="1:30" x14ac:dyDescent="0.25">
      <c r="A36" s="39">
        <f t="shared" si="15"/>
        <v>0</v>
      </c>
      <c r="B36" s="27" t="str">
        <f t="shared" si="16"/>
        <v>Issue 383\Input CIBD\010112-SchSml-PSZ-p-21.cibd</v>
      </c>
      <c r="C36" s="27" t="str">
        <f t="shared" si="17"/>
        <v>Issue 383\010112-SchSml-PSZ-p_r1450\010112-SchSml-PSZ-p_r1450 - batch\010112-SchSml-PSZ-p-21.cibd</v>
      </c>
      <c r="D36" s="27" t="str">
        <f t="shared" si="6"/>
        <v>Issue 383\010112-SchSml-PSZ-p_r1450\010112-SchSml-PSZ-p_r1450 - batch\XML\</v>
      </c>
      <c r="E36" s="9" t="str">
        <f t="shared" si="18"/>
        <v>010112</v>
      </c>
      <c r="F36" s="22"/>
      <c r="G36" s="29"/>
      <c r="H36" s="23"/>
      <c r="I36" s="9" t="s">
        <v>11</v>
      </c>
      <c r="J36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6" s="15" t="s">
        <v>1</v>
      </c>
      <c r="L36" s="36">
        <v>0</v>
      </c>
      <c r="M36" s="32" t="str">
        <f t="shared" si="20"/>
        <v>010112</v>
      </c>
      <c r="N36" s="28" t="s">
        <v>117</v>
      </c>
      <c r="O36" s="28" t="str">
        <f t="shared" si="21"/>
        <v>010112-SchSml-PSZ-p-21</v>
      </c>
      <c r="P36" s="28">
        <f t="shared" ref="P36:V36" si="36">P35</f>
        <v>0</v>
      </c>
      <c r="Q36" s="28">
        <f t="shared" si="36"/>
        <v>4</v>
      </c>
      <c r="R36" s="28">
        <f t="shared" si="36"/>
        <v>0</v>
      </c>
      <c r="S36" s="28">
        <f t="shared" si="36"/>
        <v>0</v>
      </c>
      <c r="T36" s="28">
        <f t="shared" si="36"/>
        <v>0</v>
      </c>
      <c r="U36" s="28">
        <f t="shared" si="36"/>
        <v>0</v>
      </c>
      <c r="V36" s="28">
        <f t="shared" si="36"/>
        <v>1</v>
      </c>
      <c r="W36" s="36">
        <v>11</v>
      </c>
      <c r="X36" s="36">
        <v>1</v>
      </c>
      <c r="Y36" s="28">
        <f t="shared" ref="Y36:AD36" si="37">Y35</f>
        <v>0</v>
      </c>
      <c r="Z36" s="28">
        <f t="shared" si="37"/>
        <v>0</v>
      </c>
      <c r="AA36" s="28">
        <f t="shared" si="37"/>
        <v>0</v>
      </c>
      <c r="AB36" s="28">
        <f t="shared" si="37"/>
        <v>0</v>
      </c>
      <c r="AC36" s="28">
        <f t="shared" si="37"/>
        <v>0</v>
      </c>
      <c r="AD36" s="28">
        <f t="shared" si="37"/>
        <v>0</v>
      </c>
    </row>
    <row r="37" spans="1:30" x14ac:dyDescent="0.25">
      <c r="A37" s="39">
        <f t="shared" si="15"/>
        <v>0</v>
      </c>
      <c r="B37" s="27" t="str">
        <f t="shared" si="16"/>
        <v>Issue 383\Input CIBD\010112-SchSml-PSZ-p-22.cibd</v>
      </c>
      <c r="C37" s="27" t="str">
        <f t="shared" si="17"/>
        <v>Issue 383\010112-SchSml-PSZ-p_r1450\010112-SchSml-PSZ-p_r1450 - batch\010112-SchSml-PSZ-p-22.cibd</v>
      </c>
      <c r="D37" s="27" t="str">
        <f t="shared" si="6"/>
        <v>Issue 383\010112-SchSml-PSZ-p_r1450\010112-SchSml-PSZ-p_r1450 - batch\XML\</v>
      </c>
      <c r="E37" s="9" t="str">
        <f t="shared" si="18"/>
        <v>010112</v>
      </c>
      <c r="F37" s="22"/>
      <c r="G37" s="29"/>
      <c r="H37" s="23"/>
      <c r="I37" s="9" t="s">
        <v>11</v>
      </c>
      <c r="J37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7" s="15" t="s">
        <v>1</v>
      </c>
      <c r="L37" s="36">
        <v>0</v>
      </c>
      <c r="M37" s="32" t="str">
        <f t="shared" si="20"/>
        <v>010112</v>
      </c>
      <c r="N37" s="28" t="s">
        <v>118</v>
      </c>
      <c r="O37" s="28" t="str">
        <f t="shared" si="21"/>
        <v>010112-SchSml-PSZ-p-22</v>
      </c>
      <c r="P37" s="28">
        <f t="shared" ref="P37:V37" si="38">P36</f>
        <v>0</v>
      </c>
      <c r="Q37" s="28">
        <f t="shared" si="38"/>
        <v>4</v>
      </c>
      <c r="R37" s="28">
        <f t="shared" si="38"/>
        <v>0</v>
      </c>
      <c r="S37" s="28">
        <f t="shared" si="38"/>
        <v>0</v>
      </c>
      <c r="T37" s="28">
        <f t="shared" si="38"/>
        <v>0</v>
      </c>
      <c r="U37" s="28">
        <f t="shared" si="38"/>
        <v>0</v>
      </c>
      <c r="V37" s="28">
        <f t="shared" si="38"/>
        <v>1</v>
      </c>
      <c r="W37" s="36">
        <v>11</v>
      </c>
      <c r="X37" s="36">
        <v>1</v>
      </c>
      <c r="Y37" s="28">
        <f t="shared" ref="Y37:AD37" si="39">Y36</f>
        <v>0</v>
      </c>
      <c r="Z37" s="28">
        <f t="shared" si="39"/>
        <v>0</v>
      </c>
      <c r="AA37" s="28">
        <f t="shared" si="39"/>
        <v>0</v>
      </c>
      <c r="AB37" s="28">
        <f t="shared" si="39"/>
        <v>0</v>
      </c>
      <c r="AC37" s="28">
        <f t="shared" si="39"/>
        <v>0</v>
      </c>
      <c r="AD37" s="28">
        <f t="shared" si="39"/>
        <v>0</v>
      </c>
    </row>
    <row r="38" spans="1:30" x14ac:dyDescent="0.25">
      <c r="A38" s="39">
        <f t="shared" si="4"/>
        <v>0</v>
      </c>
      <c r="B38" s="27"/>
      <c r="C38" s="27"/>
      <c r="D38" s="27"/>
      <c r="E38" s="9"/>
      <c r="F38" s="22"/>
      <c r="G38" s="29"/>
      <c r="H38" s="23"/>
      <c r="I38" s="9"/>
      <c r="J38" s="9"/>
      <c r="K38" s="15" t="s">
        <v>1</v>
      </c>
      <c r="L38" s="36">
        <v>0</v>
      </c>
      <c r="M38" s="32"/>
      <c r="N38" s="28"/>
      <c r="O38" s="28"/>
      <c r="P38" s="28"/>
      <c r="Q38" s="28"/>
      <c r="R38" s="28"/>
      <c r="S38" s="28"/>
      <c r="T38" s="28"/>
      <c r="U38" s="28"/>
      <c r="V38" s="28"/>
      <c r="W38" s="36"/>
      <c r="X38" s="36"/>
      <c r="Y38" s="28"/>
      <c r="Z38" s="28"/>
      <c r="AA38" s="28"/>
      <c r="AB38" s="28"/>
      <c r="AC38" s="28"/>
      <c r="AD38" s="28"/>
    </row>
    <row r="39" spans="1:30" x14ac:dyDescent="0.25">
      <c r="A39" s="10">
        <v>-1</v>
      </c>
      <c r="B39" s="6"/>
      <c r="C39" s="6"/>
      <c r="D39" s="6"/>
      <c r="E39" s="6"/>
      <c r="F39" s="6"/>
      <c r="G39" s="6"/>
      <c r="H39" s="6"/>
      <c r="I39" s="6"/>
      <c r="J39" s="6"/>
    </row>
  </sheetData>
  <mergeCells count="2">
    <mergeCell ref="Y14:AA14"/>
    <mergeCell ref="AB14:AD14"/>
  </mergeCells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DevelopmentTesting</vt:lpstr>
      <vt:lpstr>Prototypes</vt:lpstr>
      <vt:lpstr>RulesetImplementation</vt:lpstr>
      <vt:lpstr>HydronicPiping</vt:lpstr>
      <vt:lpstr>IDF</vt:lpstr>
      <vt:lpstr>Sheet3</vt:lpstr>
    </vt:vector>
  </TitlesOfParts>
  <Company>Wrightsoft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David Reddy</cp:lastModifiedBy>
  <cp:lastPrinted>2013-11-05T03:27:35Z</cp:lastPrinted>
  <dcterms:created xsi:type="dcterms:W3CDTF">2013-05-22T19:50:10Z</dcterms:created>
  <dcterms:modified xsi:type="dcterms:W3CDTF">2014-11-05T18:28:55Z</dcterms:modified>
</cp:coreProperties>
</file>