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updateLinks="always" codeName="ThisWorkbook" defaultThemeVersion="124226"/>
  <bookViews>
    <workbookView xWindow="-30" yWindow="645" windowWidth="24030" windowHeight="6105" tabRatio="753" activeTab="4"/>
  </bookViews>
  <sheets>
    <sheet name="Prototype Model" sheetId="5" r:id="rId1"/>
    <sheet name="ConstructionAssembly" sheetId="13" r:id="rId2"/>
    <sheet name="Zonelvl " sheetId="12" r:id="rId3"/>
    <sheet name="Test Criteria" sheetId="15" r:id="rId4"/>
    <sheet name="Sizing Values" sheetId="19" r:id="rId5"/>
  </sheets>
  <externalReferences>
    <externalReference r:id="rId6"/>
    <externalReference r:id="rId7"/>
  </externalReferences>
  <definedNames>
    <definedName name="_xlnm._FilterDatabase" localSheetId="3" hidden="1">'Test Criteria'!$A$5:$X$147</definedName>
    <definedName name="AcousticTile" localSheetId="4">#REF!</definedName>
    <definedName name="AcousticTile">ConstructionAssembly!$G$11</definedName>
    <definedName name="AreatoSI">[1]Sheet1!$B$3</definedName>
    <definedName name="ASHRAE30pct.PI.Final11_HotelSmall_STD2010_San_Francisco.table.htm_EnvelopeSumm_1" localSheetId="2">'Zonelvl '!#REF!</definedName>
    <definedName name="BfloorIns" localSheetId="4">#REF!</definedName>
    <definedName name="BfloorIns">ConstructionAssembly!#REF!</definedName>
    <definedName name="BldgPaper" localSheetId="4">#REF!</definedName>
    <definedName name="BldgPaper">ConstructionAssembly!$G$3</definedName>
    <definedName name="BwallIns" localSheetId="4">#REF!</definedName>
    <definedName name="BwallIns">ConstructionAssembly!$G$12</definedName>
    <definedName name="Carpet" localSheetId="4">#REF!</definedName>
    <definedName name="Carpet">ConstructionAssembly!$G$10</definedName>
    <definedName name="Concrete100NW" localSheetId="4">#REF!</definedName>
    <definedName name="Concrete100NW">ConstructionAssembly!$G$9</definedName>
    <definedName name="Concrete150" localSheetId="4">#REF!</definedName>
    <definedName name="Concrete150">ConstructionAssembly!#REF!</definedName>
    <definedName name="ConcreteBwall" localSheetId="4">#REF!</definedName>
    <definedName name="ConcreteBwall">ConstructionAssembly!$G$13</definedName>
    <definedName name="ConcreteFlr200" localSheetId="4">#REF!</definedName>
    <definedName name="ConcreteFlr200">ConstructionAssembly!$G$14</definedName>
    <definedName name="DropCeiling2" localSheetId="4">#REF!</definedName>
    <definedName name="DropCeiling2">ConstructionAssembly!#REF!</definedName>
    <definedName name="EnveDataNonRes">[2]EnveLookups!$X$3:$AO$49</definedName>
    <definedName name="EQBaseByCol">'[2]Runs by Col'!A1='[2]Runs by Col'!$B1</definedName>
    <definedName name="EQBaseByRow">'[2]Runs by Row'!A1='[2]Runs by Row'!A$2</definedName>
    <definedName name="EQParentByCol">'[2]Runs by Col'!A1=HLOOKUP('[2]Runs by Col'!A$3,'[2]Runs by Col'!$B$2:$IV$11,ROW('[2]Runs by Col'!A1)-1,FALSE)</definedName>
    <definedName name="EQParentByRow">'[2]Runs by Row'!A1=VLOOKUP('[2]Runs by Row'!$C1,'[2]Runs by Row'!$B$2:$II$945,COLUMN('[2]Runs by Row'!A1)-1,FALSE)</definedName>
    <definedName name="GlassFiberBd" localSheetId="4">#REF!</definedName>
    <definedName name="GlassFiberBd">ConstructionAssembly!#REF!</definedName>
    <definedName name="Gypsum" localSheetId="4">#REF!</definedName>
    <definedName name="Gypsum">ConstructionAssembly!$G$5</definedName>
    <definedName name="HeavyMassWall" localSheetId="4">#REF!</definedName>
    <definedName name="HeavyMassWall">ConstructionAssembly!$A$23</definedName>
    <definedName name="Int_wall" localSheetId="4">#REF!</definedName>
    <definedName name="Int_wall">ConstructionAssembly!$A$13</definedName>
    <definedName name="LargeOfficeDaylight" localSheetId="4">#REF!</definedName>
    <definedName name="LargeOfficeDaylight">'Zonelvl '!$A$3</definedName>
    <definedName name="LargeOfficeWWR0.2Daylight" localSheetId="4">#REF!</definedName>
    <definedName name="LargeOfficeWWR0.2Daylight">'Zonelvl '!$A$9</definedName>
    <definedName name="LargeOfficeWWR0.6Daylight" localSheetId="4">#REF!</definedName>
    <definedName name="LargeOfficeWWR0.6Daylight">'Zonelvl '!$A$14</definedName>
    <definedName name="LgOSch" localSheetId="4">#REF!</definedName>
    <definedName name="LgOSch">#REF!</definedName>
    <definedName name="MdOSch" localSheetId="4">#REF!</definedName>
    <definedName name="MdOSch">#REF!</definedName>
    <definedName name="MediumOffice" localSheetId="4">#REF!</definedName>
    <definedName name="MediumOffice">'Prototype Model'!$B$2:$B$105</definedName>
    <definedName name="MetalCompositeWall" localSheetId="4">#REF!</definedName>
    <definedName name="MetalCompositeWall">ConstructionAssembly!$G$4</definedName>
    <definedName name="MetalFrameWallTest">ConstructionAssembly!$A$35</definedName>
    <definedName name="MetalRoof" localSheetId="4">#REF!</definedName>
    <definedName name="MetalRoof">ConstructionAssembly!$G$7</definedName>
    <definedName name="MetalRoofIns" localSheetId="4">#REF!</definedName>
    <definedName name="MetalRoofIns">ConstructionAssembly!$G$8</definedName>
    <definedName name="ParentValue">HLOOKUP('[2]Runs by Col'!A$3,'[2]Runs by Col'!$2:$11,ROW()-1,FALSE)</definedName>
    <definedName name="ParentValueByCol">HLOOKUP('[2]Runs by Col'!A$3,'[2]Runs by Col'!$2:$11,ROW()-1,FALSE)</definedName>
    <definedName name="ParentValueByRow">VLOOKUP('[2]Runs by Row'!$C1,'[2]Runs by Row'!$B$2:$II$72,COLUMN('[2]Runs by Row'!A1)-1,FALSE)</definedName>
    <definedName name="PowerDensitytoSI">[2]Constructions!$H$13</definedName>
    <definedName name="QSRstSch" localSheetId="4">#REF!</definedName>
    <definedName name="QSRstSch">#REF!</definedName>
    <definedName name="RoofInsABoveDeck" localSheetId="4">#REF!</definedName>
    <definedName name="RoofInsABoveDeck">ConstructionAssembly!#REF!</definedName>
    <definedName name="RoofTest">ConstructionAssembly!$A$43</definedName>
    <definedName name="RtoSI">[2]Constructions!$H$9</definedName>
    <definedName name="SHotelSch" localSheetId="4">#REF!</definedName>
    <definedName name="SHotelSch">#REF!</definedName>
    <definedName name="SizingValues" localSheetId="4">'Sizing Values'!$A$1</definedName>
    <definedName name="SizingValues">#REF!</definedName>
    <definedName name="SMallSch" localSheetId="4">#REF!</definedName>
    <definedName name="SMallSch">#REF!</definedName>
    <definedName name="SmlOSch" localSheetId="4">#REF!</definedName>
    <definedName name="SmlOSch">#REF!</definedName>
    <definedName name="StandAloneRetail" localSheetId="4">#REF!</definedName>
    <definedName name="StandAloneRetail">'Prototype Model'!$D$2:$D$112</definedName>
    <definedName name="StandAloneRetailArea" localSheetId="4">#REF!</definedName>
    <definedName name="StandAloneRetailArea">'Zonelvl '!$A$21</definedName>
    <definedName name="StandAloneRetailDaylight" localSheetId="4">#REF!</definedName>
    <definedName name="StandAloneRetailDaylight">'Zonelvl '!$A$30</definedName>
    <definedName name="StandAloneRetailDuctLoss" localSheetId="4">#REF!</definedName>
    <definedName name="StandAloneRetailDuctLoss">'Prototype Model'!#REF!</definedName>
    <definedName name="StandALoneRetailSkylight" localSheetId="4">#REF!</definedName>
    <definedName name="StandALoneRetailSkylight">'Zonelvl '!$A$36</definedName>
    <definedName name="StandAloneRetailTestCaseLayout" localSheetId="4">#REF!</definedName>
    <definedName name="StandAloneRetailTestCaseLayout">'Zonelvl '!$M$36</definedName>
    <definedName name="StandAloneRetailTestDaylight" localSheetId="4">#REF!</definedName>
    <definedName name="StandAloneRetailTestDaylight">'Zonelvl '!$M$30</definedName>
    <definedName name="StARtlSch" localSheetId="4">#REF!</definedName>
    <definedName name="StARtlSch">#REF!</definedName>
    <definedName name="StripMallArea" localSheetId="4">#REF!</definedName>
    <definedName name="StripMallArea">'Zonelvl '!$A$80</definedName>
    <definedName name="StripMallFanCoil" localSheetId="4">#REF!</definedName>
    <definedName name="StripMallFanCoil">'Prototype Model'!#REF!</definedName>
    <definedName name="StripMallSch" localSheetId="4">#REF!</definedName>
    <definedName name="StripMallSch">#REF!</definedName>
    <definedName name="StripMallSkylight" localSheetId="4">#REF!</definedName>
    <definedName name="StripMallSkylight">'Zonelvl '!$A$95</definedName>
    <definedName name="Stucco" localSheetId="4">#REF!</definedName>
    <definedName name="Stucco">ConstructionAssembly!$G$2</definedName>
    <definedName name="T24Basement_wall" localSheetId="4">#REF!</definedName>
    <definedName name="T24Basement_wall">ConstructionAssembly!$A$11</definedName>
    <definedName name="T24BFloor_with_carpet" localSheetId="4">#REF!</definedName>
    <definedName name="T24BFloor_with_carpet">ConstructionAssembly!$A$22</definedName>
    <definedName name="T24Floor" localSheetId="4">#REF!</definedName>
    <definedName name="T24Floor">ConstructionAssembly!#REF!</definedName>
    <definedName name="T24Floor_with_carpet" localSheetId="4">#REF!</definedName>
    <definedName name="T24Floor_with_carpet">ConstructionAssembly!#REF!</definedName>
    <definedName name="T24NRAtticRfWood" localSheetId="4">#REF!</definedName>
    <definedName name="T24NRAtticRfWood">ConstructionAssembly!#REF!</definedName>
    <definedName name="T24NRRoofInsAboveDeck" localSheetId="4">#REF!</definedName>
    <definedName name="T24NRRoofInsAboveDeck">ConstructionAssembly!#REF!</definedName>
    <definedName name="T24NRRoofMetal" localSheetId="4">#REF!</definedName>
    <definedName name="T24NRRoofMetal">ConstructionAssembly!$A$8</definedName>
    <definedName name="T24NRWallMetalFrame" localSheetId="4">#REF!</definedName>
    <definedName name="T24NRWallMetalFrame">ConstructionAssembly!$A$2</definedName>
    <definedName name="T24NRWallWood" localSheetId="4">#REF!</definedName>
    <definedName name="T24NRWallWood">ConstructionAssembly!#REF!</definedName>
    <definedName name="TDVabl7" localSheetId="4">#REF!</definedName>
    <definedName name="TDVabl7">#REF!</definedName>
    <definedName name="TDVabm15" localSheetId="4">#REF!</definedName>
    <definedName name="TDVabm15">#REF!</definedName>
    <definedName name="TDVabm16" localSheetId="4">#REF!</definedName>
    <definedName name="TDVabm16">#REF!</definedName>
    <definedName name="TDVabm6" localSheetId="4">#REF!</definedName>
    <definedName name="TDVabm6">#REF!</definedName>
    <definedName name="TDVrbl7" localSheetId="4">#REF!</definedName>
    <definedName name="TDVrbl7">#REF!</definedName>
    <definedName name="TDVrbm15" localSheetId="4">#REF!</definedName>
    <definedName name="TDVrbm15">#REF!</definedName>
    <definedName name="TDVrbm16" localSheetId="4">#REF!</definedName>
    <definedName name="TDVrbm16">#REF!</definedName>
    <definedName name="TDVrbm6" localSheetId="4">#REF!</definedName>
    <definedName name="TDVrbm6">#REF!</definedName>
    <definedName name="UnhtSoG" localSheetId="4">#REF!</definedName>
    <definedName name="UnhtSoG">ConstructionAssembly!#REF!</definedName>
    <definedName name="UtoSI">[2]Constructions!$H$10</definedName>
    <definedName name="WHSCh" localSheetId="4">#REF!</definedName>
    <definedName name="WHSCh">#REF!</definedName>
    <definedName name="WoodRoof" localSheetId="4">#REF!</definedName>
    <definedName name="WoodRoof">ConstructionAssembly!$A$29</definedName>
  </definedNames>
  <calcPr calcId="145621"/>
</workbook>
</file>

<file path=xl/calcChain.xml><?xml version="1.0" encoding="utf-8"?>
<calcChain xmlns="http://schemas.openxmlformats.org/spreadsheetml/2006/main">
  <c r="R2" i="15" l="1"/>
  <c r="S2" i="15"/>
  <c r="T2" i="15"/>
  <c r="U2" i="15"/>
  <c r="V2" i="15"/>
  <c r="W2" i="15"/>
  <c r="X2" i="15"/>
  <c r="Y2" i="15"/>
  <c r="Z2" i="15"/>
  <c r="AA2" i="15"/>
  <c r="AB2" i="15"/>
  <c r="AC2" i="15"/>
  <c r="AD2" i="15"/>
  <c r="Q2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O148" i="15"/>
  <c r="N148" i="15"/>
  <c r="M148" i="15"/>
  <c r="L148" i="15"/>
  <c r="K148" i="15"/>
  <c r="J148" i="15"/>
  <c r="I148" i="15"/>
  <c r="I3" i="15" s="1"/>
  <c r="H148" i="15"/>
  <c r="F2" i="15"/>
  <c r="E2" i="15"/>
  <c r="D2" i="15"/>
  <c r="C2" i="15"/>
  <c r="F3" i="15"/>
  <c r="E3" i="15"/>
  <c r="D3" i="15"/>
  <c r="C148" i="15"/>
  <c r="C3" i="15" s="1"/>
  <c r="B147" i="15"/>
  <c r="B5" i="15"/>
  <c r="K4" i="19" l="1"/>
  <c r="J4" i="19"/>
  <c r="H4" i="19"/>
  <c r="Q147" i="15" l="1"/>
  <c r="Q148" i="15"/>
  <c r="N147" i="15" l="1"/>
  <c r="N5" i="15"/>
  <c r="M147" i="15"/>
  <c r="M5" i="15"/>
  <c r="C5" i="15"/>
  <c r="AD148" i="15"/>
  <c r="AC148" i="15"/>
  <c r="AB148" i="15"/>
  <c r="AA148" i="15"/>
  <c r="Z148" i="15"/>
  <c r="Y148" i="15"/>
  <c r="AD147" i="15"/>
  <c r="AD5" i="15" s="1"/>
  <c r="AC147" i="15"/>
  <c r="AC5" i="15" s="1"/>
  <c r="AB147" i="15"/>
  <c r="AB5" i="15" s="1"/>
  <c r="AA147" i="15"/>
  <c r="AA5" i="15" s="1"/>
  <c r="Z147" i="15"/>
  <c r="Z5" i="15" s="1"/>
  <c r="Y147" i="15"/>
  <c r="Y5" i="15" s="1"/>
  <c r="E148" i="15"/>
  <c r="E5" i="15"/>
  <c r="D148" i="15"/>
  <c r="D5" i="15"/>
  <c r="O147" i="15" l="1"/>
  <c r="O5" i="15" s="1"/>
  <c r="L147" i="15"/>
  <c r="L5" i="15" s="1"/>
  <c r="K147" i="15"/>
  <c r="K5" i="15" s="1"/>
  <c r="J147" i="15"/>
  <c r="J5" i="15" s="1"/>
  <c r="I147" i="15"/>
  <c r="I5" i="15" s="1"/>
  <c r="H147" i="15"/>
  <c r="H5" i="15" l="1"/>
  <c r="W148" i="15"/>
  <c r="W147" i="15"/>
  <c r="W5" i="15" s="1"/>
  <c r="V148" i="15"/>
  <c r="V147" i="15"/>
  <c r="V5" i="15" s="1"/>
  <c r="X148" i="15"/>
  <c r="U148" i="15"/>
  <c r="T148" i="15"/>
  <c r="S148" i="15"/>
  <c r="R148" i="15"/>
  <c r="X147" i="15"/>
  <c r="X5" i="15" s="1"/>
  <c r="U147" i="15"/>
  <c r="U5" i="15" s="1"/>
  <c r="T147" i="15"/>
  <c r="T5" i="15" s="1"/>
  <c r="S147" i="15"/>
  <c r="S5" i="15" s="1"/>
  <c r="R147" i="15"/>
  <c r="R5" i="15" s="1"/>
  <c r="Q5" i="15"/>
  <c r="I4" i="19" l="1"/>
  <c r="G4" i="19"/>
  <c r="F4" i="19"/>
  <c r="E4" i="19"/>
  <c r="P147" i="15" l="1"/>
  <c r="G147" i="15"/>
  <c r="N3" i="15" l="1"/>
  <c r="N2" i="15" s="1"/>
  <c r="M3" i="15"/>
  <c r="M2" i="15" s="1"/>
  <c r="J3" i="15"/>
  <c r="J2" i="15" s="1"/>
  <c r="L3" i="15"/>
  <c r="L2" i="15" s="1"/>
  <c r="I2" i="15"/>
  <c r="O3" i="15"/>
  <c r="O2" i="15" s="1"/>
  <c r="K3" i="15"/>
  <c r="K2" i="15" s="1"/>
  <c r="G5" i="15"/>
  <c r="H3" i="15"/>
  <c r="H2" i="15" s="1"/>
  <c r="P5" i="15" l="1"/>
  <c r="F148" i="15" l="1"/>
  <c r="F5" i="15"/>
  <c r="B91" i="12" l="1"/>
  <c r="B92" i="12" s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url="file:///P:/Projects/2009/009-137%20SF%20Codes%20and%20Standards%20Title%2024%20Standards%20for%202011/WA4/WA4-project-docs/Task%204%20Analysis-Bundles/2010%20Prototype%20Models/ASHRAE30pct.PI.Final11_HotelSmall_STD2010_San_Francisco.table.htm#EnvelopeSummary::EntireFacility" htmlTables="1">
      <tables count="1">
        <x v="16"/>
      </tables>
    </webPr>
  </connection>
</connections>
</file>

<file path=xl/sharedStrings.xml><?xml version="1.0" encoding="utf-8"?>
<sst xmlns="http://schemas.openxmlformats.org/spreadsheetml/2006/main" count="2112" uniqueCount="688">
  <si>
    <t>Prototype Name</t>
  </si>
  <si>
    <t>II</t>
  </si>
  <si>
    <t>III</t>
  </si>
  <si>
    <t>IV</t>
  </si>
  <si>
    <t>Prototype Description</t>
  </si>
  <si>
    <t>Vintage</t>
  </si>
  <si>
    <t>New Construction</t>
  </si>
  <si>
    <t>Location</t>
  </si>
  <si>
    <t>Fuel Type</t>
  </si>
  <si>
    <t>gas, electricity</t>
  </si>
  <si>
    <t>Total Floor Area (sq feet)</t>
  </si>
  <si>
    <t>53600 (163.8 ft x 109.2 ft)</t>
  </si>
  <si>
    <t>498,600 (240 ft x 160 ft)</t>
  </si>
  <si>
    <t>24695  (178 ft x 139 ft)</t>
  </si>
  <si>
    <t xml:space="preserve">Building shape </t>
  </si>
  <si>
    <t xml:space="preserve">Aspect Ratio </t>
  </si>
  <si>
    <t>Number of Floors</t>
  </si>
  <si>
    <t>Window Fraction
(Window-to-Wall Ratio)</t>
  </si>
  <si>
    <t>33% (Window Dimensions: 
163.8 ft x 4.29 ft on the long side of facade  109.2 ft x 4.29 ft on the short side of the façade)</t>
  </si>
  <si>
    <t xml:space="preserve">40% of above-grade gross walls
37.5% of gross walls (including the below-grade walls) </t>
  </si>
  <si>
    <t>7.1%
(Window Dimensions: 
82.136 ft x 5 ft, 9.843 ft x 8.563 ft and 82.136 ft x 5 on the street facing facade)</t>
  </si>
  <si>
    <t>Window Locations</t>
  </si>
  <si>
    <t>evenly distributed along four façades</t>
  </si>
  <si>
    <t>Windows only on the street facing façade (25.4% WWR)</t>
  </si>
  <si>
    <t>Shading Geometry</t>
  </si>
  <si>
    <t>none</t>
  </si>
  <si>
    <t>Azimuth</t>
  </si>
  <si>
    <t>non-directional</t>
  </si>
  <si>
    <t xml:space="preserve">Thermal Zoning
</t>
  </si>
  <si>
    <t>Perimeter zone depth: 15 ft. 
Each floor has four perimeter zones and one core zone.
Percentages of floor area:  Perimeter 40%, Core 60%</t>
  </si>
  <si>
    <t>Perimeter zone depth: 15 ft. 
Each floor has four perimeter zones and one core zone.
Percentages of floor area:  Perimeter 33%, Core 67%</t>
  </si>
  <si>
    <t>Floor to floor height (feet)</t>
  </si>
  <si>
    <t>NA</t>
  </si>
  <si>
    <t>Floor to ceiling height (feet)</t>
  </si>
  <si>
    <t>9
(4 ft above-ceiling plenum)</t>
  </si>
  <si>
    <t>Glazing sill height (feet)</t>
  </si>
  <si>
    <t>3.35 ft 
(top of the window is 7.64 ft high with 4.29 ft high glass)</t>
  </si>
  <si>
    <t>3 ft</t>
  </si>
  <si>
    <t>Exterior walls</t>
  </si>
  <si>
    <t xml:space="preserve">    Construction</t>
  </si>
  <si>
    <r>
      <t xml:space="preserve">    U-factor (Btu / h * ft</t>
    </r>
    <r>
      <rPr>
        <vertAlign val="superscript"/>
        <sz val="10"/>
        <color indexed="8"/>
        <rFont val="Calibri"/>
        <family val="2"/>
        <scheme val="minor"/>
      </rPr>
      <t>2</t>
    </r>
    <r>
      <rPr>
        <sz val="10"/>
        <color indexed="8"/>
        <rFont val="Calibri"/>
        <family val="2"/>
        <scheme val="minor"/>
      </rPr>
      <t xml:space="preserve"> * °F) and/or
    R-value (h * ft</t>
    </r>
    <r>
      <rPr>
        <vertAlign val="superscript"/>
        <sz val="10"/>
        <color indexed="8"/>
        <rFont val="Calibri"/>
        <family val="2"/>
        <scheme val="minor"/>
      </rPr>
      <t>2</t>
    </r>
    <r>
      <rPr>
        <sz val="10"/>
        <color indexed="8"/>
        <rFont val="Calibri"/>
        <family val="2"/>
        <scheme val="minor"/>
      </rPr>
      <t xml:space="preserve"> * °F / Btu)</t>
    </r>
  </si>
  <si>
    <t xml:space="preserve">    Dimensions</t>
  </si>
  <si>
    <t>Based on floor area and aspect ratio</t>
  </si>
  <si>
    <t xml:space="preserve">    Tilts and orientations</t>
  </si>
  <si>
    <t>Vertical</t>
  </si>
  <si>
    <t>Roof</t>
  </si>
  <si>
    <t>Horizontal</t>
  </si>
  <si>
    <t>Window</t>
  </si>
  <si>
    <t xml:space="preserve">    Glass-Type and frame</t>
  </si>
  <si>
    <r>
      <t xml:space="preserve">    U-factor (Btu / h * 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* °F) </t>
    </r>
  </si>
  <si>
    <t xml:space="preserve">    Visible transmittance</t>
  </si>
  <si>
    <t xml:space="preserve">    Operable area</t>
  </si>
  <si>
    <t>Skylight</t>
  </si>
  <si>
    <t xml:space="preserve">    SHGC</t>
  </si>
  <si>
    <t>Foundation</t>
  </si>
  <si>
    <t xml:space="preserve">    Foundation Type</t>
  </si>
  <si>
    <t xml:space="preserve">    Thermal properties for basement walls</t>
  </si>
  <si>
    <t xml:space="preserve">   Construction</t>
  </si>
  <si>
    <t xml:space="preserve">   Dimensions </t>
  </si>
  <si>
    <t>Internal Mass</t>
  </si>
  <si>
    <t>6 inches standard wood (16.6 lb/ft²)</t>
  </si>
  <si>
    <t>Air Barrier System</t>
  </si>
  <si>
    <t xml:space="preserve">   Infiltration</t>
  </si>
  <si>
    <t>HVAC System Type</t>
  </si>
  <si>
    <t xml:space="preserve">    Heating type</t>
  </si>
  <si>
    <t xml:space="preserve">    Cooling type</t>
  </si>
  <si>
    <t>Water cooled Centrifugal chillers (2)</t>
  </si>
  <si>
    <t xml:space="preserve">    Distribution and terminal units</t>
  </si>
  <si>
    <t>HVAC Sizing</t>
  </si>
  <si>
    <t xml:space="preserve">    Heating</t>
  </si>
  <si>
    <t>HVAC Efficiency</t>
  </si>
  <si>
    <t>HVAC Control</t>
  </si>
  <si>
    <t xml:space="preserve">    Thermostat Setpoint</t>
  </si>
  <si>
    <t>75°F Cooling/70°F Heating</t>
  </si>
  <si>
    <t xml:space="preserve">    Thermostat Setback</t>
  </si>
  <si>
    <t>85°F Cooling/60°F Heating</t>
  </si>
  <si>
    <t xml:space="preserve">    Chilled water supply temperatures</t>
  </si>
  <si>
    <t>44°F</t>
  </si>
  <si>
    <t xml:space="preserve">    Hot water supply temperatures</t>
  </si>
  <si>
    <t>180°F</t>
  </si>
  <si>
    <t xml:space="preserve">    Economizers</t>
  </si>
  <si>
    <t xml:space="preserve">    Ventilation</t>
  </si>
  <si>
    <t>Supply Fan</t>
  </si>
  <si>
    <t xml:space="preserve">    Supply Fan Total Efficiency (%)</t>
  </si>
  <si>
    <t>Pump</t>
  </si>
  <si>
    <t xml:space="preserve">     Pump Type</t>
  </si>
  <si>
    <t xml:space="preserve">     Rated Pump Head</t>
  </si>
  <si>
    <t>Cooling Tower</t>
  </si>
  <si>
    <t xml:space="preserve">     Cooling Tower Type</t>
  </si>
  <si>
    <t>Service Water Heating</t>
  </si>
  <si>
    <t xml:space="preserve">    SWH type</t>
  </si>
  <si>
    <t>Storage Tank</t>
  </si>
  <si>
    <t xml:space="preserve">    Fuel type</t>
  </si>
  <si>
    <t>Natural Gas</t>
  </si>
  <si>
    <t xml:space="preserve">    Thermal efficiency (%)</t>
  </si>
  <si>
    <t xml:space="preserve">    Water temperature setpoint</t>
  </si>
  <si>
    <t>Lighting Load</t>
  </si>
  <si>
    <t xml:space="preserve">    Schedule</t>
  </si>
  <si>
    <t xml:space="preserve">    Daylighting Controls</t>
  </si>
  <si>
    <t xml:space="preserve">Plug load </t>
  </si>
  <si>
    <t>Occupancy</t>
  </si>
  <si>
    <t xml:space="preserve">    Average people</t>
  </si>
  <si>
    <t>Elevator</t>
  </si>
  <si>
    <t xml:space="preserve">   Quantity</t>
  </si>
  <si>
    <t xml:space="preserve">   Motor type</t>
  </si>
  <si>
    <t xml:space="preserve">   Peak Motor Power (W/elevator)</t>
  </si>
  <si>
    <t xml:space="preserve">   Heat Gain to Building</t>
  </si>
  <si>
    <t xml:space="preserve">   Peak Fan/lights Power
(W/elevator)</t>
  </si>
  <si>
    <t xml:space="preserve">  Motor and fan/lights Schedules</t>
  </si>
  <si>
    <t>Total</t>
  </si>
  <si>
    <t>Fans</t>
  </si>
  <si>
    <t xml:space="preserve"> </t>
  </si>
  <si>
    <t>Yes</t>
  </si>
  <si>
    <t>Conditioned Total</t>
  </si>
  <si>
    <t>Unconditioned Total</t>
  </si>
  <si>
    <t>Area [ft2]</t>
  </si>
  <si>
    <t>LGSTORE1</t>
  </si>
  <si>
    <t>SMSTORE1</t>
  </si>
  <si>
    <t>SMSTORE2</t>
  </si>
  <si>
    <t>SMSTORE3</t>
  </si>
  <si>
    <t>SMSTORE4</t>
  </si>
  <si>
    <t>LGSTORE2</t>
  </si>
  <si>
    <t>SMSTORE5</t>
  </si>
  <si>
    <t>SMSTORE6</t>
  </si>
  <si>
    <t>SMSTORE7</t>
  </si>
  <si>
    <t>SMSTORE8</t>
  </si>
  <si>
    <t>STRIP MALL</t>
  </si>
  <si>
    <t>STAND ALONE RETAIL</t>
  </si>
  <si>
    <t>BACK_SPACE</t>
  </si>
  <si>
    <t>CORE_RETAIL</t>
  </si>
  <si>
    <t>POINT_OF_SALE</t>
  </si>
  <si>
    <t>FRONT_RETAIL</t>
  </si>
  <si>
    <t>FRONT_ENTRY</t>
  </si>
  <si>
    <t>Baseline Skylight Layout</t>
  </si>
  <si>
    <t>TestCase Skylight Layout</t>
  </si>
  <si>
    <r>
      <t xml:space="preserve">    Lighting power density (W/ft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</t>
    </r>
  </si>
  <si>
    <r>
      <t xml:space="preserve">    Electric power density (W/ft</t>
    </r>
    <r>
      <rPr>
        <vertAlign val="superscript"/>
        <sz val="10"/>
        <color indexed="8"/>
        <rFont val="Calibri"/>
        <family val="2"/>
        <scheme val="minor"/>
      </rPr>
      <t>2</t>
    </r>
    <r>
      <rPr>
        <sz val="10"/>
        <color indexed="8"/>
        <rFont val="Calibri"/>
        <family val="2"/>
        <scheme val="minor"/>
      </rPr>
      <t>)</t>
    </r>
  </si>
  <si>
    <t>135°F</t>
  </si>
  <si>
    <t xml:space="preserve">    Construction Assembly Layers</t>
  </si>
  <si>
    <t xml:space="preserve">    Supply air temperature reset</t>
  </si>
  <si>
    <t xml:space="preserve">  Outside Layer</t>
  </si>
  <si>
    <t xml:space="preserve">  Layer 2</t>
  </si>
  <si>
    <t xml:space="preserve">  Layer 3</t>
  </si>
  <si>
    <t>Layers</t>
  </si>
  <si>
    <t>Name</t>
  </si>
  <si>
    <t>Material Name</t>
  </si>
  <si>
    <t xml:space="preserve">  Layer 4</t>
  </si>
  <si>
    <t>Fixed vertical window with U-value and SHGC as specified.</t>
  </si>
  <si>
    <t>Glass, curb mounted skylight with U-value and SHGC as specified.</t>
  </si>
  <si>
    <t xml:space="preserve">    Design Supply air temperature</t>
  </si>
  <si>
    <t xml:space="preserve">     Pump Efficiency</t>
  </si>
  <si>
    <t xml:space="preserve">    Condenser Type</t>
  </si>
  <si>
    <t xml:space="preserve">    System Type</t>
  </si>
  <si>
    <t xml:space="preserve">    Chilled water supply temperature reset</t>
  </si>
  <si>
    <t xml:space="preserve">    Hot water supply temperature reset</t>
  </si>
  <si>
    <t xml:space="preserve">     Tower range</t>
  </si>
  <si>
    <t xml:space="preserve">    Chilled water return temperatures</t>
  </si>
  <si>
    <t xml:space="preserve">    Fan Motor Efficiency</t>
  </si>
  <si>
    <t xml:space="preserve">    Supply Fan Pressure Rise</t>
  </si>
  <si>
    <t xml:space="preserve">    Fan type</t>
  </si>
  <si>
    <t>64°F</t>
  </si>
  <si>
    <t xml:space="preserve">    Water Heater Max Capacity (Btuh)</t>
  </si>
  <si>
    <t>1.5 W/ft2</t>
  </si>
  <si>
    <r>
      <t>0.75 W/ft</t>
    </r>
    <r>
      <rPr>
        <vertAlign val="superscript"/>
        <sz val="10"/>
        <rFont val="Calibri"/>
        <family val="2"/>
        <scheme val="minor"/>
      </rPr>
      <t>2</t>
    </r>
  </si>
  <si>
    <t>3.74 ft (top of the window is 8.73 ft high with 5 ft high glass)</t>
  </si>
  <si>
    <t xml:space="preserve">    Cooling</t>
  </si>
  <si>
    <t>Variable Volume</t>
  </si>
  <si>
    <t>Interior Surfaces</t>
  </si>
  <si>
    <t>Drop Ceiling</t>
  </si>
  <si>
    <t>Conditioned</t>
  </si>
  <si>
    <t>Prim. Daylit Area [ft2]</t>
  </si>
  <si>
    <t>Sec. Daylit Area [ft2]</t>
  </si>
  <si>
    <t>Ref.Pt 1 Location</t>
  </si>
  <si>
    <t>Ref.Pt 2 Location</t>
  </si>
  <si>
    <t>Illum. Setpt in Ref. Pt 1</t>
  </si>
  <si>
    <t>Illum. Setpt in Ref. Pt 2</t>
  </si>
  <si>
    <t xml:space="preserve">Baseline Case Daylighting </t>
  </si>
  <si>
    <t xml:space="preserve">WWR20 Case Daylighting </t>
  </si>
  <si>
    <t xml:space="preserve">WWR60 Case Daylighting </t>
  </si>
  <si>
    <t>Core_Retail</t>
  </si>
  <si>
    <t>Point_Of_Sale</t>
  </si>
  <si>
    <t>Front_Retial</t>
  </si>
  <si>
    <t>Front_Entry</t>
  </si>
  <si>
    <t>Zone</t>
  </si>
  <si>
    <t>Skylit Area [ft2]</t>
  </si>
  <si>
    <t>Ref.Pt 1 Ctrl Fraction</t>
  </si>
  <si>
    <t>Ref. Pt 2 Ctrl Fraction</t>
  </si>
  <si>
    <t>UnderSkylight</t>
  </si>
  <si>
    <t>In Prim. Daylit Zn</t>
  </si>
  <si>
    <r>
      <rPr>
        <sz val="10"/>
        <rFont val="Calibri"/>
        <family val="2"/>
      </rPr>
      <t xml:space="preserve">Five thermal zones
Refer </t>
    </r>
    <r>
      <rPr>
        <u/>
        <sz val="10"/>
        <color theme="10"/>
        <rFont val="Calibri"/>
        <family val="2"/>
      </rPr>
      <t>StandAloneRetailArea</t>
    </r>
    <r>
      <rPr>
        <sz val="10"/>
        <rFont val="Calibri"/>
        <family val="2"/>
      </rPr>
      <t xml:space="preserve"> for details</t>
    </r>
  </si>
  <si>
    <t>LARGE OFFICE</t>
  </si>
  <si>
    <t>20 (Core retail, Front Entry) 15 (Point of Sale, Front Retail, Back Space)</t>
  </si>
  <si>
    <t>Test Run Name</t>
  </si>
  <si>
    <t>Baseline</t>
  </si>
  <si>
    <t>06</t>
  </si>
  <si>
    <t>Water-cooled, no reset</t>
  </si>
  <si>
    <t xml:space="preserve">SRR3.04 Case Daylighting </t>
  </si>
  <si>
    <t xml:space="preserve">     Pump Motor Power per Unit Flow</t>
  </si>
  <si>
    <t>Tank</t>
  </si>
  <si>
    <t>Packaged VAV with hot-water reheat with one system per floor serving all zones in the floor</t>
  </si>
  <si>
    <t>VAV with hot-water reheat with one system per floor serving all zones in the floor</t>
  </si>
  <si>
    <t>Sizing Values</t>
  </si>
  <si>
    <t>Climate Zone</t>
  </si>
  <si>
    <t>Zip Code</t>
  </si>
  <si>
    <t>Chiller 1</t>
  </si>
  <si>
    <t>Units</t>
  </si>
  <si>
    <t>Btu/h</t>
  </si>
  <si>
    <t>Building</t>
  </si>
  <si>
    <t>Rated Capacity</t>
  </si>
  <si>
    <t>Flow Capacity</t>
  </si>
  <si>
    <t>gpm</t>
  </si>
  <si>
    <t>Boiler 1</t>
  </si>
  <si>
    <t>CoreBottomReheatCoil</t>
  </si>
  <si>
    <t>PerimeterBottom1ReheatCoil</t>
  </si>
  <si>
    <t>PerimeterBottom2ReheatCoil</t>
  </si>
  <si>
    <t>PerimeterBottom3ReheatCoil</t>
  </si>
  <si>
    <t>PerimeterBottom4ReheatCoil</t>
  </si>
  <si>
    <t>CFM</t>
  </si>
  <si>
    <t>CoreBottomZn TU</t>
  </si>
  <si>
    <t>PerimeterBottomZn1 TU</t>
  </si>
  <si>
    <t>PerimeterBottomZn2 TU</t>
  </si>
  <si>
    <t>PerimeterBottomZn3 TU</t>
  </si>
  <si>
    <t>PerimeterBottomZn4 TU</t>
  </si>
  <si>
    <t>CoreMidReheatCoil</t>
  </si>
  <si>
    <t>PerimeterMid1ReheatCoil</t>
  </si>
  <si>
    <t>PerimeterMid2ReheatCoil</t>
  </si>
  <si>
    <t>PerimeterMid3ReheatCoil</t>
  </si>
  <si>
    <t>PerimeterMid4ReheatCoil</t>
  </si>
  <si>
    <t>CoreMidZn TU</t>
  </si>
  <si>
    <t>PerimeterMidZn1 TU</t>
  </si>
  <si>
    <t>PerimeterMidZn2 TU</t>
  </si>
  <si>
    <t>PerimeterMidZn3 TU</t>
  </si>
  <si>
    <t>PerimeterMidZn4 TU</t>
  </si>
  <si>
    <t>CoreTopReheatCoil</t>
  </si>
  <si>
    <t>PerimeterTop1ReheatCoil</t>
  </si>
  <si>
    <t>PerimeterTop2ReheatCoil</t>
  </si>
  <si>
    <t>PerimeterTop3ReheatCoil</t>
  </si>
  <si>
    <t>PerimeterTop4ReheatCoil</t>
  </si>
  <si>
    <t>CoreTopZn TU</t>
  </si>
  <si>
    <t>PerimeterTopZn1 TU</t>
  </si>
  <si>
    <t>PerimeterTopZn2 TU</t>
  </si>
  <si>
    <t>PerimeterTopZn3 TU</t>
  </si>
  <si>
    <t>PerimeterTopZn4 TU</t>
  </si>
  <si>
    <t>Flow Capacity (max air flow rate)</t>
  </si>
  <si>
    <t>Primary Air Flow (max air flow rate)</t>
  </si>
  <si>
    <t>Weather Station</t>
  </si>
  <si>
    <t>BasementCoilCooling</t>
  </si>
  <si>
    <t>Metal Standing Seam - 1/16 in</t>
  </si>
  <si>
    <t>Concrete - 140 lb/ft3 - 4 in</t>
  </si>
  <si>
    <t>Constant Volume for all Conditioned zones</t>
  </si>
  <si>
    <t>2.5in H2O (all  fans)</t>
  </si>
  <si>
    <t>Expanded Polystyrene - EPS - 2 in</t>
  </si>
  <si>
    <t xml:space="preserve">  Layer 5</t>
  </si>
  <si>
    <t>F factor= 0.72</t>
  </si>
  <si>
    <t>Acoustic Tile- 3/4 in.</t>
  </si>
  <si>
    <t>Skylight Layout</t>
  </si>
  <si>
    <t xml:space="preserve">  Layer 6</t>
  </si>
  <si>
    <t xml:space="preserve">Constant air volume air distribution
4 single-zone roof top units serving thermal zones back_space, point_of_sale, core_retail, and front_retail. 
</t>
  </si>
  <si>
    <t>Stucco - 7/8 in</t>
  </si>
  <si>
    <t>Building Paper - 1/16 in</t>
  </si>
  <si>
    <t>Expanded Polystyrene - EPS - 4 1/16 in</t>
  </si>
  <si>
    <t>Gypsum Board - 1/2 in</t>
  </si>
  <si>
    <t>Carpet - 3/4 in</t>
  </si>
  <si>
    <t>Acoustic Tile - 3/4 in</t>
  </si>
  <si>
    <t>Plywood - 5/8 in</t>
  </si>
  <si>
    <t>Asphalt shingles - 1/4 in</t>
  </si>
  <si>
    <t>Air - Metal Wall Framing - 16 or 24 in OC</t>
  </si>
  <si>
    <t xml:space="preserve">    Aged Solar Reflectance
    Aged Thermal Emittance</t>
  </si>
  <si>
    <t>Expanded Polystyrene - EPS - 1 1/2 in</t>
  </si>
  <si>
    <t>Outside Air Film</t>
  </si>
  <si>
    <t>Exterior Wall</t>
  </si>
  <si>
    <t>Exterior Floor</t>
  </si>
  <si>
    <t>Underground Wall</t>
  </si>
  <si>
    <t>Underground Floor</t>
  </si>
  <si>
    <t>Interior Wall</t>
  </si>
  <si>
    <t>Ceiling</t>
  </si>
  <si>
    <t>Interior Floor</t>
  </si>
  <si>
    <t>Inside Air Film</t>
  </si>
  <si>
    <t>** All construction assembley Ufactors in this tab include air films **</t>
  </si>
  <si>
    <t>Concrete - Solid Grout - 115 lb/ft3 - 8 in</t>
  </si>
  <si>
    <t>Overall UFactor All Climate Zones</t>
  </si>
  <si>
    <t>Overall CFactor All Climate Zones</t>
  </si>
  <si>
    <t>Overall FFactor All Climate Zones</t>
  </si>
  <si>
    <t>Thickness (in)</t>
  </si>
  <si>
    <t xml:space="preserve">Density (lb/ft³) </t>
  </si>
  <si>
    <r>
      <t>Rvalue (ft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*F*hr/Btu)</t>
    </r>
  </si>
  <si>
    <t>Specific Heat (Btu/lb*F)</t>
  </si>
  <si>
    <t>Conductivity (Btu/h*ft*F)</t>
  </si>
  <si>
    <t>13 (Including basement)</t>
  </si>
  <si>
    <t>Cooling Tower Pump</t>
  </si>
  <si>
    <t>Condenser Water Loop</t>
  </si>
  <si>
    <t>Electric Power</t>
  </si>
  <si>
    <t>kW</t>
  </si>
  <si>
    <t>04-OffLrg</t>
  </si>
  <si>
    <t>Cooling Coils</t>
  </si>
  <si>
    <t>Heating Coils</t>
  </si>
  <si>
    <t>Terminal Units</t>
  </si>
  <si>
    <r>
      <rPr>
        <sz val="10"/>
        <rFont val="Calibri"/>
        <family val="2"/>
      </rPr>
      <t xml:space="preserve">Skylight to Roof Ratio- 2.07 %
Core Retail, </t>
    </r>
    <r>
      <rPr>
        <u/>
        <sz val="10"/>
        <color theme="10"/>
        <rFont val="Calibri"/>
        <family val="2"/>
      </rPr>
      <t>Refer Skylight Layout</t>
    </r>
    <r>
      <rPr>
        <sz val="10"/>
        <rFont val="Calibri"/>
        <family val="2"/>
      </rPr>
      <t xml:space="preserve"> for details</t>
    </r>
  </si>
  <si>
    <t>550 lux</t>
  </si>
  <si>
    <t>open cooling tower with variable speed fan</t>
  </si>
  <si>
    <t xml:space="preserve">13, Basement - 8 </t>
  </si>
  <si>
    <t>65% (for all VAV fans)</t>
  </si>
  <si>
    <t>CoreHiZn TU</t>
  </si>
  <si>
    <t>PerimeterHiZn1 TU</t>
  </si>
  <si>
    <t>PerimeterHiZn2 TU</t>
  </si>
  <si>
    <t>PerimeterHiZn3 TU</t>
  </si>
  <si>
    <t>PerimeterHiZn4 TU</t>
  </si>
  <si>
    <t>CoreHiReheatCoil</t>
  </si>
  <si>
    <t>PerimeterHi1ReheatCoil</t>
  </si>
  <si>
    <t>PerimeterHi2ReheatCoil</t>
  </si>
  <si>
    <t>PerimeterHi3ReheatCoil</t>
  </si>
  <si>
    <t>PerimeterHi4ReheatCoil</t>
  </si>
  <si>
    <t>NACM_AtticRfWood</t>
  </si>
  <si>
    <t>Compliance insulation R24.86</t>
  </si>
  <si>
    <t>Unheated Slab on Grade with 12 in Horizontal R-5 Insulation</t>
  </si>
  <si>
    <t>Continuous dimming in Primary and Secondary Daylit zone in Perimeter zones</t>
  </si>
  <si>
    <t>Continuous Dimming in Skylit area in Core Retail and in Primary Daylit in Front Entry, Front Retail, Point of Sale</t>
  </si>
  <si>
    <t xml:space="preserve">SAT reset by warmest zone airflow first (Reset Supply high: 60 F, reset supply low: 55F) </t>
  </si>
  <si>
    <t>No SAT Control</t>
  </si>
  <si>
    <t>Gas condensing boiler</t>
  </si>
  <si>
    <t xml:space="preserve">Fixed </t>
  </si>
  <si>
    <t>Fixed</t>
  </si>
  <si>
    <t>Differential Dry bulb economizer (Integrated), 80 F High DB lockout</t>
  </si>
  <si>
    <t>Constant volume for Basement, Variable Volume for all others</t>
  </si>
  <si>
    <t>HW: 19 W/gpm</t>
  </si>
  <si>
    <t>Chiller 2</t>
  </si>
  <si>
    <t>Min Flow Rate</t>
  </si>
  <si>
    <t>X: 119.93 ft, Y: 8.20 ft, Z: 2.50 ft</t>
  </si>
  <si>
    <t>X: 119.93 ft, Y: 14.75ft, Z: 2.50 ft</t>
  </si>
  <si>
    <t>287.5 lux</t>
  </si>
  <si>
    <t>X: 231.65 ft, Y: 79.95 ft, Z: 2.50 ft</t>
  </si>
  <si>
    <t>X: 225.08 ft, Y: 79.95 ft, Z: 2.50 ft</t>
  </si>
  <si>
    <t>Perimeter_ZN_1</t>
  </si>
  <si>
    <t>Perimeter_ZN_2</t>
  </si>
  <si>
    <t>Perimeter_ZN_3</t>
  </si>
  <si>
    <t>Perimeter_ZN_4</t>
  </si>
  <si>
    <t>Direct Expansion</t>
  </si>
  <si>
    <t xml:space="preserve"> Fan</t>
  </si>
  <si>
    <t>HW: Constant Speed variable flow, 
Cooling Tower:Constant Speed, 
CHW: Variable Primary</t>
  </si>
  <si>
    <t>HW: 15 W/gpm, CW: 17.4 W/gpm, ChW Primary: 17.5 W/gpm</t>
  </si>
  <si>
    <t>Core Mid PTAC Heating</t>
  </si>
  <si>
    <t>Attic_Floor</t>
  </si>
  <si>
    <t>Compliance Insulation R9.83</t>
  </si>
  <si>
    <t>Compliance insulation R9.83</t>
  </si>
  <si>
    <t>CoreZnCoolingCoil</t>
  </si>
  <si>
    <t>Perim1ZnCoolingCoil</t>
  </si>
  <si>
    <t>Perim2ZnCoolingCoil</t>
  </si>
  <si>
    <t>Perim3ZnCoolingCoil</t>
  </si>
  <si>
    <t>Perim4ZnCoolingCoil</t>
  </si>
  <si>
    <t>CoreZnHeatingCoil</t>
  </si>
  <si>
    <t>Perim1ZnHeatingCoil</t>
  </si>
  <si>
    <t>Perim2ZnHeatingCoil</t>
  </si>
  <si>
    <t>Perim3ZnHeatingCoil</t>
  </si>
  <si>
    <t>Perim4ZnHeatingCoil</t>
  </si>
  <si>
    <t>CoreZnSupplyFan</t>
  </si>
  <si>
    <t>Perim1ZnSupplyFan</t>
  </si>
  <si>
    <t>Perim2ZnSupplyFan</t>
  </si>
  <si>
    <t>Perim3ZnSupplyFan</t>
  </si>
  <si>
    <t>Perim4ZnSupplyFan</t>
  </si>
  <si>
    <t xml:space="preserve">Motor efficiency- HW: 0.9
</t>
  </si>
  <si>
    <t xml:space="preserve">HW: Constant Speed </t>
  </si>
  <si>
    <t>Rated Capacity (Net or Gross depending on system configuration)</t>
  </si>
  <si>
    <t>Compliance insulation R19.63</t>
  </si>
  <si>
    <t>NACM_AtticRfWood_0.39</t>
  </si>
  <si>
    <t>TerminalUnit-Basement</t>
  </si>
  <si>
    <t>Metal Framed Wall</t>
  </si>
  <si>
    <t xml:space="preserve">    Efficiency</t>
  </si>
  <si>
    <t>EF: 0.637, Recovery Eff: 0.780</t>
  </si>
  <si>
    <t>24,949 Btuh</t>
  </si>
  <si>
    <r>
      <t>HW: 50 ft 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0
</t>
    </r>
  </si>
  <si>
    <t>4 inch H2O</t>
  </si>
  <si>
    <r>
      <t>Max of 15 cfm/person, 0.15 cfm/ft</t>
    </r>
    <r>
      <rPr>
        <vertAlign val="superscript"/>
        <sz val="10"/>
        <rFont val="Calibri"/>
        <family val="2"/>
        <scheme val="minor"/>
      </rPr>
      <t xml:space="preserve">2, </t>
    </r>
  </si>
  <si>
    <t xml:space="preserve">   Zone control</t>
  </si>
  <si>
    <t>DDC at zone level and Dual Max Reheat control</t>
  </si>
  <si>
    <t>Cooling 55F Heating 95 F</t>
  </si>
  <si>
    <t xml:space="preserve">VAV terminal box with damper and hot-water reheating coil with Dual maximum control logic.
Zone control type: minimum supply air at 20% of the zone maximum air flow rate. </t>
  </si>
  <si>
    <t xml:space="preserve"> 0.0448 cfm/sf of above grade exterior wall surface area (when fans turn off)
</t>
  </si>
  <si>
    <t>Uninsulated Stud Wall  Interior Walls,
Concrete with carpet for interior floor slabs, 
3/4 in Acoustic celing tile for Drop ceiling</t>
  </si>
  <si>
    <t>Floor Slab</t>
  </si>
  <si>
    <t xml:space="preserve">Slab Floor
F-factor method </t>
  </si>
  <si>
    <r>
      <rPr>
        <sz val="10"/>
        <rFont val="Calibri"/>
        <family val="2"/>
      </rPr>
      <t>Refer</t>
    </r>
    <r>
      <rPr>
        <u/>
        <sz val="10"/>
        <color theme="10"/>
        <rFont val="Calibri"/>
        <family val="2"/>
      </rPr>
      <t xml:space="preserve">  Roof</t>
    </r>
  </si>
  <si>
    <t>Expanded Polystyrene - EPS - 6 7/8 in</t>
  </si>
  <si>
    <t>Expanded Polystyrene - EPS - 3 1/3 in</t>
  </si>
  <si>
    <t>Stud Wall</t>
  </si>
  <si>
    <t>Interior Floor slab</t>
  </si>
  <si>
    <t>Continuous dimming in Primary  Daylit areas in Perimeter zones</t>
  </si>
  <si>
    <t>60% (all fans)</t>
  </si>
  <si>
    <t>90%  (all fans)</t>
  </si>
  <si>
    <t>Differential Dry bulb economizer (Integrated), 80F high DB lockout</t>
  </si>
  <si>
    <t>CO2 sensor</t>
  </si>
  <si>
    <t>32,328 Btuh</t>
  </si>
  <si>
    <r>
      <t>Point of sale, Retail-1.2 W/ft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,</t>
    </r>
    <r>
      <rPr>
        <vertAlign val="superscript"/>
        <sz val="10"/>
        <rFont val="Calibri"/>
        <family val="2"/>
        <scheme val="minor"/>
      </rPr>
      <t xml:space="preserve">, </t>
    </r>
    <r>
      <rPr>
        <sz val="10"/>
        <rFont val="Calibri"/>
        <family val="2"/>
        <scheme val="minor"/>
      </rPr>
      <t>Lobby-0.95 W/ft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, Backspace-0.6 W/ft</t>
    </r>
    <r>
      <rPr>
        <vertAlign val="superscript"/>
        <sz val="10"/>
        <rFont val="Calibri"/>
        <family val="2"/>
        <scheme val="minor"/>
      </rPr>
      <t>2</t>
    </r>
  </si>
  <si>
    <t>Point of sale, Retail-1.0 W/ft2, Backspace-0.2 W/ft2, Front entry: 0.5 W/ft2</t>
  </si>
  <si>
    <t xml:space="preserve">0.0448 cfm/sf of above grade exterior wall surface area </t>
  </si>
  <si>
    <r>
      <rPr>
        <sz val="10"/>
        <rFont val="Calibri"/>
        <family val="2"/>
      </rPr>
      <t>Refer</t>
    </r>
    <r>
      <rPr>
        <u/>
        <sz val="10"/>
        <color theme="10"/>
        <rFont val="Calibri"/>
        <family val="2"/>
      </rPr>
      <t xml:space="preserve"> Roof</t>
    </r>
  </si>
  <si>
    <t>0.08
0.75</t>
  </si>
  <si>
    <t>Interior wall</t>
  </si>
  <si>
    <t xml:space="preserve">Unconditioned for front_entry. Gas furnace inside the packaged air conditioning unit for all others. </t>
  </si>
  <si>
    <t>No cooling for front_entry. Packaged air conditioning unit for all others</t>
  </si>
  <si>
    <t>Refer BasementWall</t>
  </si>
  <si>
    <t>Exterior Wall U: 0.062</t>
  </si>
  <si>
    <r>
      <rPr>
        <u/>
        <sz val="10"/>
        <rFont val="Calibri"/>
        <family val="2"/>
      </rPr>
      <t>Refer</t>
    </r>
    <r>
      <rPr>
        <u/>
        <sz val="10"/>
        <color theme="10"/>
        <rFont val="Calibri"/>
        <family val="2"/>
      </rPr>
      <t xml:space="preserve"> BasementWall </t>
    </r>
    <r>
      <rPr>
        <sz val="10"/>
        <rFont val="Calibri"/>
        <family val="2"/>
      </rPr>
      <t>for detailed description</t>
    </r>
  </si>
  <si>
    <t>BasementWall</t>
  </si>
  <si>
    <t xml:space="preserve">HW: 40 ft H20
Cooling Tower: 40 ft H20
Chiller Pumps: 60 ft H20
</t>
  </si>
  <si>
    <r>
      <t>4 inH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O </t>
    </r>
  </si>
  <si>
    <t xml:space="preserve">10F delta T  </t>
  </si>
  <si>
    <t>TE: 80%</t>
  </si>
  <si>
    <t>231,958 Btuh</t>
  </si>
  <si>
    <t>135 °F</t>
  </si>
  <si>
    <r>
      <t xml:space="preserve">    U-factor (Btu / h * ft</t>
    </r>
    <r>
      <rPr>
        <vertAlign val="superscript"/>
        <sz val="10"/>
        <color indexed="8"/>
        <rFont val="Calibri"/>
        <family val="2"/>
        <scheme val="minor"/>
      </rPr>
      <t>2</t>
    </r>
    <r>
      <rPr>
        <sz val="10"/>
        <color indexed="8"/>
        <rFont val="Calibri"/>
        <family val="2"/>
        <scheme val="minor"/>
      </rPr>
      <t xml:space="preserve"> * °F)</t>
    </r>
  </si>
  <si>
    <r>
      <t xml:space="preserve">    U-factor (Btu / h * 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* °F)</t>
    </r>
  </si>
  <si>
    <t xml:space="preserve">    F factor (Btu / h * ft2 * °F)</t>
  </si>
  <si>
    <t>MetalFrameWallTest</t>
  </si>
  <si>
    <t>Compliance Insulation-5</t>
  </si>
  <si>
    <t>RoofTest</t>
  </si>
  <si>
    <t>HeavyMassWall</t>
  </si>
  <si>
    <t>WoodRoof</t>
  </si>
  <si>
    <t xml:space="preserve"> Interior wall</t>
  </si>
  <si>
    <t>Plywood - 1/2 in</t>
  </si>
  <si>
    <t>Composite Wood Frame 24 in OC R-30 cavity insulation</t>
  </si>
  <si>
    <t xml:space="preserve">     F factor (Btu / h * ft2 * °F)</t>
  </si>
  <si>
    <t>Floor Slab Test</t>
  </si>
  <si>
    <t>Compliance Insulation - R5</t>
  </si>
  <si>
    <t>CZ-6/16</t>
  </si>
  <si>
    <t>CZ-7/6/16</t>
  </si>
  <si>
    <t>CZ-6/7/15</t>
  </si>
  <si>
    <t>Composite Wood Frame 24 in OC depth 11.25 in R-30</t>
  </si>
  <si>
    <t>Chilled Water Loop</t>
  </si>
  <si>
    <t>Chiller 1 Pump</t>
  </si>
  <si>
    <t>Chiller 2 Pump</t>
  </si>
  <si>
    <t>Hot Water Loop</t>
  </si>
  <si>
    <t xml:space="preserve">Gross Capacity </t>
  </si>
  <si>
    <t>BottomVAVCoilCooling</t>
  </si>
  <si>
    <t>MidVAVCoilCooling</t>
  </si>
  <si>
    <t>HiVAVCoilCooling</t>
  </si>
  <si>
    <t>TopVAVCoilCooling</t>
  </si>
  <si>
    <t>Net Capacity</t>
  </si>
  <si>
    <t>BackSpaceZn_CoolingCoil</t>
  </si>
  <si>
    <t>PointOfSaleZn_CoolingCoil</t>
  </si>
  <si>
    <t>FrontRetailZn_CoolingCoil</t>
  </si>
  <si>
    <t>CoreRetailZn_CoolingCoil</t>
  </si>
  <si>
    <t>BasementCoilHeating</t>
  </si>
  <si>
    <t>CoilHeating-BasementReheat</t>
  </si>
  <si>
    <t>BottomVAVCoilHeating</t>
  </si>
  <si>
    <t>MidVAVCoilHeating</t>
  </si>
  <si>
    <t>HiVAVCoilHeating</t>
  </si>
  <si>
    <t>TopVAVCoilHeating</t>
  </si>
  <si>
    <t>BackSpaceZn_HeatingCoil</t>
  </si>
  <si>
    <t>PointOfSaleZn_HeatingCoil</t>
  </si>
  <si>
    <t>FrontRetailZn_HeatingCoil</t>
  </si>
  <si>
    <t>CoreRetailZn_HeatingCoil</t>
  </si>
  <si>
    <t>Basement CAVFan</t>
  </si>
  <si>
    <t>Bottom VAVFan</t>
  </si>
  <si>
    <t>Mid VAVFan</t>
  </si>
  <si>
    <t>Hi VAVFan</t>
  </si>
  <si>
    <t>Top VAVFan</t>
  </si>
  <si>
    <t>BackSpaceZnSupplyFan</t>
  </si>
  <si>
    <t>PointOfSaleZnSupplyFan</t>
  </si>
  <si>
    <t>FrontRetailZnSupplyFan</t>
  </si>
  <si>
    <t>CoreRetailZnSupplyFan</t>
  </si>
  <si>
    <t>Core Mid DOAS TU</t>
  </si>
  <si>
    <t>BackSpaceSys_TU</t>
  </si>
  <si>
    <t>PointOfSaleSys_TU</t>
  </si>
  <si>
    <t>FrontRetailSys_TU</t>
  </si>
  <si>
    <t>CoreRetailSys_TU</t>
  </si>
  <si>
    <r>
      <t>Gross Capacity/</t>
    </r>
    <r>
      <rPr>
        <sz val="11"/>
        <color rgb="FFFF0000"/>
        <rFont val="Calibri"/>
        <family val="2"/>
        <scheme val="minor"/>
      </rPr>
      <t>Net Capacity</t>
    </r>
  </si>
  <si>
    <t>10 person / 1000 ft2 x 0.5
Note: 0.5 is the Occupancy Fraction</t>
  </si>
  <si>
    <r>
      <t xml:space="preserve">EER-11.00, IEER-12.4 (Bottom VAV, Mid and Top VAV).
</t>
    </r>
    <r>
      <rPr>
        <i/>
        <sz val="10"/>
        <rFont val="Calibri"/>
        <family val="2"/>
        <scheme val="minor"/>
      </rPr>
      <t>Note: EER, COP includes fan heat</t>
    </r>
  </si>
  <si>
    <r>
      <rPr>
        <sz val="10"/>
        <rFont val="Calibri"/>
        <family val="2"/>
      </rPr>
      <t>Refer</t>
    </r>
    <r>
      <rPr>
        <u/>
        <sz val="10"/>
        <color theme="10"/>
        <rFont val="Calibri"/>
        <family val="2"/>
      </rPr>
      <t xml:space="preserve"> MetalFrameWall / Metal Framed Wall</t>
    </r>
  </si>
  <si>
    <t>MetalFrameWall / Metal Framed Wall</t>
  </si>
  <si>
    <t>Interior wall
Interior Floor
Drop Ceiling</t>
  </si>
  <si>
    <t>0.585 kw/ton, 0.380 IPLV</t>
  </si>
  <si>
    <t>Indirectly Conditioned Front_entry, Packaged single zone air conditioning unit for other zones.</t>
  </si>
  <si>
    <r>
      <t xml:space="preserve">EER-11.20, IEER- 12.9 (BackSpace/Core Retail)
EER-11.20 SEER-13.0 (Point of Sale)
EER-11.20 SEER-13.6 (Front Retail) 
Indirect Heating and Cooling for front_entry) 
</t>
    </r>
    <r>
      <rPr>
        <i/>
        <sz val="10"/>
        <rFont val="Calibri"/>
        <family val="2"/>
        <scheme val="minor"/>
      </rPr>
      <t>Note: EER, COP includes fan heat</t>
    </r>
    <r>
      <rPr>
        <sz val="10"/>
        <rFont val="Calibri"/>
        <family val="2"/>
        <scheme val="minor"/>
      </rPr>
      <t xml:space="preserve">
</t>
    </r>
  </si>
  <si>
    <t>Back Space - Max of 15 cfm/person or 0.15 cfm/ft2
Point of Sale &amp; Core and Front Retail -Max of 15 cfm/person or 0.20 cfm/ft2</t>
  </si>
  <si>
    <t>Point of sale, Retail - 33 person / 1000 ft2 x 0.5 
 Back Space- 2 person / 1000 ft2 x 0.5 
Front Entry - 66.67 person / 1000 ft2 x 0.5 
Note: 0.5 is the Occupancy Fraction</t>
  </si>
  <si>
    <t>Refer Sizing Values</t>
  </si>
  <si>
    <t>ConstantVolume</t>
  </si>
  <si>
    <t>Medium Office Building 
(0300CZ-OffMed)</t>
  </si>
  <si>
    <t>Large Office Building 
(0400CZ-OffLrg)</t>
  </si>
  <si>
    <t>Retail Medium 
(0500CZ-RetlMed)</t>
  </si>
  <si>
    <t>TORRANCE_722955</t>
  </si>
  <si>
    <t>PALM-SPRINGS-INTL_722868</t>
  </si>
  <si>
    <t>Boiler 1 Pump</t>
  </si>
  <si>
    <t>Net Capacity/ Gross Capacity</t>
  </si>
  <si>
    <t>UEFConsumerStoGas</t>
  </si>
  <si>
    <t>UEFConsumerInstGas</t>
  </si>
  <si>
    <t>UEFConsumerInstElec</t>
  </si>
  <si>
    <t>Bottom Floor with operable windows and no interlock controls.
Mid and Top floors fixed windows</t>
  </si>
  <si>
    <t>Bottom and Mid Floors with operable windows and no interlock controls.
Top floor fixed windows</t>
  </si>
  <si>
    <t>Bottom, Mid and Top floors with operable windows and no interlock controls</t>
  </si>
  <si>
    <t>Bottom and Mid floors with operable windows and no interlock controls.
Top floor with operable windows and interlock controls</t>
  </si>
  <si>
    <t>BotOpWinNoInterlock</t>
  </si>
  <si>
    <t>BotMidOpWinNoInterlock</t>
  </si>
  <si>
    <t>BotMidTopOpWinNoInterlock</t>
  </si>
  <si>
    <t>BotMidOpWinNoInterlockTopInterlock</t>
  </si>
  <si>
    <t>Interlock Controls</t>
  </si>
  <si>
    <t>All windows on bottom floor operable</t>
  </si>
  <si>
    <t>None</t>
  </si>
  <si>
    <t>All windows on bottom &amp; mid floors operable</t>
  </si>
  <si>
    <t>All windows on bottom,mid and top floor operable</t>
  </si>
  <si>
    <t>Top floor windows with interlock controls</t>
  </si>
  <si>
    <t>VerticalFenestration</t>
  </si>
  <si>
    <t>Mfd/NFRC/Operable</t>
  </si>
  <si>
    <t>Thermal EnergyStorage</t>
  </si>
  <si>
    <t>TES Type</t>
  </si>
  <si>
    <t>Discharge Priority</t>
  </si>
  <si>
    <t>Tank Location</t>
  </si>
  <si>
    <t>Tank Shape</t>
  </si>
  <si>
    <t>Tank Length to Width Ratio</t>
  </si>
  <si>
    <t>ChilledWater</t>
  </si>
  <si>
    <t>Chiller</t>
  </si>
  <si>
    <t>Storage</t>
  </si>
  <si>
    <t>Indoor</t>
  </si>
  <si>
    <t>Rectangular</t>
  </si>
  <si>
    <t>Tank Volume (gal)</t>
  </si>
  <si>
    <t>Tank Height (ft)</t>
  </si>
  <si>
    <t>Tank R-value (degF-sqft/Btuh)</t>
  </si>
  <si>
    <t>Location Zn Name</t>
  </si>
  <si>
    <t>Basement Thermal Zone</t>
  </si>
  <si>
    <t>TES Pump</t>
  </si>
  <si>
    <t>VariableSpeed</t>
  </si>
  <si>
    <t>17.4 W/gpm</t>
  </si>
  <si>
    <t>Impeller - 0.7, Motor - 0.93</t>
  </si>
  <si>
    <t>Design Flow Rate (gpm)</t>
  </si>
  <si>
    <t>Nameplate Motor HP</t>
  </si>
  <si>
    <t>17.2 W/gpm</t>
  </si>
  <si>
    <t>Impeller - 0.7, Motor - 0.941</t>
  </si>
  <si>
    <t>VerticalCyclinder</t>
  </si>
  <si>
    <t>Underground</t>
  </si>
  <si>
    <t>na</t>
  </si>
  <si>
    <t>Yes (checkbox marked)</t>
  </si>
  <si>
    <t>Enable during TES Discharge</t>
  </si>
  <si>
    <t>Thermal Energy Storage
Discharge Priority - Chiller</t>
  </si>
  <si>
    <t>Thermal Energy Storage
Discharge Priority - Storage</t>
  </si>
  <si>
    <t>Thermal Energy Storage
Discharge Priority - Storage
Tank Shape</t>
  </si>
  <si>
    <t>Thermal Energy Storage
Discharge Priority - Storage
Tank Location</t>
  </si>
  <si>
    <t>Thermal Energy Storage
Discharge Priority - Storage
Tank R-value</t>
  </si>
  <si>
    <t>Thermal Energy Storage
Discharge Priority - Storage
Tanl Storage Volume</t>
  </si>
  <si>
    <t>Active Beam (CHW)</t>
  </si>
  <si>
    <t>Mid Floors - Hot Water  Zone System Baseboard Heating</t>
  </si>
  <si>
    <t>DOAS - Chilled Water</t>
  </si>
  <si>
    <t xml:space="preserve">Mid Floor System modified to DOAS for ventilationand Active Beam for cooling with Zone System  Baseboard Heating  </t>
  </si>
  <si>
    <t>Mid DOAS Fan</t>
  </si>
  <si>
    <t>DOASCV - 100% OA 
Flow Capacity - 5753</t>
  </si>
  <si>
    <t>Mid DOAS CoilCooling:
172,588 Btu/h
Active Beam (TU) ClgCoil
Core MidZn - 125,000 Btu/h
PerimMidZn1 - 27,000 Btu/h
PerimMidZn2 - 15,000 Btu/h
PerimMidZn3 - 18,000 Btu/h
PerimMidZn4 -20,000 Btu/h</t>
  </si>
  <si>
    <t>Mid DOAS CoilHeating:
125,920 Btu/h
ZnSys-Baseboard HtgCoil
Core MidZn - 10,000 Btu/h
PerimMidZn1 - 24,000 Btu/h
PerimMidZn2 - 16,000 Btu/h
PerimMidZn3 - 24,000 Btu/h
PerimMidZn4 -16,000 Btu/h</t>
  </si>
  <si>
    <t>ConstantSpeed</t>
  </si>
  <si>
    <t>12.0 W/gpm</t>
  </si>
  <si>
    <t>Impeller - 0.7, Motor - 0.900</t>
  </si>
  <si>
    <t>Active Beam (Chilled Water) systems serving Mid Floor Zones with DOAS (100% OA) for ventilation and Hot Water Baseboard heating</t>
  </si>
  <si>
    <t>Passive Beam (Chilled Water) systems serving Mid Floor Zones with DOAS (100% OA) for ventilation and Hot Water Baseboard heating</t>
  </si>
  <si>
    <t xml:space="preserve">Mid Floor System modified to DOAS for ventilationand Passive Beam (Zone System) for cooling with Zone System  Baseboard Heating  </t>
  </si>
  <si>
    <t>DOAS - Chilled Water
Zone System Passive Beam (CHW)</t>
  </si>
  <si>
    <t>Mid DOAS CoilHeating:
31,480 Btu/h
ZnSys-Baseboard HtgCoil
Core MidZn - 10,000 Btu/h
PerimMidZn1 - 24,000 Btu/h
PerimMidZn2 - 16,000 Btu/h
PerimMidZn3 - 24,000 Btu/h
PerimMidZn4 -16,000 Btu/h</t>
  </si>
  <si>
    <t>Mid DOAS CoilCooling:
350,000 Btu/h
Passive Beam (ZnSys) ClgCoil
Core MidZn - 125,000 Btu/h
PerimMidZn1 - 36,000 Btu/h
PerimMidZn2 - 18,000 Btu/h
PerimMidZn3 - 18,000 Btu/h
PerimMidZn4 -24,000 Btu/h</t>
  </si>
  <si>
    <t>Large Office
0400CZ-OffLrg</t>
  </si>
  <si>
    <t>HPWtrHtrPckgdEF2x</t>
  </si>
  <si>
    <t>HPWtrHtrPckgdEF3x</t>
  </si>
  <si>
    <t>HPWtrHtrSplitTnkCprsrOut</t>
  </si>
  <si>
    <t>UEFConsumerStoElec</t>
  </si>
  <si>
    <t>ExtWall-MtlFrmR0</t>
  </si>
  <si>
    <t>ExtWall-WdFrmR0</t>
  </si>
  <si>
    <t>ExtWall-MtlWallSingleLyrBatt-R10</t>
  </si>
  <si>
    <t>ExtWall-MtlWallDoubleLyrBatt-R13-R13</t>
  </si>
  <si>
    <t>MiniSplitAC-EER11.2</t>
  </si>
  <si>
    <t>MiniSplitHP-COP3.3</t>
  </si>
  <si>
    <t>Heat Pump Water Heater Packaged with EF 2x</t>
  </si>
  <si>
    <t>Heat Pump Water Heater Packaged with EF 3x</t>
  </si>
  <si>
    <t>Heat Pump Water Heater Split with storage tank and compressor outside</t>
  </si>
  <si>
    <t>Heat Pump Water Heater Split with storage tank outside and compressor inside</t>
  </si>
  <si>
    <t>Water Heater with UEF specification - Consumer Storage Gas</t>
  </si>
  <si>
    <t>Water Heater with UEF specification - Consumer Instantaneous Gas</t>
  </si>
  <si>
    <t>Water Heater with UEF specification - Consumer Storage Electric</t>
  </si>
  <si>
    <t>Water Heater with UEF specification - Consumer Instantaneous Electric</t>
  </si>
  <si>
    <t>Exterior Wall - Metal Frame with R-0 cavity insulation (composite material)</t>
  </si>
  <si>
    <t>Exterior Wall - Wood Frame with R-0 cavity insulation (composite material)</t>
  </si>
  <si>
    <t>Exterior Wall - Metal Wall with Single Layer Batt R-10 (composite material)</t>
  </si>
  <si>
    <t>Exterior Wall - Metal Wall with Double Layer Batt R-13/R-13 (composite material)</t>
  </si>
  <si>
    <t>HeatPumpPackaged</t>
  </si>
  <si>
    <t>Electricity</t>
  </si>
  <si>
    <t>Energy Factor</t>
  </si>
  <si>
    <t>Recovery Efficiency (%)</t>
  </si>
  <si>
    <t>UEF</t>
  </si>
  <si>
    <t>First Hour Rating (gal)</t>
  </si>
  <si>
    <t xml:space="preserve">    </t>
  </si>
  <si>
    <t>Storage Capacity (gal)</t>
  </si>
  <si>
    <t>Storage Tank Location</t>
  </si>
  <si>
    <t>Compressor Location</t>
  </si>
  <si>
    <t>4.6 kW</t>
  </si>
  <si>
    <t>Outside</t>
  </si>
  <si>
    <t>HeatPumpSplit</t>
  </si>
  <si>
    <t>Inside/Back_Space Thermal Zone</t>
  </si>
  <si>
    <t>Conventional</t>
  </si>
  <si>
    <t>Gas</t>
  </si>
  <si>
    <t>40,000 Btu/h</t>
  </si>
  <si>
    <t>Input Rate (Btu/h or kW)</t>
  </si>
  <si>
    <t>190,000 Btu/h</t>
  </si>
  <si>
    <t>Flow Rate (gal/min)</t>
  </si>
  <si>
    <t>8 kW</t>
  </si>
  <si>
    <t>Metal Wall Framing - 16 in OC - R0</t>
  </si>
  <si>
    <t>Metal Framed Wall 
Layer #4 change material to: 
Metal Wall Framing - 16 in OC - R0</t>
  </si>
  <si>
    <t>Wood Wall Framing - 16 in OC - R0</t>
  </si>
  <si>
    <t>Metal Framed Wall 
Layer #4 change material to: 
Metal Wall Single Layer Batt - R10</t>
  </si>
  <si>
    <t>Metal Wall Single Layer Batt - R10</t>
  </si>
  <si>
    <t>Metal Wall Double Layer Batt - R13 - R13</t>
  </si>
  <si>
    <t>13+13</t>
  </si>
  <si>
    <t>Metal Framed Wall 
Layer #4 change material to: 
Metal Wall Double Layer Batt - R13 - R13</t>
  </si>
  <si>
    <t>Composite</t>
  </si>
  <si>
    <t>Rename 'Metal Framed Wall' to 'Wood Framed Wall'
Layer #4 change material to: 
Wood Wall Framing - 16 in OC - R0</t>
  </si>
  <si>
    <t>DirectExpansion</t>
  </si>
  <si>
    <t xml:space="preserve">PointofSale Zone  system changed to ZnSys: MiniSplitAC
FrontRetail Zone  system changed to ZnSys: MiniSplitAC
</t>
  </si>
  <si>
    <t>See Sizing Values Sheet</t>
  </si>
  <si>
    <t>PointOfSaleZn_CoolingCoil: 11.20 EER/12.90 IEER
FrontRetailZn_CoolingCoil: 11.20 EER/12.90 IEER</t>
  </si>
  <si>
    <t>Back_Space: Vent changed to Per Space (cfm): 1,263 cfm</t>
  </si>
  <si>
    <t>Resistance (Electric)</t>
  </si>
  <si>
    <t>Front Retail and Point of Sale Spaces system changed to MiniSplit AC</t>
  </si>
  <si>
    <t>Front Retail and Point of Sale Spaces system changed to MiniSplit HP (Heat Pump)</t>
  </si>
  <si>
    <t xml:space="preserve">PointofSale Zone  system changed to ZnSys: MiniSplitHP
FrontRetail Zone  system changed to ZnSys: MiniSplitHP
</t>
  </si>
  <si>
    <t>PointOfSaleZn_CoolingCoil: 11.00 EER/12.20 IEER
FrontRetailZn_CoolingCoil: 11.00 EER/12.20 IEER</t>
  </si>
  <si>
    <t>PointOfSaleZn_HeatingCoil: 3.3 COP
FrontRetailZn_HeatingCoil: 3.3 COP</t>
  </si>
  <si>
    <t>HeatPump (Electric)
Supplemental Htg Coil - Resistance (Electric)</t>
  </si>
  <si>
    <t>MiniSplit Fan - PointOfSale, FrontRetail</t>
  </si>
  <si>
    <t>Mid DOAS CoilCooling</t>
  </si>
  <si>
    <t>CoreMidZn ClgCoil</t>
  </si>
  <si>
    <t>PerimeterMidZn1 ClgCoil</t>
  </si>
  <si>
    <t>PerimeterMidZn2 ClgCoil</t>
  </si>
  <si>
    <t>PerimeterMidZn3 ClgCoil</t>
  </si>
  <si>
    <t>PerimeterMidZn4 ClgCoil</t>
  </si>
  <si>
    <t>Mid DOAS CoilHeating</t>
  </si>
  <si>
    <t>PerimeterMidZn1 BBrd HtgCoil</t>
  </si>
  <si>
    <t>PerimeterMidZn2 BBrd HtgCoil</t>
  </si>
  <si>
    <t>PerimeterMidZn3 BBrd HtgCoil</t>
  </si>
  <si>
    <t>PerimeterMidZn4 BBrd HtgCoil</t>
  </si>
  <si>
    <t>CoreMid BBrd HtgCoil</t>
  </si>
  <si>
    <t>CoreMid Beam ClgCoil</t>
  </si>
  <si>
    <t>PerimeterMidZn1 Beam ClgCoil</t>
  </si>
  <si>
    <t>PerimeterMidZn2 Beam ClgCoil</t>
  </si>
  <si>
    <t>PerimeterMidZn3 Beam ClgCoil</t>
  </si>
  <si>
    <t>PerimeterMidZn4 Beam ClgCoil</t>
  </si>
  <si>
    <t>PointOfSaleZn_SuppHeatingCoil</t>
  </si>
  <si>
    <t>FrontRetailZn_SuppHeatingCoil</t>
  </si>
  <si>
    <t>Pump Efficiency</t>
  </si>
  <si>
    <t>HPWtrHtrSplitTnkOutCprsrIns</t>
  </si>
  <si>
    <t>180</t>
  </si>
  <si>
    <t>182</t>
  </si>
  <si>
    <t>183</t>
  </si>
  <si>
    <t>03-OffMed</t>
  </si>
  <si>
    <t>184</t>
  </si>
  <si>
    <t>185</t>
  </si>
  <si>
    <t>186</t>
  </si>
  <si>
    <t>187</t>
  </si>
  <si>
    <t>188</t>
  </si>
  <si>
    <t>189</t>
  </si>
  <si>
    <t>190</t>
  </si>
  <si>
    <t>191</t>
  </si>
  <si>
    <t>TES-ChlrPriority</t>
  </si>
  <si>
    <t>TES-StoPriority</t>
  </si>
  <si>
    <t>TES-StoTnkShp</t>
  </si>
  <si>
    <t>TES-StoTnkLoc</t>
  </si>
  <si>
    <t>TES-StoTnkRval</t>
  </si>
  <si>
    <t>TES-StoTnkVol</t>
  </si>
  <si>
    <t>ActiveBeam</t>
  </si>
  <si>
    <t>PassiveBeam</t>
  </si>
  <si>
    <t>0419006-OffLrg-ActiveBeam</t>
  </si>
  <si>
    <t>0419106-OffLrg-PassiveBeam</t>
  </si>
  <si>
    <t>Medium Office 0300CZ-OffMed</t>
  </si>
  <si>
    <t>Medium Retail 
0500CZ-RetlMed</t>
  </si>
  <si>
    <t>05-RetlMed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</si>
  <si>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</si>
  <si>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</si>
  <si>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</si>
  <si>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</si>
  <si>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</si>
  <si>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</si>
  <si>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</si>
  <si>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</si>
  <si>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</si>
  <si>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</si>
  <si>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</si>
  <si>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</si>
  <si>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</si>
  <si>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</si>
  <si>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0300006-OffMed-Baseline</t>
  </si>
  <si>
    <t>0400006-OffLrg-Baserun</t>
  </si>
  <si>
    <t>0500015-RetlMed-Baseline</t>
  </si>
  <si>
    <t>0520415-RetlMed-MiniSplitAC-EER11.2</t>
  </si>
  <si>
    <t>0520515-RetlMed-MiniSplitHP-COP3.3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</si>
</sst>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&quot;$&quot;#,##0"/>
    <numFmt numFmtId="166" formatCode="0.0%"/>
    <numFmt numFmtId="167" formatCode="0.000"/>
    <numFmt numFmtId="168" formatCode="_(* #,##0_);_(* \(#,##0\);_(* &quot;-&quot;??_);_(@_)"/>
  </numFmts>
  <fonts count="9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vertAlign val="superscript"/>
      <sz val="10"/>
      <color indexed="8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MS Sans Serif"/>
      <family val="2"/>
    </font>
    <font>
      <b/>
      <sz val="10"/>
      <color rgb="FF0070C0"/>
      <name val="Calibri"/>
      <family val="2"/>
      <scheme val="minor"/>
    </font>
    <font>
      <sz val="10"/>
      <name val="Calibri"/>
      <family val="2"/>
    </font>
    <font>
      <b/>
      <vertAlign val="superscript"/>
      <sz val="10"/>
      <color theme="1"/>
      <name val="Calibri"/>
      <family val="2"/>
      <scheme val="minor"/>
    </font>
    <font>
      <vertAlign val="subscript"/>
      <sz val="10"/>
      <name val="Calibri"/>
      <family val="2"/>
      <scheme val="minor"/>
    </font>
    <font>
      <u/>
      <sz val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0" tint="-0.1499984740745262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rgb="FFFF0000"/>
      <name val="Calibri"/>
      <family val="2"/>
    </font>
    <font>
      <sz val="10"/>
      <color theme="0"/>
      <name val="Calibri"/>
      <family val="2"/>
    </font>
    <font>
      <sz val="10"/>
      <color rgb="FF9C0006"/>
      <name val="Calibri"/>
      <family val="2"/>
    </font>
    <font>
      <b/>
      <sz val="10"/>
      <color rgb="FFFA7D00"/>
      <name val="Calibri"/>
      <family val="2"/>
    </font>
    <font>
      <b/>
      <sz val="10"/>
      <color theme="0"/>
      <name val="Calibri"/>
      <family val="2"/>
    </font>
    <font>
      <i/>
      <sz val="10"/>
      <color rgb="FF7F7F7F"/>
      <name val="Calibri"/>
      <family val="2"/>
    </font>
    <font>
      <sz val="10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3F3F76"/>
      <name val="Calibri"/>
      <family val="2"/>
    </font>
    <font>
      <sz val="10"/>
      <color rgb="FFFA7D00"/>
      <name val="Calibri"/>
      <family val="2"/>
    </font>
    <font>
      <sz val="10"/>
      <color rgb="FF9C6500"/>
      <name val="Calibri"/>
      <family val="2"/>
    </font>
    <font>
      <b/>
      <sz val="10"/>
      <color rgb="FF3F3F3F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10"/>
      <name val="Calibri"/>
      <family val="2"/>
    </font>
    <font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74">
    <xf numFmtId="0" fontId="0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23" fillId="0" borderId="0" applyFont="0" applyFill="0" applyBorder="0" applyAlignment="0" applyProtection="0">
      <alignment horizontal="right"/>
    </xf>
    <xf numFmtId="2" fontId="23" fillId="0" borderId="0" applyFont="0" applyFill="0" applyBorder="0" applyAlignment="0" applyProtection="0">
      <alignment horizontal="right"/>
    </xf>
    <xf numFmtId="3" fontId="23" fillId="0" borderId="0" applyFont="0" applyFill="0" applyBorder="0" applyAlignment="0" applyProtection="0">
      <alignment horizontal="right"/>
    </xf>
    <xf numFmtId="165" fontId="23" fillId="0" borderId="0"/>
    <xf numFmtId="0" fontId="12" fillId="0" borderId="0"/>
    <xf numFmtId="0" fontId="11" fillId="0" borderId="0"/>
    <xf numFmtId="0" fontId="24" fillId="0" borderId="10" applyFill="0" applyProtection="0">
      <alignment horizontal="right" wrapText="1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0" borderId="0" applyFill="0" applyBorder="0" applyProtection="0">
      <alignment horizontal="left" wrapText="1"/>
    </xf>
    <xf numFmtId="0" fontId="26" fillId="0" borderId="0"/>
    <xf numFmtId="0" fontId="27" fillId="0" borderId="0"/>
    <xf numFmtId="0" fontId="11" fillId="0" borderId="0"/>
    <xf numFmtId="0" fontId="29" fillId="0" borderId="0" applyNumberFormat="0" applyFill="0" applyBorder="0" applyAlignment="0" applyProtection="0"/>
    <xf numFmtId="0" fontId="13" fillId="0" borderId="0"/>
    <xf numFmtId="0" fontId="12" fillId="0" borderId="0"/>
    <xf numFmtId="9" fontId="11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1" fillId="0" borderId="0"/>
    <xf numFmtId="9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5" borderId="20" applyNumberFormat="0" applyFon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6" fillId="6" borderId="0" applyNumberFormat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39" fillId="9" borderId="24" applyNumberFormat="0" applyAlignment="0" applyProtection="0"/>
    <xf numFmtId="0" fontId="40" fillId="10" borderId="25" applyNumberFormat="0" applyAlignment="0" applyProtection="0"/>
    <xf numFmtId="0" fontId="41" fillId="10" borderId="24" applyNumberFormat="0" applyAlignment="0" applyProtection="0"/>
    <xf numFmtId="0" fontId="42" fillId="0" borderId="26" applyNumberFormat="0" applyFill="0" applyAlignment="0" applyProtection="0"/>
    <xf numFmtId="0" fontId="43" fillId="11" borderId="27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28" applyNumberFormat="0" applyFill="0" applyAlignment="0" applyProtection="0"/>
    <xf numFmtId="0" fontId="46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46" fillId="35" borderId="0" applyNumberFormat="0" applyBorder="0" applyAlignment="0" applyProtection="0"/>
    <xf numFmtId="0" fontId="47" fillId="0" borderId="0" applyNumberFormat="0" applyFill="0" applyBorder="0" applyAlignment="0" applyProtection="0"/>
    <xf numFmtId="43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47" fillId="0" borderId="0" applyNumberFormat="0" applyFill="0" applyBorder="0" applyAlignment="0" applyProtection="0"/>
    <xf numFmtId="0" fontId="11" fillId="0" borderId="0"/>
    <xf numFmtId="0" fontId="11" fillId="0" borderId="0"/>
    <xf numFmtId="0" fontId="47" fillId="0" borderId="0" applyNumberFormat="0" applyFill="0" applyBorder="0" applyAlignment="0" applyProtection="0"/>
    <xf numFmtId="0" fontId="11" fillId="0" borderId="0"/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0" fontId="55" fillId="0" borderId="0"/>
    <xf numFmtId="9" fontId="55" fillId="0" borderId="0" applyFont="0" applyFill="0" applyBorder="0" applyAlignment="0" applyProtection="0"/>
    <xf numFmtId="0" fontId="11" fillId="5" borderId="20" applyNumberFormat="0" applyFont="0" applyAlignment="0" applyProtection="0"/>
    <xf numFmtId="43" fontId="11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0" applyNumberFormat="0" applyFill="0" applyBorder="0" applyAlignment="0" applyProtection="0"/>
    <xf numFmtId="0" fontId="66" fillId="6" borderId="0" applyNumberFormat="0" applyBorder="0" applyAlignment="0" applyProtection="0"/>
    <xf numFmtId="0" fontId="67" fillId="7" borderId="0" applyNumberFormat="0" applyBorder="0" applyAlignment="0" applyProtection="0"/>
    <xf numFmtId="0" fontId="68" fillId="8" borderId="0" applyNumberFormat="0" applyBorder="0" applyAlignment="0" applyProtection="0"/>
    <xf numFmtId="0" fontId="69" fillId="9" borderId="24" applyNumberFormat="0" applyAlignment="0" applyProtection="0"/>
    <xf numFmtId="0" fontId="70" fillId="10" borderId="25" applyNumberFormat="0" applyAlignment="0" applyProtection="0"/>
    <xf numFmtId="0" fontId="71" fillId="10" borderId="24" applyNumberFormat="0" applyAlignment="0" applyProtection="0"/>
    <xf numFmtId="0" fontId="72" fillId="0" borderId="26" applyNumberFormat="0" applyFill="0" applyAlignment="0" applyProtection="0"/>
    <xf numFmtId="0" fontId="73" fillId="11" borderId="27" applyNumberFormat="0" applyAlignment="0" applyProtection="0"/>
    <xf numFmtId="0" fontId="74" fillId="0" borderId="0" applyNumberFormat="0" applyFill="0" applyBorder="0" applyAlignment="0" applyProtection="0"/>
    <xf numFmtId="0" fontId="10" fillId="5" borderId="20" applyNumberFormat="0" applyFont="0" applyAlignment="0" applyProtection="0"/>
    <xf numFmtId="0" fontId="75" fillId="0" borderId="0" applyNumberFormat="0" applyFill="0" applyBorder="0" applyAlignment="0" applyProtection="0"/>
    <xf numFmtId="0" fontId="76" fillId="0" borderId="28" applyNumberFormat="0" applyFill="0" applyAlignment="0" applyProtection="0"/>
    <xf numFmtId="0" fontId="77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77" fillId="15" borderId="0" applyNumberFormat="0" applyBorder="0" applyAlignment="0" applyProtection="0"/>
    <xf numFmtId="0" fontId="77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77" fillId="19" borderId="0" applyNumberFormat="0" applyBorder="0" applyAlignment="0" applyProtection="0"/>
    <xf numFmtId="0" fontId="77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77" fillId="23" borderId="0" applyNumberFormat="0" applyBorder="0" applyAlignment="0" applyProtection="0"/>
    <xf numFmtId="0" fontId="77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77" fillId="27" borderId="0" applyNumberFormat="0" applyBorder="0" applyAlignment="0" applyProtection="0"/>
    <xf numFmtId="0" fontId="77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77" fillId="31" borderId="0" applyNumberFormat="0" applyBorder="0" applyAlignment="0" applyProtection="0"/>
    <xf numFmtId="0" fontId="77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77" fillId="35" borderId="0" applyNumberFormat="0" applyBorder="0" applyAlignment="0" applyProtection="0"/>
    <xf numFmtId="0" fontId="9" fillId="0" borderId="0"/>
    <xf numFmtId="0" fontId="9" fillId="5" borderId="20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8" fillId="0" borderId="0"/>
    <xf numFmtId="0" fontId="8" fillId="5" borderId="20" applyNumberFormat="0" applyFon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7" fillId="0" borderId="0"/>
    <xf numFmtId="0" fontId="7" fillId="5" borderId="20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6" fillId="0" borderId="0"/>
    <xf numFmtId="0" fontId="6" fillId="5" borderId="20" applyNumberFormat="0" applyFont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0" borderId="0"/>
    <xf numFmtId="0" fontId="5" fillId="5" borderId="20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5" borderId="20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5" borderId="20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5" borderId="20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79" fillId="15" borderId="0" applyNumberFormat="0" applyBorder="0" applyAlignment="0" applyProtection="0"/>
    <xf numFmtId="0" fontId="79" fillId="19" borderId="0" applyNumberFormat="0" applyBorder="0" applyAlignment="0" applyProtection="0"/>
    <xf numFmtId="0" fontId="79" fillId="23" borderId="0" applyNumberFormat="0" applyBorder="0" applyAlignment="0" applyProtection="0"/>
    <xf numFmtId="0" fontId="79" fillId="27" borderId="0" applyNumberFormat="0" applyBorder="0" applyAlignment="0" applyProtection="0"/>
    <xf numFmtId="0" fontId="79" fillId="31" borderId="0" applyNumberFormat="0" applyBorder="0" applyAlignment="0" applyProtection="0"/>
    <xf numFmtId="0" fontId="79" fillId="35" borderId="0" applyNumberFormat="0" applyBorder="0" applyAlignment="0" applyProtection="0"/>
    <xf numFmtId="0" fontId="79" fillId="12" borderId="0" applyNumberFormat="0" applyBorder="0" applyAlignment="0" applyProtection="0"/>
    <xf numFmtId="0" fontId="79" fillId="16" borderId="0" applyNumberFormat="0" applyBorder="0" applyAlignment="0" applyProtection="0"/>
    <xf numFmtId="0" fontId="79" fillId="20" borderId="0" applyNumberFormat="0" applyBorder="0" applyAlignment="0" applyProtection="0"/>
    <xf numFmtId="0" fontId="79" fillId="24" borderId="0" applyNumberFormat="0" applyBorder="0" applyAlignment="0" applyProtection="0"/>
    <xf numFmtId="0" fontId="79" fillId="28" borderId="0" applyNumberFormat="0" applyBorder="0" applyAlignment="0" applyProtection="0"/>
    <xf numFmtId="0" fontId="79" fillId="32" borderId="0" applyNumberFormat="0" applyBorder="0" applyAlignment="0" applyProtection="0"/>
    <xf numFmtId="0" fontId="80" fillId="7" borderId="0" applyNumberFormat="0" applyBorder="0" applyAlignment="0" applyProtection="0"/>
    <xf numFmtId="0" fontId="81" fillId="10" borderId="24" applyNumberFormat="0" applyAlignment="0" applyProtection="0"/>
    <xf numFmtId="0" fontId="82" fillId="11" borderId="27" applyNumberFormat="0" applyAlignment="0" applyProtection="0"/>
    <xf numFmtId="0" fontId="83" fillId="0" borderId="0" applyNumberFormat="0" applyFill="0" applyBorder="0" applyAlignment="0" applyProtection="0"/>
    <xf numFmtId="0" fontId="84" fillId="6" borderId="0" applyNumberFormat="0" applyBorder="0" applyAlignment="0" applyProtection="0"/>
    <xf numFmtId="0" fontId="85" fillId="0" borderId="21" applyNumberFormat="0" applyFill="0" applyAlignment="0" applyProtection="0"/>
    <xf numFmtId="0" fontId="86" fillId="0" borderId="22" applyNumberFormat="0" applyFill="0" applyAlignment="0" applyProtection="0"/>
    <xf numFmtId="0" fontId="87" fillId="0" borderId="23" applyNumberFormat="0" applyFill="0" applyAlignment="0" applyProtection="0"/>
    <xf numFmtId="0" fontId="87" fillId="0" borderId="0" applyNumberFormat="0" applyFill="0" applyBorder="0" applyAlignment="0" applyProtection="0"/>
    <xf numFmtId="0" fontId="88" fillId="9" borderId="24" applyNumberFormat="0" applyAlignment="0" applyProtection="0"/>
    <xf numFmtId="0" fontId="89" fillId="0" borderId="26" applyNumberFormat="0" applyFill="0" applyAlignment="0" applyProtection="0"/>
    <xf numFmtId="0" fontId="90" fillId="8" borderId="0" applyNumberFormat="0" applyBorder="0" applyAlignment="0" applyProtection="0"/>
    <xf numFmtId="0" fontId="4" fillId="0" borderId="0"/>
    <xf numFmtId="0" fontId="4" fillId="5" borderId="20" applyNumberFormat="0" applyFont="0" applyAlignment="0" applyProtection="0"/>
    <xf numFmtId="0" fontId="91" fillId="10" borderId="25" applyNumberFormat="0" applyAlignment="0" applyProtection="0"/>
    <xf numFmtId="0" fontId="92" fillId="0" borderId="28" applyNumberFormat="0" applyFill="0" applyAlignment="0" applyProtection="0"/>
    <xf numFmtId="0" fontId="93" fillId="0" borderId="0" applyNumberFormat="0" applyFill="0" applyBorder="0" applyAlignment="0" applyProtection="0"/>
    <xf numFmtId="0" fontId="3" fillId="0" borderId="0"/>
    <xf numFmtId="0" fontId="3" fillId="5" borderId="20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1" fillId="0" borderId="0"/>
    <xf numFmtId="0" fontId="1" fillId="5" borderId="20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</cellStyleXfs>
  <cellXfs count="471">
    <xf numFmtId="0" fontId="0" fillId="0" borderId="0" xfId="0"/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5" fillId="0" borderId="4" xfId="3" applyFont="1" applyFill="1" applyBorder="1" applyAlignment="1">
      <alignment horizontal="left" vertical="top"/>
    </xf>
    <xf numFmtId="3" fontId="13" fillId="0" borderId="4" xfId="0" applyNumberFormat="1" applyFont="1" applyBorder="1" applyAlignment="1">
      <alignment horizontal="left" vertical="top"/>
    </xf>
    <xf numFmtId="0" fontId="13" fillId="0" borderId="4" xfId="0" applyFont="1" applyFill="1" applyBorder="1" applyAlignment="1">
      <alignment horizontal="left" vertical="top"/>
    </xf>
    <xf numFmtId="0" fontId="15" fillId="0" borderId="4" xfId="3" applyFont="1" applyFill="1" applyBorder="1" applyAlignment="1">
      <alignment horizontal="left" vertical="top" wrapText="1"/>
    </xf>
    <xf numFmtId="0" fontId="15" fillId="0" borderId="4" xfId="3" applyFont="1" applyBorder="1" applyAlignment="1">
      <alignment horizontal="left" vertical="top" wrapText="1"/>
    </xf>
    <xf numFmtId="0" fontId="17" fillId="0" borderId="4" xfId="3" applyFont="1" applyFill="1" applyBorder="1" applyAlignment="1">
      <alignment horizontal="left" vertical="top" wrapText="1"/>
    </xf>
    <xf numFmtId="0" fontId="17" fillId="0" borderId="4" xfId="3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11" xfId="3" applyFont="1" applyBorder="1" applyAlignment="1">
      <alignment vertical="top" wrapText="1"/>
    </xf>
    <xf numFmtId="0" fontId="15" fillId="0" borderId="3" xfId="3" applyFont="1" applyFill="1" applyBorder="1" applyAlignment="1">
      <alignment vertical="top" wrapText="1"/>
    </xf>
    <xf numFmtId="0" fontId="17" fillId="0" borderId="3" xfId="3" applyFont="1" applyFill="1" applyBorder="1" applyAlignment="1">
      <alignment vertical="top" wrapText="1"/>
    </xf>
    <xf numFmtId="0" fontId="17" fillId="0" borderId="1" xfId="3" applyFont="1" applyFill="1" applyBorder="1" applyAlignment="1">
      <alignment vertical="top" wrapText="1"/>
    </xf>
    <xf numFmtId="0" fontId="15" fillId="0" borderId="11" xfId="3" applyFont="1" applyFill="1" applyBorder="1" applyAlignment="1">
      <alignment vertical="top" wrapText="1"/>
    </xf>
    <xf numFmtId="0" fontId="15" fillId="0" borderId="3" xfId="3" applyFont="1" applyFill="1" applyBorder="1" applyAlignment="1">
      <alignment horizontal="left" vertical="top" wrapText="1"/>
    </xf>
    <xf numFmtId="0" fontId="15" fillId="0" borderId="3" xfId="3" applyFont="1" applyBorder="1" applyAlignment="1">
      <alignment vertical="top" wrapText="1"/>
    </xf>
    <xf numFmtId="0" fontId="15" fillId="0" borderId="1" xfId="3" applyFont="1" applyFill="1" applyBorder="1" applyAlignment="1">
      <alignment vertical="top" wrapText="1"/>
    </xf>
    <xf numFmtId="0" fontId="15" fillId="0" borderId="1" xfId="3" applyFont="1" applyBorder="1" applyAlignment="1">
      <alignment vertical="top" wrapText="1"/>
    </xf>
    <xf numFmtId="0" fontId="15" fillId="0" borderId="1" xfId="3" applyFont="1" applyBorder="1" applyAlignment="1">
      <alignment horizontal="left" vertical="top" wrapText="1"/>
    </xf>
    <xf numFmtId="0" fontId="15" fillId="0" borderId="11" xfId="3" applyFont="1" applyFill="1" applyBorder="1" applyAlignment="1">
      <alignment horizontal="left" vertical="top" wrapText="1"/>
    </xf>
    <xf numFmtId="0" fontId="15" fillId="0" borderId="3" xfId="3" applyFont="1" applyFill="1" applyBorder="1" applyAlignment="1">
      <alignment vertical="top" shrinkToFit="1"/>
    </xf>
    <xf numFmtId="0" fontId="15" fillId="0" borderId="3" xfId="3" applyFont="1" applyFill="1" applyBorder="1" applyAlignment="1">
      <alignment wrapText="1"/>
    </xf>
    <xf numFmtId="0" fontId="15" fillId="0" borderId="4" xfId="3" applyFont="1" applyFill="1" applyBorder="1" applyAlignment="1">
      <alignment vertical="top" wrapText="1"/>
    </xf>
    <xf numFmtId="0" fontId="18" fillId="0" borderId="11" xfId="3" applyFont="1" applyFill="1" applyBorder="1" applyAlignment="1">
      <alignment vertical="top" wrapText="1"/>
    </xf>
    <xf numFmtId="0" fontId="15" fillId="0" borderId="11" xfId="3" applyFont="1" applyBorder="1" applyAlignment="1">
      <alignment wrapText="1"/>
    </xf>
    <xf numFmtId="0" fontId="15" fillId="0" borderId="1" xfId="3" applyFont="1" applyFill="1" applyBorder="1" applyAlignment="1">
      <alignment horizontal="left" vertical="top" wrapText="1"/>
    </xf>
    <xf numFmtId="0" fontId="21" fillId="0" borderId="11" xfId="3" applyFont="1" applyFill="1" applyBorder="1" applyAlignment="1">
      <alignment vertical="top" wrapText="1"/>
    </xf>
    <xf numFmtId="0" fontId="16" fillId="0" borderId="11" xfId="3" applyFont="1" applyFill="1" applyBorder="1" applyAlignment="1">
      <alignment vertical="top" wrapText="1"/>
    </xf>
    <xf numFmtId="0" fontId="15" fillId="0" borderId="3" xfId="3" applyFont="1" applyFill="1" applyBorder="1" applyAlignment="1">
      <alignment vertical="center" wrapText="1"/>
    </xf>
    <xf numFmtId="0" fontId="15" fillId="0" borderId="11" xfId="3" applyFont="1" applyFill="1" applyBorder="1" applyAlignment="1">
      <alignment vertical="center" wrapText="1"/>
    </xf>
    <xf numFmtId="0" fontId="15" fillId="0" borderId="3" xfId="3" applyFont="1" applyFill="1" applyBorder="1" applyAlignment="1"/>
    <xf numFmtId="9" fontId="15" fillId="0" borderId="3" xfId="3" applyNumberFormat="1" applyFont="1" applyFill="1" applyBorder="1" applyAlignment="1"/>
    <xf numFmtId="9" fontId="15" fillId="0" borderId="3" xfId="3" applyNumberFormat="1" applyFont="1" applyFill="1" applyBorder="1" applyAlignment="1">
      <alignment horizontal="left"/>
    </xf>
    <xf numFmtId="0" fontId="17" fillId="0" borderId="11" xfId="3" applyFont="1" applyBorder="1" applyAlignment="1">
      <alignment vertical="top" wrapText="1"/>
    </xf>
    <xf numFmtId="0" fontId="17" fillId="0" borderId="11" xfId="3" applyFont="1" applyFill="1" applyBorder="1" applyAlignment="1">
      <alignment vertical="top" wrapText="1"/>
    </xf>
    <xf numFmtId="0" fontId="15" fillId="0" borderId="14" xfId="3" applyFont="1" applyBorder="1" applyAlignment="1">
      <alignment wrapText="1"/>
    </xf>
    <xf numFmtId="0" fontId="17" fillId="0" borderId="3" xfId="3" applyFont="1" applyBorder="1" applyAlignment="1">
      <alignment vertical="top"/>
    </xf>
    <xf numFmtId="0" fontId="17" fillId="0" borderId="3" xfId="3" applyFont="1" applyBorder="1" applyAlignment="1">
      <alignment vertical="top" wrapText="1"/>
    </xf>
    <xf numFmtId="0" fontId="17" fillId="0" borderId="1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vertical="top"/>
    </xf>
    <xf numFmtId="0" fontId="22" fillId="0" borderId="0" xfId="0" applyFont="1" applyAlignment="1">
      <alignment vertical="center"/>
    </xf>
    <xf numFmtId="0" fontId="13" fillId="0" borderId="0" xfId="0" applyFont="1" applyFill="1"/>
    <xf numFmtId="2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5" fillId="0" borderId="11" xfId="3" applyFont="1" applyBorder="1" applyAlignment="1">
      <alignment vertical="center"/>
    </xf>
    <xf numFmtId="0" fontId="15" fillId="0" borderId="3" xfId="3" applyFont="1" applyFill="1" applyBorder="1" applyAlignment="1">
      <alignment horizontal="left" wrapText="1"/>
    </xf>
    <xf numFmtId="0" fontId="14" fillId="0" borderId="4" xfId="0" applyFont="1" applyBorder="1" applyAlignment="1">
      <alignment horizontal="left" vertical="top"/>
    </xf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horizontal="right"/>
    </xf>
    <xf numFmtId="0" fontId="0" fillId="0" borderId="0" xfId="0"/>
    <xf numFmtId="0" fontId="15" fillId="0" borderId="11" xfId="0" applyFont="1" applyBorder="1" applyAlignment="1">
      <alignment vertical="top" wrapText="1"/>
    </xf>
    <xf numFmtId="9" fontId="15" fillId="0" borderId="3" xfId="3" applyNumberFormat="1" applyFont="1" applyFill="1" applyBorder="1" applyAlignment="1">
      <alignment horizontal="left" vertical="center" wrapText="1"/>
    </xf>
    <xf numFmtId="167" fontId="13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31" fillId="0" borderId="3" xfId="38" applyFont="1" applyFill="1" applyBorder="1" applyAlignment="1" applyProtection="1">
      <alignment vertical="top" wrapText="1"/>
    </xf>
    <xf numFmtId="0" fontId="48" fillId="0" borderId="0" xfId="0" applyFont="1"/>
    <xf numFmtId="0" fontId="31" fillId="0" borderId="3" xfId="38" applyFont="1" applyFill="1" applyBorder="1" applyAlignment="1" applyProtection="1">
      <alignment horizontal="left" vertical="top"/>
    </xf>
    <xf numFmtId="0" fontId="31" fillId="0" borderId="3" xfId="38" applyFont="1" applyFill="1" applyBorder="1" applyAlignment="1" applyProtection="1">
      <alignment horizontal="left" vertical="top" wrapText="1"/>
    </xf>
    <xf numFmtId="0" fontId="13" fillId="0" borderId="0" xfId="0" applyFont="1" applyAlignment="1">
      <alignment horizontal="center"/>
    </xf>
    <xf numFmtId="0" fontId="13" fillId="0" borderId="11" xfId="0" applyFont="1" applyBorder="1"/>
    <xf numFmtId="0" fontId="13" fillId="0" borderId="3" xfId="0" applyFont="1" applyBorder="1"/>
    <xf numFmtId="0" fontId="13" fillId="0" borderId="1" xfId="0" applyFont="1" applyBorder="1"/>
    <xf numFmtId="0" fontId="31" fillId="0" borderId="3" xfId="38" applyFont="1" applyFill="1" applyBorder="1" applyAlignment="1" applyProtection="1">
      <alignment vertical="center" wrapText="1"/>
    </xf>
    <xf numFmtId="0" fontId="15" fillId="0" borderId="3" xfId="3" applyFont="1" applyFill="1" applyBorder="1" applyAlignment="1">
      <alignment horizontal="left"/>
    </xf>
    <xf numFmtId="2" fontId="15" fillId="0" borderId="3" xfId="3" applyNumberFormat="1" applyFont="1" applyFill="1" applyBorder="1" applyAlignment="1">
      <alignment vertical="top" wrapText="1"/>
    </xf>
    <xf numFmtId="0" fontId="15" fillId="0" borderId="3" xfId="3" applyFont="1" applyFill="1" applyBorder="1" applyAlignment="1">
      <alignment horizontal="left" vertical="center" wrapText="1"/>
    </xf>
    <xf numFmtId="0" fontId="17" fillId="0" borderId="1" xfId="3" applyFont="1" applyFill="1" applyBorder="1" applyAlignment="1">
      <alignment vertical="center" wrapText="1"/>
    </xf>
    <xf numFmtId="0" fontId="15" fillId="0" borderId="1" xfId="3" applyFont="1" applyFill="1" applyBorder="1" applyAlignment="1">
      <alignment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right"/>
    </xf>
    <xf numFmtId="0" fontId="14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right"/>
    </xf>
    <xf numFmtId="9" fontId="15" fillId="0" borderId="1" xfId="3" applyNumberFormat="1" applyFont="1" applyFill="1" applyBorder="1" applyAlignment="1">
      <alignment horizontal="left" vertical="center" wrapText="1"/>
    </xf>
    <xf numFmtId="0" fontId="0" fillId="0" borderId="0" xfId="0"/>
    <xf numFmtId="0" fontId="13" fillId="0" borderId="0" xfId="0" applyFont="1"/>
    <xf numFmtId="0" fontId="31" fillId="0" borderId="4" xfId="38" applyFont="1" applyBorder="1" applyAlignment="1" applyProtection="1">
      <alignment horizontal="left" vertical="top" wrapText="1"/>
    </xf>
    <xf numFmtId="0" fontId="0" fillId="0" borderId="0" xfId="0"/>
    <xf numFmtId="0" fontId="13" fillId="0" borderId="0" xfId="0" applyFont="1"/>
    <xf numFmtId="0" fontId="13" fillId="3" borderId="12" xfId="0" applyFont="1" applyFill="1" applyBorder="1"/>
    <xf numFmtId="0" fontId="13" fillId="3" borderId="2" xfId="0" applyFont="1" applyFill="1" applyBorder="1"/>
    <xf numFmtId="0" fontId="14" fillId="3" borderId="13" xfId="0" applyFont="1" applyFill="1" applyBorder="1"/>
    <xf numFmtId="0" fontId="13" fillId="3" borderId="13" xfId="0" applyFont="1" applyFill="1" applyBorder="1"/>
    <xf numFmtId="0" fontId="13" fillId="3" borderId="8" xfId="0" applyFont="1" applyFill="1" applyBorder="1"/>
    <xf numFmtId="0" fontId="13" fillId="3" borderId="0" xfId="0" applyFont="1" applyFill="1" applyBorder="1"/>
    <xf numFmtId="0" fontId="13" fillId="3" borderId="10" xfId="0" applyFont="1" applyFill="1" applyBorder="1"/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vertical="center"/>
    </xf>
    <xf numFmtId="1" fontId="13" fillId="0" borderId="11" xfId="0" applyNumberFormat="1" applyFont="1" applyBorder="1" applyAlignment="1">
      <alignment horizontal="center" vertical="center"/>
    </xf>
    <xf numFmtId="167" fontId="13" fillId="0" borderId="11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67" fontId="13" fillId="0" borderId="3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167" fontId="0" fillId="0" borderId="1" xfId="0" applyNumberForma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>
      <alignment horizontal="left" vertical="center" wrapText="1"/>
    </xf>
    <xf numFmtId="0" fontId="0" fillId="3" borderId="13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12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right"/>
    </xf>
    <xf numFmtId="0" fontId="0" fillId="3" borderId="14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53" fillId="2" borderId="29" xfId="0" applyFont="1" applyFill="1" applyBorder="1"/>
    <xf numFmtId="0" fontId="54" fillId="2" borderId="30" xfId="0" applyFont="1" applyFill="1" applyBorder="1"/>
    <xf numFmtId="0" fontId="54" fillId="2" borderId="30" xfId="0" applyFont="1" applyFill="1" applyBorder="1" applyAlignment="1">
      <alignment horizontal="right"/>
    </xf>
    <xf numFmtId="0" fontId="13" fillId="2" borderId="30" xfId="0" applyFont="1" applyFill="1" applyBorder="1"/>
    <xf numFmtId="0" fontId="0" fillId="2" borderId="30" xfId="0" applyFill="1" applyBorder="1"/>
    <xf numFmtId="0" fontId="0" fillId="2" borderId="31" xfId="0" applyFill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13" fillId="0" borderId="0" xfId="0" applyFont="1" applyFill="1" applyAlignment="1">
      <alignment horizontal="left" vertical="top"/>
    </xf>
    <xf numFmtId="0" fontId="13" fillId="0" borderId="4" xfId="0" applyFont="1" applyBorder="1" applyAlignment="1">
      <alignment vertical="center"/>
    </xf>
    <xf numFmtId="0" fontId="17" fillId="0" borderId="3" xfId="3" applyFont="1" applyFill="1" applyBorder="1" applyAlignment="1">
      <alignment vertical="center" wrapText="1"/>
    </xf>
    <xf numFmtId="0" fontId="17" fillId="0" borderId="11" xfId="3" applyFont="1" applyBorder="1" applyAlignment="1">
      <alignment horizontal="left" vertical="top" wrapText="1"/>
    </xf>
    <xf numFmtId="0" fontId="15" fillId="0" borderId="3" xfId="3" applyFont="1" applyBorder="1" applyAlignment="1">
      <alignment horizontal="left" vertical="center" wrapText="1"/>
    </xf>
    <xf numFmtId="2" fontId="13" fillId="0" borderId="10" xfId="0" applyNumberFormat="1" applyFont="1" applyBorder="1" applyAlignment="1">
      <alignment horizontal="center" vertical="center"/>
    </xf>
    <xf numFmtId="167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/>
    <xf numFmtId="0" fontId="13" fillId="0" borderId="3" xfId="0" applyFont="1" applyBorder="1" applyAlignment="1">
      <alignment vertical="top"/>
    </xf>
    <xf numFmtId="0" fontId="14" fillId="2" borderId="4" xfId="0" applyFont="1" applyFill="1" applyBorder="1" applyAlignment="1">
      <alignment horizontal="left" vertical="top"/>
    </xf>
    <xf numFmtId="0" fontId="14" fillId="0" borderId="0" xfId="0" applyFont="1" applyBorder="1" applyAlignment="1">
      <alignment vertical="top" wrapText="1"/>
    </xf>
    <xf numFmtId="0" fontId="14" fillId="2" borderId="11" xfId="0" applyFont="1" applyFill="1" applyBorder="1" applyAlignment="1">
      <alignment vertical="top"/>
    </xf>
    <xf numFmtId="0" fontId="48" fillId="0" borderId="14" xfId="0" applyFont="1" applyBorder="1" applyAlignment="1">
      <alignment vertical="top"/>
    </xf>
    <xf numFmtId="167" fontId="13" fillId="0" borderId="0" xfId="0" applyNumberFormat="1" applyFont="1" applyBorder="1" applyAlignment="1">
      <alignment horizontal="center" vertical="top"/>
    </xf>
    <xf numFmtId="0" fontId="13" fillId="0" borderId="13" xfId="0" applyFont="1" applyBorder="1" applyAlignment="1">
      <alignment vertical="top"/>
    </xf>
    <xf numFmtId="0" fontId="13" fillId="0" borderId="0" xfId="0" applyFont="1" applyBorder="1" applyAlignment="1">
      <alignment horizontal="center" vertical="top"/>
    </xf>
    <xf numFmtId="0" fontId="13" fillId="0" borderId="12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6" xfId="0" applyNumberFormat="1" applyFont="1" applyBorder="1" applyAlignment="1">
      <alignment horizontal="center"/>
    </xf>
    <xf numFmtId="167" fontId="13" fillId="0" borderId="5" xfId="0" applyNumberFormat="1" applyFont="1" applyBorder="1" applyAlignment="1">
      <alignment horizontal="center"/>
    </xf>
    <xf numFmtId="166" fontId="15" fillId="0" borderId="3" xfId="3" applyNumberFormat="1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/>
    </xf>
    <xf numFmtId="0" fontId="13" fillId="0" borderId="3" xfId="0" applyFont="1" applyFill="1" applyBorder="1" applyAlignment="1">
      <alignment horizontal="left" vertical="top"/>
    </xf>
    <xf numFmtId="9" fontId="15" fillId="0" borderId="3" xfId="3" applyNumberFormat="1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0" fillId="38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0" fillId="4" borderId="0" xfId="0" applyFill="1"/>
    <xf numFmtId="0" fontId="13" fillId="0" borderId="0" xfId="0" applyFont="1" applyBorder="1"/>
    <xf numFmtId="0" fontId="0" fillId="0" borderId="8" xfId="0" applyBorder="1"/>
    <xf numFmtId="0" fontId="0" fillId="0" borderId="10" xfId="0" applyBorder="1" applyAlignment="1">
      <alignment horizontal="right"/>
    </xf>
    <xf numFmtId="0" fontId="13" fillId="0" borderId="10" xfId="0" applyFont="1" applyBorder="1"/>
    <xf numFmtId="0" fontId="0" fillId="0" borderId="2" xfId="0" applyBorder="1"/>
    <xf numFmtId="0" fontId="0" fillId="0" borderId="35" xfId="0" applyBorder="1"/>
    <xf numFmtId="0" fontId="0" fillId="0" borderId="15" xfId="0" applyBorder="1"/>
    <xf numFmtId="0" fontId="30" fillId="0" borderId="0" xfId="38" applyAlignment="1" applyProtection="1"/>
    <xf numFmtId="0" fontId="15" fillId="37" borderId="1" xfId="3" applyFont="1" applyFill="1" applyBorder="1" applyAlignment="1">
      <alignment vertical="top" wrapText="1"/>
    </xf>
    <xf numFmtId="0" fontId="13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7" fontId="13" fillId="0" borderId="6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4" fillId="3" borderId="5" xfId="0" applyFont="1" applyFill="1" applyBorder="1" applyAlignment="1">
      <alignment vertical="center" wrapText="1"/>
    </xf>
    <xf numFmtId="0" fontId="59" fillId="3" borderId="32" xfId="0" applyFont="1" applyFill="1" applyBorder="1" applyAlignment="1">
      <alignment horizontal="center" vertical="center" wrapText="1"/>
    </xf>
    <xf numFmtId="0" fontId="58" fillId="3" borderId="33" xfId="0" applyFont="1" applyFill="1" applyBorder="1" applyAlignment="1">
      <alignment vertical="center" wrapText="1"/>
    </xf>
    <xf numFmtId="0" fontId="58" fillId="3" borderId="33" xfId="0" applyFont="1" applyFill="1" applyBorder="1" applyAlignment="1">
      <alignment vertical="top" wrapText="1"/>
    </xf>
    <xf numFmtId="0" fontId="31" fillId="3" borderId="34" xfId="38" applyFont="1" applyFill="1" applyBorder="1" applyAlignment="1" applyProtection="1">
      <alignment horizontal="center" vertical="center" wrapText="1"/>
    </xf>
    <xf numFmtId="0" fontId="31" fillId="3" borderId="17" xfId="38" applyFont="1" applyFill="1" applyBorder="1" applyAlignment="1" applyProtection="1">
      <alignment horizontal="center" vertical="center" wrapText="1"/>
    </xf>
    <xf numFmtId="0" fontId="13" fillId="3" borderId="17" xfId="0" applyFont="1" applyFill="1" applyBorder="1" applyAlignment="1">
      <alignment vertical="center" wrapText="1"/>
    </xf>
    <xf numFmtId="0" fontId="31" fillId="3" borderId="18" xfId="38" applyFont="1" applyFill="1" applyBorder="1" applyAlignment="1" applyProtection="1">
      <alignment horizontal="center" vertical="center" wrapText="1"/>
    </xf>
    <xf numFmtId="0" fontId="60" fillId="3" borderId="32" xfId="0" applyFont="1" applyFill="1" applyBorder="1" applyAlignment="1">
      <alignment horizontal="center" vertical="center" wrapText="1"/>
    </xf>
    <xf numFmtId="0" fontId="13" fillId="3" borderId="33" xfId="0" applyFont="1" applyFill="1" applyBorder="1" applyAlignment="1">
      <alignment vertical="center" wrapText="1"/>
    </xf>
    <xf numFmtId="0" fontId="13" fillId="3" borderId="33" xfId="0" applyFont="1" applyFill="1" applyBorder="1" applyAlignment="1">
      <alignment vertical="top" wrapText="1"/>
    </xf>
    <xf numFmtId="0" fontId="13" fillId="3" borderId="33" xfId="0" applyFont="1" applyFill="1" applyBorder="1" applyAlignment="1">
      <alignment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0" fillId="0" borderId="8" xfId="0" applyFill="1" applyBorder="1"/>
    <xf numFmtId="0" fontId="48" fillId="0" borderId="11" xfId="0" applyFont="1" applyFill="1" applyBorder="1" applyAlignment="1">
      <alignment vertical="top" wrapText="1"/>
    </xf>
    <xf numFmtId="0" fontId="48" fillId="0" borderId="11" xfId="0" applyFont="1" applyBorder="1" applyAlignment="1">
      <alignment wrapText="1"/>
    </xf>
    <xf numFmtId="0" fontId="13" fillId="0" borderId="6" xfId="0" applyFont="1" applyFill="1" applyBorder="1"/>
    <xf numFmtId="0" fontId="0" fillId="0" borderId="6" xfId="0" applyFill="1" applyBorder="1"/>
    <xf numFmtId="0" fontId="0" fillId="0" borderId="5" xfId="0" applyFill="1" applyBorder="1"/>
    <xf numFmtId="0" fontId="13" fillId="0" borderId="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3" fillId="0" borderId="13" xfId="0" applyFont="1" applyBorder="1" applyAlignment="1">
      <alignment vertical="center"/>
    </xf>
    <xf numFmtId="167" fontId="13" fillId="0" borderId="7" xfId="0" applyNumberFormat="1" applyFont="1" applyFill="1" applyBorder="1"/>
    <xf numFmtId="167" fontId="13" fillId="0" borderId="7" xfId="0" applyNumberFormat="1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167" fontId="13" fillId="0" borderId="5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4" fillId="2" borderId="4" xfId="0" applyFont="1" applyFill="1" applyBorder="1" applyAlignment="1">
      <alignment vertical="top"/>
    </xf>
    <xf numFmtId="167" fontId="13" fillId="0" borderId="14" xfId="0" applyNumberFormat="1" applyFont="1" applyBorder="1" applyAlignment="1">
      <alignment horizontal="center"/>
    </xf>
    <xf numFmtId="0" fontId="14" fillId="2" borderId="6" xfId="0" applyFont="1" applyFill="1" applyBorder="1" applyAlignment="1">
      <alignment horizontal="center" vertical="center" wrapText="1"/>
    </xf>
    <xf numFmtId="167" fontId="13" fillId="0" borderId="12" xfId="0" applyNumberFormat="1" applyFont="1" applyBorder="1" applyAlignment="1">
      <alignment horizontal="center"/>
    </xf>
    <xf numFmtId="167" fontId="13" fillId="0" borderId="11" xfId="0" applyNumberFormat="1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167" fontId="13" fillId="0" borderId="7" xfId="0" applyNumberFormat="1" applyFont="1" applyFill="1" applyBorder="1" applyAlignment="1">
      <alignment horizontal="center"/>
    </xf>
    <xf numFmtId="167" fontId="13" fillId="0" borderId="7" xfId="0" applyNumberFormat="1" applyFont="1" applyBorder="1" applyAlignment="1">
      <alignment horizontal="center"/>
    </xf>
    <xf numFmtId="0" fontId="14" fillId="2" borderId="4" xfId="0" applyFont="1" applyFill="1" applyBorder="1"/>
    <xf numFmtId="2" fontId="13" fillId="0" borderId="4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2" fontId="13" fillId="0" borderId="6" xfId="0" applyNumberFormat="1" applyFont="1" applyFill="1" applyBorder="1" applyAlignment="1">
      <alignment horizontal="center"/>
    </xf>
    <xf numFmtId="0" fontId="13" fillId="39" borderId="4" xfId="0" applyFont="1" applyFill="1" applyBorder="1"/>
    <xf numFmtId="0" fontId="13" fillId="0" borderId="0" xfId="0" applyFont="1"/>
    <xf numFmtId="0" fontId="13" fillId="0" borderId="14" xfId="0" applyFont="1" applyBorder="1" applyAlignment="1">
      <alignment horizontal="center"/>
    </xf>
    <xf numFmtId="0" fontId="13" fillId="0" borderId="0" xfId="0" applyFont="1"/>
    <xf numFmtId="0" fontId="16" fillId="0" borderId="11" xfId="3" applyFont="1" applyFill="1" applyBorder="1" applyAlignment="1">
      <alignment vertical="top" wrapText="1"/>
    </xf>
    <xf numFmtId="0" fontId="15" fillId="0" borderId="3" xfId="3" applyFont="1" applyFill="1" applyBorder="1" applyAlignment="1"/>
    <xf numFmtId="9" fontId="15" fillId="0" borderId="3" xfId="3" applyNumberFormat="1" applyFont="1" applyFill="1" applyBorder="1" applyAlignment="1"/>
    <xf numFmtId="9" fontId="15" fillId="0" borderId="3" xfId="3" applyNumberFormat="1" applyFont="1" applyFill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Border="1"/>
    <xf numFmtId="0" fontId="15" fillId="0" borderId="3" xfId="3" applyFont="1" applyFill="1" applyBorder="1" applyAlignment="1">
      <alignment horizontal="left"/>
    </xf>
    <xf numFmtId="0" fontId="31" fillId="0" borderId="3" xfId="38" applyFont="1" applyBorder="1" applyAlignment="1" applyProtection="1"/>
    <xf numFmtId="2" fontId="15" fillId="0" borderId="3" xfId="3" applyNumberFormat="1" applyFont="1" applyFill="1" applyBorder="1" applyAlignment="1"/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vertical="top"/>
    </xf>
    <xf numFmtId="0" fontId="31" fillId="0" borderId="3" xfId="38" applyFont="1" applyBorder="1" applyAlignment="1" applyProtection="1">
      <alignment vertical="top"/>
    </xf>
    <xf numFmtId="0" fontId="31" fillId="0" borderId="1" xfId="38" applyFont="1" applyBorder="1" applyAlignment="1" applyProtection="1">
      <alignment vertical="top"/>
    </xf>
    <xf numFmtId="0" fontId="13" fillId="0" borderId="7" xfId="0" applyFont="1" applyBorder="1"/>
    <xf numFmtId="0" fontId="13" fillId="0" borderId="6" xfId="0" applyFont="1" applyBorder="1"/>
    <xf numFmtId="0" fontId="1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3" fillId="39" borderId="4" xfId="0" applyFont="1" applyFill="1" applyBorder="1" applyAlignment="1">
      <alignment vertical="top"/>
    </xf>
    <xf numFmtId="0" fontId="49" fillId="39" borderId="4" xfId="38" applyFont="1" applyFill="1" applyBorder="1" applyAlignment="1" applyProtection="1">
      <alignment vertical="top"/>
    </xf>
    <xf numFmtId="0" fontId="13" fillId="39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61" fillId="0" borderId="11" xfId="0" applyFont="1" applyBorder="1" applyAlignment="1">
      <alignment horizontal="center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1" fontId="0" fillId="0" borderId="0" xfId="0" applyNumberFormat="1" applyFill="1"/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7" fontId="13" fillId="0" borderId="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/>
    </xf>
    <xf numFmtId="0" fontId="13" fillId="0" borderId="8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vertical="top" wrapText="1"/>
    </xf>
    <xf numFmtId="0" fontId="15" fillId="0" borderId="11" xfId="3" applyFont="1" applyFill="1" applyBorder="1" applyAlignment="1">
      <alignment wrapText="1"/>
    </xf>
    <xf numFmtId="0" fontId="48" fillId="0" borderId="4" xfId="0" applyFont="1" applyFill="1" applyBorder="1" applyAlignment="1">
      <alignment vertical="top"/>
    </xf>
    <xf numFmtId="0" fontId="61" fillId="0" borderId="11" xfId="0" applyFont="1" applyBorder="1" applyAlignment="1">
      <alignment horizontal="center" vertical="center"/>
    </xf>
    <xf numFmtId="0" fontId="0" fillId="0" borderId="1" xfId="0" applyBorder="1"/>
    <xf numFmtId="0" fontId="48" fillId="0" borderId="11" xfId="0" applyFont="1" applyBorder="1"/>
    <xf numFmtId="0" fontId="0" fillId="0" borderId="3" xfId="0" applyBorder="1"/>
    <xf numFmtId="0" fontId="13" fillId="0" borderId="11" xfId="0" applyFont="1" applyBorder="1" applyAlignment="1">
      <alignment horizontal="center"/>
    </xf>
    <xf numFmtId="0" fontId="13" fillId="0" borderId="3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6" xfId="0" applyFont="1" applyBorder="1"/>
    <xf numFmtId="0" fontId="0" fillId="0" borderId="6" xfId="0" applyBorder="1"/>
    <xf numFmtId="0" fontId="0" fillId="0" borderId="5" xfId="0" applyBorder="1"/>
    <xf numFmtId="0" fontId="13" fillId="0" borderId="4" xfId="0" applyFont="1" applyBorder="1" applyAlignment="1">
      <alignment horizontal="center"/>
    </xf>
    <xf numFmtId="167" fontId="13" fillId="0" borderId="7" xfId="0" applyNumberFormat="1" applyFont="1" applyBorder="1"/>
    <xf numFmtId="0" fontId="31" fillId="0" borderId="3" xfId="38" applyFont="1" applyBorder="1" applyAlignment="1" applyProtection="1">
      <alignment vertical="top"/>
    </xf>
    <xf numFmtId="0" fontId="13" fillId="39" borderId="4" xfId="0" applyFont="1" applyFill="1" applyBorder="1" applyAlignment="1">
      <alignment vertical="top"/>
    </xf>
    <xf numFmtId="0" fontId="31" fillId="0" borderId="1" xfId="38" applyFont="1" applyBorder="1" applyAlignment="1" applyProtection="1"/>
    <xf numFmtId="0" fontId="15" fillId="0" borderId="3" xfId="3" applyFont="1" applyBorder="1" applyAlignment="1">
      <alignment vertical="top" wrapText="1"/>
    </xf>
    <xf numFmtId="0" fontId="15" fillId="0" borderId="3" xfId="3" applyFont="1" applyFill="1" applyBorder="1" applyAlignment="1">
      <alignment vertical="top" wrapText="1"/>
    </xf>
    <xf numFmtId="0" fontId="15" fillId="0" borderId="3" xfId="3" applyFont="1" applyBorder="1" applyAlignment="1">
      <alignment vertical="top" wrapText="1"/>
    </xf>
    <xf numFmtId="0" fontId="15" fillId="0" borderId="3" xfId="3" applyFont="1" applyFill="1" applyBorder="1" applyAlignment="1">
      <alignment horizontal="left" vertical="top" wrapText="1"/>
    </xf>
    <xf numFmtId="0" fontId="15" fillId="0" borderId="3" xfId="3" applyFont="1" applyFill="1" applyBorder="1" applyAlignment="1">
      <alignment vertical="top" wrapText="1"/>
    </xf>
    <xf numFmtId="0" fontId="15" fillId="0" borderId="3" xfId="3" applyFont="1" applyBorder="1" applyAlignment="1">
      <alignment vertical="top" wrapText="1"/>
    </xf>
    <xf numFmtId="0" fontId="15" fillId="0" borderId="3" xfId="3" applyFont="1" applyFill="1" applyBorder="1" applyAlignment="1">
      <alignment horizontal="left" vertical="top" wrapText="1"/>
    </xf>
    <xf numFmtId="0" fontId="0" fillId="0" borderId="0" xfId="0"/>
    <xf numFmtId="0" fontId="13" fillId="0" borderId="0" xfId="0" applyFont="1"/>
    <xf numFmtId="0" fontId="13" fillId="0" borderId="0" xfId="0" applyFont="1" applyAlignment="1">
      <alignment vertical="center"/>
    </xf>
    <xf numFmtId="0" fontId="15" fillId="0" borderId="3" xfId="3" applyFont="1" applyFill="1" applyBorder="1" applyAlignment="1">
      <alignment vertical="top" wrapText="1"/>
    </xf>
    <xf numFmtId="0" fontId="31" fillId="0" borderId="3" xfId="38" applyFont="1" applyFill="1" applyBorder="1" applyAlignment="1" applyProtection="1">
      <alignment vertical="top" wrapText="1"/>
    </xf>
    <xf numFmtId="0" fontId="15" fillId="0" borderId="11" xfId="3" applyFont="1" applyFill="1" applyBorder="1" applyAlignment="1">
      <alignment vertical="top" wrapText="1"/>
    </xf>
    <xf numFmtId="0" fontId="15" fillId="0" borderId="3" xfId="3" applyFont="1" applyBorder="1" applyAlignment="1">
      <alignment vertical="top" wrapText="1"/>
    </xf>
    <xf numFmtId="0" fontId="15" fillId="0" borderId="1" xfId="3" applyFont="1" applyBorder="1" applyAlignment="1">
      <alignment vertical="top" wrapText="1"/>
    </xf>
    <xf numFmtId="0" fontId="15" fillId="0" borderId="3" xfId="3" applyFont="1" applyFill="1" applyBorder="1" applyAlignment="1">
      <alignment horizontal="left" vertical="top" wrapText="1"/>
    </xf>
    <xf numFmtId="0" fontId="15" fillId="0" borderId="3" xfId="3" applyFont="1" applyFill="1" applyBorder="1" applyAlignment="1"/>
    <xf numFmtId="0" fontId="13" fillId="0" borderId="3" xfId="0" applyFont="1" applyBorder="1" applyAlignment="1">
      <alignment horizontal="center"/>
    </xf>
    <xf numFmtId="0" fontId="48" fillId="0" borderId="11" xfId="0" applyFont="1" applyBorder="1" applyAlignment="1"/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36" xfId="0" applyFont="1" applyBorder="1" applyAlignment="1">
      <alignment vertical="center" wrapText="1"/>
    </xf>
    <xf numFmtId="0" fontId="14" fillId="0" borderId="36" xfId="0" applyFont="1" applyBorder="1" applyAlignment="1">
      <alignment vertical="center"/>
    </xf>
    <xf numFmtId="0" fontId="0" fillId="0" borderId="0" xfId="0"/>
    <xf numFmtId="0" fontId="31" fillId="0" borderId="0" xfId="38" applyFont="1" applyBorder="1" applyAlignment="1" applyProtection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31" fillId="3" borderId="0" xfId="38" applyFont="1" applyFill="1" applyBorder="1" applyAlignment="1" applyProtection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0" fontId="0" fillId="38" borderId="8" xfId="0" applyFill="1" applyBorder="1"/>
    <xf numFmtId="0" fontId="0" fillId="4" borderId="8" xfId="0" applyFill="1" applyBorder="1"/>
    <xf numFmtId="0" fontId="0" fillId="38" borderId="3" xfId="0" applyFill="1" applyBorder="1" applyAlignment="1">
      <alignment horizontal="center"/>
    </xf>
    <xf numFmtId="3" fontId="0" fillId="38" borderId="3" xfId="0" applyNumberFormat="1" applyFill="1" applyBorder="1" applyAlignment="1">
      <alignment horizontal="center"/>
    </xf>
    <xf numFmtId="0" fontId="31" fillId="0" borderId="11" xfId="38" applyFont="1" applyBorder="1" applyAlignment="1" applyProtection="1">
      <alignment vertical="center" wrapText="1"/>
    </xf>
    <xf numFmtId="0" fontId="31" fillId="0" borderId="3" xfId="38" applyFont="1" applyBorder="1" applyAlignment="1" applyProtection="1">
      <alignment vertical="center" wrapText="1"/>
    </xf>
    <xf numFmtId="2" fontId="15" fillId="0" borderId="3" xfId="3" applyNumberFormat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top"/>
    </xf>
    <xf numFmtId="0" fontId="31" fillId="0" borderId="39" xfId="38" applyFont="1" applyBorder="1" applyAlignment="1" applyProtection="1">
      <alignment vertical="center" wrapText="1"/>
    </xf>
    <xf numFmtId="0" fontId="31" fillId="0" borderId="40" xfId="38" applyFont="1" applyBorder="1" applyAlignment="1" applyProtection="1">
      <alignment vertical="center" wrapText="1"/>
    </xf>
    <xf numFmtId="9" fontId="31" fillId="0" borderId="40" xfId="38" applyNumberFormat="1" applyFont="1" applyBorder="1" applyAlignment="1" applyProtection="1">
      <alignment vertical="center" wrapText="1"/>
    </xf>
    <xf numFmtId="9" fontId="31" fillId="0" borderId="3" xfId="38" applyNumberFormat="1" applyFont="1" applyBorder="1" applyAlignment="1" applyProtection="1">
      <alignment vertical="center" wrapText="1"/>
    </xf>
    <xf numFmtId="0" fontId="13" fillId="0" borderId="5" xfId="0" applyFont="1" applyFill="1" applyBorder="1" applyAlignment="1">
      <alignment horizontal="left" vertical="top" wrapText="1"/>
    </xf>
    <xf numFmtId="0" fontId="62" fillId="0" borderId="3" xfId="0" applyFont="1" applyBorder="1" applyAlignment="1">
      <alignment horizontal="center"/>
    </xf>
    <xf numFmtId="0" fontId="44" fillId="0" borderId="0" xfId="0" applyFont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44" fillId="38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13" fillId="0" borderId="3" xfId="0" applyFont="1" applyFill="1" applyBorder="1" applyAlignment="1">
      <alignment vertical="center" wrapText="1"/>
    </xf>
    <xf numFmtId="49" fontId="13" fillId="36" borderId="0" xfId="0" applyNumberFormat="1" applyFont="1" applyFill="1" applyAlignment="1">
      <alignment vertical="center"/>
    </xf>
    <xf numFmtId="0" fontId="15" fillId="37" borderId="8" xfId="0" applyFont="1" applyFill="1" applyBorder="1" applyAlignment="1">
      <alignment vertical="center"/>
    </xf>
    <xf numFmtId="0" fontId="30" fillId="0" borderId="3" xfId="38" applyFill="1" applyBorder="1" applyAlignment="1" applyProtection="1">
      <alignment horizontal="left" vertical="top" wrapText="1"/>
    </xf>
    <xf numFmtId="0" fontId="30" fillId="0" borderId="1" xfId="38" applyFill="1" applyBorder="1" applyAlignment="1" applyProtection="1">
      <alignment horizontal="left" vertical="top" wrapText="1"/>
    </xf>
    <xf numFmtId="49" fontId="13" fillId="40" borderId="0" xfId="0" applyNumberFormat="1" applyFont="1" applyFill="1" applyAlignment="1">
      <alignment vertical="center"/>
    </xf>
    <xf numFmtId="49" fontId="15" fillId="40" borderId="0" xfId="0" applyNumberFormat="1" applyFont="1" applyFill="1" applyAlignment="1">
      <alignment vertical="center"/>
    </xf>
    <xf numFmtId="49" fontId="15" fillId="41" borderId="0" xfId="0" applyNumberFormat="1" applyFont="1" applyFill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41" borderId="5" xfId="0" applyFont="1" applyFill="1" applyBorder="1" applyAlignment="1">
      <alignment horizontal="left" vertical="top" wrapText="1"/>
    </xf>
    <xf numFmtId="0" fontId="14" fillId="40" borderId="4" xfId="0" applyFont="1" applyFill="1" applyBorder="1" applyAlignment="1">
      <alignment horizontal="left" vertical="top" wrapText="1"/>
    </xf>
    <xf numFmtId="0" fontId="14" fillId="36" borderId="4" xfId="0" applyFont="1" applyFill="1" applyBorder="1" applyAlignment="1">
      <alignment horizontal="left" vertical="top" wrapText="1"/>
    </xf>
    <xf numFmtId="0" fontId="15" fillId="3" borderId="33" xfId="0" applyFont="1" applyFill="1" applyBorder="1" applyAlignment="1">
      <alignment vertical="center"/>
    </xf>
    <xf numFmtId="0" fontId="94" fillId="3" borderId="3" xfId="0" applyNumberFormat="1" applyFont="1" applyFill="1" applyBorder="1" applyAlignment="1">
      <alignment horizontal="center"/>
    </xf>
    <xf numFmtId="164" fontId="94" fillId="3" borderId="3" xfId="0" applyNumberFormat="1" applyFont="1" applyFill="1" applyBorder="1" applyAlignment="1">
      <alignment horizontal="center"/>
    </xf>
    <xf numFmtId="0" fontId="94" fillId="0" borderId="3" xfId="0" applyFont="1" applyFill="1" applyBorder="1" applyAlignment="1">
      <alignment horizontal="center"/>
    </xf>
    <xf numFmtId="0" fontId="94" fillId="0" borderId="3" xfId="0" applyNumberFormat="1" applyFont="1" applyFill="1" applyBorder="1" applyAlignment="1">
      <alignment horizontal="center"/>
    </xf>
    <xf numFmtId="3" fontId="94" fillId="38" borderId="3" xfId="0" applyNumberFormat="1" applyFont="1" applyFill="1" applyBorder="1" applyAlignment="1">
      <alignment horizontal="center"/>
    </xf>
    <xf numFmtId="0" fontId="94" fillId="38" borderId="3" xfId="0" applyNumberFormat="1" applyFont="1" applyFill="1" applyBorder="1" applyAlignment="1">
      <alignment horizontal="center"/>
    </xf>
    <xf numFmtId="167" fontId="94" fillId="3" borderId="3" xfId="0" applyNumberFormat="1" applyFont="1" applyFill="1" applyBorder="1" applyAlignment="1">
      <alignment horizontal="center"/>
    </xf>
    <xf numFmtId="1" fontId="94" fillId="3" borderId="3" xfId="0" applyNumberFormat="1" applyFont="1" applyFill="1" applyBorder="1" applyAlignment="1">
      <alignment horizontal="center"/>
    </xf>
    <xf numFmtId="0" fontId="78" fillId="0" borderId="0" xfId="38" applyFont="1" applyFill="1" applyAlignment="1" applyProtection="1"/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1" fillId="37" borderId="9" xfId="38" applyFont="1" applyFill="1" applyBorder="1" applyAlignment="1" applyProtection="1">
      <alignment horizontal="center" vertical="center" wrapText="1"/>
    </xf>
    <xf numFmtId="0" fontId="31" fillId="37" borderId="8" xfId="38" applyFont="1" applyFill="1" applyBorder="1" applyAlignment="1" applyProtection="1">
      <alignment horizontal="center" vertical="center" wrapText="1"/>
    </xf>
    <xf numFmtId="0" fontId="31" fillId="37" borderId="2" xfId="38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31" fillId="36" borderId="13" xfId="38" applyFont="1" applyFill="1" applyBorder="1" applyAlignment="1" applyProtection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1" fillId="37" borderId="9" xfId="38" applyFont="1" applyFill="1" applyBorder="1" applyAlignment="1" applyProtection="1">
      <alignment horizontal="center" vertical="center" wrapText="1"/>
    </xf>
    <xf numFmtId="0" fontId="31" fillId="37" borderId="8" xfId="38" applyFont="1" applyFill="1" applyBorder="1" applyAlignment="1" applyProtection="1">
      <alignment horizontal="center" vertical="center" wrapText="1"/>
    </xf>
    <xf numFmtId="0" fontId="31" fillId="37" borderId="2" xfId="38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49" fontId="15" fillId="41" borderId="0" xfId="0" applyNumberFormat="1" applyFont="1" applyFill="1" applyAlignment="1">
      <alignment horizontal="left" vertical="center"/>
    </xf>
    <xf numFmtId="0" fontId="15" fillId="41" borderId="0" xfId="0" applyNumberFormat="1" applyFont="1" applyFill="1" applyAlignment="1">
      <alignment horizontal="left" vertical="center"/>
    </xf>
    <xf numFmtId="0" fontId="13" fillId="0" borderId="0" xfId="0" quotePrefix="1" applyFont="1" applyAlignment="1">
      <alignment vertical="center"/>
    </xf>
    <xf numFmtId="0" fontId="31" fillId="0" borderId="42" xfId="38" applyFont="1" applyBorder="1" applyAlignment="1" applyProtection="1">
      <alignment vertical="center" wrapText="1"/>
    </xf>
    <xf numFmtId="0" fontId="31" fillId="0" borderId="38" xfId="38" applyFont="1" applyBorder="1" applyAlignment="1" applyProtection="1">
      <alignment vertical="center" wrapText="1"/>
    </xf>
    <xf numFmtId="9" fontId="31" fillId="0" borderId="38" xfId="38" applyNumberFormat="1" applyFont="1" applyBorder="1" applyAlignment="1" applyProtection="1">
      <alignment vertical="center" wrapText="1"/>
    </xf>
    <xf numFmtId="0" fontId="15" fillId="0" borderId="40" xfId="0" applyFont="1" applyFill="1" applyBorder="1" applyAlignment="1">
      <alignment vertical="center"/>
    </xf>
    <xf numFmtId="0" fontId="15" fillId="0" borderId="38" xfId="0" applyFont="1" applyFill="1" applyBorder="1" applyAlignment="1">
      <alignment vertical="center"/>
    </xf>
    <xf numFmtId="0" fontId="95" fillId="0" borderId="40" xfId="38" applyFont="1" applyBorder="1" applyAlignment="1" applyProtection="1">
      <alignment vertical="top" wrapText="1"/>
    </xf>
    <xf numFmtId="0" fontId="95" fillId="0" borderId="3" xfId="38" applyFont="1" applyBorder="1" applyAlignment="1" applyProtection="1">
      <alignment vertical="top" wrapText="1"/>
    </xf>
    <xf numFmtId="0" fontId="95" fillId="0" borderId="38" xfId="38" applyFont="1" applyBorder="1" applyAlignment="1" applyProtection="1">
      <alignment vertical="top" wrapText="1"/>
    </xf>
    <xf numFmtId="0" fontId="95" fillId="0" borderId="40" xfId="38" applyFont="1" applyBorder="1" applyAlignment="1" applyProtection="1">
      <alignment horizontal="right" vertical="center" wrapText="1"/>
    </xf>
    <xf numFmtId="0" fontId="95" fillId="0" borderId="3" xfId="38" applyFont="1" applyBorder="1" applyAlignment="1" applyProtection="1">
      <alignment horizontal="right" vertical="center" wrapText="1"/>
    </xf>
    <xf numFmtId="0" fontId="95" fillId="0" borderId="38" xfId="38" applyFont="1" applyBorder="1" applyAlignment="1" applyProtection="1">
      <alignment horizontal="right" vertical="center" wrapText="1"/>
    </xf>
    <xf numFmtId="0" fontId="15" fillId="0" borderId="19" xfId="3" applyFont="1" applyFill="1" applyBorder="1" applyAlignment="1">
      <alignment vertical="top" wrapText="1"/>
    </xf>
    <xf numFmtId="0" fontId="15" fillId="4" borderId="3" xfId="3" applyFont="1" applyFill="1" applyBorder="1" applyAlignment="1">
      <alignment vertical="top" wrapText="1"/>
    </xf>
    <xf numFmtId="0" fontId="13" fillId="0" borderId="13" xfId="0" applyFont="1" applyBorder="1" applyAlignment="1">
      <alignment horizontal="right" vertical="center"/>
    </xf>
    <xf numFmtId="0" fontId="15" fillId="4" borderId="11" xfId="3" applyFont="1" applyFill="1" applyBorder="1" applyAlignment="1">
      <alignment vertical="center" wrapText="1"/>
    </xf>
    <xf numFmtId="0" fontId="15" fillId="0" borderId="3" xfId="3" applyFont="1" applyFill="1" applyBorder="1" applyAlignment="1">
      <alignment horizontal="left" vertical="top" wrapText="1" indent="1"/>
    </xf>
    <xf numFmtId="0" fontId="13" fillId="0" borderId="13" xfId="0" applyFont="1" applyBorder="1" applyAlignment="1">
      <alignment horizontal="right"/>
    </xf>
    <xf numFmtId="0" fontId="96" fillId="0" borderId="13" xfId="0" applyFont="1" applyBorder="1" applyAlignment="1">
      <alignment horizontal="right"/>
    </xf>
    <xf numFmtId="0" fontId="96" fillId="4" borderId="13" xfId="0" applyFont="1" applyFill="1" applyBorder="1" applyAlignment="1">
      <alignment horizontal="right"/>
    </xf>
    <xf numFmtId="0" fontId="96" fillId="0" borderId="13" xfId="0" quotePrefix="1" applyFont="1" applyBorder="1" applyAlignment="1">
      <alignment horizontal="right"/>
    </xf>
    <xf numFmtId="168" fontId="96" fillId="0" borderId="13" xfId="30" applyNumberFormat="1" applyFont="1" applyBorder="1" applyAlignment="1">
      <alignment horizontal="right"/>
    </xf>
    <xf numFmtId="0" fontId="96" fillId="0" borderId="13" xfId="0" applyFont="1" applyBorder="1" applyAlignment="1"/>
    <xf numFmtId="0" fontId="96" fillId="4" borderId="13" xfId="0" applyFont="1" applyFill="1" applyBorder="1" applyAlignment="1"/>
    <xf numFmtId="0" fontId="96" fillId="0" borderId="13" xfId="0" applyFont="1" applyBorder="1" applyAlignment="1">
      <alignment horizontal="right" vertical="center"/>
    </xf>
    <xf numFmtId="0" fontId="96" fillId="0" borderId="13" xfId="0" applyFont="1" applyBorder="1" applyAlignment="1">
      <alignment horizontal="right" vertical="top"/>
    </xf>
    <xf numFmtId="0" fontId="96" fillId="4" borderId="13" xfId="0" applyFont="1" applyFill="1" applyBorder="1" applyAlignment="1">
      <alignment horizontal="right" vertical="top"/>
    </xf>
    <xf numFmtId="0" fontId="96" fillId="0" borderId="5" xfId="0" applyFont="1" applyBorder="1" applyAlignment="1">
      <alignment vertical="top" wrapText="1"/>
    </xf>
    <xf numFmtId="0" fontId="96" fillId="0" borderId="13" xfId="0" applyFont="1" applyBorder="1" applyAlignment="1">
      <alignment vertical="top" wrapText="1"/>
    </xf>
    <xf numFmtId="0" fontId="96" fillId="0" borderId="3" xfId="0" applyFont="1" applyFill="1" applyBorder="1" applyAlignment="1">
      <alignment horizontal="right" vertical="top" wrapText="1"/>
    </xf>
    <xf numFmtId="0" fontId="96" fillId="0" borderId="13" xfId="0" applyFont="1" applyBorder="1" applyAlignment="1">
      <alignment vertical="top"/>
    </xf>
    <xf numFmtId="0" fontId="13" fillId="0" borderId="13" xfId="0" applyFont="1" applyBorder="1" applyAlignment="1">
      <alignment horizontal="center" vertical="top"/>
    </xf>
    <xf numFmtId="0" fontId="15" fillId="4" borderId="11" xfId="3" applyFont="1" applyFill="1" applyBorder="1" applyAlignment="1">
      <alignment horizontal="left" vertical="top" wrapText="1"/>
    </xf>
    <xf numFmtId="0" fontId="95" fillId="37" borderId="8" xfId="38" applyFont="1" applyFill="1" applyBorder="1" applyAlignment="1" applyProtection="1">
      <alignment horizontal="right" vertical="top" wrapText="1"/>
    </xf>
    <xf numFmtId="0" fontId="13" fillId="0" borderId="9" xfId="0" applyFont="1" applyBorder="1" applyAlignment="1">
      <alignment horizontal="center"/>
    </xf>
    <xf numFmtId="0" fontId="96" fillId="0" borderId="5" xfId="0" applyFont="1" applyFill="1" applyBorder="1" applyAlignment="1">
      <alignment vertical="top" wrapText="1"/>
    </xf>
    <xf numFmtId="0" fontId="13" fillId="4" borderId="4" xfId="0" applyFont="1" applyFill="1" applyBorder="1" applyAlignment="1">
      <alignment vertical="top"/>
    </xf>
    <xf numFmtId="0" fontId="15" fillId="4" borderId="11" xfId="3" applyFont="1" applyFill="1" applyBorder="1" applyAlignment="1">
      <alignment vertical="top" wrapText="1"/>
    </xf>
    <xf numFmtId="0" fontId="13" fillId="4" borderId="13" xfId="0" applyFont="1" applyFill="1" applyBorder="1" applyAlignment="1">
      <alignment vertical="top"/>
    </xf>
    <xf numFmtId="0" fontId="95" fillId="37" borderId="8" xfId="38" quotePrefix="1" applyFont="1" applyFill="1" applyBorder="1" applyAlignment="1" applyProtection="1">
      <alignment horizontal="left" vertical="top" wrapText="1"/>
    </xf>
    <xf numFmtId="0" fontId="95" fillId="37" borderId="8" xfId="38" applyFont="1" applyFill="1" applyBorder="1" applyAlignment="1" applyProtection="1">
      <alignment horizontal="left" vertical="top" wrapText="1"/>
    </xf>
    <xf numFmtId="0" fontId="62" fillId="0" borderId="3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97" fillId="41" borderId="3" xfId="0" applyFont="1" applyFill="1" applyBorder="1" applyAlignment="1">
      <alignment horizontal="center" vertical="top"/>
    </xf>
    <xf numFmtId="49" fontId="22" fillId="40" borderId="0" xfId="0" applyNumberFormat="1" applyFont="1" applyFill="1" applyAlignment="1">
      <alignment horizontal="center" vertical="top"/>
    </xf>
    <xf numFmtId="0" fontId="97" fillId="36" borderId="3" xfId="0" applyFont="1" applyFill="1" applyBorder="1" applyAlignment="1">
      <alignment horizontal="center" vertical="top"/>
    </xf>
    <xf numFmtId="0" fontId="22" fillId="38" borderId="0" xfId="0" applyFont="1" applyFill="1"/>
    <xf numFmtId="0" fontId="96" fillId="0" borderId="13" xfId="0" applyFont="1" applyFill="1" applyBorder="1" applyAlignment="1">
      <alignment horizontal="right" vertical="top" wrapText="1"/>
    </xf>
    <xf numFmtId="0" fontId="17" fillId="0" borderId="11" xfId="3" applyFont="1" applyFill="1" applyBorder="1" applyAlignment="1">
      <alignment horizontal="left" vertical="center" wrapText="1"/>
    </xf>
    <xf numFmtId="0" fontId="15" fillId="0" borderId="3" xfId="3" applyFont="1" applyBorder="1" applyAlignment="1">
      <alignment horizontal="left" vertical="center"/>
    </xf>
    <xf numFmtId="0" fontId="15" fillId="0" borderId="1" xfId="3" applyFont="1" applyBorder="1" applyAlignment="1">
      <alignment horizontal="left" vertical="center"/>
    </xf>
    <xf numFmtId="0" fontId="17" fillId="0" borderId="11" xfId="3" applyFont="1" applyBorder="1" applyAlignment="1">
      <alignment horizontal="left" vertical="top" wrapText="1"/>
    </xf>
    <xf numFmtId="0" fontId="17" fillId="0" borderId="1" xfId="3" applyFont="1" applyBorder="1" applyAlignment="1">
      <alignment horizontal="left" vertical="top" wrapText="1"/>
    </xf>
    <xf numFmtId="0" fontId="15" fillId="0" borderId="11" xfId="3" applyFont="1" applyBorder="1" applyAlignment="1">
      <alignment horizontal="left" vertical="center" wrapText="1"/>
    </xf>
    <xf numFmtId="0" fontId="15" fillId="0" borderId="3" xfId="3" applyFont="1" applyBorder="1" applyAlignment="1">
      <alignment horizontal="left" vertical="center" wrapText="1"/>
    </xf>
    <xf numFmtId="0" fontId="15" fillId="0" borderId="1" xfId="3" applyFont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center" wrapText="1"/>
    </xf>
    <xf numFmtId="0" fontId="15" fillId="0" borderId="3" xfId="3" applyFont="1" applyFill="1" applyBorder="1" applyAlignment="1">
      <alignment horizontal="left" vertical="center" wrapText="1"/>
    </xf>
    <xf numFmtId="0" fontId="15" fillId="0" borderId="1" xfId="3" applyFont="1" applyFill="1" applyBorder="1" applyAlignment="1">
      <alignment horizontal="left" vertical="center" wrapText="1"/>
    </xf>
    <xf numFmtId="0" fontId="15" fillId="0" borderId="3" xfId="3" applyFont="1" applyFill="1" applyBorder="1" applyAlignment="1">
      <alignment horizontal="left" vertical="center"/>
    </xf>
    <xf numFmtId="0" fontId="15" fillId="0" borderId="1" xfId="3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 wrapText="1"/>
    </xf>
    <xf numFmtId="0" fontId="14" fillId="2" borderId="5" xfId="0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31" fillId="0" borderId="3" xfId="38" applyFont="1" applyBorder="1" applyAlignment="1" applyProtection="1">
      <alignment horizontal="center" vertical="center" wrapText="1"/>
    </xf>
    <xf numFmtId="0" fontId="31" fillId="0" borderId="1" xfId="38" applyFont="1" applyBorder="1" applyAlignment="1" applyProtection="1">
      <alignment horizontal="center" vertical="center" wrapText="1"/>
    </xf>
    <xf numFmtId="0" fontId="31" fillId="0" borderId="40" xfId="38" applyFont="1" applyBorder="1" applyAlignment="1" applyProtection="1">
      <alignment horizontal="center" vertical="center" wrapText="1"/>
    </xf>
    <xf numFmtId="0" fontId="31" fillId="0" borderId="41" xfId="38" applyFont="1" applyBorder="1" applyAlignment="1" applyProtection="1">
      <alignment horizontal="center" vertical="center" wrapText="1"/>
    </xf>
    <xf numFmtId="0" fontId="31" fillId="0" borderId="38" xfId="38" applyFont="1" applyBorder="1" applyAlignment="1" applyProtection="1">
      <alignment horizontal="center" vertical="center" wrapText="1"/>
    </xf>
    <xf numFmtId="0" fontId="31" fillId="0" borderId="19" xfId="38" applyFont="1" applyBorder="1" applyAlignment="1" applyProtection="1">
      <alignment horizontal="center" vertical="center" wrapText="1"/>
    </xf>
    <xf numFmtId="0" fontId="0" fillId="0" borderId="0" xfId="0" applyFill="1" applyAlignment="1">
      <alignment horizontal="left"/>
    </xf>
    <xf numFmtId="3" fontId="94" fillId="3" borderId="3" xfId="0" applyNumberFormat="1" applyFont="1" applyFill="1" applyBorder="1" applyAlignment="1">
      <alignment horizontal="center"/>
    </xf>
  </cellXfs>
  <cellStyles count="574">
    <cellStyle name="1" xfId="6"/>
    <cellStyle name="2" xfId="7"/>
    <cellStyle name="20% - Accent1" xfId="56" builtinId="30" customBuiltin="1"/>
    <cellStyle name="20% - Accent1 10" xfId="561"/>
    <cellStyle name="20% - Accent1 2" xfId="126"/>
    <cellStyle name="20% - Accent1 2 2" xfId="208"/>
    <cellStyle name="20% - Accent1 2 2 2" xfId="391"/>
    <cellStyle name="20% - Accent1 2 3" xfId="446"/>
    <cellStyle name="20% - Accent1 2 4" xfId="320"/>
    <cellStyle name="20% - Accent1 3" xfId="151"/>
    <cellStyle name="20% - Accent1 3 2" xfId="222"/>
    <cellStyle name="20% - Accent1 3 2 2" xfId="405"/>
    <cellStyle name="20% - Accent1 3 3" xfId="447"/>
    <cellStyle name="20% - Accent1 3 4" xfId="334"/>
    <cellStyle name="20% - Accent1 4" xfId="165"/>
    <cellStyle name="20% - Accent1 4 2" xfId="236"/>
    <cellStyle name="20% - Accent1 4 2 2" xfId="419"/>
    <cellStyle name="20% - Accent1 4 3" xfId="448"/>
    <cellStyle name="20% - Accent1 4 4" xfId="348"/>
    <cellStyle name="20% - Accent1 5" xfId="179"/>
    <cellStyle name="20% - Accent1 5 2" xfId="250"/>
    <cellStyle name="20% - Accent1 5 2 2" xfId="433"/>
    <cellStyle name="20% - Accent1 5 3" xfId="449"/>
    <cellStyle name="20% - Accent1 5 4" xfId="362"/>
    <cellStyle name="20% - Accent1 6" xfId="193"/>
    <cellStyle name="20% - Accent1 6 2" xfId="450"/>
    <cellStyle name="20% - Accent1 6 3" xfId="376"/>
    <cellStyle name="20% - Accent1 7" xfId="262"/>
    <cellStyle name="20% - Accent1 8" xfId="305"/>
    <cellStyle name="20% - Accent1 8 2" xfId="452"/>
    <cellStyle name="20% - Accent1 8 3" xfId="451"/>
    <cellStyle name="20% - Accent1 9" xfId="453"/>
    <cellStyle name="20% - Accent2" xfId="60" builtinId="34" customBuiltin="1"/>
    <cellStyle name="20% - Accent2 10" xfId="563"/>
    <cellStyle name="20% - Accent2 2" xfId="130"/>
    <cellStyle name="20% - Accent2 2 2" xfId="210"/>
    <cellStyle name="20% - Accent2 2 2 2" xfId="393"/>
    <cellStyle name="20% - Accent2 2 3" xfId="454"/>
    <cellStyle name="20% - Accent2 2 4" xfId="322"/>
    <cellStyle name="20% - Accent2 3" xfId="153"/>
    <cellStyle name="20% - Accent2 3 2" xfId="224"/>
    <cellStyle name="20% - Accent2 3 2 2" xfId="407"/>
    <cellStyle name="20% - Accent2 3 3" xfId="455"/>
    <cellStyle name="20% - Accent2 3 4" xfId="336"/>
    <cellStyle name="20% - Accent2 4" xfId="167"/>
    <cellStyle name="20% - Accent2 4 2" xfId="238"/>
    <cellStyle name="20% - Accent2 4 2 2" xfId="421"/>
    <cellStyle name="20% - Accent2 4 3" xfId="456"/>
    <cellStyle name="20% - Accent2 4 4" xfId="350"/>
    <cellStyle name="20% - Accent2 5" xfId="181"/>
    <cellStyle name="20% - Accent2 5 2" xfId="252"/>
    <cellStyle name="20% - Accent2 5 2 2" xfId="435"/>
    <cellStyle name="20% - Accent2 5 3" xfId="457"/>
    <cellStyle name="20% - Accent2 5 4" xfId="364"/>
    <cellStyle name="20% - Accent2 6" xfId="195"/>
    <cellStyle name="20% - Accent2 6 2" xfId="458"/>
    <cellStyle name="20% - Accent2 6 3" xfId="378"/>
    <cellStyle name="20% - Accent2 7" xfId="263"/>
    <cellStyle name="20% - Accent2 8" xfId="307"/>
    <cellStyle name="20% - Accent2 8 2" xfId="460"/>
    <cellStyle name="20% - Accent2 8 3" xfId="459"/>
    <cellStyle name="20% - Accent2 9" xfId="461"/>
    <cellStyle name="20% - Accent3" xfId="64" builtinId="38" customBuiltin="1"/>
    <cellStyle name="20% - Accent3 10" xfId="565"/>
    <cellStyle name="20% - Accent3 2" xfId="134"/>
    <cellStyle name="20% - Accent3 2 2" xfId="212"/>
    <cellStyle name="20% - Accent3 2 2 2" xfId="395"/>
    <cellStyle name="20% - Accent3 2 3" xfId="462"/>
    <cellStyle name="20% - Accent3 2 4" xfId="324"/>
    <cellStyle name="20% - Accent3 3" xfId="155"/>
    <cellStyle name="20% - Accent3 3 2" xfId="226"/>
    <cellStyle name="20% - Accent3 3 2 2" xfId="409"/>
    <cellStyle name="20% - Accent3 3 3" xfId="463"/>
    <cellStyle name="20% - Accent3 3 4" xfId="338"/>
    <cellStyle name="20% - Accent3 4" xfId="169"/>
    <cellStyle name="20% - Accent3 4 2" xfId="240"/>
    <cellStyle name="20% - Accent3 4 2 2" xfId="423"/>
    <cellStyle name="20% - Accent3 4 3" xfId="464"/>
    <cellStyle name="20% - Accent3 4 4" xfId="352"/>
    <cellStyle name="20% - Accent3 5" xfId="183"/>
    <cellStyle name="20% - Accent3 5 2" xfId="254"/>
    <cellStyle name="20% - Accent3 5 2 2" xfId="437"/>
    <cellStyle name="20% - Accent3 5 3" xfId="465"/>
    <cellStyle name="20% - Accent3 5 4" xfId="366"/>
    <cellStyle name="20% - Accent3 6" xfId="197"/>
    <cellStyle name="20% - Accent3 6 2" xfId="466"/>
    <cellStyle name="20% - Accent3 6 3" xfId="380"/>
    <cellStyle name="20% - Accent3 7" xfId="264"/>
    <cellStyle name="20% - Accent3 8" xfId="309"/>
    <cellStyle name="20% - Accent3 8 2" xfId="468"/>
    <cellStyle name="20% - Accent3 8 3" xfId="467"/>
    <cellStyle name="20% - Accent3 9" xfId="469"/>
    <cellStyle name="20% - Accent4" xfId="68" builtinId="42" customBuiltin="1"/>
    <cellStyle name="20% - Accent4 10" xfId="567"/>
    <cellStyle name="20% - Accent4 2" xfId="138"/>
    <cellStyle name="20% - Accent4 2 2" xfId="214"/>
    <cellStyle name="20% - Accent4 2 2 2" xfId="397"/>
    <cellStyle name="20% - Accent4 2 3" xfId="470"/>
    <cellStyle name="20% - Accent4 2 4" xfId="326"/>
    <cellStyle name="20% - Accent4 3" xfId="157"/>
    <cellStyle name="20% - Accent4 3 2" xfId="228"/>
    <cellStyle name="20% - Accent4 3 2 2" xfId="411"/>
    <cellStyle name="20% - Accent4 3 3" xfId="471"/>
    <cellStyle name="20% - Accent4 3 4" xfId="340"/>
    <cellStyle name="20% - Accent4 4" xfId="171"/>
    <cellStyle name="20% - Accent4 4 2" xfId="242"/>
    <cellStyle name="20% - Accent4 4 2 2" xfId="425"/>
    <cellStyle name="20% - Accent4 4 3" xfId="472"/>
    <cellStyle name="20% - Accent4 4 4" xfId="354"/>
    <cellStyle name="20% - Accent4 5" xfId="185"/>
    <cellStyle name="20% - Accent4 5 2" xfId="256"/>
    <cellStyle name="20% - Accent4 5 2 2" xfId="439"/>
    <cellStyle name="20% - Accent4 5 3" xfId="473"/>
    <cellStyle name="20% - Accent4 5 4" xfId="368"/>
    <cellStyle name="20% - Accent4 6" xfId="199"/>
    <cellStyle name="20% - Accent4 6 2" xfId="474"/>
    <cellStyle name="20% - Accent4 6 3" xfId="382"/>
    <cellStyle name="20% - Accent4 7" xfId="265"/>
    <cellStyle name="20% - Accent4 8" xfId="311"/>
    <cellStyle name="20% - Accent4 8 2" xfId="476"/>
    <cellStyle name="20% - Accent4 8 3" xfId="475"/>
    <cellStyle name="20% - Accent4 9" xfId="477"/>
    <cellStyle name="20% - Accent5" xfId="72" builtinId="46" customBuiltin="1"/>
    <cellStyle name="20% - Accent5 10" xfId="569"/>
    <cellStyle name="20% - Accent5 2" xfId="142"/>
    <cellStyle name="20% - Accent5 2 2" xfId="216"/>
    <cellStyle name="20% - Accent5 2 2 2" xfId="399"/>
    <cellStyle name="20% - Accent5 2 3" xfId="478"/>
    <cellStyle name="20% - Accent5 2 4" xfId="328"/>
    <cellStyle name="20% - Accent5 3" xfId="159"/>
    <cellStyle name="20% - Accent5 3 2" xfId="230"/>
    <cellStyle name="20% - Accent5 3 2 2" xfId="413"/>
    <cellStyle name="20% - Accent5 3 3" xfId="479"/>
    <cellStyle name="20% - Accent5 3 4" xfId="342"/>
    <cellStyle name="20% - Accent5 4" xfId="173"/>
    <cellStyle name="20% - Accent5 4 2" xfId="244"/>
    <cellStyle name="20% - Accent5 4 2 2" xfId="427"/>
    <cellStyle name="20% - Accent5 4 3" xfId="480"/>
    <cellStyle name="20% - Accent5 4 4" xfId="356"/>
    <cellStyle name="20% - Accent5 5" xfId="187"/>
    <cellStyle name="20% - Accent5 5 2" xfId="258"/>
    <cellStyle name="20% - Accent5 5 2 2" xfId="441"/>
    <cellStyle name="20% - Accent5 5 3" xfId="481"/>
    <cellStyle name="20% - Accent5 5 4" xfId="370"/>
    <cellStyle name="20% - Accent5 6" xfId="201"/>
    <cellStyle name="20% - Accent5 6 2" xfId="482"/>
    <cellStyle name="20% - Accent5 6 3" xfId="384"/>
    <cellStyle name="20% - Accent5 7" xfId="266"/>
    <cellStyle name="20% - Accent5 8" xfId="313"/>
    <cellStyle name="20% - Accent5 8 2" xfId="484"/>
    <cellStyle name="20% - Accent5 8 3" xfId="483"/>
    <cellStyle name="20% - Accent5 9" xfId="485"/>
    <cellStyle name="20% - Accent6" xfId="76" builtinId="50" customBuiltin="1"/>
    <cellStyle name="20% - Accent6 10" xfId="571"/>
    <cellStyle name="20% - Accent6 2" xfId="146"/>
    <cellStyle name="20% - Accent6 2 2" xfId="218"/>
    <cellStyle name="20% - Accent6 2 2 2" xfId="401"/>
    <cellStyle name="20% - Accent6 2 3" xfId="486"/>
    <cellStyle name="20% - Accent6 2 4" xfId="330"/>
    <cellStyle name="20% - Accent6 3" xfId="161"/>
    <cellStyle name="20% - Accent6 3 2" xfId="232"/>
    <cellStyle name="20% - Accent6 3 2 2" xfId="415"/>
    <cellStyle name="20% - Accent6 3 3" xfId="487"/>
    <cellStyle name="20% - Accent6 3 4" xfId="344"/>
    <cellStyle name="20% - Accent6 4" xfId="175"/>
    <cellStyle name="20% - Accent6 4 2" xfId="246"/>
    <cellStyle name="20% - Accent6 4 2 2" xfId="429"/>
    <cellStyle name="20% - Accent6 4 3" xfId="488"/>
    <cellStyle name="20% - Accent6 4 4" xfId="358"/>
    <cellStyle name="20% - Accent6 5" xfId="189"/>
    <cellStyle name="20% - Accent6 5 2" xfId="260"/>
    <cellStyle name="20% - Accent6 5 2 2" xfId="443"/>
    <cellStyle name="20% - Accent6 5 3" xfId="489"/>
    <cellStyle name="20% - Accent6 5 4" xfId="372"/>
    <cellStyle name="20% - Accent6 6" xfId="203"/>
    <cellStyle name="20% - Accent6 6 2" xfId="490"/>
    <cellStyle name="20% - Accent6 6 3" xfId="386"/>
    <cellStyle name="20% - Accent6 7" xfId="267"/>
    <cellStyle name="20% - Accent6 8" xfId="315"/>
    <cellStyle name="20% - Accent6 8 2" xfId="492"/>
    <cellStyle name="20% - Accent6 8 3" xfId="491"/>
    <cellStyle name="20% - Accent6 9" xfId="493"/>
    <cellStyle name="40% - Accent1" xfId="57" builtinId="31" customBuiltin="1"/>
    <cellStyle name="40% - Accent1 10" xfId="562"/>
    <cellStyle name="40% - Accent1 2" xfId="127"/>
    <cellStyle name="40% - Accent1 2 2" xfId="209"/>
    <cellStyle name="40% - Accent1 2 2 2" xfId="392"/>
    <cellStyle name="40% - Accent1 2 3" xfId="494"/>
    <cellStyle name="40% - Accent1 2 4" xfId="321"/>
    <cellStyle name="40% - Accent1 3" xfId="152"/>
    <cellStyle name="40% - Accent1 3 2" xfId="223"/>
    <cellStyle name="40% - Accent1 3 2 2" xfId="406"/>
    <cellStyle name="40% - Accent1 3 3" xfId="495"/>
    <cellStyle name="40% - Accent1 3 4" xfId="335"/>
    <cellStyle name="40% - Accent1 4" xfId="166"/>
    <cellStyle name="40% - Accent1 4 2" xfId="237"/>
    <cellStyle name="40% - Accent1 4 2 2" xfId="420"/>
    <cellStyle name="40% - Accent1 4 3" xfId="496"/>
    <cellStyle name="40% - Accent1 4 4" xfId="349"/>
    <cellStyle name="40% - Accent1 5" xfId="180"/>
    <cellStyle name="40% - Accent1 5 2" xfId="251"/>
    <cellStyle name="40% - Accent1 5 2 2" xfId="434"/>
    <cellStyle name="40% - Accent1 5 3" xfId="497"/>
    <cellStyle name="40% - Accent1 5 4" xfId="363"/>
    <cellStyle name="40% - Accent1 6" xfId="194"/>
    <cellStyle name="40% - Accent1 6 2" xfId="498"/>
    <cellStyle name="40% - Accent1 6 3" xfId="377"/>
    <cellStyle name="40% - Accent1 7" xfId="268"/>
    <cellStyle name="40% - Accent1 8" xfId="306"/>
    <cellStyle name="40% - Accent1 8 2" xfId="500"/>
    <cellStyle name="40% - Accent1 8 3" xfId="499"/>
    <cellStyle name="40% - Accent1 9" xfId="501"/>
    <cellStyle name="40% - Accent2" xfId="61" builtinId="35" customBuiltin="1"/>
    <cellStyle name="40% - Accent2 10" xfId="564"/>
    <cellStyle name="40% - Accent2 2" xfId="131"/>
    <cellStyle name="40% - Accent2 2 2" xfId="211"/>
    <cellStyle name="40% - Accent2 2 2 2" xfId="394"/>
    <cellStyle name="40% - Accent2 2 3" xfId="502"/>
    <cellStyle name="40% - Accent2 2 4" xfId="323"/>
    <cellStyle name="40% - Accent2 3" xfId="154"/>
    <cellStyle name="40% - Accent2 3 2" xfId="225"/>
    <cellStyle name="40% - Accent2 3 2 2" xfId="408"/>
    <cellStyle name="40% - Accent2 3 3" xfId="503"/>
    <cellStyle name="40% - Accent2 3 4" xfId="337"/>
    <cellStyle name="40% - Accent2 4" xfId="168"/>
    <cellStyle name="40% - Accent2 4 2" xfId="239"/>
    <cellStyle name="40% - Accent2 4 2 2" xfId="422"/>
    <cellStyle name="40% - Accent2 4 3" xfId="504"/>
    <cellStyle name="40% - Accent2 4 4" xfId="351"/>
    <cellStyle name="40% - Accent2 5" xfId="182"/>
    <cellStyle name="40% - Accent2 5 2" xfId="253"/>
    <cellStyle name="40% - Accent2 5 2 2" xfId="436"/>
    <cellStyle name="40% - Accent2 5 3" xfId="505"/>
    <cellStyle name="40% - Accent2 5 4" xfId="365"/>
    <cellStyle name="40% - Accent2 6" xfId="196"/>
    <cellStyle name="40% - Accent2 6 2" xfId="506"/>
    <cellStyle name="40% - Accent2 6 3" xfId="379"/>
    <cellStyle name="40% - Accent2 7" xfId="269"/>
    <cellStyle name="40% - Accent2 8" xfId="308"/>
    <cellStyle name="40% - Accent2 8 2" xfId="508"/>
    <cellStyle name="40% - Accent2 8 3" xfId="507"/>
    <cellStyle name="40% - Accent2 9" xfId="509"/>
    <cellStyle name="40% - Accent3" xfId="65" builtinId="39" customBuiltin="1"/>
    <cellStyle name="40% - Accent3 10" xfId="566"/>
    <cellStyle name="40% - Accent3 2" xfId="135"/>
    <cellStyle name="40% - Accent3 2 2" xfId="213"/>
    <cellStyle name="40% - Accent3 2 2 2" xfId="396"/>
    <cellStyle name="40% - Accent3 2 3" xfId="510"/>
    <cellStyle name="40% - Accent3 2 4" xfId="325"/>
    <cellStyle name="40% - Accent3 3" xfId="156"/>
    <cellStyle name="40% - Accent3 3 2" xfId="227"/>
    <cellStyle name="40% - Accent3 3 2 2" xfId="410"/>
    <cellStyle name="40% - Accent3 3 3" xfId="511"/>
    <cellStyle name="40% - Accent3 3 4" xfId="339"/>
    <cellStyle name="40% - Accent3 4" xfId="170"/>
    <cellStyle name="40% - Accent3 4 2" xfId="241"/>
    <cellStyle name="40% - Accent3 4 2 2" xfId="424"/>
    <cellStyle name="40% - Accent3 4 3" xfId="512"/>
    <cellStyle name="40% - Accent3 4 4" xfId="353"/>
    <cellStyle name="40% - Accent3 5" xfId="184"/>
    <cellStyle name="40% - Accent3 5 2" xfId="255"/>
    <cellStyle name="40% - Accent3 5 2 2" xfId="438"/>
    <cellStyle name="40% - Accent3 5 3" xfId="513"/>
    <cellStyle name="40% - Accent3 5 4" xfId="367"/>
    <cellStyle name="40% - Accent3 6" xfId="198"/>
    <cellStyle name="40% - Accent3 6 2" xfId="514"/>
    <cellStyle name="40% - Accent3 6 3" xfId="381"/>
    <cellStyle name="40% - Accent3 7" xfId="270"/>
    <cellStyle name="40% - Accent3 8" xfId="310"/>
    <cellStyle name="40% - Accent3 8 2" xfId="516"/>
    <cellStyle name="40% - Accent3 8 3" xfId="515"/>
    <cellStyle name="40% - Accent3 9" xfId="517"/>
    <cellStyle name="40% - Accent4" xfId="69" builtinId="43" customBuiltin="1"/>
    <cellStyle name="40% - Accent4 10" xfId="568"/>
    <cellStyle name="40% - Accent4 2" xfId="139"/>
    <cellStyle name="40% - Accent4 2 2" xfId="215"/>
    <cellStyle name="40% - Accent4 2 2 2" xfId="398"/>
    <cellStyle name="40% - Accent4 2 3" xfId="518"/>
    <cellStyle name="40% - Accent4 2 4" xfId="327"/>
    <cellStyle name="40% - Accent4 3" xfId="158"/>
    <cellStyle name="40% - Accent4 3 2" xfId="229"/>
    <cellStyle name="40% - Accent4 3 2 2" xfId="412"/>
    <cellStyle name="40% - Accent4 3 3" xfId="519"/>
    <cellStyle name="40% - Accent4 3 4" xfId="341"/>
    <cellStyle name="40% - Accent4 4" xfId="172"/>
    <cellStyle name="40% - Accent4 4 2" xfId="243"/>
    <cellStyle name="40% - Accent4 4 2 2" xfId="426"/>
    <cellStyle name="40% - Accent4 4 3" xfId="520"/>
    <cellStyle name="40% - Accent4 4 4" xfId="355"/>
    <cellStyle name="40% - Accent4 5" xfId="186"/>
    <cellStyle name="40% - Accent4 5 2" xfId="257"/>
    <cellStyle name="40% - Accent4 5 2 2" xfId="440"/>
    <cellStyle name="40% - Accent4 5 3" xfId="521"/>
    <cellStyle name="40% - Accent4 5 4" xfId="369"/>
    <cellStyle name="40% - Accent4 6" xfId="200"/>
    <cellStyle name="40% - Accent4 6 2" xfId="522"/>
    <cellStyle name="40% - Accent4 6 3" xfId="383"/>
    <cellStyle name="40% - Accent4 7" xfId="271"/>
    <cellStyle name="40% - Accent4 8" xfId="312"/>
    <cellStyle name="40% - Accent4 8 2" xfId="524"/>
    <cellStyle name="40% - Accent4 8 3" xfId="523"/>
    <cellStyle name="40% - Accent4 9" xfId="525"/>
    <cellStyle name="40% - Accent5" xfId="73" builtinId="47" customBuiltin="1"/>
    <cellStyle name="40% - Accent5 10" xfId="570"/>
    <cellStyle name="40% - Accent5 2" xfId="143"/>
    <cellStyle name="40% - Accent5 2 2" xfId="217"/>
    <cellStyle name="40% - Accent5 2 2 2" xfId="400"/>
    <cellStyle name="40% - Accent5 2 3" xfId="526"/>
    <cellStyle name="40% - Accent5 2 4" xfId="329"/>
    <cellStyle name="40% - Accent5 3" xfId="160"/>
    <cellStyle name="40% - Accent5 3 2" xfId="231"/>
    <cellStyle name="40% - Accent5 3 2 2" xfId="414"/>
    <cellStyle name="40% - Accent5 3 3" xfId="527"/>
    <cellStyle name="40% - Accent5 3 4" xfId="343"/>
    <cellStyle name="40% - Accent5 4" xfId="174"/>
    <cellStyle name="40% - Accent5 4 2" xfId="245"/>
    <cellStyle name="40% - Accent5 4 2 2" xfId="428"/>
    <cellStyle name="40% - Accent5 4 3" xfId="528"/>
    <cellStyle name="40% - Accent5 4 4" xfId="357"/>
    <cellStyle name="40% - Accent5 5" xfId="188"/>
    <cellStyle name="40% - Accent5 5 2" xfId="259"/>
    <cellStyle name="40% - Accent5 5 2 2" xfId="442"/>
    <cellStyle name="40% - Accent5 5 3" xfId="529"/>
    <cellStyle name="40% - Accent5 5 4" xfId="371"/>
    <cellStyle name="40% - Accent5 6" xfId="202"/>
    <cellStyle name="40% - Accent5 6 2" xfId="530"/>
    <cellStyle name="40% - Accent5 6 3" xfId="385"/>
    <cellStyle name="40% - Accent5 7" xfId="272"/>
    <cellStyle name="40% - Accent5 8" xfId="314"/>
    <cellStyle name="40% - Accent5 8 2" xfId="532"/>
    <cellStyle name="40% - Accent5 8 3" xfId="531"/>
    <cellStyle name="40% - Accent5 9" xfId="533"/>
    <cellStyle name="40% - Accent6" xfId="77" builtinId="51" customBuiltin="1"/>
    <cellStyle name="40% - Accent6 10" xfId="572"/>
    <cellStyle name="40% - Accent6 2" xfId="147"/>
    <cellStyle name="40% - Accent6 2 2" xfId="219"/>
    <cellStyle name="40% - Accent6 2 2 2" xfId="402"/>
    <cellStyle name="40% - Accent6 2 3" xfId="534"/>
    <cellStyle name="40% - Accent6 2 4" xfId="331"/>
    <cellStyle name="40% - Accent6 3" xfId="162"/>
    <cellStyle name="40% - Accent6 3 2" xfId="233"/>
    <cellStyle name="40% - Accent6 3 2 2" xfId="416"/>
    <cellStyle name="40% - Accent6 3 3" xfId="535"/>
    <cellStyle name="40% - Accent6 3 4" xfId="345"/>
    <cellStyle name="40% - Accent6 4" xfId="176"/>
    <cellStyle name="40% - Accent6 4 2" xfId="247"/>
    <cellStyle name="40% - Accent6 4 2 2" xfId="430"/>
    <cellStyle name="40% - Accent6 4 3" xfId="536"/>
    <cellStyle name="40% - Accent6 4 4" xfId="359"/>
    <cellStyle name="40% - Accent6 5" xfId="190"/>
    <cellStyle name="40% - Accent6 5 2" xfId="261"/>
    <cellStyle name="40% - Accent6 5 2 2" xfId="444"/>
    <cellStyle name="40% - Accent6 5 3" xfId="537"/>
    <cellStyle name="40% - Accent6 5 4" xfId="373"/>
    <cellStyle name="40% - Accent6 6" xfId="204"/>
    <cellStyle name="40% - Accent6 6 2" xfId="538"/>
    <cellStyle name="40% - Accent6 6 3" xfId="387"/>
    <cellStyle name="40% - Accent6 7" xfId="273"/>
    <cellStyle name="40% - Accent6 8" xfId="316"/>
    <cellStyle name="40% - Accent6 8 2" xfId="540"/>
    <cellStyle name="40% - Accent6 8 3" xfId="539"/>
    <cellStyle name="40% - Accent6 9" xfId="541"/>
    <cellStyle name="60% - Accent1" xfId="58" builtinId="32" customBuiltin="1"/>
    <cellStyle name="60% - Accent1 2" xfId="128"/>
    <cellStyle name="60% - Accent1 3" xfId="274"/>
    <cellStyle name="60% - Accent2" xfId="62" builtinId="36" customBuiltin="1"/>
    <cellStyle name="60% - Accent2 2" xfId="132"/>
    <cellStyle name="60% - Accent2 3" xfId="275"/>
    <cellStyle name="60% - Accent3" xfId="66" builtinId="40" customBuiltin="1"/>
    <cellStyle name="60% - Accent3 2" xfId="136"/>
    <cellStyle name="60% - Accent3 3" xfId="276"/>
    <cellStyle name="60% - Accent4" xfId="70" builtinId="44" customBuiltin="1"/>
    <cellStyle name="60% - Accent4 2" xfId="140"/>
    <cellStyle name="60% - Accent4 3" xfId="277"/>
    <cellStyle name="60% - Accent5" xfId="74" builtinId="48" customBuiltin="1"/>
    <cellStyle name="60% - Accent5 2" xfId="144"/>
    <cellStyle name="60% - Accent5 3" xfId="278"/>
    <cellStyle name="60% - Accent6" xfId="78" builtinId="52" customBuiltin="1"/>
    <cellStyle name="60% - Accent6 2" xfId="148"/>
    <cellStyle name="60% - Accent6 3" xfId="279"/>
    <cellStyle name="Accent1" xfId="55" builtinId="29" customBuiltin="1"/>
    <cellStyle name="Accent1 2" xfId="125"/>
    <cellStyle name="Accent1 3" xfId="280"/>
    <cellStyle name="Accent2" xfId="59" builtinId="33" customBuiltin="1"/>
    <cellStyle name="Accent2 2" xfId="129"/>
    <cellStyle name="Accent2 3" xfId="281"/>
    <cellStyle name="Accent3" xfId="63" builtinId="37" customBuiltin="1"/>
    <cellStyle name="Accent3 2" xfId="133"/>
    <cellStyle name="Accent3 3" xfId="282"/>
    <cellStyle name="Accent4" xfId="67" builtinId="41" customBuiltin="1"/>
    <cellStyle name="Accent4 2" xfId="137"/>
    <cellStyle name="Accent4 3" xfId="283"/>
    <cellStyle name="Accent5" xfId="71" builtinId="45" customBuiltin="1"/>
    <cellStyle name="Accent5 2" xfId="141"/>
    <cellStyle name="Accent5 3" xfId="284"/>
    <cellStyle name="Accent6" xfId="75" builtinId="49" customBuiltin="1"/>
    <cellStyle name="Accent6 2" xfId="145"/>
    <cellStyle name="Accent6 3" xfId="285"/>
    <cellStyle name="Bad" xfId="45" builtinId="27" customBuiltin="1"/>
    <cellStyle name="Bad 2" xfId="114"/>
    <cellStyle name="Bad 3" xfId="286"/>
    <cellStyle name="Calculation" xfId="49" builtinId="22" customBuiltin="1"/>
    <cellStyle name="Calculation 2" xfId="118"/>
    <cellStyle name="Calculation 3" xfId="287"/>
    <cellStyle name="Check Cell" xfId="51" builtinId="23" customBuiltin="1"/>
    <cellStyle name="Check Cell 2" xfId="120"/>
    <cellStyle name="Check Cell 3" xfId="288"/>
    <cellStyle name="Comma" xfId="30"/>
    <cellStyle name="Comma 2" xfId="31"/>
    <cellStyle name="Comma 2 2" xfId="33"/>
    <cellStyle name="Comma 2 3" xfId="34"/>
    <cellStyle name="Comma 2 4" xfId="80"/>
    <cellStyle name="Comma 3" xfId="35"/>
    <cellStyle name="Comma 4" xfId="81"/>
    <cellStyle name="Comma 5" xfId="82"/>
    <cellStyle name="Comma 6" xfId="100"/>
    <cellStyle name="CommaSimple" xfId="8"/>
    <cellStyle name="Currency Simple" xfId="9"/>
    <cellStyle name="Explanatory Text" xfId="53" builtinId="53" customBuiltin="1"/>
    <cellStyle name="Explanatory Text 2" xfId="123"/>
    <cellStyle name="Explanatory Text 3" xfId="289"/>
    <cellStyle name="Good" xfId="44" builtinId="26" customBuiltin="1"/>
    <cellStyle name="Good 2" xfId="113"/>
    <cellStyle name="Good 3" xfId="290"/>
    <cellStyle name="Heading 1" xfId="40" builtinId="16" customBuiltin="1"/>
    <cellStyle name="Heading 1 2" xfId="109"/>
    <cellStyle name="Heading 1 3" xfId="291"/>
    <cellStyle name="Heading 2" xfId="41" builtinId="17" customBuiltin="1"/>
    <cellStyle name="Heading 2 2" xfId="110"/>
    <cellStyle name="Heading 2 3" xfId="292"/>
    <cellStyle name="Heading 3" xfId="42" builtinId="18" customBuiltin="1"/>
    <cellStyle name="Heading 3 2" xfId="111"/>
    <cellStyle name="Heading 3 3" xfId="293"/>
    <cellStyle name="Heading 4" xfId="43" builtinId="19" customBuiltin="1"/>
    <cellStyle name="Heading 4 2" xfId="112"/>
    <cellStyle name="Heading 4 3" xfId="294"/>
    <cellStyle name="Hyperlink" xfId="38" builtinId="8"/>
    <cellStyle name="Hyperlink 2" xfId="21"/>
    <cellStyle name="Hyperlink 2 2" xfId="102"/>
    <cellStyle name="Hyperlink 3" xfId="25"/>
    <cellStyle name="Hyperlink 4" xfId="101"/>
    <cellStyle name="Input" xfId="47" builtinId="20" customBuiltin="1"/>
    <cellStyle name="Input 2" xfId="116"/>
    <cellStyle name="Input 3" xfId="295"/>
    <cellStyle name="Linked Cell" xfId="50" builtinId="24" customBuiltin="1"/>
    <cellStyle name="Linked Cell 2" xfId="119"/>
    <cellStyle name="Linked Cell 3" xfId="296"/>
    <cellStyle name="Neutral" xfId="46" builtinId="28" customBuiltin="1"/>
    <cellStyle name="Neutral 2" xfId="115"/>
    <cellStyle name="Neutral 3" xfId="297"/>
    <cellStyle name="Normal" xfId="0" builtinId="0"/>
    <cellStyle name="Normal 10" xfId="83"/>
    <cellStyle name="Normal 11" xfId="108"/>
    <cellStyle name="Normal 11 2" xfId="206"/>
    <cellStyle name="Normal 11 2 2" xfId="389"/>
    <cellStyle name="Normal 11 3" xfId="542"/>
    <cellStyle name="Normal 11 4" xfId="318"/>
    <cellStyle name="Normal 12" xfId="149"/>
    <cellStyle name="Normal 12 2" xfId="220"/>
    <cellStyle name="Normal 12 2 2" xfId="403"/>
    <cellStyle name="Normal 12 3" xfId="543"/>
    <cellStyle name="Normal 12 4" xfId="332"/>
    <cellStyle name="Normal 13" xfId="163"/>
    <cellStyle name="Normal 13 2" xfId="234"/>
    <cellStyle name="Normal 13 2 2" xfId="417"/>
    <cellStyle name="Normal 13 3" xfId="544"/>
    <cellStyle name="Normal 13 4" xfId="346"/>
    <cellStyle name="Normal 14" xfId="177"/>
    <cellStyle name="Normal 14 2" xfId="248"/>
    <cellStyle name="Normal 14 2 2" xfId="431"/>
    <cellStyle name="Normal 14 3" xfId="545"/>
    <cellStyle name="Normal 14 4" xfId="360"/>
    <cellStyle name="Normal 15" xfId="191"/>
    <cellStyle name="Normal 15 2" xfId="546"/>
    <cellStyle name="Normal 15 3" xfId="374"/>
    <cellStyle name="Normal 16" xfId="298"/>
    <cellStyle name="Normal 17" xfId="303"/>
    <cellStyle name="Normal 17 2" xfId="547"/>
    <cellStyle name="Normal 17 3" xfId="445"/>
    <cellStyle name="Normal 18" xfId="548"/>
    <cellStyle name="Normal 19" xfId="549"/>
    <cellStyle name="Normal 2" xfId="4"/>
    <cellStyle name="Normal 2 2" xfId="10"/>
    <cellStyle name="Normal 2 3" xfId="36"/>
    <cellStyle name="Normal 2 4" xfId="84"/>
    <cellStyle name="Normal 2_AEDG50_HotelSmall_Inputs" xfId="37"/>
    <cellStyle name="Normal 20" xfId="559"/>
    <cellStyle name="Normal 21" xfId="573"/>
    <cellStyle name="Normal 265" xfId="1"/>
    <cellStyle name="Normal 265 2" xfId="85"/>
    <cellStyle name="Normal 266" xfId="2"/>
    <cellStyle name="Normal 266 2" xfId="86"/>
    <cellStyle name="Normal 3" xfId="11"/>
    <cellStyle name="Normal 3 2" xfId="27"/>
    <cellStyle name="Normal 3 2 2" xfId="93"/>
    <cellStyle name="Normal 3 3" xfId="87"/>
    <cellStyle name="Normal 3 3 2" xfId="96"/>
    <cellStyle name="Normal 3 3 3" xfId="90"/>
    <cellStyle name="Normal 3 4" xfId="91"/>
    <cellStyle name="Normal 4" xfId="18"/>
    <cellStyle name="Normal 4 2" xfId="20"/>
    <cellStyle name="Normal 4 3" xfId="103"/>
    <cellStyle name="Normal 5" xfId="23"/>
    <cellStyle name="Normal 5 2" xfId="29"/>
    <cellStyle name="Normal 5 2 2" xfId="94"/>
    <cellStyle name="Normal 6" xfId="19"/>
    <cellStyle name="Normal 6 2" xfId="104"/>
    <cellStyle name="Normal 7" xfId="79"/>
    <cellStyle name="Normal 8" xfId="97"/>
    <cellStyle name="Normal 8 2" xfId="105"/>
    <cellStyle name="Normal 9" xfId="107"/>
    <cellStyle name="Normal 9 2" xfId="205"/>
    <cellStyle name="Normal 9 2 2" xfId="388"/>
    <cellStyle name="Normal 9 3" xfId="88"/>
    <cellStyle name="Normal 9 4" xfId="550"/>
    <cellStyle name="Normal 9 5" xfId="317"/>
    <cellStyle name="Normal_Prototype_Scorecard-LgOffice-2008-03-13" xfId="3"/>
    <cellStyle name="Note" xfId="99" builtinId="10" customBuiltin="1"/>
    <cellStyle name="Note 10" xfId="551"/>
    <cellStyle name="Note 11" xfId="560"/>
    <cellStyle name="Note 2" xfId="32"/>
    <cellStyle name="Note 3" xfId="122"/>
    <cellStyle name="Note 3 2" xfId="207"/>
    <cellStyle name="Note 3 2 2" xfId="390"/>
    <cellStyle name="Note 3 3" xfId="552"/>
    <cellStyle name="Note 3 4" xfId="319"/>
    <cellStyle name="Note 4" xfId="150"/>
    <cellStyle name="Note 4 2" xfId="221"/>
    <cellStyle name="Note 4 2 2" xfId="404"/>
    <cellStyle name="Note 4 3" xfId="553"/>
    <cellStyle name="Note 4 4" xfId="333"/>
    <cellStyle name="Note 5" xfId="164"/>
    <cellStyle name="Note 5 2" xfId="235"/>
    <cellStyle name="Note 5 2 2" xfId="418"/>
    <cellStyle name="Note 5 3" xfId="554"/>
    <cellStyle name="Note 5 4" xfId="347"/>
    <cellStyle name="Note 6" xfId="178"/>
    <cellStyle name="Note 6 2" xfId="249"/>
    <cellStyle name="Note 6 2 2" xfId="432"/>
    <cellStyle name="Note 6 3" xfId="555"/>
    <cellStyle name="Note 6 4" xfId="361"/>
    <cellStyle name="Note 7" xfId="192"/>
    <cellStyle name="Note 7 2" xfId="556"/>
    <cellStyle name="Note 7 3" xfId="375"/>
    <cellStyle name="Note 8" xfId="299"/>
    <cellStyle name="Note 9" xfId="304"/>
    <cellStyle name="Note 9 2" xfId="558"/>
    <cellStyle name="Note 9 3" xfId="557"/>
    <cellStyle name="NumColmHd" xfId="12"/>
    <cellStyle name="Output" xfId="48" builtinId="21" customBuiltin="1"/>
    <cellStyle name="Output 2" xfId="117"/>
    <cellStyle name="Output 3" xfId="300"/>
    <cellStyle name="Percent 2" xfId="5"/>
    <cellStyle name="Percent 2 2" xfId="13"/>
    <cellStyle name="Percent 2 3" xfId="14"/>
    <cellStyle name="Percent 3" xfId="15"/>
    <cellStyle name="Percent 4" xfId="16"/>
    <cellStyle name="Percent 4 2" xfId="28"/>
    <cellStyle name="Percent 5" xfId="26"/>
    <cellStyle name="Percent 6" xfId="24"/>
    <cellStyle name="Percent 6 2" xfId="92"/>
    <cellStyle name="Percent 7" xfId="89"/>
    <cellStyle name="Percent 7 2" xfId="95"/>
    <cellStyle name="Percent 8" xfId="98"/>
    <cellStyle name="Percent 8 2" xfId="106"/>
    <cellStyle name="RowLabel" xfId="17"/>
    <cellStyle name="Style 1" xfId="22"/>
    <cellStyle name="Title" xfId="39" builtinId="15" customBuiltin="1"/>
    <cellStyle name="Total" xfId="54" builtinId="25" customBuiltin="1"/>
    <cellStyle name="Total 2" xfId="124"/>
    <cellStyle name="Total 3" xfId="301"/>
    <cellStyle name="Warning Text" xfId="52" builtinId="11" customBuiltin="1"/>
    <cellStyle name="Warning Text 2" xfId="121"/>
    <cellStyle name="Warning Text 3" xfId="302"/>
  </cellStyles>
  <dxfs count="46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jp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6</xdr:row>
      <xdr:rowOff>47625</xdr:rowOff>
    </xdr:from>
    <xdr:to>
      <xdr:col>1</xdr:col>
      <xdr:colOff>2276475</xdr:colOff>
      <xdr:row>6</xdr:row>
      <xdr:rowOff>1067606</xdr:rowOff>
    </xdr:to>
    <xdr:pic>
      <xdr:nvPicPr>
        <xdr:cNvPr id="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45" t="18146" r="5794" b="11290"/>
        <a:stretch>
          <a:fillRect/>
        </a:stretch>
      </xdr:blipFill>
      <xdr:spPr bwMode="auto">
        <a:xfrm>
          <a:off x="5162550" y="1219200"/>
          <a:ext cx="1962150" cy="1019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590551</xdr:colOff>
      <xdr:row>14</xdr:row>
      <xdr:rowOff>19052</xdr:rowOff>
    </xdr:from>
    <xdr:to>
      <xdr:col>1</xdr:col>
      <xdr:colOff>1790701</xdr:colOff>
      <xdr:row>15</xdr:row>
      <xdr:rowOff>411</xdr:rowOff>
    </xdr:to>
    <xdr:pic>
      <xdr:nvPicPr>
        <xdr:cNvPr id="5" name="Picture 2" descr="medoffice-pla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6" y="5534027"/>
          <a:ext cx="1200150" cy="78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514351</xdr:colOff>
      <xdr:row>6</xdr:row>
      <xdr:rowOff>9525</xdr:rowOff>
    </xdr:from>
    <xdr:to>
      <xdr:col>2</xdr:col>
      <xdr:colOff>1911722</xdr:colOff>
      <xdr:row>6</xdr:row>
      <xdr:rowOff>1089099</xdr:rowOff>
    </xdr:to>
    <xdr:pic>
      <xdr:nvPicPr>
        <xdr:cNvPr id="6" name="Picture 5" descr="largeoffice_whole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61" t="17731" r="16080" b="14087"/>
        <a:stretch>
          <a:fillRect/>
        </a:stretch>
      </xdr:blipFill>
      <xdr:spPr bwMode="auto">
        <a:xfrm>
          <a:off x="7943851" y="1181100"/>
          <a:ext cx="1397371" cy="107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14</xdr:row>
      <xdr:rowOff>19050</xdr:rowOff>
    </xdr:from>
    <xdr:to>
      <xdr:col>2</xdr:col>
      <xdr:colOff>1657350</xdr:colOff>
      <xdr:row>14</xdr:row>
      <xdr:rowOff>791718</xdr:rowOff>
    </xdr:to>
    <xdr:pic>
      <xdr:nvPicPr>
        <xdr:cNvPr id="7" name="Picture 4" descr="largeoffice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97" t="31294" r="31975" b="31177"/>
        <a:stretch>
          <a:fillRect/>
        </a:stretch>
      </xdr:blipFill>
      <xdr:spPr bwMode="auto">
        <a:xfrm>
          <a:off x="7972425" y="5534025"/>
          <a:ext cx="1114425" cy="772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352426</xdr:colOff>
      <xdr:row>14</xdr:row>
      <xdr:rowOff>9525</xdr:rowOff>
    </xdr:from>
    <xdr:to>
      <xdr:col>3</xdr:col>
      <xdr:colOff>1742088</xdr:colOff>
      <xdr:row>15</xdr:row>
      <xdr:rowOff>9525</xdr:rowOff>
    </xdr:to>
    <xdr:grpSp>
      <xdr:nvGrpSpPr>
        <xdr:cNvPr id="8" name="Group 23"/>
        <xdr:cNvGrpSpPr>
          <a:grpSpLocks/>
        </xdr:cNvGrpSpPr>
      </xdr:nvGrpSpPr>
      <xdr:grpSpPr bwMode="auto">
        <a:xfrm>
          <a:off x="8151020" y="5617369"/>
          <a:ext cx="1389662" cy="809625"/>
          <a:chOff x="9" y="370"/>
          <a:chExt cx="638" cy="512"/>
        </a:xfrm>
      </xdr:grpSpPr>
      <xdr:pic>
        <xdr:nvPicPr>
          <xdr:cNvPr id="9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" name="Text Box 18"/>
          <xdr:cNvSpPr txBox="1">
            <a:spLocks noChangeArrowheads="1"/>
          </xdr:cNvSpPr>
        </xdr:nvSpPr>
        <xdr:spPr bwMode="auto">
          <a:xfrm>
            <a:off x="188" y="376"/>
            <a:ext cx="240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1" name="Text Box 19"/>
          <xdr:cNvSpPr txBox="1">
            <a:spLocks noChangeArrowheads="1"/>
          </xdr:cNvSpPr>
        </xdr:nvSpPr>
        <xdr:spPr bwMode="auto">
          <a:xfrm>
            <a:off x="185" y="579"/>
            <a:ext cx="228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2" name="Text Box 20"/>
          <xdr:cNvSpPr txBox="1">
            <a:spLocks noChangeArrowheads="1"/>
          </xdr:cNvSpPr>
        </xdr:nvSpPr>
        <xdr:spPr bwMode="auto">
          <a:xfrm>
            <a:off x="190" y="802"/>
            <a:ext cx="232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3" name="Text Box 21"/>
          <xdr:cNvSpPr txBox="1">
            <a:spLocks noChangeArrowheads="1"/>
          </xdr:cNvSpPr>
        </xdr:nvSpPr>
        <xdr:spPr bwMode="auto">
          <a:xfrm>
            <a:off x="26" y="744"/>
            <a:ext cx="268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4" name="Text Box 22"/>
          <xdr:cNvSpPr txBox="1">
            <a:spLocks noChangeArrowheads="1"/>
          </xdr:cNvSpPr>
        </xdr:nvSpPr>
        <xdr:spPr bwMode="auto">
          <a:xfrm>
            <a:off x="353" y="744"/>
            <a:ext cx="238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  <xdr:twoCellAnchor editAs="oneCell">
    <xdr:from>
      <xdr:col>3</xdr:col>
      <xdr:colOff>26194</xdr:colOff>
      <xdr:row>6</xdr:row>
      <xdr:rowOff>85725</xdr:rowOff>
    </xdr:from>
    <xdr:to>
      <xdr:col>3</xdr:col>
      <xdr:colOff>2543752</xdr:colOff>
      <xdr:row>6</xdr:row>
      <xdr:rowOff>1030818</xdr:rowOff>
    </xdr:to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38" b="31480"/>
        <a:stretch>
          <a:fillRect/>
        </a:stretch>
      </xdr:blipFill>
      <xdr:spPr bwMode="auto">
        <a:xfrm>
          <a:off x="7824788" y="1228725"/>
          <a:ext cx="2517558" cy="945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0</xdr:rowOff>
    </xdr:from>
    <xdr:to>
      <xdr:col>8</xdr:col>
      <xdr:colOff>57150</xdr:colOff>
      <xdr:row>111</xdr:row>
      <xdr:rowOff>187619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564225"/>
          <a:ext cx="10058400" cy="3235619"/>
        </a:xfrm>
        <a:prstGeom prst="rect">
          <a:avLst/>
        </a:prstGeom>
      </xdr:spPr>
    </xdr:pic>
    <xdr:clientData/>
  </xdr:twoCellAnchor>
  <xdr:twoCellAnchor editAs="oneCell">
    <xdr:from>
      <xdr:col>27</xdr:col>
      <xdr:colOff>15875</xdr:colOff>
      <xdr:row>39</xdr:row>
      <xdr:rowOff>142874</xdr:rowOff>
    </xdr:from>
    <xdr:to>
      <xdr:col>44</xdr:col>
      <xdr:colOff>238125</xdr:colOff>
      <xdr:row>82</xdr:row>
      <xdr:rowOff>63500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315" t="11372" r="18618" b="3580"/>
        <a:stretch/>
      </xdr:blipFill>
      <xdr:spPr>
        <a:xfrm>
          <a:off x="27432000" y="7985124"/>
          <a:ext cx="10477500" cy="819150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36</xdr:row>
      <xdr:rowOff>190499</xdr:rowOff>
    </xdr:from>
    <xdr:to>
      <xdr:col>21</xdr:col>
      <xdr:colOff>95250</xdr:colOff>
      <xdr:row>76</xdr:row>
      <xdr:rowOff>129020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0" y="7461249"/>
          <a:ext cx="9667875" cy="75585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9</xdr:col>
      <xdr:colOff>371593</xdr:colOff>
      <xdr:row>76</xdr:row>
      <xdr:rowOff>31750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7270750"/>
          <a:ext cx="9944218" cy="7651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chitran\Desktop\Ref.%20Method\WorkBook_1302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rge Office"/>
      <sheetName val="Medium Office"/>
      <sheetName val="Small Office"/>
      <sheetName val="QSRestaurant"/>
      <sheetName val="StandAloneRetail"/>
      <sheetName val="Warehouse"/>
      <sheetName val="Strip Mall"/>
    </sheetNames>
    <sheetDataSet>
      <sheetData sheetId="0">
        <row r="3">
          <cell r="B3">
            <v>9.2903040000000006E-2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06"/>
  <sheetViews>
    <sheetView showGridLines="0" zoomScale="80" zoomScaleNormal="80" workbookViewId="0">
      <pane xSplit="1" ySplit="2" topLeftCell="B3" activePane="bottomRight" state="frozenSplit"/>
      <selection pane="topRight" activeCell="K1" sqref="K1"/>
      <selection pane="bottomLeft" activeCell="A121" sqref="A121"/>
      <selection pane="bottomRight" activeCell="D10" sqref="D10"/>
    </sheetView>
  </sheetViews>
  <sheetFormatPr defaultColWidth="9.140625" defaultRowHeight="15" x14ac:dyDescent="0.25"/>
  <cols>
    <col min="1" max="1" width="39.140625" style="3" customWidth="1"/>
    <col min="2" max="2" width="39.140625" style="48" customWidth="1"/>
    <col min="3" max="3" width="38.7109375" style="268" customWidth="1"/>
    <col min="4" max="4" width="38.7109375" style="48" customWidth="1"/>
    <col min="5" max="16384" width="9.140625" style="1"/>
  </cols>
  <sheetData>
    <row r="1" spans="1:4" ht="15" hidden="1" customHeight="1" x14ac:dyDescent="0.25">
      <c r="A1" s="7" t="s">
        <v>0</v>
      </c>
      <c r="B1" s="8" t="s">
        <v>1</v>
      </c>
      <c r="C1" s="267" t="s">
        <v>2</v>
      </c>
      <c r="D1" s="8" t="s">
        <v>3</v>
      </c>
    </row>
    <row r="2" spans="1:4" s="66" customFormat="1" ht="32.25" customHeight="1" x14ac:dyDescent="0.2">
      <c r="A2" s="56" t="s">
        <v>4</v>
      </c>
      <c r="B2" s="356" t="s">
        <v>478</v>
      </c>
      <c r="C2" s="357" t="s">
        <v>479</v>
      </c>
      <c r="D2" s="358" t="s">
        <v>480</v>
      </c>
    </row>
    <row r="3" spans="1:4" s="100" customFormat="1" ht="12.75" x14ac:dyDescent="0.2">
      <c r="A3" s="8" t="s">
        <v>5</v>
      </c>
      <c r="B3" s="9" t="s">
        <v>6</v>
      </c>
      <c r="C3" s="277" t="s">
        <v>6</v>
      </c>
      <c r="D3" s="9" t="s">
        <v>6</v>
      </c>
    </row>
    <row r="4" spans="1:4" s="51" customFormat="1" ht="14.25" customHeight="1" x14ac:dyDescent="0.2">
      <c r="A4" s="12" t="s">
        <v>7</v>
      </c>
      <c r="B4" s="340" t="s">
        <v>423</v>
      </c>
      <c r="C4" s="340" t="s">
        <v>424</v>
      </c>
      <c r="D4" s="340" t="s">
        <v>425</v>
      </c>
    </row>
    <row r="5" spans="1:4" s="100" customFormat="1" ht="12.75" customHeight="1" x14ac:dyDescent="0.2">
      <c r="A5" s="8" t="s">
        <v>8</v>
      </c>
      <c r="B5" s="9" t="s">
        <v>9</v>
      </c>
      <c r="C5" s="277" t="s">
        <v>9</v>
      </c>
      <c r="D5" s="9" t="s">
        <v>9</v>
      </c>
    </row>
    <row r="6" spans="1:4" s="100" customFormat="1" ht="18" customHeight="1" x14ac:dyDescent="0.2">
      <c r="A6" s="10" t="s">
        <v>10</v>
      </c>
      <c r="B6" s="11" t="s">
        <v>11</v>
      </c>
      <c r="C6" s="170" t="s">
        <v>12</v>
      </c>
      <c r="D6" s="8" t="s">
        <v>13</v>
      </c>
    </row>
    <row r="7" spans="1:4" s="100" customFormat="1" ht="87" customHeight="1" x14ac:dyDescent="0.2">
      <c r="A7" s="13" t="s">
        <v>14</v>
      </c>
      <c r="B7" s="8"/>
      <c r="C7" s="12"/>
      <c r="D7" s="8"/>
    </row>
    <row r="8" spans="1:4" s="100" customFormat="1" ht="12.75" customHeight="1" x14ac:dyDescent="0.2">
      <c r="A8" s="13" t="s">
        <v>15</v>
      </c>
      <c r="B8" s="8">
        <v>1.5</v>
      </c>
      <c r="C8" s="12">
        <v>1.5</v>
      </c>
      <c r="D8" s="8">
        <v>1.28</v>
      </c>
    </row>
    <row r="9" spans="1:4" s="100" customFormat="1" ht="12.75" customHeight="1" x14ac:dyDescent="0.2">
      <c r="A9" s="13" t="s">
        <v>16</v>
      </c>
      <c r="B9" s="8">
        <v>3</v>
      </c>
      <c r="C9" s="12" t="s">
        <v>288</v>
      </c>
      <c r="D9" s="8">
        <v>1</v>
      </c>
    </row>
    <row r="10" spans="1:4" s="3" customFormat="1" ht="64.5" customHeight="1" x14ac:dyDescent="0.2">
      <c r="A10" s="13" t="s">
        <v>17</v>
      </c>
      <c r="B10" s="6" t="s">
        <v>18</v>
      </c>
      <c r="C10" s="170" t="s">
        <v>19</v>
      </c>
      <c r="D10" s="6" t="s">
        <v>20</v>
      </c>
    </row>
    <row r="11" spans="1:4" s="48" customFormat="1" ht="29.25" customHeight="1" x14ac:dyDescent="0.25">
      <c r="A11" s="14" t="s">
        <v>21</v>
      </c>
      <c r="B11" s="14" t="s">
        <v>22</v>
      </c>
      <c r="C11" s="13" t="s">
        <v>22</v>
      </c>
      <c r="D11" s="6" t="s">
        <v>23</v>
      </c>
    </row>
    <row r="12" spans="1:4" s="100" customFormat="1" ht="12.75" customHeight="1" x14ac:dyDescent="0.2">
      <c r="A12" s="13" t="s">
        <v>24</v>
      </c>
      <c r="B12" s="8" t="s">
        <v>25</v>
      </c>
      <c r="C12" s="12" t="s">
        <v>25</v>
      </c>
      <c r="D12" s="8" t="s">
        <v>25</v>
      </c>
    </row>
    <row r="13" spans="1:4" s="100" customFormat="1" ht="12.75" customHeight="1" x14ac:dyDescent="0.2">
      <c r="A13" s="13" t="s">
        <v>26</v>
      </c>
      <c r="B13" s="8" t="s">
        <v>27</v>
      </c>
      <c r="C13" s="12" t="s">
        <v>27</v>
      </c>
      <c r="D13" s="8" t="s">
        <v>27</v>
      </c>
    </row>
    <row r="14" spans="1:4" s="100" customFormat="1" ht="117.75" customHeight="1" x14ac:dyDescent="0.2">
      <c r="A14" s="446" t="s">
        <v>28</v>
      </c>
      <c r="B14" s="6" t="s">
        <v>29</v>
      </c>
      <c r="C14" s="170" t="s">
        <v>30</v>
      </c>
      <c r="D14" s="98" t="s">
        <v>189</v>
      </c>
    </row>
    <row r="15" spans="1:4" s="100" customFormat="1" ht="63.75" customHeight="1" x14ac:dyDescent="0.2">
      <c r="A15" s="447"/>
      <c r="B15" s="8"/>
      <c r="C15" s="12"/>
      <c r="D15" s="8"/>
    </row>
    <row r="16" spans="1:4" s="100" customFormat="1" ht="15" customHeight="1" x14ac:dyDescent="0.2">
      <c r="A16" s="15" t="s">
        <v>31</v>
      </c>
      <c r="B16" s="8">
        <v>13</v>
      </c>
      <c r="C16" s="12" t="s">
        <v>300</v>
      </c>
      <c r="D16" s="8">
        <v>20</v>
      </c>
    </row>
    <row r="17" spans="1:4" s="151" customFormat="1" ht="25.5" x14ac:dyDescent="0.25">
      <c r="A17" s="16" t="s">
        <v>33</v>
      </c>
      <c r="B17" s="6" t="s">
        <v>34</v>
      </c>
      <c r="C17" s="12">
        <v>9</v>
      </c>
      <c r="D17" s="6" t="s">
        <v>191</v>
      </c>
    </row>
    <row r="18" spans="1:4" s="85" customFormat="1" ht="42" customHeight="1" x14ac:dyDescent="0.25">
      <c r="A18" s="16" t="s">
        <v>35</v>
      </c>
      <c r="B18" s="6" t="s">
        <v>36</v>
      </c>
      <c r="C18" s="12" t="s">
        <v>37</v>
      </c>
      <c r="D18" s="6" t="s">
        <v>164</v>
      </c>
    </row>
    <row r="19" spans="1:4" s="100" customFormat="1" ht="12.75" customHeight="1" x14ac:dyDescent="0.2">
      <c r="A19" s="18" t="s">
        <v>38</v>
      </c>
      <c r="B19" s="7"/>
      <c r="C19" s="278"/>
      <c r="D19" s="7"/>
    </row>
    <row r="20" spans="1:4" s="100" customFormat="1" ht="19.5" customHeight="1" x14ac:dyDescent="0.2">
      <c r="A20" s="19" t="s">
        <v>39</v>
      </c>
      <c r="B20" s="5" t="s">
        <v>365</v>
      </c>
      <c r="C20" s="167" t="s">
        <v>365</v>
      </c>
      <c r="D20" s="5" t="s">
        <v>365</v>
      </c>
    </row>
    <row r="21" spans="1:4" s="100" customFormat="1" ht="21" customHeight="1" x14ac:dyDescent="0.2">
      <c r="A21" s="19" t="s">
        <v>138</v>
      </c>
      <c r="B21" s="69" t="s">
        <v>468</v>
      </c>
      <c r="C21" s="69" t="s">
        <v>468</v>
      </c>
      <c r="D21" s="69" t="s">
        <v>468</v>
      </c>
    </row>
    <row r="22" spans="1:4" s="100" customFormat="1" ht="21" customHeight="1" x14ac:dyDescent="0.2">
      <c r="A22" s="19"/>
      <c r="B22" s="69"/>
      <c r="C22" s="69" t="s">
        <v>399</v>
      </c>
      <c r="D22" s="69"/>
    </row>
    <row r="23" spans="1:4" s="100" customFormat="1" ht="34.5" customHeight="1" x14ac:dyDescent="0.2">
      <c r="A23" s="20" t="s">
        <v>40</v>
      </c>
      <c r="B23" s="5">
        <v>6.2E-2</v>
      </c>
      <c r="C23" s="279" t="s">
        <v>400</v>
      </c>
      <c r="D23" s="5">
        <v>6.2E-2</v>
      </c>
    </row>
    <row r="24" spans="1:4" s="100" customFormat="1" ht="15" hidden="1" customHeight="1" x14ac:dyDescent="0.2">
      <c r="A24" s="20" t="s">
        <v>41</v>
      </c>
      <c r="B24" s="5" t="s">
        <v>42</v>
      </c>
      <c r="C24" s="167" t="s">
        <v>42</v>
      </c>
      <c r="D24" s="5" t="s">
        <v>42</v>
      </c>
    </row>
    <row r="25" spans="1:4" s="100" customFormat="1" ht="15" hidden="1" customHeight="1" x14ac:dyDescent="0.2">
      <c r="A25" s="21" t="s">
        <v>43</v>
      </c>
      <c r="B25" s="4" t="s">
        <v>44</v>
      </c>
      <c r="C25" s="280" t="s">
        <v>44</v>
      </c>
      <c r="D25" s="4" t="s">
        <v>44</v>
      </c>
    </row>
    <row r="26" spans="1:4" s="100" customFormat="1" ht="12.75" customHeight="1" x14ac:dyDescent="0.2">
      <c r="A26" s="22" t="s">
        <v>45</v>
      </c>
      <c r="B26" s="22"/>
      <c r="C26" s="22"/>
      <c r="D26" s="22"/>
    </row>
    <row r="27" spans="1:4" s="100" customFormat="1" ht="12.75" x14ac:dyDescent="0.2">
      <c r="A27" s="19" t="s">
        <v>39</v>
      </c>
      <c r="B27" s="19" t="s">
        <v>45</v>
      </c>
      <c r="C27" s="309" t="s">
        <v>45</v>
      </c>
      <c r="D27" s="19" t="s">
        <v>45</v>
      </c>
    </row>
    <row r="28" spans="1:4" s="100" customFormat="1" ht="12.75" x14ac:dyDescent="0.2">
      <c r="A28" s="19" t="s">
        <v>138</v>
      </c>
      <c r="B28" s="69" t="s">
        <v>380</v>
      </c>
      <c r="C28" s="69" t="s">
        <v>380</v>
      </c>
      <c r="D28" s="70" t="s">
        <v>394</v>
      </c>
    </row>
    <row r="29" spans="1:4" s="100" customFormat="1" x14ac:dyDescent="0.2">
      <c r="A29" s="19" t="s">
        <v>410</v>
      </c>
      <c r="B29" s="5">
        <v>3.4000000000000002E-2</v>
      </c>
      <c r="C29" s="5">
        <v>3.4000000000000002E-2</v>
      </c>
      <c r="D29" s="5">
        <v>3.4000000000000002E-2</v>
      </c>
    </row>
    <row r="30" spans="1:4" s="100" customFormat="1" ht="38.25" customHeight="1" x14ac:dyDescent="0.2">
      <c r="A30" s="19" t="s">
        <v>267</v>
      </c>
      <c r="B30" s="169" t="s">
        <v>395</v>
      </c>
      <c r="C30" s="169" t="s">
        <v>395</v>
      </c>
      <c r="D30" s="169" t="s">
        <v>395</v>
      </c>
    </row>
    <row r="31" spans="1:4" s="100" customFormat="1" ht="28.5" customHeight="1" x14ac:dyDescent="0.2">
      <c r="A31" s="25" t="s">
        <v>43</v>
      </c>
      <c r="B31" s="26" t="s">
        <v>46</v>
      </c>
      <c r="C31" s="313" t="s">
        <v>46</v>
      </c>
      <c r="D31" s="26" t="s">
        <v>46</v>
      </c>
    </row>
    <row r="32" spans="1:4" s="100" customFormat="1" ht="12.75" customHeight="1" x14ac:dyDescent="0.2">
      <c r="A32" s="22" t="s">
        <v>47</v>
      </c>
      <c r="B32" s="61"/>
      <c r="C32" s="281"/>
      <c r="D32" s="61"/>
    </row>
    <row r="33" spans="1:4" s="100" customFormat="1" ht="31.5" customHeight="1" x14ac:dyDescent="0.2">
      <c r="A33" s="19" t="s">
        <v>48</v>
      </c>
      <c r="B33" s="19" t="s">
        <v>147</v>
      </c>
      <c r="C33" s="19" t="s">
        <v>147</v>
      </c>
      <c r="D33" s="19" t="s">
        <v>147</v>
      </c>
    </row>
    <row r="34" spans="1:4" s="85" customFormat="1" x14ac:dyDescent="0.25">
      <c r="A34" s="37" t="s">
        <v>49</v>
      </c>
      <c r="B34" s="78">
        <v>0.36</v>
      </c>
      <c r="C34" s="78">
        <v>0.36</v>
      </c>
      <c r="D34" s="78">
        <v>0.36</v>
      </c>
    </row>
    <row r="35" spans="1:4" s="100" customFormat="1" ht="12.75" customHeight="1" x14ac:dyDescent="0.2">
      <c r="A35" s="19" t="s">
        <v>53</v>
      </c>
      <c r="B35" s="23">
        <v>0.25</v>
      </c>
      <c r="C35" s="23">
        <v>0.25</v>
      </c>
      <c r="D35" s="23">
        <v>0.25</v>
      </c>
    </row>
    <row r="36" spans="1:4" s="100" customFormat="1" ht="12.75" customHeight="1" x14ac:dyDescent="0.2">
      <c r="A36" s="19" t="s">
        <v>50</v>
      </c>
      <c r="B36" s="23">
        <v>0.42</v>
      </c>
      <c r="C36" s="23">
        <v>0.42</v>
      </c>
      <c r="D36" s="23">
        <v>0.42</v>
      </c>
    </row>
    <row r="37" spans="1:4" s="100" customFormat="1" ht="12.75" customHeight="1" x14ac:dyDescent="0.2">
      <c r="A37" s="25" t="s">
        <v>51</v>
      </c>
      <c r="B37" s="27">
        <v>0</v>
      </c>
      <c r="C37" s="34">
        <v>0</v>
      </c>
      <c r="D37" s="27">
        <v>0</v>
      </c>
    </row>
    <row r="38" spans="1:4" s="100" customFormat="1" ht="12.75" customHeight="1" x14ac:dyDescent="0.2">
      <c r="A38" s="28" t="s">
        <v>52</v>
      </c>
      <c r="B38" s="448" t="s">
        <v>32</v>
      </c>
      <c r="C38" s="451" t="s">
        <v>32</v>
      </c>
      <c r="D38" s="54"/>
    </row>
    <row r="39" spans="1:4" s="100" customFormat="1" ht="28.5" customHeight="1" x14ac:dyDescent="0.2">
      <c r="A39" s="19" t="s">
        <v>41</v>
      </c>
      <c r="B39" s="449"/>
      <c r="C39" s="452"/>
      <c r="D39" s="75" t="s">
        <v>297</v>
      </c>
    </row>
    <row r="40" spans="1:4" s="100" customFormat="1" ht="25.5" x14ac:dyDescent="0.2">
      <c r="A40" s="19" t="s">
        <v>48</v>
      </c>
      <c r="B40" s="449"/>
      <c r="C40" s="452"/>
      <c r="D40" s="19" t="s">
        <v>148</v>
      </c>
    </row>
    <row r="41" spans="1:4" s="100" customFormat="1" x14ac:dyDescent="0.2">
      <c r="A41" s="29" t="s">
        <v>49</v>
      </c>
      <c r="B41" s="449"/>
      <c r="C41" s="452"/>
      <c r="D41" s="55">
        <v>0.57999999999999996</v>
      </c>
    </row>
    <row r="42" spans="1:4" s="100" customFormat="1" ht="12.75" customHeight="1" x14ac:dyDescent="0.2">
      <c r="A42" s="29" t="s">
        <v>53</v>
      </c>
      <c r="B42" s="449"/>
      <c r="C42" s="452"/>
      <c r="D42" s="23">
        <v>0.25</v>
      </c>
    </row>
    <row r="43" spans="1:4" s="100" customFormat="1" ht="12.75" customHeight="1" x14ac:dyDescent="0.2">
      <c r="A43" s="29" t="s">
        <v>50</v>
      </c>
      <c r="B43" s="450"/>
      <c r="C43" s="453"/>
      <c r="D43" s="23">
        <v>0.49</v>
      </c>
    </row>
    <row r="44" spans="1:4" s="100" customFormat="1" ht="12.75" customHeight="1" x14ac:dyDescent="0.2">
      <c r="A44" s="22" t="s">
        <v>54</v>
      </c>
      <c r="B44" s="18"/>
      <c r="C44" s="22"/>
      <c r="D44" s="18"/>
    </row>
    <row r="45" spans="1:4" s="100" customFormat="1" ht="25.5" x14ac:dyDescent="0.2">
      <c r="A45" s="19" t="s">
        <v>55</v>
      </c>
      <c r="B45" s="301" t="s">
        <v>379</v>
      </c>
      <c r="C45" s="299" t="s">
        <v>379</v>
      </c>
      <c r="D45" s="304" t="s">
        <v>379</v>
      </c>
    </row>
    <row r="46" spans="1:4" s="100" customFormat="1" ht="25.5" x14ac:dyDescent="0.2">
      <c r="A46" s="19" t="s">
        <v>39</v>
      </c>
      <c r="B46" s="300" t="s">
        <v>314</v>
      </c>
      <c r="C46" s="309" t="s">
        <v>314</v>
      </c>
      <c r="D46" s="303" t="s">
        <v>314</v>
      </c>
    </row>
    <row r="47" spans="1:4" s="100" customFormat="1" ht="12.75" x14ac:dyDescent="0.2">
      <c r="A47" s="19" t="s">
        <v>411</v>
      </c>
      <c r="B47" s="302">
        <v>0.72</v>
      </c>
      <c r="C47" s="314">
        <v>0.72</v>
      </c>
      <c r="D47" s="305" t="s">
        <v>253</v>
      </c>
    </row>
    <row r="48" spans="1:4" s="100" customFormat="1" ht="12.75" x14ac:dyDescent="0.2">
      <c r="A48" s="19" t="s">
        <v>56</v>
      </c>
      <c r="B48" s="24" t="s">
        <v>32</v>
      </c>
      <c r="C48" s="67" t="s">
        <v>401</v>
      </c>
      <c r="D48" s="24" t="s">
        <v>32</v>
      </c>
    </row>
    <row r="49" spans="1:4" s="100" customFormat="1" ht="12.75" customHeight="1" x14ac:dyDescent="0.2">
      <c r="A49" s="22" t="s">
        <v>167</v>
      </c>
      <c r="B49" s="22"/>
      <c r="C49" s="22"/>
      <c r="D49" s="22"/>
    </row>
    <row r="50" spans="1:4" s="100" customFormat="1" ht="38.25" x14ac:dyDescent="0.2">
      <c r="A50" s="19" t="s">
        <v>57</v>
      </c>
      <c r="B50" s="24" t="s">
        <v>377</v>
      </c>
      <c r="C50" s="312" t="s">
        <v>377</v>
      </c>
      <c r="D50" s="312" t="s">
        <v>377</v>
      </c>
    </row>
    <row r="51" spans="1:4" s="100" customFormat="1" ht="42" customHeight="1" x14ac:dyDescent="0.2">
      <c r="A51" s="19" t="s">
        <v>138</v>
      </c>
      <c r="B51" s="67" t="s">
        <v>470</v>
      </c>
      <c r="C51" s="310" t="s">
        <v>470</v>
      </c>
      <c r="D51" s="67" t="s">
        <v>396</v>
      </c>
    </row>
    <row r="52" spans="1:4" s="100" customFormat="1" ht="24.75" hidden="1" customHeight="1" x14ac:dyDescent="0.2">
      <c r="A52" s="31" t="s">
        <v>59</v>
      </c>
      <c r="B52" s="31" t="s">
        <v>60</v>
      </c>
      <c r="C52" s="31" t="s">
        <v>60</v>
      </c>
      <c r="D52" s="31" t="s">
        <v>60</v>
      </c>
    </row>
    <row r="53" spans="1:4" s="100" customFormat="1" ht="12.75" customHeight="1" x14ac:dyDescent="0.2">
      <c r="A53" s="22" t="s">
        <v>61</v>
      </c>
      <c r="B53" s="32"/>
      <c r="C53" s="22"/>
      <c r="D53" s="22"/>
    </row>
    <row r="54" spans="1:4" s="100" customFormat="1" ht="38.25" x14ac:dyDescent="0.2">
      <c r="A54" s="25" t="s">
        <v>62</v>
      </c>
      <c r="B54" s="187" t="s">
        <v>376</v>
      </c>
      <c r="C54" s="187" t="s">
        <v>376</v>
      </c>
      <c r="D54" s="187" t="s">
        <v>393</v>
      </c>
    </row>
    <row r="55" spans="1:4" s="100" customFormat="1" ht="12.75" x14ac:dyDescent="0.2">
      <c r="A55" s="22" t="s">
        <v>63</v>
      </c>
      <c r="B55" s="33"/>
      <c r="C55" s="282"/>
      <c r="D55" s="33"/>
    </row>
    <row r="56" spans="1:4" s="100" customFormat="1" ht="66" customHeight="1" x14ac:dyDescent="0.2">
      <c r="A56" s="19" t="s">
        <v>152</v>
      </c>
      <c r="B56" s="24" t="s">
        <v>199</v>
      </c>
      <c r="C56" s="19" t="s">
        <v>200</v>
      </c>
      <c r="D56" s="24" t="s">
        <v>472</v>
      </c>
    </row>
    <row r="57" spans="1:4" s="100" customFormat="1" ht="53.25" customHeight="1" x14ac:dyDescent="0.2">
      <c r="A57" s="19" t="s">
        <v>64</v>
      </c>
      <c r="B57" s="309" t="s">
        <v>319</v>
      </c>
      <c r="C57" s="19" t="s">
        <v>319</v>
      </c>
      <c r="D57" s="19" t="s">
        <v>397</v>
      </c>
    </row>
    <row r="58" spans="1:4" s="100" customFormat="1" ht="43.5" customHeight="1" x14ac:dyDescent="0.2">
      <c r="A58" s="19" t="s">
        <v>65</v>
      </c>
      <c r="B58" s="19" t="s">
        <v>336</v>
      </c>
      <c r="C58" s="19" t="s">
        <v>66</v>
      </c>
      <c r="D58" s="19" t="s">
        <v>398</v>
      </c>
    </row>
    <row r="59" spans="1:4" s="100" customFormat="1" ht="120" customHeight="1" x14ac:dyDescent="0.2">
      <c r="A59" s="25" t="s">
        <v>67</v>
      </c>
      <c r="B59" s="25" t="s">
        <v>375</v>
      </c>
      <c r="C59" s="25" t="s">
        <v>375</v>
      </c>
      <c r="D59" s="25" t="s">
        <v>257</v>
      </c>
    </row>
    <row r="60" spans="1:4" s="100" customFormat="1" ht="12.75" x14ac:dyDescent="0.2">
      <c r="A60" s="22" t="s">
        <v>68</v>
      </c>
      <c r="B60" s="33"/>
      <c r="C60" s="282"/>
      <c r="D60" s="33"/>
    </row>
    <row r="61" spans="1:4" s="100" customFormat="1" ht="22.5" customHeight="1" x14ac:dyDescent="0.2">
      <c r="A61" s="19" t="s">
        <v>165</v>
      </c>
      <c r="B61" s="350" t="s">
        <v>476</v>
      </c>
      <c r="C61" s="350" t="s">
        <v>476</v>
      </c>
      <c r="D61" s="350" t="s">
        <v>476</v>
      </c>
    </row>
    <row r="62" spans="1:4" s="100" customFormat="1" ht="18.75" customHeight="1" x14ac:dyDescent="0.2">
      <c r="A62" s="25" t="s">
        <v>69</v>
      </c>
      <c r="B62" s="351" t="s">
        <v>476</v>
      </c>
      <c r="C62" s="351" t="s">
        <v>476</v>
      </c>
      <c r="D62" s="351" t="s">
        <v>476</v>
      </c>
    </row>
    <row r="63" spans="1:4" s="100" customFormat="1" ht="12.75" x14ac:dyDescent="0.2">
      <c r="A63" s="22" t="s">
        <v>70</v>
      </c>
      <c r="B63" s="33"/>
      <c r="C63" s="282"/>
      <c r="D63" s="33"/>
    </row>
    <row r="64" spans="1:4" s="100" customFormat="1" ht="102" x14ac:dyDescent="0.2">
      <c r="A64" s="19" t="s">
        <v>165</v>
      </c>
      <c r="B64" s="19" t="s">
        <v>467</v>
      </c>
      <c r="C64" s="19" t="s">
        <v>471</v>
      </c>
      <c r="D64" s="19" t="s">
        <v>473</v>
      </c>
    </row>
    <row r="65" spans="1:4" s="85" customFormat="1" ht="12.75" x14ac:dyDescent="0.25">
      <c r="A65" s="80" t="s">
        <v>69</v>
      </c>
      <c r="B65" s="95">
        <v>0.8</v>
      </c>
      <c r="C65" s="95">
        <v>0.8</v>
      </c>
      <c r="D65" s="95">
        <v>0.82</v>
      </c>
    </row>
    <row r="66" spans="1:4" s="100" customFormat="1" ht="12.75" x14ac:dyDescent="0.2">
      <c r="A66" s="22" t="s">
        <v>71</v>
      </c>
      <c r="B66" s="35"/>
      <c r="C66" s="35"/>
      <c r="D66" s="35"/>
    </row>
    <row r="67" spans="1:4" s="49" customFormat="1" ht="28.15" customHeight="1" x14ac:dyDescent="0.25">
      <c r="A67" s="19" t="s">
        <v>72</v>
      </c>
      <c r="B67" s="19" t="s">
        <v>73</v>
      </c>
      <c r="C67" s="19" t="s">
        <v>73</v>
      </c>
      <c r="D67" s="23" t="s">
        <v>73</v>
      </c>
    </row>
    <row r="68" spans="1:4" s="100" customFormat="1" ht="15" customHeight="1" x14ac:dyDescent="0.2">
      <c r="A68" s="19" t="s">
        <v>74</v>
      </c>
      <c r="B68" s="309" t="s">
        <v>75</v>
      </c>
      <c r="C68" s="309" t="s">
        <v>75</v>
      </c>
      <c r="D68" s="19" t="s">
        <v>75</v>
      </c>
    </row>
    <row r="69" spans="1:4" s="100" customFormat="1" ht="12.75" x14ac:dyDescent="0.2">
      <c r="A69" s="19" t="s">
        <v>149</v>
      </c>
      <c r="B69" s="19" t="s">
        <v>374</v>
      </c>
      <c r="C69" s="309" t="s">
        <v>374</v>
      </c>
      <c r="D69" s="309" t="s">
        <v>374</v>
      </c>
    </row>
    <row r="70" spans="1:4" s="85" customFormat="1" ht="45" customHeight="1" x14ac:dyDescent="0.25">
      <c r="A70" s="37" t="s">
        <v>139</v>
      </c>
      <c r="B70" s="37" t="s">
        <v>317</v>
      </c>
      <c r="C70" s="37" t="s">
        <v>317</v>
      </c>
      <c r="D70" s="37" t="s">
        <v>318</v>
      </c>
    </row>
    <row r="71" spans="1:4" s="308" customFormat="1" ht="45" customHeight="1" x14ac:dyDescent="0.25">
      <c r="A71" s="37" t="s">
        <v>372</v>
      </c>
      <c r="B71" s="37" t="s">
        <v>373</v>
      </c>
      <c r="C71" s="37" t="s">
        <v>373</v>
      </c>
      <c r="D71" s="37" t="s">
        <v>389</v>
      </c>
    </row>
    <row r="72" spans="1:4" s="100" customFormat="1" ht="15" customHeight="1" x14ac:dyDescent="0.2">
      <c r="A72" s="19" t="s">
        <v>76</v>
      </c>
      <c r="B72" s="30" t="s">
        <v>32</v>
      </c>
      <c r="C72" s="30" t="s">
        <v>77</v>
      </c>
      <c r="D72" s="30" t="s">
        <v>32</v>
      </c>
    </row>
    <row r="73" spans="1:4" s="100" customFormat="1" ht="15" customHeight="1" x14ac:dyDescent="0.2">
      <c r="A73" s="19" t="s">
        <v>156</v>
      </c>
      <c r="B73" s="30" t="s">
        <v>32</v>
      </c>
      <c r="C73" s="30" t="s">
        <v>160</v>
      </c>
      <c r="D73" s="30" t="s">
        <v>32</v>
      </c>
    </row>
    <row r="74" spans="1:4" s="49" customFormat="1" ht="12.75" x14ac:dyDescent="0.25">
      <c r="A74" s="19" t="s">
        <v>153</v>
      </c>
      <c r="B74" s="19" t="s">
        <v>32</v>
      </c>
      <c r="C74" s="19" t="s">
        <v>320</v>
      </c>
      <c r="D74" s="19" t="s">
        <v>32</v>
      </c>
    </row>
    <row r="75" spans="1:4" s="49" customFormat="1" ht="15" customHeight="1" x14ac:dyDescent="0.25">
      <c r="A75" s="19" t="s">
        <v>151</v>
      </c>
      <c r="B75" s="19" t="s">
        <v>32</v>
      </c>
      <c r="C75" s="19" t="s">
        <v>195</v>
      </c>
      <c r="D75" s="19" t="s">
        <v>32</v>
      </c>
    </row>
    <row r="76" spans="1:4" s="100" customFormat="1" ht="15" customHeight="1" x14ac:dyDescent="0.2">
      <c r="A76" s="19" t="s">
        <v>78</v>
      </c>
      <c r="B76" s="30" t="s">
        <v>79</v>
      </c>
      <c r="C76" s="30" t="s">
        <v>79</v>
      </c>
      <c r="D76" s="30" t="s">
        <v>32</v>
      </c>
    </row>
    <row r="77" spans="1:4" s="49" customFormat="1" ht="12.75" x14ac:dyDescent="0.25">
      <c r="A77" s="19" t="s">
        <v>154</v>
      </c>
      <c r="B77" s="19" t="s">
        <v>321</v>
      </c>
      <c r="C77" s="19" t="s">
        <v>321</v>
      </c>
      <c r="D77" s="19" t="s">
        <v>32</v>
      </c>
    </row>
    <row r="78" spans="1:4" s="100" customFormat="1" ht="34.5" customHeight="1" x14ac:dyDescent="0.2">
      <c r="A78" s="19" t="s">
        <v>80</v>
      </c>
      <c r="B78" s="309" t="s">
        <v>322</v>
      </c>
      <c r="C78" s="309" t="s">
        <v>322</v>
      </c>
      <c r="D78" s="19" t="s">
        <v>388</v>
      </c>
    </row>
    <row r="79" spans="1:4" s="100" customFormat="1" ht="51" x14ac:dyDescent="0.2">
      <c r="A79" s="19" t="s">
        <v>81</v>
      </c>
      <c r="B79" s="19" t="s">
        <v>371</v>
      </c>
      <c r="C79" s="309" t="s">
        <v>371</v>
      </c>
      <c r="D79" s="19" t="s">
        <v>474</v>
      </c>
    </row>
    <row r="80" spans="1:4" s="100" customFormat="1" ht="12.75" x14ac:dyDescent="0.2">
      <c r="A80" s="28" t="s">
        <v>82</v>
      </c>
      <c r="B80" s="36"/>
      <c r="C80" s="243"/>
      <c r="D80" s="36"/>
    </row>
    <row r="81" spans="1:4" s="100" customFormat="1" ht="25.5" x14ac:dyDescent="0.2">
      <c r="A81" s="23" t="s">
        <v>159</v>
      </c>
      <c r="B81" s="19" t="s">
        <v>166</v>
      </c>
      <c r="C81" s="19" t="s">
        <v>323</v>
      </c>
      <c r="D81" s="19" t="s">
        <v>249</v>
      </c>
    </row>
    <row r="82" spans="1:4" s="49" customFormat="1" ht="12.75" x14ac:dyDescent="0.25">
      <c r="A82" s="20" t="s">
        <v>83</v>
      </c>
      <c r="B82" s="168">
        <v>0.65</v>
      </c>
      <c r="C82" s="168" t="s">
        <v>301</v>
      </c>
      <c r="D82" s="168" t="s">
        <v>386</v>
      </c>
    </row>
    <row r="83" spans="1:4" s="85" customFormat="1" ht="12.75" x14ac:dyDescent="0.25">
      <c r="A83" s="146" t="s">
        <v>157</v>
      </c>
      <c r="B83" s="165">
        <v>0.95</v>
      </c>
      <c r="C83" s="62">
        <v>0.95</v>
      </c>
      <c r="D83" s="62" t="s">
        <v>387</v>
      </c>
    </row>
    <row r="84" spans="1:4" s="85" customFormat="1" ht="14.25" x14ac:dyDescent="0.25">
      <c r="A84" s="79" t="s">
        <v>158</v>
      </c>
      <c r="B84" s="334" t="s">
        <v>370</v>
      </c>
      <c r="C84" s="80" t="s">
        <v>404</v>
      </c>
      <c r="D84" s="80" t="s">
        <v>250</v>
      </c>
    </row>
    <row r="85" spans="1:4" s="100" customFormat="1" ht="12.75" customHeight="1" x14ac:dyDescent="0.2">
      <c r="A85" s="38" t="s">
        <v>84</v>
      </c>
      <c r="B85" s="38"/>
      <c r="C85" s="38"/>
      <c r="D85" s="38"/>
    </row>
    <row r="86" spans="1:4" s="100" customFormat="1" ht="81.75" customHeight="1" x14ac:dyDescent="0.2">
      <c r="A86" s="19" t="s">
        <v>85</v>
      </c>
      <c r="B86" s="19" t="s">
        <v>360</v>
      </c>
      <c r="C86" s="309" t="s">
        <v>338</v>
      </c>
      <c r="D86" s="19" t="s">
        <v>32</v>
      </c>
    </row>
    <row r="87" spans="1:4" s="100" customFormat="1" ht="51" x14ac:dyDescent="0.2">
      <c r="A87" s="19" t="s">
        <v>86</v>
      </c>
      <c r="B87" s="19" t="s">
        <v>369</v>
      </c>
      <c r="C87" s="309" t="s">
        <v>403</v>
      </c>
      <c r="D87" s="19" t="s">
        <v>32</v>
      </c>
    </row>
    <row r="88" spans="1:4" s="100" customFormat="1" ht="29.25" hidden="1" customHeight="1" x14ac:dyDescent="0.2">
      <c r="A88" s="19" t="s">
        <v>197</v>
      </c>
      <c r="B88" s="77" t="s">
        <v>324</v>
      </c>
      <c r="C88" s="77" t="s">
        <v>339</v>
      </c>
      <c r="D88" s="19" t="s">
        <v>32</v>
      </c>
    </row>
    <row r="89" spans="1:4" s="100" customFormat="1" ht="42.75" customHeight="1" x14ac:dyDescent="0.2">
      <c r="A89" s="25" t="s">
        <v>150</v>
      </c>
      <c r="B89" s="19" t="s">
        <v>359</v>
      </c>
      <c r="C89" s="314">
        <v>0.9</v>
      </c>
      <c r="D89" s="25" t="s">
        <v>32</v>
      </c>
    </row>
    <row r="90" spans="1:4" s="100" customFormat="1" ht="12.75" customHeight="1" x14ac:dyDescent="0.2">
      <c r="A90" s="28" t="s">
        <v>87</v>
      </c>
      <c r="B90" s="28"/>
      <c r="C90" s="28"/>
      <c r="D90" s="28"/>
    </row>
    <row r="91" spans="1:4" s="100" customFormat="1" ht="12.75" customHeight="1" x14ac:dyDescent="0.2">
      <c r="A91" s="19" t="s">
        <v>88</v>
      </c>
      <c r="B91" s="30" t="s">
        <v>32</v>
      </c>
      <c r="C91" s="30" t="s">
        <v>299</v>
      </c>
      <c r="D91" s="30" t="s">
        <v>32</v>
      </c>
    </row>
    <row r="92" spans="1:4" s="49" customFormat="1" ht="12.75" x14ac:dyDescent="0.25">
      <c r="A92" s="19" t="s">
        <v>155</v>
      </c>
      <c r="B92" s="19" t="s">
        <v>32</v>
      </c>
      <c r="C92" s="19" t="s">
        <v>405</v>
      </c>
      <c r="D92" s="19" t="s">
        <v>32</v>
      </c>
    </row>
    <row r="93" spans="1:4" s="100" customFormat="1" ht="12.75" customHeight="1" x14ac:dyDescent="0.2">
      <c r="A93" s="22" t="s">
        <v>89</v>
      </c>
      <c r="B93" s="36"/>
      <c r="C93" s="243"/>
      <c r="D93" s="243"/>
    </row>
    <row r="94" spans="1:4" s="152" customFormat="1" ht="14.25" customHeight="1" x14ac:dyDescent="0.2">
      <c r="A94" s="30" t="s">
        <v>90</v>
      </c>
      <c r="B94" s="39" t="s">
        <v>91</v>
      </c>
      <c r="C94" s="244" t="s">
        <v>91</v>
      </c>
      <c r="D94" s="244" t="s">
        <v>198</v>
      </c>
    </row>
    <row r="95" spans="1:4" s="100" customFormat="1" ht="12.75" customHeight="1" x14ac:dyDescent="0.2">
      <c r="A95" s="19" t="s">
        <v>92</v>
      </c>
      <c r="B95" s="40" t="s">
        <v>93</v>
      </c>
      <c r="C95" s="245" t="s">
        <v>93</v>
      </c>
      <c r="D95" s="245" t="s">
        <v>93</v>
      </c>
    </row>
    <row r="96" spans="1:4" s="100" customFormat="1" ht="12.75" customHeight="1" x14ac:dyDescent="0.2">
      <c r="A96" s="19" t="s">
        <v>366</v>
      </c>
      <c r="B96" s="41" t="s">
        <v>367</v>
      </c>
      <c r="C96" s="246" t="s">
        <v>406</v>
      </c>
      <c r="D96" s="246" t="s">
        <v>367</v>
      </c>
    </row>
    <row r="97" spans="1:4" s="100" customFormat="1" ht="15" customHeight="1" x14ac:dyDescent="0.2">
      <c r="A97" s="19" t="s">
        <v>95</v>
      </c>
      <c r="B97" s="315" t="s">
        <v>137</v>
      </c>
      <c r="C97" s="244" t="s">
        <v>408</v>
      </c>
      <c r="D97" s="244" t="s">
        <v>137</v>
      </c>
    </row>
    <row r="98" spans="1:4" s="100" customFormat="1" ht="15" customHeight="1" x14ac:dyDescent="0.2">
      <c r="A98" s="19" t="s">
        <v>161</v>
      </c>
      <c r="B98" s="76" t="s">
        <v>368</v>
      </c>
      <c r="C98" s="249" t="s">
        <v>407</v>
      </c>
      <c r="D98" s="251" t="s">
        <v>390</v>
      </c>
    </row>
    <row r="99" spans="1:4" s="100" customFormat="1" ht="12.75" x14ac:dyDescent="0.2">
      <c r="A99" s="18" t="s">
        <v>96</v>
      </c>
      <c r="B99" s="33"/>
      <c r="C99" s="282"/>
      <c r="D99" s="33"/>
    </row>
    <row r="100" spans="1:4" s="100" customFormat="1" ht="30" customHeight="1" x14ac:dyDescent="0.2">
      <c r="A100" s="37" t="s">
        <v>135</v>
      </c>
      <c r="B100" s="148" t="s">
        <v>163</v>
      </c>
      <c r="C100" s="78" t="s">
        <v>163</v>
      </c>
      <c r="D100" s="148" t="s">
        <v>391</v>
      </c>
    </row>
    <row r="101" spans="1:4" s="100" customFormat="1" ht="38.25" x14ac:dyDescent="0.2">
      <c r="A101" s="19" t="s">
        <v>98</v>
      </c>
      <c r="B101" s="23" t="s">
        <v>385</v>
      </c>
      <c r="C101" s="314" t="s">
        <v>315</v>
      </c>
      <c r="D101" s="23" t="s">
        <v>316</v>
      </c>
    </row>
    <row r="102" spans="1:4" s="100" customFormat="1" ht="12.75" x14ac:dyDescent="0.2">
      <c r="A102" s="42" t="s">
        <v>99</v>
      </c>
      <c r="B102" s="147"/>
      <c r="C102" s="43"/>
      <c r="D102" s="42"/>
    </row>
    <row r="103" spans="1:4" s="100" customFormat="1" ht="51" customHeight="1" x14ac:dyDescent="0.2">
      <c r="A103" s="20" t="s">
        <v>136</v>
      </c>
      <c r="B103" s="23" t="s">
        <v>162</v>
      </c>
      <c r="C103" s="23" t="s">
        <v>162</v>
      </c>
      <c r="D103" s="23" t="s">
        <v>392</v>
      </c>
    </row>
    <row r="104" spans="1:4" s="100" customFormat="1" ht="12.75" x14ac:dyDescent="0.2">
      <c r="A104" s="43" t="s">
        <v>100</v>
      </c>
      <c r="B104" s="33"/>
      <c r="C104" s="282"/>
      <c r="D104" s="33"/>
    </row>
    <row r="105" spans="1:4" s="100" customFormat="1" ht="76.5" x14ac:dyDescent="0.2">
      <c r="A105" s="20" t="s">
        <v>101</v>
      </c>
      <c r="B105" s="23" t="s">
        <v>466</v>
      </c>
      <c r="C105" s="314" t="s">
        <v>466</v>
      </c>
      <c r="D105" s="23" t="s">
        <v>475</v>
      </c>
    </row>
    <row r="106" spans="1:4" s="100" customFormat="1" ht="12.75" x14ac:dyDescent="0.2">
      <c r="A106" s="18" t="s">
        <v>102</v>
      </c>
      <c r="B106" s="33"/>
      <c r="C106" s="282"/>
      <c r="D106" s="44"/>
    </row>
    <row r="107" spans="1:4" s="100" customFormat="1" ht="15" customHeight="1" x14ac:dyDescent="0.2">
      <c r="A107" s="45" t="s">
        <v>103</v>
      </c>
      <c r="B107" s="444" t="s">
        <v>32</v>
      </c>
      <c r="C107" s="454" t="s">
        <v>32</v>
      </c>
      <c r="D107" s="444" t="s">
        <v>32</v>
      </c>
    </row>
    <row r="108" spans="1:4" s="100" customFormat="1" ht="12.75" x14ac:dyDescent="0.2">
      <c r="A108" s="45" t="s">
        <v>104</v>
      </c>
      <c r="B108" s="444"/>
      <c r="C108" s="454"/>
      <c r="D108" s="444"/>
    </row>
    <row r="109" spans="1:4" s="100" customFormat="1" ht="12.75" x14ac:dyDescent="0.2">
      <c r="A109" s="46" t="s">
        <v>105</v>
      </c>
      <c r="B109" s="444"/>
      <c r="C109" s="454"/>
      <c r="D109" s="444"/>
    </row>
    <row r="110" spans="1:4" s="100" customFormat="1" ht="12.75" x14ac:dyDescent="0.2">
      <c r="A110" s="45" t="s">
        <v>106</v>
      </c>
      <c r="B110" s="444"/>
      <c r="C110" s="454"/>
      <c r="D110" s="444"/>
    </row>
    <row r="111" spans="1:4" s="100" customFormat="1" ht="15" customHeight="1" x14ac:dyDescent="0.2">
      <c r="A111" s="46" t="s">
        <v>107</v>
      </c>
      <c r="B111" s="444"/>
      <c r="C111" s="454"/>
      <c r="D111" s="444"/>
    </row>
    <row r="112" spans="1:4" s="100" customFormat="1" ht="15" customHeight="1" x14ac:dyDescent="0.2">
      <c r="A112" s="47" t="s">
        <v>108</v>
      </c>
      <c r="B112" s="445"/>
      <c r="C112" s="455"/>
      <c r="D112" s="445"/>
    </row>
    <row r="113" spans="1:3" x14ac:dyDescent="0.25">
      <c r="A113" s="18"/>
      <c r="C113" s="144"/>
    </row>
    <row r="114" spans="1:3" x14ac:dyDescent="0.25">
      <c r="C114" s="144"/>
    </row>
    <row r="115" spans="1:3" x14ac:dyDescent="0.25">
      <c r="B115" s="88"/>
      <c r="C115" s="144"/>
    </row>
    <row r="116" spans="1:3" x14ac:dyDescent="0.25">
      <c r="C116" s="144"/>
    </row>
    <row r="117" spans="1:3" x14ac:dyDescent="0.25">
      <c r="C117" s="144"/>
    </row>
    <row r="118" spans="1:3" x14ac:dyDescent="0.25">
      <c r="C118" s="144"/>
    </row>
    <row r="119" spans="1:3" x14ac:dyDescent="0.25">
      <c r="C119" s="144"/>
    </row>
    <row r="120" spans="1:3" x14ac:dyDescent="0.25">
      <c r="C120" s="144"/>
    </row>
    <row r="121" spans="1:3" x14ac:dyDescent="0.25">
      <c r="C121" s="144"/>
    </row>
    <row r="122" spans="1:3" x14ac:dyDescent="0.25">
      <c r="C122" s="144"/>
    </row>
    <row r="123" spans="1:3" x14ac:dyDescent="0.25">
      <c r="C123" s="144"/>
    </row>
    <row r="124" spans="1:3" x14ac:dyDescent="0.25">
      <c r="C124" s="144"/>
    </row>
    <row r="125" spans="1:3" x14ac:dyDescent="0.25">
      <c r="C125" s="144"/>
    </row>
    <row r="126" spans="1:3" x14ac:dyDescent="0.25">
      <c r="C126" s="144"/>
    </row>
    <row r="127" spans="1:3" x14ac:dyDescent="0.25">
      <c r="C127" s="144"/>
    </row>
    <row r="128" spans="1:3" x14ac:dyDescent="0.25">
      <c r="C128" s="144"/>
    </row>
    <row r="129" spans="3:3" x14ac:dyDescent="0.25">
      <c r="C129" s="144"/>
    </row>
    <row r="130" spans="3:3" x14ac:dyDescent="0.25">
      <c r="C130" s="144"/>
    </row>
    <row r="131" spans="3:3" x14ac:dyDescent="0.25">
      <c r="C131" s="144"/>
    </row>
    <row r="132" spans="3:3" x14ac:dyDescent="0.25">
      <c r="C132" s="144"/>
    </row>
    <row r="133" spans="3:3" x14ac:dyDescent="0.25">
      <c r="C133" s="144"/>
    </row>
    <row r="134" spans="3:3" x14ac:dyDescent="0.25">
      <c r="C134" s="144"/>
    </row>
    <row r="135" spans="3:3" x14ac:dyDescent="0.25">
      <c r="C135" s="144"/>
    </row>
    <row r="136" spans="3:3" x14ac:dyDescent="0.25">
      <c r="C136" s="144"/>
    </row>
    <row r="137" spans="3:3" x14ac:dyDescent="0.25">
      <c r="C137" s="144"/>
    </row>
    <row r="138" spans="3:3" x14ac:dyDescent="0.25">
      <c r="C138" s="144"/>
    </row>
    <row r="139" spans="3:3" x14ac:dyDescent="0.25">
      <c r="C139" s="144"/>
    </row>
    <row r="140" spans="3:3" x14ac:dyDescent="0.25">
      <c r="C140" s="144"/>
    </row>
    <row r="141" spans="3:3" x14ac:dyDescent="0.25">
      <c r="C141" s="144"/>
    </row>
    <row r="142" spans="3:3" x14ac:dyDescent="0.25">
      <c r="C142" s="144"/>
    </row>
    <row r="143" spans="3:3" x14ac:dyDescent="0.25">
      <c r="C143" s="144"/>
    </row>
    <row r="144" spans="3:3" x14ac:dyDescent="0.25">
      <c r="C144" s="144"/>
    </row>
    <row r="145" spans="3:3" x14ac:dyDescent="0.25">
      <c r="C145" s="144"/>
    </row>
    <row r="146" spans="3:3" x14ac:dyDescent="0.25">
      <c r="C146" s="144"/>
    </row>
    <row r="147" spans="3:3" x14ac:dyDescent="0.25">
      <c r="C147" s="144"/>
    </row>
    <row r="148" spans="3:3" x14ac:dyDescent="0.25">
      <c r="C148" s="144"/>
    </row>
    <row r="149" spans="3:3" x14ac:dyDescent="0.25">
      <c r="C149" s="144"/>
    </row>
    <row r="150" spans="3:3" x14ac:dyDescent="0.25">
      <c r="C150" s="144"/>
    </row>
    <row r="151" spans="3:3" x14ac:dyDescent="0.25">
      <c r="C151" s="144"/>
    </row>
    <row r="152" spans="3:3" x14ac:dyDescent="0.25">
      <c r="C152" s="144"/>
    </row>
    <row r="153" spans="3:3" x14ac:dyDescent="0.25">
      <c r="C153" s="144"/>
    </row>
    <row r="154" spans="3:3" x14ac:dyDescent="0.25">
      <c r="C154" s="144"/>
    </row>
    <row r="155" spans="3:3" x14ac:dyDescent="0.25">
      <c r="C155" s="144"/>
    </row>
    <row r="156" spans="3:3" x14ac:dyDescent="0.25">
      <c r="C156" s="144"/>
    </row>
    <row r="157" spans="3:3" x14ac:dyDescent="0.25">
      <c r="C157" s="144"/>
    </row>
    <row r="158" spans="3:3" x14ac:dyDescent="0.25">
      <c r="C158" s="144"/>
    </row>
    <row r="159" spans="3:3" x14ac:dyDescent="0.25">
      <c r="C159" s="144"/>
    </row>
    <row r="160" spans="3:3" x14ac:dyDescent="0.25">
      <c r="C160" s="144"/>
    </row>
    <row r="161" spans="3:3" x14ac:dyDescent="0.25">
      <c r="C161" s="144"/>
    </row>
    <row r="162" spans="3:3" x14ac:dyDescent="0.25">
      <c r="C162" s="144"/>
    </row>
    <row r="163" spans="3:3" x14ac:dyDescent="0.25">
      <c r="C163" s="144"/>
    </row>
    <row r="164" spans="3:3" x14ac:dyDescent="0.25">
      <c r="C164" s="144"/>
    </row>
    <row r="165" spans="3:3" x14ac:dyDescent="0.25">
      <c r="C165" s="144"/>
    </row>
    <row r="166" spans="3:3" x14ac:dyDescent="0.25">
      <c r="C166" s="144"/>
    </row>
    <row r="167" spans="3:3" x14ac:dyDescent="0.25">
      <c r="C167" s="144"/>
    </row>
    <row r="168" spans="3:3" x14ac:dyDescent="0.25">
      <c r="C168" s="144"/>
    </row>
    <row r="169" spans="3:3" x14ac:dyDescent="0.25">
      <c r="C169" s="144"/>
    </row>
    <row r="170" spans="3:3" x14ac:dyDescent="0.25">
      <c r="C170" s="144"/>
    </row>
    <row r="171" spans="3:3" x14ac:dyDescent="0.25">
      <c r="C171" s="144"/>
    </row>
    <row r="172" spans="3:3" x14ac:dyDescent="0.25">
      <c r="C172" s="144"/>
    </row>
    <row r="173" spans="3:3" x14ac:dyDescent="0.25">
      <c r="C173" s="144"/>
    </row>
    <row r="174" spans="3:3" x14ac:dyDescent="0.25">
      <c r="C174" s="144"/>
    </row>
    <row r="175" spans="3:3" x14ac:dyDescent="0.25">
      <c r="C175" s="144"/>
    </row>
    <row r="176" spans="3:3" x14ac:dyDescent="0.25">
      <c r="C176" s="144"/>
    </row>
    <row r="177" spans="3:3" x14ac:dyDescent="0.25">
      <c r="C177" s="144"/>
    </row>
    <row r="178" spans="3:3" x14ac:dyDescent="0.25">
      <c r="C178" s="144"/>
    </row>
    <row r="179" spans="3:3" x14ac:dyDescent="0.25">
      <c r="C179" s="144"/>
    </row>
    <row r="180" spans="3:3" x14ac:dyDescent="0.25">
      <c r="C180" s="144"/>
    </row>
    <row r="181" spans="3:3" x14ac:dyDescent="0.25">
      <c r="C181" s="144"/>
    </row>
    <row r="182" spans="3:3" x14ac:dyDescent="0.25">
      <c r="C182" s="144"/>
    </row>
    <row r="183" spans="3:3" x14ac:dyDescent="0.25">
      <c r="C183" s="144"/>
    </row>
    <row r="184" spans="3:3" x14ac:dyDescent="0.25">
      <c r="C184" s="144"/>
    </row>
    <row r="185" spans="3:3" x14ac:dyDescent="0.25">
      <c r="C185" s="144"/>
    </row>
    <row r="186" spans="3:3" x14ac:dyDescent="0.25">
      <c r="C186" s="144"/>
    </row>
    <row r="187" spans="3:3" x14ac:dyDescent="0.25">
      <c r="C187" s="144"/>
    </row>
    <row r="188" spans="3:3" x14ac:dyDescent="0.25">
      <c r="C188" s="144"/>
    </row>
    <row r="189" spans="3:3" x14ac:dyDescent="0.25">
      <c r="C189" s="144"/>
    </row>
    <row r="190" spans="3:3" x14ac:dyDescent="0.25">
      <c r="C190" s="144"/>
    </row>
    <row r="191" spans="3:3" x14ac:dyDescent="0.25">
      <c r="C191" s="144"/>
    </row>
    <row r="192" spans="3:3" x14ac:dyDescent="0.25">
      <c r="C192" s="144"/>
    </row>
    <row r="193" spans="3:3" x14ac:dyDescent="0.25">
      <c r="C193" s="144"/>
    </row>
    <row r="194" spans="3:3" x14ac:dyDescent="0.25">
      <c r="C194" s="144"/>
    </row>
    <row r="195" spans="3:3" x14ac:dyDescent="0.25">
      <c r="C195" s="144"/>
    </row>
    <row r="196" spans="3:3" x14ac:dyDescent="0.25">
      <c r="C196" s="144"/>
    </row>
    <row r="197" spans="3:3" x14ac:dyDescent="0.25">
      <c r="C197" s="144"/>
    </row>
    <row r="198" spans="3:3" x14ac:dyDescent="0.25">
      <c r="C198" s="144"/>
    </row>
    <row r="199" spans="3:3" x14ac:dyDescent="0.25">
      <c r="C199" s="144"/>
    </row>
    <row r="200" spans="3:3" x14ac:dyDescent="0.25">
      <c r="C200" s="144"/>
    </row>
    <row r="201" spans="3:3" x14ac:dyDescent="0.25">
      <c r="C201" s="144"/>
    </row>
    <row r="202" spans="3:3" x14ac:dyDescent="0.25">
      <c r="C202" s="144"/>
    </row>
    <row r="203" spans="3:3" x14ac:dyDescent="0.25">
      <c r="C203" s="144"/>
    </row>
    <row r="204" spans="3:3" x14ac:dyDescent="0.25">
      <c r="C204" s="144"/>
    </row>
    <row r="205" spans="3:3" x14ac:dyDescent="0.25">
      <c r="C205" s="144"/>
    </row>
    <row r="206" spans="3:3" x14ac:dyDescent="0.25">
      <c r="C206" s="144"/>
    </row>
    <row r="207" spans="3:3" x14ac:dyDescent="0.25">
      <c r="C207" s="144"/>
    </row>
    <row r="208" spans="3:3" x14ac:dyDescent="0.25">
      <c r="C208" s="144"/>
    </row>
    <row r="209" spans="3:3" x14ac:dyDescent="0.25">
      <c r="C209" s="144"/>
    </row>
    <row r="210" spans="3:3" x14ac:dyDescent="0.25">
      <c r="C210" s="144"/>
    </row>
    <row r="211" spans="3:3" x14ac:dyDescent="0.25">
      <c r="C211" s="144"/>
    </row>
    <row r="212" spans="3:3" x14ac:dyDescent="0.25">
      <c r="C212" s="144"/>
    </row>
    <row r="213" spans="3:3" x14ac:dyDescent="0.25">
      <c r="C213" s="144"/>
    </row>
    <row r="214" spans="3:3" x14ac:dyDescent="0.25">
      <c r="C214" s="144"/>
    </row>
    <row r="215" spans="3:3" x14ac:dyDescent="0.25">
      <c r="C215" s="144"/>
    </row>
    <row r="216" spans="3:3" x14ac:dyDescent="0.25">
      <c r="C216" s="144"/>
    </row>
    <row r="217" spans="3:3" x14ac:dyDescent="0.25">
      <c r="C217" s="144"/>
    </row>
    <row r="218" spans="3:3" x14ac:dyDescent="0.25">
      <c r="C218" s="144"/>
    </row>
    <row r="219" spans="3:3" x14ac:dyDescent="0.25">
      <c r="C219" s="144"/>
    </row>
    <row r="220" spans="3:3" x14ac:dyDescent="0.25">
      <c r="C220" s="144"/>
    </row>
    <row r="221" spans="3:3" x14ac:dyDescent="0.25">
      <c r="C221" s="144"/>
    </row>
    <row r="222" spans="3:3" x14ac:dyDescent="0.25">
      <c r="C222" s="144"/>
    </row>
    <row r="223" spans="3:3" x14ac:dyDescent="0.25">
      <c r="C223" s="144"/>
    </row>
    <row r="224" spans="3:3" x14ac:dyDescent="0.25">
      <c r="C224" s="144"/>
    </row>
    <row r="225" spans="3:3" x14ac:dyDescent="0.25">
      <c r="C225" s="144"/>
    </row>
    <row r="226" spans="3:3" x14ac:dyDescent="0.25">
      <c r="C226" s="144"/>
    </row>
    <row r="227" spans="3:3" x14ac:dyDescent="0.25">
      <c r="C227" s="144"/>
    </row>
    <row r="228" spans="3:3" x14ac:dyDescent="0.25">
      <c r="C228" s="144"/>
    </row>
    <row r="229" spans="3:3" x14ac:dyDescent="0.25">
      <c r="C229" s="144"/>
    </row>
    <row r="230" spans="3:3" x14ac:dyDescent="0.25">
      <c r="C230" s="144"/>
    </row>
    <row r="231" spans="3:3" x14ac:dyDescent="0.25">
      <c r="C231" s="144"/>
    </row>
    <row r="232" spans="3:3" x14ac:dyDescent="0.25">
      <c r="C232" s="144"/>
    </row>
    <row r="233" spans="3:3" x14ac:dyDescent="0.25">
      <c r="C233" s="144"/>
    </row>
    <row r="234" spans="3:3" x14ac:dyDescent="0.25">
      <c r="C234" s="144"/>
    </row>
    <row r="235" spans="3:3" x14ac:dyDescent="0.25">
      <c r="C235" s="144"/>
    </row>
    <row r="236" spans="3:3" x14ac:dyDescent="0.25">
      <c r="C236" s="144"/>
    </row>
    <row r="237" spans="3:3" x14ac:dyDescent="0.25">
      <c r="C237" s="144"/>
    </row>
    <row r="238" spans="3:3" x14ac:dyDescent="0.25">
      <c r="C238" s="144"/>
    </row>
    <row r="239" spans="3:3" x14ac:dyDescent="0.25">
      <c r="C239" s="144"/>
    </row>
    <row r="240" spans="3:3" x14ac:dyDescent="0.25">
      <c r="C240" s="144"/>
    </row>
    <row r="241" spans="3:3" x14ac:dyDescent="0.25">
      <c r="C241" s="144"/>
    </row>
    <row r="242" spans="3:3" x14ac:dyDescent="0.25">
      <c r="C242" s="144"/>
    </row>
    <row r="243" spans="3:3" x14ac:dyDescent="0.25">
      <c r="C243" s="144"/>
    </row>
    <row r="244" spans="3:3" x14ac:dyDescent="0.25">
      <c r="C244" s="144"/>
    </row>
    <row r="245" spans="3:3" x14ac:dyDescent="0.25">
      <c r="C245" s="144"/>
    </row>
    <row r="246" spans="3:3" x14ac:dyDescent="0.25">
      <c r="C246" s="144"/>
    </row>
    <row r="247" spans="3:3" x14ac:dyDescent="0.25">
      <c r="C247" s="144"/>
    </row>
    <row r="248" spans="3:3" x14ac:dyDescent="0.25">
      <c r="C248" s="144"/>
    </row>
    <row r="249" spans="3:3" x14ac:dyDescent="0.25">
      <c r="C249" s="144"/>
    </row>
    <row r="250" spans="3:3" x14ac:dyDescent="0.25">
      <c r="C250" s="144"/>
    </row>
    <row r="251" spans="3:3" x14ac:dyDescent="0.25">
      <c r="C251" s="144"/>
    </row>
    <row r="252" spans="3:3" x14ac:dyDescent="0.25">
      <c r="C252" s="144"/>
    </row>
    <row r="253" spans="3:3" x14ac:dyDescent="0.25">
      <c r="C253" s="144"/>
    </row>
    <row r="254" spans="3:3" x14ac:dyDescent="0.25">
      <c r="C254" s="144"/>
    </row>
    <row r="255" spans="3:3" x14ac:dyDescent="0.25">
      <c r="C255" s="144"/>
    </row>
    <row r="256" spans="3:3" x14ac:dyDescent="0.25">
      <c r="C256" s="144"/>
    </row>
    <row r="257" spans="3:3" x14ac:dyDescent="0.25">
      <c r="C257" s="144"/>
    </row>
    <row r="258" spans="3:3" x14ac:dyDescent="0.25">
      <c r="C258" s="144"/>
    </row>
    <row r="259" spans="3:3" x14ac:dyDescent="0.25">
      <c r="C259" s="144"/>
    </row>
    <row r="260" spans="3:3" x14ac:dyDescent="0.25">
      <c r="C260" s="144"/>
    </row>
    <row r="261" spans="3:3" x14ac:dyDescent="0.25">
      <c r="C261" s="144"/>
    </row>
    <row r="262" spans="3:3" x14ac:dyDescent="0.25">
      <c r="C262" s="144"/>
    </row>
    <row r="263" spans="3:3" x14ac:dyDescent="0.25">
      <c r="C263" s="144"/>
    </row>
    <row r="264" spans="3:3" x14ac:dyDescent="0.25">
      <c r="C264" s="144"/>
    </row>
    <row r="265" spans="3:3" x14ac:dyDescent="0.25">
      <c r="C265" s="144"/>
    </row>
    <row r="266" spans="3:3" x14ac:dyDescent="0.25">
      <c r="C266" s="144"/>
    </row>
    <row r="267" spans="3:3" x14ac:dyDescent="0.25">
      <c r="C267" s="144"/>
    </row>
    <row r="268" spans="3:3" x14ac:dyDescent="0.25">
      <c r="C268" s="144"/>
    </row>
    <row r="269" spans="3:3" x14ac:dyDescent="0.25">
      <c r="C269" s="144"/>
    </row>
    <row r="270" spans="3:3" x14ac:dyDescent="0.25">
      <c r="C270" s="144"/>
    </row>
    <row r="271" spans="3:3" x14ac:dyDescent="0.25">
      <c r="C271" s="144"/>
    </row>
    <row r="272" spans="3:3" x14ac:dyDescent="0.25">
      <c r="C272" s="144"/>
    </row>
    <row r="273" spans="3:3" x14ac:dyDescent="0.25">
      <c r="C273" s="144"/>
    </row>
    <row r="274" spans="3:3" x14ac:dyDescent="0.25">
      <c r="C274" s="144"/>
    </row>
    <row r="275" spans="3:3" x14ac:dyDescent="0.25">
      <c r="C275" s="144"/>
    </row>
    <row r="276" spans="3:3" x14ac:dyDescent="0.25">
      <c r="C276" s="144"/>
    </row>
    <row r="277" spans="3:3" x14ac:dyDescent="0.25">
      <c r="C277" s="144"/>
    </row>
    <row r="278" spans="3:3" x14ac:dyDescent="0.25">
      <c r="C278" s="144"/>
    </row>
    <row r="279" spans="3:3" x14ac:dyDescent="0.25">
      <c r="C279" s="144"/>
    </row>
    <row r="280" spans="3:3" x14ac:dyDescent="0.25">
      <c r="C280" s="144"/>
    </row>
    <row r="281" spans="3:3" x14ac:dyDescent="0.25">
      <c r="C281" s="144"/>
    </row>
    <row r="282" spans="3:3" x14ac:dyDescent="0.25">
      <c r="C282" s="144"/>
    </row>
    <row r="283" spans="3:3" x14ac:dyDescent="0.25">
      <c r="C283" s="144"/>
    </row>
    <row r="284" spans="3:3" x14ac:dyDescent="0.25">
      <c r="C284" s="144"/>
    </row>
    <row r="285" spans="3:3" x14ac:dyDescent="0.25">
      <c r="C285" s="144"/>
    </row>
    <row r="286" spans="3:3" x14ac:dyDescent="0.25">
      <c r="C286" s="144"/>
    </row>
    <row r="287" spans="3:3" x14ac:dyDescent="0.25">
      <c r="C287" s="144"/>
    </row>
    <row r="288" spans="3:3" x14ac:dyDescent="0.25">
      <c r="C288" s="144"/>
    </row>
    <row r="289" spans="3:3" x14ac:dyDescent="0.25">
      <c r="C289" s="144"/>
    </row>
    <row r="290" spans="3:3" x14ac:dyDescent="0.25">
      <c r="C290" s="144"/>
    </row>
    <row r="291" spans="3:3" x14ac:dyDescent="0.25">
      <c r="C291" s="144"/>
    </row>
    <row r="292" spans="3:3" x14ac:dyDescent="0.25">
      <c r="C292" s="144"/>
    </row>
    <row r="293" spans="3:3" x14ac:dyDescent="0.25">
      <c r="C293" s="144"/>
    </row>
    <row r="294" spans="3:3" x14ac:dyDescent="0.25">
      <c r="C294" s="144"/>
    </row>
    <row r="295" spans="3:3" x14ac:dyDescent="0.25">
      <c r="C295" s="144"/>
    </row>
    <row r="296" spans="3:3" x14ac:dyDescent="0.25">
      <c r="C296" s="144"/>
    </row>
    <row r="297" spans="3:3" x14ac:dyDescent="0.25">
      <c r="C297" s="144"/>
    </row>
    <row r="298" spans="3:3" x14ac:dyDescent="0.25">
      <c r="C298" s="144"/>
    </row>
    <row r="299" spans="3:3" x14ac:dyDescent="0.25">
      <c r="C299" s="144"/>
    </row>
    <row r="300" spans="3:3" x14ac:dyDescent="0.25">
      <c r="C300" s="144"/>
    </row>
    <row r="301" spans="3:3" x14ac:dyDescent="0.25">
      <c r="C301" s="144"/>
    </row>
    <row r="302" spans="3:3" x14ac:dyDescent="0.25">
      <c r="C302" s="144"/>
    </row>
    <row r="303" spans="3:3" x14ac:dyDescent="0.25">
      <c r="C303" s="144"/>
    </row>
    <row r="304" spans="3:3" x14ac:dyDescent="0.25">
      <c r="C304" s="144"/>
    </row>
    <row r="305" spans="3:3" x14ac:dyDescent="0.25">
      <c r="C305" s="144"/>
    </row>
    <row r="306" spans="3:3" x14ac:dyDescent="0.25">
      <c r="C306" s="144"/>
    </row>
    <row r="307" spans="3:3" x14ac:dyDescent="0.25">
      <c r="C307" s="144"/>
    </row>
    <row r="308" spans="3:3" x14ac:dyDescent="0.25">
      <c r="C308" s="144"/>
    </row>
    <row r="309" spans="3:3" x14ac:dyDescent="0.25">
      <c r="C309" s="144"/>
    </row>
    <row r="310" spans="3:3" x14ac:dyDescent="0.25">
      <c r="C310" s="144"/>
    </row>
    <row r="311" spans="3:3" x14ac:dyDescent="0.25">
      <c r="C311" s="144"/>
    </row>
    <row r="312" spans="3:3" x14ac:dyDescent="0.25">
      <c r="C312" s="144"/>
    </row>
    <row r="313" spans="3:3" x14ac:dyDescent="0.25">
      <c r="C313" s="144"/>
    </row>
    <row r="314" spans="3:3" x14ac:dyDescent="0.25">
      <c r="C314" s="144"/>
    </row>
    <row r="315" spans="3:3" x14ac:dyDescent="0.25">
      <c r="C315" s="144"/>
    </row>
    <row r="316" spans="3:3" x14ac:dyDescent="0.25">
      <c r="C316" s="144"/>
    </row>
    <row r="317" spans="3:3" x14ac:dyDescent="0.25">
      <c r="C317" s="144"/>
    </row>
    <row r="318" spans="3:3" x14ac:dyDescent="0.25">
      <c r="C318" s="144"/>
    </row>
    <row r="319" spans="3:3" x14ac:dyDescent="0.25">
      <c r="C319" s="144"/>
    </row>
    <row r="320" spans="3:3" x14ac:dyDescent="0.25">
      <c r="C320" s="144"/>
    </row>
    <row r="321" spans="3:3" x14ac:dyDescent="0.25">
      <c r="C321" s="144"/>
    </row>
    <row r="322" spans="3:3" x14ac:dyDescent="0.25">
      <c r="C322" s="144"/>
    </row>
    <row r="323" spans="3:3" x14ac:dyDescent="0.25">
      <c r="C323" s="144"/>
    </row>
    <row r="324" spans="3:3" x14ac:dyDescent="0.25">
      <c r="C324" s="144"/>
    </row>
    <row r="325" spans="3:3" x14ac:dyDescent="0.25">
      <c r="C325" s="144"/>
    </row>
    <row r="326" spans="3:3" x14ac:dyDescent="0.25">
      <c r="C326" s="144"/>
    </row>
    <row r="327" spans="3:3" x14ac:dyDescent="0.25">
      <c r="C327" s="144"/>
    </row>
    <row r="328" spans="3:3" x14ac:dyDescent="0.25">
      <c r="C328" s="144"/>
    </row>
    <row r="329" spans="3:3" x14ac:dyDescent="0.25">
      <c r="C329" s="144"/>
    </row>
    <row r="330" spans="3:3" x14ac:dyDescent="0.25">
      <c r="C330" s="144"/>
    </row>
    <row r="331" spans="3:3" x14ac:dyDescent="0.25">
      <c r="C331" s="144"/>
    </row>
    <row r="332" spans="3:3" x14ac:dyDescent="0.25">
      <c r="C332" s="144"/>
    </row>
    <row r="333" spans="3:3" x14ac:dyDescent="0.25">
      <c r="C333" s="144"/>
    </row>
    <row r="334" spans="3:3" x14ac:dyDescent="0.25">
      <c r="C334" s="144"/>
    </row>
    <row r="335" spans="3:3" x14ac:dyDescent="0.25">
      <c r="C335" s="144"/>
    </row>
    <row r="336" spans="3:3" x14ac:dyDescent="0.25">
      <c r="C336" s="144"/>
    </row>
    <row r="337" spans="3:3" x14ac:dyDescent="0.25">
      <c r="C337" s="144"/>
    </row>
    <row r="338" spans="3:3" x14ac:dyDescent="0.25">
      <c r="C338" s="144"/>
    </row>
    <row r="339" spans="3:3" x14ac:dyDescent="0.25">
      <c r="C339" s="144"/>
    </row>
    <row r="340" spans="3:3" x14ac:dyDescent="0.25">
      <c r="C340" s="144"/>
    </row>
    <row r="341" spans="3:3" x14ac:dyDescent="0.25">
      <c r="C341" s="144"/>
    </row>
    <row r="342" spans="3:3" x14ac:dyDescent="0.25">
      <c r="C342" s="144"/>
    </row>
    <row r="343" spans="3:3" x14ac:dyDescent="0.25">
      <c r="C343" s="144"/>
    </row>
    <row r="344" spans="3:3" x14ac:dyDescent="0.25">
      <c r="C344" s="144"/>
    </row>
    <row r="345" spans="3:3" x14ac:dyDescent="0.25">
      <c r="C345" s="144"/>
    </row>
    <row r="346" spans="3:3" x14ac:dyDescent="0.25">
      <c r="C346" s="144"/>
    </row>
    <row r="347" spans="3:3" x14ac:dyDescent="0.25">
      <c r="C347" s="144"/>
    </row>
    <row r="348" spans="3:3" x14ac:dyDescent="0.25">
      <c r="C348" s="144"/>
    </row>
    <row r="349" spans="3:3" x14ac:dyDescent="0.25">
      <c r="C349" s="144"/>
    </row>
    <row r="350" spans="3:3" x14ac:dyDescent="0.25">
      <c r="C350" s="144"/>
    </row>
    <row r="351" spans="3:3" x14ac:dyDescent="0.25">
      <c r="C351" s="144"/>
    </row>
    <row r="352" spans="3:3" x14ac:dyDescent="0.25">
      <c r="C352" s="144"/>
    </row>
    <row r="353" spans="3:3" x14ac:dyDescent="0.25">
      <c r="C353" s="144"/>
    </row>
    <row r="354" spans="3:3" x14ac:dyDescent="0.25">
      <c r="C354" s="144"/>
    </row>
    <row r="355" spans="3:3" x14ac:dyDescent="0.25">
      <c r="C355" s="144"/>
    </row>
    <row r="356" spans="3:3" x14ac:dyDescent="0.25">
      <c r="C356" s="144"/>
    </row>
    <row r="357" spans="3:3" x14ac:dyDescent="0.25">
      <c r="C357" s="144"/>
    </row>
    <row r="358" spans="3:3" x14ac:dyDescent="0.25">
      <c r="C358" s="144"/>
    </row>
    <row r="359" spans="3:3" x14ac:dyDescent="0.25">
      <c r="C359" s="144"/>
    </row>
    <row r="360" spans="3:3" x14ac:dyDescent="0.25">
      <c r="C360" s="144"/>
    </row>
    <row r="361" spans="3:3" x14ac:dyDescent="0.25">
      <c r="C361" s="144"/>
    </row>
    <row r="362" spans="3:3" x14ac:dyDescent="0.25">
      <c r="C362" s="144"/>
    </row>
    <row r="363" spans="3:3" x14ac:dyDescent="0.25">
      <c r="C363" s="144"/>
    </row>
    <row r="364" spans="3:3" x14ac:dyDescent="0.25">
      <c r="C364" s="144"/>
    </row>
    <row r="365" spans="3:3" x14ac:dyDescent="0.25">
      <c r="C365" s="144"/>
    </row>
    <row r="366" spans="3:3" x14ac:dyDescent="0.25">
      <c r="C366" s="144"/>
    </row>
    <row r="367" spans="3:3" x14ac:dyDescent="0.25">
      <c r="C367" s="144"/>
    </row>
    <row r="368" spans="3:3" x14ac:dyDescent="0.25">
      <c r="C368" s="144"/>
    </row>
    <row r="369" spans="3:3" x14ac:dyDescent="0.25">
      <c r="C369" s="144"/>
    </row>
    <row r="370" spans="3:3" x14ac:dyDescent="0.25">
      <c r="C370" s="144"/>
    </row>
    <row r="371" spans="3:3" x14ac:dyDescent="0.25">
      <c r="C371" s="144"/>
    </row>
    <row r="372" spans="3:3" x14ac:dyDescent="0.25">
      <c r="C372" s="144"/>
    </row>
    <row r="373" spans="3:3" x14ac:dyDescent="0.25">
      <c r="C373" s="144"/>
    </row>
    <row r="374" spans="3:3" x14ac:dyDescent="0.25">
      <c r="C374" s="144"/>
    </row>
    <row r="375" spans="3:3" x14ac:dyDescent="0.25">
      <c r="C375" s="144"/>
    </row>
    <row r="376" spans="3:3" x14ac:dyDescent="0.25">
      <c r="C376" s="144"/>
    </row>
    <row r="377" spans="3:3" x14ac:dyDescent="0.25">
      <c r="C377" s="144"/>
    </row>
    <row r="378" spans="3:3" x14ac:dyDescent="0.25">
      <c r="C378" s="144"/>
    </row>
    <row r="379" spans="3:3" x14ac:dyDescent="0.25">
      <c r="C379" s="144"/>
    </row>
    <row r="380" spans="3:3" x14ac:dyDescent="0.25">
      <c r="C380" s="144"/>
    </row>
    <row r="381" spans="3:3" x14ac:dyDescent="0.25">
      <c r="C381" s="144"/>
    </row>
    <row r="382" spans="3:3" x14ac:dyDescent="0.25">
      <c r="C382" s="144"/>
    </row>
    <row r="383" spans="3:3" x14ac:dyDescent="0.25">
      <c r="C383" s="144"/>
    </row>
    <row r="384" spans="3:3" x14ac:dyDescent="0.25">
      <c r="C384" s="144"/>
    </row>
    <row r="385" spans="3:3" x14ac:dyDescent="0.25">
      <c r="C385" s="144"/>
    </row>
    <row r="386" spans="3:3" x14ac:dyDescent="0.25">
      <c r="C386" s="144"/>
    </row>
    <row r="387" spans="3:3" x14ac:dyDescent="0.25">
      <c r="C387" s="144"/>
    </row>
    <row r="388" spans="3:3" x14ac:dyDescent="0.25">
      <c r="C388" s="144"/>
    </row>
    <row r="389" spans="3:3" x14ac:dyDescent="0.25">
      <c r="C389" s="144"/>
    </row>
    <row r="390" spans="3:3" x14ac:dyDescent="0.25">
      <c r="C390" s="144"/>
    </row>
    <row r="391" spans="3:3" x14ac:dyDescent="0.25">
      <c r="C391" s="144"/>
    </row>
    <row r="392" spans="3:3" x14ac:dyDescent="0.25">
      <c r="C392" s="144"/>
    </row>
    <row r="393" spans="3:3" x14ac:dyDescent="0.25">
      <c r="C393" s="144"/>
    </row>
    <row r="394" spans="3:3" x14ac:dyDescent="0.25">
      <c r="C394" s="144"/>
    </row>
    <row r="395" spans="3:3" x14ac:dyDescent="0.25">
      <c r="C395" s="144"/>
    </row>
    <row r="396" spans="3:3" x14ac:dyDescent="0.25">
      <c r="C396" s="144"/>
    </row>
    <row r="397" spans="3:3" x14ac:dyDescent="0.25">
      <c r="C397" s="144"/>
    </row>
    <row r="398" spans="3:3" x14ac:dyDescent="0.25">
      <c r="C398" s="144"/>
    </row>
    <row r="399" spans="3:3" x14ac:dyDescent="0.25">
      <c r="C399" s="144"/>
    </row>
    <row r="400" spans="3:3" x14ac:dyDescent="0.25">
      <c r="C400" s="144"/>
    </row>
    <row r="401" spans="3:3" x14ac:dyDescent="0.25">
      <c r="C401" s="144"/>
    </row>
    <row r="402" spans="3:3" x14ac:dyDescent="0.25">
      <c r="C402" s="144"/>
    </row>
    <row r="403" spans="3:3" x14ac:dyDescent="0.25">
      <c r="C403" s="144"/>
    </row>
    <row r="404" spans="3:3" x14ac:dyDescent="0.25">
      <c r="C404" s="144"/>
    </row>
    <row r="405" spans="3:3" x14ac:dyDescent="0.25">
      <c r="C405" s="144"/>
    </row>
    <row r="406" spans="3:3" x14ac:dyDescent="0.25">
      <c r="C406" s="144"/>
    </row>
    <row r="407" spans="3:3" x14ac:dyDescent="0.25">
      <c r="C407" s="144"/>
    </row>
    <row r="408" spans="3:3" x14ac:dyDescent="0.25">
      <c r="C408" s="144"/>
    </row>
    <row r="409" spans="3:3" x14ac:dyDescent="0.25">
      <c r="C409" s="144"/>
    </row>
    <row r="410" spans="3:3" x14ac:dyDescent="0.25">
      <c r="C410" s="144"/>
    </row>
    <row r="411" spans="3:3" x14ac:dyDescent="0.25">
      <c r="C411" s="144"/>
    </row>
    <row r="412" spans="3:3" x14ac:dyDescent="0.25">
      <c r="C412" s="144"/>
    </row>
    <row r="413" spans="3:3" x14ac:dyDescent="0.25">
      <c r="C413" s="144"/>
    </row>
    <row r="414" spans="3:3" x14ac:dyDescent="0.25">
      <c r="C414" s="144"/>
    </row>
    <row r="415" spans="3:3" x14ac:dyDescent="0.25">
      <c r="C415" s="144"/>
    </row>
    <row r="416" spans="3:3" x14ac:dyDescent="0.25">
      <c r="C416" s="144"/>
    </row>
    <row r="417" spans="3:3" x14ac:dyDescent="0.25">
      <c r="C417" s="144"/>
    </row>
    <row r="418" spans="3:3" x14ac:dyDescent="0.25">
      <c r="C418" s="144"/>
    </row>
    <row r="419" spans="3:3" x14ac:dyDescent="0.25">
      <c r="C419" s="144"/>
    </row>
    <row r="420" spans="3:3" x14ac:dyDescent="0.25">
      <c r="C420" s="144"/>
    </row>
    <row r="421" spans="3:3" x14ac:dyDescent="0.25">
      <c r="C421" s="144"/>
    </row>
    <row r="422" spans="3:3" x14ac:dyDescent="0.25">
      <c r="C422" s="144"/>
    </row>
    <row r="423" spans="3:3" x14ac:dyDescent="0.25">
      <c r="C423" s="144"/>
    </row>
    <row r="424" spans="3:3" x14ac:dyDescent="0.25">
      <c r="C424" s="144"/>
    </row>
    <row r="425" spans="3:3" x14ac:dyDescent="0.25">
      <c r="C425" s="144"/>
    </row>
    <row r="426" spans="3:3" x14ac:dyDescent="0.25">
      <c r="C426" s="144"/>
    </row>
    <row r="427" spans="3:3" x14ac:dyDescent="0.25">
      <c r="C427" s="144"/>
    </row>
    <row r="428" spans="3:3" x14ac:dyDescent="0.25">
      <c r="C428" s="144"/>
    </row>
    <row r="429" spans="3:3" x14ac:dyDescent="0.25">
      <c r="C429" s="144"/>
    </row>
    <row r="430" spans="3:3" x14ac:dyDescent="0.25">
      <c r="C430" s="144"/>
    </row>
    <row r="431" spans="3:3" x14ac:dyDescent="0.25">
      <c r="C431" s="144"/>
    </row>
    <row r="432" spans="3:3" x14ac:dyDescent="0.25">
      <c r="C432" s="144"/>
    </row>
    <row r="433" spans="3:3" x14ac:dyDescent="0.25">
      <c r="C433" s="144"/>
    </row>
    <row r="434" spans="3:3" x14ac:dyDescent="0.25">
      <c r="C434" s="144"/>
    </row>
    <row r="435" spans="3:3" x14ac:dyDescent="0.25">
      <c r="C435" s="144"/>
    </row>
    <row r="436" spans="3:3" x14ac:dyDescent="0.25">
      <c r="C436" s="144"/>
    </row>
    <row r="437" spans="3:3" x14ac:dyDescent="0.25">
      <c r="C437" s="144"/>
    </row>
    <row r="438" spans="3:3" x14ac:dyDescent="0.25">
      <c r="C438" s="144"/>
    </row>
    <row r="439" spans="3:3" x14ac:dyDescent="0.25">
      <c r="C439" s="144"/>
    </row>
    <row r="440" spans="3:3" x14ac:dyDescent="0.25">
      <c r="C440" s="144"/>
    </row>
    <row r="441" spans="3:3" x14ac:dyDescent="0.25">
      <c r="C441" s="144"/>
    </row>
    <row r="442" spans="3:3" x14ac:dyDescent="0.25">
      <c r="C442" s="144"/>
    </row>
    <row r="443" spans="3:3" x14ac:dyDescent="0.25">
      <c r="C443" s="144"/>
    </row>
    <row r="444" spans="3:3" x14ac:dyDescent="0.25">
      <c r="C444" s="144"/>
    </row>
    <row r="445" spans="3:3" x14ac:dyDescent="0.25">
      <c r="C445" s="144"/>
    </row>
    <row r="446" spans="3:3" x14ac:dyDescent="0.25">
      <c r="C446" s="144"/>
    </row>
    <row r="447" spans="3:3" x14ac:dyDescent="0.25">
      <c r="C447" s="144"/>
    </row>
    <row r="448" spans="3:3" x14ac:dyDescent="0.25">
      <c r="C448" s="144"/>
    </row>
    <row r="449" spans="3:3" x14ac:dyDescent="0.25">
      <c r="C449" s="144"/>
    </row>
    <row r="450" spans="3:3" x14ac:dyDescent="0.25">
      <c r="C450" s="144"/>
    </row>
    <row r="451" spans="3:3" x14ac:dyDescent="0.25">
      <c r="C451" s="144"/>
    </row>
    <row r="452" spans="3:3" x14ac:dyDescent="0.25">
      <c r="C452" s="144"/>
    </row>
    <row r="453" spans="3:3" x14ac:dyDescent="0.25">
      <c r="C453" s="144"/>
    </row>
    <row r="454" spans="3:3" x14ac:dyDescent="0.25">
      <c r="C454" s="144"/>
    </row>
    <row r="455" spans="3:3" x14ac:dyDescent="0.25">
      <c r="C455" s="144"/>
    </row>
    <row r="456" spans="3:3" x14ac:dyDescent="0.25">
      <c r="C456" s="144"/>
    </row>
    <row r="457" spans="3:3" x14ac:dyDescent="0.25">
      <c r="C457" s="144"/>
    </row>
    <row r="458" spans="3:3" x14ac:dyDescent="0.25">
      <c r="C458" s="144"/>
    </row>
    <row r="459" spans="3:3" x14ac:dyDescent="0.25">
      <c r="C459" s="144"/>
    </row>
    <row r="460" spans="3:3" x14ac:dyDescent="0.25">
      <c r="C460" s="144"/>
    </row>
    <row r="461" spans="3:3" x14ac:dyDescent="0.25">
      <c r="C461" s="144"/>
    </row>
    <row r="462" spans="3:3" x14ac:dyDescent="0.25">
      <c r="C462" s="144"/>
    </row>
    <row r="463" spans="3:3" x14ac:dyDescent="0.25">
      <c r="C463" s="144"/>
    </row>
    <row r="464" spans="3:3" x14ac:dyDescent="0.25">
      <c r="C464" s="144"/>
    </row>
    <row r="465" spans="3:3" x14ac:dyDescent="0.25">
      <c r="C465" s="144"/>
    </row>
    <row r="466" spans="3:3" x14ac:dyDescent="0.25">
      <c r="C466" s="144"/>
    </row>
    <row r="467" spans="3:3" x14ac:dyDescent="0.25">
      <c r="C467" s="144"/>
    </row>
    <row r="468" spans="3:3" x14ac:dyDescent="0.25">
      <c r="C468" s="144"/>
    </row>
    <row r="469" spans="3:3" x14ac:dyDescent="0.25">
      <c r="C469" s="144"/>
    </row>
    <row r="470" spans="3:3" x14ac:dyDescent="0.25">
      <c r="C470" s="144"/>
    </row>
    <row r="471" spans="3:3" x14ac:dyDescent="0.25">
      <c r="C471" s="144"/>
    </row>
    <row r="472" spans="3:3" x14ac:dyDescent="0.25">
      <c r="C472" s="144"/>
    </row>
    <row r="473" spans="3:3" x14ac:dyDescent="0.25">
      <c r="C473" s="144"/>
    </row>
    <row r="474" spans="3:3" x14ac:dyDescent="0.25">
      <c r="C474" s="144"/>
    </row>
    <row r="475" spans="3:3" x14ac:dyDescent="0.25">
      <c r="C475" s="144"/>
    </row>
    <row r="476" spans="3:3" x14ac:dyDescent="0.25">
      <c r="C476" s="144"/>
    </row>
    <row r="477" spans="3:3" x14ac:dyDescent="0.25">
      <c r="C477" s="144"/>
    </row>
    <row r="478" spans="3:3" x14ac:dyDescent="0.25">
      <c r="C478" s="144"/>
    </row>
    <row r="479" spans="3:3" x14ac:dyDescent="0.25">
      <c r="C479" s="144"/>
    </row>
    <row r="480" spans="3:3" x14ac:dyDescent="0.25">
      <c r="C480" s="144"/>
    </row>
    <row r="481" spans="3:3" x14ac:dyDescent="0.25">
      <c r="C481" s="144"/>
    </row>
    <row r="482" spans="3:3" x14ac:dyDescent="0.25">
      <c r="C482" s="144"/>
    </row>
    <row r="483" spans="3:3" x14ac:dyDescent="0.25">
      <c r="C483" s="144"/>
    </row>
    <row r="484" spans="3:3" x14ac:dyDescent="0.25">
      <c r="C484" s="144"/>
    </row>
    <row r="485" spans="3:3" x14ac:dyDescent="0.25">
      <c r="C485" s="144"/>
    </row>
    <row r="486" spans="3:3" x14ac:dyDescent="0.25">
      <c r="C486" s="144"/>
    </row>
    <row r="487" spans="3:3" x14ac:dyDescent="0.25">
      <c r="C487" s="144"/>
    </row>
    <row r="488" spans="3:3" x14ac:dyDescent="0.25">
      <c r="C488" s="144"/>
    </row>
    <row r="489" spans="3:3" x14ac:dyDescent="0.25">
      <c r="C489" s="144"/>
    </row>
    <row r="490" spans="3:3" x14ac:dyDescent="0.25">
      <c r="C490" s="144"/>
    </row>
    <row r="491" spans="3:3" x14ac:dyDescent="0.25">
      <c r="C491" s="144"/>
    </row>
    <row r="492" spans="3:3" x14ac:dyDescent="0.25">
      <c r="C492" s="144"/>
    </row>
    <row r="493" spans="3:3" x14ac:dyDescent="0.25">
      <c r="C493" s="144"/>
    </row>
    <row r="494" spans="3:3" x14ac:dyDescent="0.25">
      <c r="C494" s="144"/>
    </row>
    <row r="495" spans="3:3" x14ac:dyDescent="0.25">
      <c r="C495" s="144"/>
    </row>
    <row r="496" spans="3:3" x14ac:dyDescent="0.25">
      <c r="C496" s="144"/>
    </row>
    <row r="497" spans="3:3" x14ac:dyDescent="0.25">
      <c r="C497" s="144"/>
    </row>
    <row r="498" spans="3:3" x14ac:dyDescent="0.25">
      <c r="C498" s="144"/>
    </row>
    <row r="499" spans="3:3" x14ac:dyDescent="0.25">
      <c r="C499" s="144"/>
    </row>
    <row r="500" spans="3:3" x14ac:dyDescent="0.25">
      <c r="C500" s="144"/>
    </row>
    <row r="501" spans="3:3" x14ac:dyDescent="0.25">
      <c r="C501" s="144"/>
    </row>
    <row r="502" spans="3:3" x14ac:dyDescent="0.25">
      <c r="C502" s="144"/>
    </row>
    <row r="503" spans="3:3" x14ac:dyDescent="0.25">
      <c r="C503" s="144"/>
    </row>
    <row r="504" spans="3:3" x14ac:dyDescent="0.25">
      <c r="C504" s="144"/>
    </row>
    <row r="505" spans="3:3" x14ac:dyDescent="0.25">
      <c r="C505" s="144"/>
    </row>
    <row r="506" spans="3:3" x14ac:dyDescent="0.25">
      <c r="C506" s="144"/>
    </row>
    <row r="507" spans="3:3" x14ac:dyDescent="0.25">
      <c r="C507" s="144"/>
    </row>
    <row r="508" spans="3:3" x14ac:dyDescent="0.25">
      <c r="C508" s="144"/>
    </row>
    <row r="509" spans="3:3" x14ac:dyDescent="0.25">
      <c r="C509" s="144"/>
    </row>
    <row r="510" spans="3:3" x14ac:dyDescent="0.25">
      <c r="C510" s="144"/>
    </row>
    <row r="511" spans="3:3" x14ac:dyDescent="0.25">
      <c r="C511" s="144"/>
    </row>
    <row r="512" spans="3:3" x14ac:dyDescent="0.25">
      <c r="C512" s="144"/>
    </row>
    <row r="513" spans="3:3" x14ac:dyDescent="0.25">
      <c r="C513" s="144"/>
    </row>
    <row r="514" spans="3:3" x14ac:dyDescent="0.25">
      <c r="C514" s="144"/>
    </row>
    <row r="515" spans="3:3" x14ac:dyDescent="0.25">
      <c r="C515" s="144"/>
    </row>
    <row r="516" spans="3:3" x14ac:dyDescent="0.25">
      <c r="C516" s="144"/>
    </row>
    <row r="517" spans="3:3" x14ac:dyDescent="0.25">
      <c r="C517" s="144"/>
    </row>
    <row r="518" spans="3:3" x14ac:dyDescent="0.25">
      <c r="C518" s="144"/>
    </row>
    <row r="519" spans="3:3" x14ac:dyDescent="0.25">
      <c r="C519" s="144"/>
    </row>
    <row r="520" spans="3:3" x14ac:dyDescent="0.25">
      <c r="C520" s="144"/>
    </row>
    <row r="521" spans="3:3" x14ac:dyDescent="0.25">
      <c r="C521" s="144"/>
    </row>
    <row r="522" spans="3:3" x14ac:dyDescent="0.25">
      <c r="C522" s="144"/>
    </row>
    <row r="523" spans="3:3" x14ac:dyDescent="0.25">
      <c r="C523" s="144"/>
    </row>
    <row r="524" spans="3:3" x14ac:dyDescent="0.25">
      <c r="C524" s="144"/>
    </row>
    <row r="525" spans="3:3" x14ac:dyDescent="0.25">
      <c r="C525" s="144"/>
    </row>
    <row r="526" spans="3:3" x14ac:dyDescent="0.25">
      <c r="C526" s="144"/>
    </row>
    <row r="527" spans="3:3" x14ac:dyDescent="0.25">
      <c r="C527" s="144"/>
    </row>
    <row r="528" spans="3:3" x14ac:dyDescent="0.25">
      <c r="C528" s="144"/>
    </row>
    <row r="529" spans="3:3" x14ac:dyDescent="0.25">
      <c r="C529" s="144"/>
    </row>
    <row r="530" spans="3:3" x14ac:dyDescent="0.25">
      <c r="C530" s="144"/>
    </row>
    <row r="531" spans="3:3" x14ac:dyDescent="0.25">
      <c r="C531" s="144"/>
    </row>
    <row r="532" spans="3:3" x14ac:dyDescent="0.25">
      <c r="C532" s="144"/>
    </row>
    <row r="533" spans="3:3" x14ac:dyDescent="0.25">
      <c r="C533" s="144"/>
    </row>
    <row r="534" spans="3:3" x14ac:dyDescent="0.25">
      <c r="C534" s="144"/>
    </row>
    <row r="535" spans="3:3" x14ac:dyDescent="0.25">
      <c r="C535" s="144"/>
    </row>
    <row r="536" spans="3:3" x14ac:dyDescent="0.25">
      <c r="C536" s="144"/>
    </row>
    <row r="537" spans="3:3" x14ac:dyDescent="0.25">
      <c r="C537" s="144"/>
    </row>
    <row r="538" spans="3:3" x14ac:dyDescent="0.25">
      <c r="C538" s="144"/>
    </row>
    <row r="539" spans="3:3" x14ac:dyDescent="0.25">
      <c r="C539" s="144"/>
    </row>
    <row r="540" spans="3:3" x14ac:dyDescent="0.25">
      <c r="C540" s="144"/>
    </row>
    <row r="541" spans="3:3" x14ac:dyDescent="0.25">
      <c r="C541" s="144"/>
    </row>
    <row r="542" spans="3:3" x14ac:dyDescent="0.25">
      <c r="C542" s="144"/>
    </row>
    <row r="543" spans="3:3" x14ac:dyDescent="0.25">
      <c r="C543" s="144"/>
    </row>
    <row r="544" spans="3:3" x14ac:dyDescent="0.25">
      <c r="C544" s="144"/>
    </row>
    <row r="545" spans="3:3" x14ac:dyDescent="0.25">
      <c r="C545" s="144"/>
    </row>
    <row r="546" spans="3:3" x14ac:dyDescent="0.25">
      <c r="C546" s="144"/>
    </row>
    <row r="547" spans="3:3" x14ac:dyDescent="0.25">
      <c r="C547" s="144"/>
    </row>
    <row r="548" spans="3:3" x14ac:dyDescent="0.25">
      <c r="C548" s="144"/>
    </row>
    <row r="549" spans="3:3" x14ac:dyDescent="0.25">
      <c r="C549" s="144"/>
    </row>
    <row r="550" spans="3:3" x14ac:dyDescent="0.25">
      <c r="C550" s="144"/>
    </row>
    <row r="551" spans="3:3" x14ac:dyDescent="0.25">
      <c r="C551" s="144"/>
    </row>
    <row r="552" spans="3:3" x14ac:dyDescent="0.25">
      <c r="C552" s="144"/>
    </row>
    <row r="553" spans="3:3" x14ac:dyDescent="0.25">
      <c r="C553" s="144"/>
    </row>
    <row r="554" spans="3:3" x14ac:dyDescent="0.25">
      <c r="C554" s="144"/>
    </row>
    <row r="555" spans="3:3" x14ac:dyDescent="0.25">
      <c r="C555" s="144"/>
    </row>
    <row r="556" spans="3:3" x14ac:dyDescent="0.25">
      <c r="C556" s="144"/>
    </row>
    <row r="557" spans="3:3" x14ac:dyDescent="0.25">
      <c r="C557" s="144"/>
    </row>
    <row r="558" spans="3:3" x14ac:dyDescent="0.25">
      <c r="C558" s="144"/>
    </row>
    <row r="559" spans="3:3" x14ac:dyDescent="0.25">
      <c r="C559" s="144"/>
    </row>
    <row r="560" spans="3:3" x14ac:dyDescent="0.25">
      <c r="C560" s="144"/>
    </row>
    <row r="561" spans="3:3" x14ac:dyDescent="0.25">
      <c r="C561" s="144"/>
    </row>
    <row r="562" spans="3:3" x14ac:dyDescent="0.25">
      <c r="C562" s="144"/>
    </row>
    <row r="563" spans="3:3" x14ac:dyDescent="0.25">
      <c r="C563" s="144"/>
    </row>
    <row r="564" spans="3:3" x14ac:dyDescent="0.25">
      <c r="C564" s="144"/>
    </row>
    <row r="565" spans="3:3" x14ac:dyDescent="0.25">
      <c r="C565" s="144"/>
    </row>
    <row r="566" spans="3:3" x14ac:dyDescent="0.25">
      <c r="C566" s="144"/>
    </row>
    <row r="567" spans="3:3" x14ac:dyDescent="0.25">
      <c r="C567" s="144"/>
    </row>
    <row r="568" spans="3:3" x14ac:dyDescent="0.25">
      <c r="C568" s="144"/>
    </row>
    <row r="569" spans="3:3" x14ac:dyDescent="0.25">
      <c r="C569" s="144"/>
    </row>
    <row r="570" spans="3:3" x14ac:dyDescent="0.25">
      <c r="C570" s="144"/>
    </row>
    <row r="571" spans="3:3" x14ac:dyDescent="0.25">
      <c r="C571" s="144"/>
    </row>
    <row r="572" spans="3:3" x14ac:dyDescent="0.25">
      <c r="C572" s="144"/>
    </row>
    <row r="573" spans="3:3" x14ac:dyDescent="0.25">
      <c r="C573" s="144"/>
    </row>
    <row r="574" spans="3:3" x14ac:dyDescent="0.25">
      <c r="C574" s="144"/>
    </row>
    <row r="575" spans="3:3" x14ac:dyDescent="0.25">
      <c r="C575" s="144"/>
    </row>
    <row r="576" spans="3:3" x14ac:dyDescent="0.25">
      <c r="C576" s="144"/>
    </row>
    <row r="577" spans="3:3" x14ac:dyDescent="0.25">
      <c r="C577" s="144"/>
    </row>
    <row r="578" spans="3:3" x14ac:dyDescent="0.25">
      <c r="C578" s="144"/>
    </row>
    <row r="579" spans="3:3" x14ac:dyDescent="0.25">
      <c r="C579" s="144"/>
    </row>
    <row r="580" spans="3:3" x14ac:dyDescent="0.25">
      <c r="C580" s="144"/>
    </row>
    <row r="581" spans="3:3" x14ac:dyDescent="0.25">
      <c r="C581" s="144"/>
    </row>
    <row r="582" spans="3:3" x14ac:dyDescent="0.25">
      <c r="C582" s="144"/>
    </row>
    <row r="583" spans="3:3" x14ac:dyDescent="0.25">
      <c r="C583" s="144"/>
    </row>
    <row r="584" spans="3:3" x14ac:dyDescent="0.25">
      <c r="C584" s="144"/>
    </row>
    <row r="585" spans="3:3" x14ac:dyDescent="0.25">
      <c r="C585" s="144"/>
    </row>
    <row r="586" spans="3:3" x14ac:dyDescent="0.25">
      <c r="C586" s="144"/>
    </row>
    <row r="587" spans="3:3" x14ac:dyDescent="0.25">
      <c r="C587" s="144"/>
    </row>
    <row r="588" spans="3:3" x14ac:dyDescent="0.25">
      <c r="C588" s="144"/>
    </row>
    <row r="589" spans="3:3" x14ac:dyDescent="0.25">
      <c r="C589" s="144"/>
    </row>
    <row r="590" spans="3:3" x14ac:dyDescent="0.25">
      <c r="C590" s="144"/>
    </row>
    <row r="591" spans="3:3" x14ac:dyDescent="0.25">
      <c r="C591" s="144"/>
    </row>
    <row r="592" spans="3:3" x14ac:dyDescent="0.25">
      <c r="C592" s="144"/>
    </row>
    <row r="593" spans="3:3" x14ac:dyDescent="0.25">
      <c r="C593" s="144"/>
    </row>
    <row r="594" spans="3:3" x14ac:dyDescent="0.25">
      <c r="C594" s="144"/>
    </row>
    <row r="595" spans="3:3" x14ac:dyDescent="0.25">
      <c r="C595" s="144"/>
    </row>
    <row r="596" spans="3:3" x14ac:dyDescent="0.25">
      <c r="C596" s="144"/>
    </row>
    <row r="597" spans="3:3" x14ac:dyDescent="0.25">
      <c r="C597" s="144"/>
    </row>
    <row r="598" spans="3:3" x14ac:dyDescent="0.25">
      <c r="C598" s="144"/>
    </row>
    <row r="599" spans="3:3" x14ac:dyDescent="0.25">
      <c r="C599" s="144"/>
    </row>
    <row r="600" spans="3:3" x14ac:dyDescent="0.25">
      <c r="C600" s="144"/>
    </row>
    <row r="601" spans="3:3" x14ac:dyDescent="0.25">
      <c r="C601" s="144"/>
    </row>
    <row r="602" spans="3:3" x14ac:dyDescent="0.25">
      <c r="C602" s="144"/>
    </row>
    <row r="603" spans="3:3" x14ac:dyDescent="0.25">
      <c r="C603" s="144"/>
    </row>
    <row r="604" spans="3:3" x14ac:dyDescent="0.25">
      <c r="C604" s="144"/>
    </row>
    <row r="605" spans="3:3" x14ac:dyDescent="0.25">
      <c r="C605" s="144"/>
    </row>
    <row r="606" spans="3:3" x14ac:dyDescent="0.25">
      <c r="C606" s="144"/>
    </row>
    <row r="607" spans="3:3" x14ac:dyDescent="0.25">
      <c r="C607" s="144"/>
    </row>
    <row r="608" spans="3:3" x14ac:dyDescent="0.25">
      <c r="C608" s="144"/>
    </row>
    <row r="609" spans="3:3" x14ac:dyDescent="0.25">
      <c r="C609" s="144"/>
    </row>
    <row r="610" spans="3:3" x14ac:dyDescent="0.25">
      <c r="C610" s="144"/>
    </row>
    <row r="611" spans="3:3" x14ac:dyDescent="0.25">
      <c r="C611" s="144"/>
    </row>
    <row r="612" spans="3:3" x14ac:dyDescent="0.25">
      <c r="C612" s="144"/>
    </row>
    <row r="613" spans="3:3" x14ac:dyDescent="0.25">
      <c r="C613" s="144"/>
    </row>
    <row r="614" spans="3:3" x14ac:dyDescent="0.25">
      <c r="C614" s="144"/>
    </row>
    <row r="615" spans="3:3" x14ac:dyDescent="0.25">
      <c r="C615" s="144"/>
    </row>
    <row r="616" spans="3:3" x14ac:dyDescent="0.25">
      <c r="C616" s="144"/>
    </row>
    <row r="617" spans="3:3" x14ac:dyDescent="0.25">
      <c r="C617" s="144"/>
    </row>
    <row r="618" spans="3:3" x14ac:dyDescent="0.25">
      <c r="C618" s="144"/>
    </row>
    <row r="619" spans="3:3" x14ac:dyDescent="0.25">
      <c r="C619" s="144"/>
    </row>
    <row r="620" spans="3:3" x14ac:dyDescent="0.25">
      <c r="C620" s="144"/>
    </row>
    <row r="621" spans="3:3" x14ac:dyDescent="0.25">
      <c r="C621" s="144"/>
    </row>
    <row r="622" spans="3:3" x14ac:dyDescent="0.25">
      <c r="C622" s="144"/>
    </row>
    <row r="623" spans="3:3" x14ac:dyDescent="0.25">
      <c r="C623" s="144"/>
    </row>
    <row r="624" spans="3:3" x14ac:dyDescent="0.25">
      <c r="C624" s="144"/>
    </row>
    <row r="625" spans="3:3" x14ac:dyDescent="0.25">
      <c r="C625" s="144"/>
    </row>
    <row r="626" spans="3:3" x14ac:dyDescent="0.25">
      <c r="C626" s="144"/>
    </row>
    <row r="627" spans="3:3" x14ac:dyDescent="0.25">
      <c r="C627" s="144"/>
    </row>
    <row r="628" spans="3:3" x14ac:dyDescent="0.25">
      <c r="C628" s="144"/>
    </row>
    <row r="629" spans="3:3" x14ac:dyDescent="0.25">
      <c r="C629" s="144"/>
    </row>
    <row r="630" spans="3:3" x14ac:dyDescent="0.25">
      <c r="C630" s="144"/>
    </row>
    <row r="631" spans="3:3" x14ac:dyDescent="0.25">
      <c r="C631" s="144"/>
    </row>
    <row r="632" spans="3:3" x14ac:dyDescent="0.25">
      <c r="C632" s="144"/>
    </row>
    <row r="633" spans="3:3" x14ac:dyDescent="0.25">
      <c r="C633" s="144"/>
    </row>
    <row r="634" spans="3:3" x14ac:dyDescent="0.25">
      <c r="C634" s="144"/>
    </row>
    <row r="635" spans="3:3" x14ac:dyDescent="0.25">
      <c r="C635" s="144"/>
    </row>
    <row r="636" spans="3:3" x14ac:dyDescent="0.25">
      <c r="C636" s="144"/>
    </row>
    <row r="637" spans="3:3" x14ac:dyDescent="0.25">
      <c r="C637" s="144"/>
    </row>
    <row r="638" spans="3:3" x14ac:dyDescent="0.25">
      <c r="C638" s="144"/>
    </row>
    <row r="639" spans="3:3" x14ac:dyDescent="0.25">
      <c r="C639" s="144"/>
    </row>
    <row r="640" spans="3:3" x14ac:dyDescent="0.25">
      <c r="C640" s="144"/>
    </row>
    <row r="641" spans="3:3" x14ac:dyDescent="0.25">
      <c r="C641" s="144"/>
    </row>
    <row r="642" spans="3:3" x14ac:dyDescent="0.25">
      <c r="C642" s="144"/>
    </row>
    <row r="643" spans="3:3" x14ac:dyDescent="0.25">
      <c r="C643" s="144"/>
    </row>
    <row r="644" spans="3:3" x14ac:dyDescent="0.25">
      <c r="C644" s="144"/>
    </row>
    <row r="645" spans="3:3" x14ac:dyDescent="0.25">
      <c r="C645" s="144"/>
    </row>
    <row r="646" spans="3:3" x14ac:dyDescent="0.25">
      <c r="C646" s="144"/>
    </row>
    <row r="647" spans="3:3" x14ac:dyDescent="0.25">
      <c r="C647" s="144"/>
    </row>
    <row r="648" spans="3:3" x14ac:dyDescent="0.25">
      <c r="C648" s="144"/>
    </row>
    <row r="649" spans="3:3" x14ac:dyDescent="0.25">
      <c r="C649" s="144"/>
    </row>
    <row r="650" spans="3:3" x14ac:dyDescent="0.25">
      <c r="C650" s="144"/>
    </row>
    <row r="651" spans="3:3" x14ac:dyDescent="0.25">
      <c r="C651" s="144"/>
    </row>
    <row r="652" spans="3:3" x14ac:dyDescent="0.25">
      <c r="C652" s="144"/>
    </row>
    <row r="653" spans="3:3" x14ac:dyDescent="0.25">
      <c r="C653" s="144"/>
    </row>
    <row r="654" spans="3:3" x14ac:dyDescent="0.25">
      <c r="C654" s="144"/>
    </row>
    <row r="655" spans="3:3" x14ac:dyDescent="0.25">
      <c r="C655" s="144"/>
    </row>
    <row r="656" spans="3:3" x14ac:dyDescent="0.25">
      <c r="C656" s="144"/>
    </row>
    <row r="657" spans="3:3" x14ac:dyDescent="0.25">
      <c r="C657" s="144"/>
    </row>
    <row r="658" spans="3:3" x14ac:dyDescent="0.25">
      <c r="C658" s="144"/>
    </row>
    <row r="659" spans="3:3" x14ac:dyDescent="0.25">
      <c r="C659" s="144"/>
    </row>
    <row r="660" spans="3:3" x14ac:dyDescent="0.25">
      <c r="C660" s="144"/>
    </row>
    <row r="661" spans="3:3" x14ac:dyDescent="0.25">
      <c r="C661" s="144"/>
    </row>
    <row r="662" spans="3:3" x14ac:dyDescent="0.25">
      <c r="C662" s="144"/>
    </row>
    <row r="663" spans="3:3" x14ac:dyDescent="0.25">
      <c r="C663" s="144"/>
    </row>
    <row r="664" spans="3:3" x14ac:dyDescent="0.25">
      <c r="C664" s="144"/>
    </row>
    <row r="665" spans="3:3" x14ac:dyDescent="0.25">
      <c r="C665" s="144"/>
    </row>
    <row r="666" spans="3:3" x14ac:dyDescent="0.25">
      <c r="C666" s="144"/>
    </row>
    <row r="667" spans="3:3" x14ac:dyDescent="0.25">
      <c r="C667" s="144"/>
    </row>
    <row r="668" spans="3:3" x14ac:dyDescent="0.25">
      <c r="C668" s="144"/>
    </row>
    <row r="669" spans="3:3" x14ac:dyDescent="0.25">
      <c r="C669" s="144"/>
    </row>
    <row r="670" spans="3:3" x14ac:dyDescent="0.25">
      <c r="C670" s="144"/>
    </row>
    <row r="671" spans="3:3" x14ac:dyDescent="0.25">
      <c r="C671" s="144"/>
    </row>
    <row r="672" spans="3:3" x14ac:dyDescent="0.25">
      <c r="C672" s="144"/>
    </row>
    <row r="673" spans="3:3" x14ac:dyDescent="0.25">
      <c r="C673" s="144"/>
    </row>
    <row r="674" spans="3:3" x14ac:dyDescent="0.25">
      <c r="C674" s="144"/>
    </row>
    <row r="675" spans="3:3" x14ac:dyDescent="0.25">
      <c r="C675" s="144"/>
    </row>
    <row r="676" spans="3:3" x14ac:dyDescent="0.25">
      <c r="C676" s="144"/>
    </row>
    <row r="677" spans="3:3" x14ac:dyDescent="0.25">
      <c r="C677" s="144"/>
    </row>
    <row r="678" spans="3:3" x14ac:dyDescent="0.25">
      <c r="C678" s="144"/>
    </row>
    <row r="679" spans="3:3" x14ac:dyDescent="0.25">
      <c r="C679" s="144"/>
    </row>
    <row r="680" spans="3:3" x14ac:dyDescent="0.25">
      <c r="C680" s="144"/>
    </row>
    <row r="681" spans="3:3" x14ac:dyDescent="0.25">
      <c r="C681" s="144"/>
    </row>
    <row r="682" spans="3:3" x14ac:dyDescent="0.25">
      <c r="C682" s="144"/>
    </row>
    <row r="683" spans="3:3" x14ac:dyDescent="0.25">
      <c r="C683" s="144"/>
    </row>
    <row r="684" spans="3:3" x14ac:dyDescent="0.25">
      <c r="C684" s="144"/>
    </row>
    <row r="685" spans="3:3" x14ac:dyDescent="0.25">
      <c r="C685" s="144"/>
    </row>
    <row r="686" spans="3:3" x14ac:dyDescent="0.25">
      <c r="C686" s="144"/>
    </row>
    <row r="687" spans="3:3" x14ac:dyDescent="0.25">
      <c r="C687" s="144"/>
    </row>
    <row r="688" spans="3:3" x14ac:dyDescent="0.25">
      <c r="C688" s="144"/>
    </row>
    <row r="689" spans="3:3" x14ac:dyDescent="0.25">
      <c r="C689" s="144"/>
    </row>
    <row r="690" spans="3:3" x14ac:dyDescent="0.25">
      <c r="C690" s="144"/>
    </row>
    <row r="691" spans="3:3" x14ac:dyDescent="0.25">
      <c r="C691" s="144"/>
    </row>
    <row r="692" spans="3:3" x14ac:dyDescent="0.25">
      <c r="C692" s="144"/>
    </row>
    <row r="693" spans="3:3" x14ac:dyDescent="0.25">
      <c r="C693" s="144"/>
    </row>
    <row r="694" spans="3:3" x14ac:dyDescent="0.25">
      <c r="C694" s="144"/>
    </row>
    <row r="695" spans="3:3" x14ac:dyDescent="0.25">
      <c r="C695" s="144"/>
    </row>
    <row r="696" spans="3:3" x14ac:dyDescent="0.25">
      <c r="C696" s="144"/>
    </row>
    <row r="697" spans="3:3" x14ac:dyDescent="0.25">
      <c r="C697" s="144"/>
    </row>
    <row r="698" spans="3:3" x14ac:dyDescent="0.25">
      <c r="C698" s="144"/>
    </row>
    <row r="699" spans="3:3" x14ac:dyDescent="0.25">
      <c r="C699" s="144"/>
    </row>
    <row r="700" spans="3:3" x14ac:dyDescent="0.25">
      <c r="C700" s="144"/>
    </row>
    <row r="701" spans="3:3" x14ac:dyDescent="0.25">
      <c r="C701" s="144"/>
    </row>
    <row r="702" spans="3:3" x14ac:dyDescent="0.25">
      <c r="C702" s="144"/>
    </row>
    <row r="703" spans="3:3" x14ac:dyDescent="0.25">
      <c r="C703" s="144"/>
    </row>
    <row r="704" spans="3:3" x14ac:dyDescent="0.25">
      <c r="C704" s="144"/>
    </row>
    <row r="705" spans="3:3" x14ac:dyDescent="0.25">
      <c r="C705" s="144"/>
    </row>
    <row r="706" spans="3:3" x14ac:dyDescent="0.25">
      <c r="C706" s="144"/>
    </row>
    <row r="707" spans="3:3" x14ac:dyDescent="0.25">
      <c r="C707" s="144"/>
    </row>
    <row r="708" spans="3:3" x14ac:dyDescent="0.25">
      <c r="C708" s="144"/>
    </row>
    <row r="709" spans="3:3" x14ac:dyDescent="0.25">
      <c r="C709" s="144"/>
    </row>
    <row r="710" spans="3:3" x14ac:dyDescent="0.25">
      <c r="C710" s="144"/>
    </row>
    <row r="711" spans="3:3" x14ac:dyDescent="0.25">
      <c r="C711" s="144"/>
    </row>
    <row r="712" spans="3:3" x14ac:dyDescent="0.25">
      <c r="C712" s="144"/>
    </row>
    <row r="713" spans="3:3" x14ac:dyDescent="0.25">
      <c r="C713" s="144"/>
    </row>
    <row r="714" spans="3:3" x14ac:dyDescent="0.25">
      <c r="C714" s="144"/>
    </row>
    <row r="715" spans="3:3" x14ac:dyDescent="0.25">
      <c r="C715" s="144"/>
    </row>
    <row r="716" spans="3:3" x14ac:dyDescent="0.25">
      <c r="C716" s="144"/>
    </row>
    <row r="717" spans="3:3" x14ac:dyDescent="0.25">
      <c r="C717" s="144"/>
    </row>
    <row r="718" spans="3:3" x14ac:dyDescent="0.25">
      <c r="C718" s="144"/>
    </row>
    <row r="719" spans="3:3" x14ac:dyDescent="0.25">
      <c r="C719" s="144"/>
    </row>
    <row r="720" spans="3:3" x14ac:dyDescent="0.25">
      <c r="C720" s="144"/>
    </row>
    <row r="721" spans="3:3" x14ac:dyDescent="0.25">
      <c r="C721" s="144"/>
    </row>
    <row r="722" spans="3:3" x14ac:dyDescent="0.25">
      <c r="C722" s="144"/>
    </row>
    <row r="723" spans="3:3" x14ac:dyDescent="0.25">
      <c r="C723" s="144"/>
    </row>
    <row r="724" spans="3:3" x14ac:dyDescent="0.25">
      <c r="C724" s="144"/>
    </row>
    <row r="725" spans="3:3" x14ac:dyDescent="0.25">
      <c r="C725" s="144"/>
    </row>
    <row r="726" spans="3:3" x14ac:dyDescent="0.25">
      <c r="C726" s="144"/>
    </row>
    <row r="727" spans="3:3" x14ac:dyDescent="0.25">
      <c r="C727" s="144"/>
    </row>
    <row r="728" spans="3:3" x14ac:dyDescent="0.25">
      <c r="C728" s="144"/>
    </row>
    <row r="729" spans="3:3" x14ac:dyDescent="0.25">
      <c r="C729" s="144"/>
    </row>
    <row r="730" spans="3:3" x14ac:dyDescent="0.25">
      <c r="C730" s="144"/>
    </row>
    <row r="731" spans="3:3" x14ac:dyDescent="0.25">
      <c r="C731" s="144"/>
    </row>
    <row r="732" spans="3:3" x14ac:dyDescent="0.25">
      <c r="C732" s="144"/>
    </row>
    <row r="733" spans="3:3" x14ac:dyDescent="0.25">
      <c r="C733" s="144"/>
    </row>
    <row r="734" spans="3:3" x14ac:dyDescent="0.25">
      <c r="C734" s="144"/>
    </row>
    <row r="735" spans="3:3" x14ac:dyDescent="0.25">
      <c r="C735" s="144"/>
    </row>
    <row r="736" spans="3:3" x14ac:dyDescent="0.25">
      <c r="C736" s="144"/>
    </row>
    <row r="737" spans="3:3" x14ac:dyDescent="0.25">
      <c r="C737" s="144"/>
    </row>
    <row r="738" spans="3:3" x14ac:dyDescent="0.25">
      <c r="C738" s="144"/>
    </row>
    <row r="739" spans="3:3" x14ac:dyDescent="0.25">
      <c r="C739" s="144"/>
    </row>
    <row r="740" spans="3:3" x14ac:dyDescent="0.25">
      <c r="C740" s="144"/>
    </row>
    <row r="741" spans="3:3" x14ac:dyDescent="0.25">
      <c r="C741" s="144"/>
    </row>
    <row r="742" spans="3:3" x14ac:dyDescent="0.25">
      <c r="C742" s="144"/>
    </row>
    <row r="743" spans="3:3" x14ac:dyDescent="0.25">
      <c r="C743" s="144"/>
    </row>
    <row r="744" spans="3:3" x14ac:dyDescent="0.25">
      <c r="C744" s="144"/>
    </row>
    <row r="745" spans="3:3" x14ac:dyDescent="0.25">
      <c r="C745" s="144"/>
    </row>
    <row r="746" spans="3:3" x14ac:dyDescent="0.25">
      <c r="C746" s="144"/>
    </row>
    <row r="747" spans="3:3" x14ac:dyDescent="0.25">
      <c r="C747" s="144"/>
    </row>
    <row r="748" spans="3:3" x14ac:dyDescent="0.25">
      <c r="C748" s="144"/>
    </row>
    <row r="749" spans="3:3" x14ac:dyDescent="0.25">
      <c r="C749" s="144"/>
    </row>
    <row r="750" spans="3:3" x14ac:dyDescent="0.25">
      <c r="C750" s="144"/>
    </row>
    <row r="751" spans="3:3" x14ac:dyDescent="0.25">
      <c r="C751" s="144"/>
    </row>
    <row r="752" spans="3:3" x14ac:dyDescent="0.25">
      <c r="C752" s="144"/>
    </row>
    <row r="753" spans="3:3" x14ac:dyDescent="0.25">
      <c r="C753" s="144"/>
    </row>
    <row r="754" spans="3:3" x14ac:dyDescent="0.25">
      <c r="C754" s="144"/>
    </row>
    <row r="755" spans="3:3" x14ac:dyDescent="0.25">
      <c r="C755" s="144"/>
    </row>
    <row r="756" spans="3:3" x14ac:dyDescent="0.25">
      <c r="C756" s="144"/>
    </row>
    <row r="757" spans="3:3" x14ac:dyDescent="0.25">
      <c r="C757" s="144"/>
    </row>
    <row r="758" spans="3:3" x14ac:dyDescent="0.25">
      <c r="C758" s="144"/>
    </row>
    <row r="759" spans="3:3" x14ac:dyDescent="0.25">
      <c r="C759" s="144"/>
    </row>
    <row r="760" spans="3:3" x14ac:dyDescent="0.25">
      <c r="C760" s="144"/>
    </row>
    <row r="761" spans="3:3" x14ac:dyDescent="0.25">
      <c r="C761" s="144"/>
    </row>
    <row r="762" spans="3:3" x14ac:dyDescent="0.25">
      <c r="C762" s="144"/>
    </row>
    <row r="763" spans="3:3" x14ac:dyDescent="0.25">
      <c r="C763" s="144"/>
    </row>
    <row r="764" spans="3:3" x14ac:dyDescent="0.25">
      <c r="C764" s="144"/>
    </row>
    <row r="765" spans="3:3" x14ac:dyDescent="0.25">
      <c r="C765" s="144"/>
    </row>
    <row r="766" spans="3:3" x14ac:dyDescent="0.25">
      <c r="C766" s="144"/>
    </row>
    <row r="767" spans="3:3" x14ac:dyDescent="0.25">
      <c r="C767" s="144"/>
    </row>
    <row r="768" spans="3:3" x14ac:dyDescent="0.25">
      <c r="C768" s="144"/>
    </row>
    <row r="769" spans="3:3" x14ac:dyDescent="0.25">
      <c r="C769" s="144"/>
    </row>
    <row r="770" spans="3:3" x14ac:dyDescent="0.25">
      <c r="C770" s="144"/>
    </row>
    <row r="771" spans="3:3" x14ac:dyDescent="0.25">
      <c r="C771" s="144"/>
    </row>
    <row r="772" spans="3:3" x14ac:dyDescent="0.25">
      <c r="C772" s="144"/>
    </row>
    <row r="773" spans="3:3" x14ac:dyDescent="0.25">
      <c r="C773" s="144"/>
    </row>
    <row r="774" spans="3:3" x14ac:dyDescent="0.25">
      <c r="C774" s="144"/>
    </row>
    <row r="775" spans="3:3" x14ac:dyDescent="0.25">
      <c r="C775" s="144"/>
    </row>
    <row r="776" spans="3:3" x14ac:dyDescent="0.25">
      <c r="C776" s="144"/>
    </row>
    <row r="777" spans="3:3" x14ac:dyDescent="0.25">
      <c r="C777" s="144"/>
    </row>
    <row r="778" spans="3:3" x14ac:dyDescent="0.25">
      <c r="C778" s="144"/>
    </row>
    <row r="779" spans="3:3" x14ac:dyDescent="0.25">
      <c r="C779" s="144"/>
    </row>
    <row r="780" spans="3:3" x14ac:dyDescent="0.25">
      <c r="C780" s="144"/>
    </row>
    <row r="781" spans="3:3" x14ac:dyDescent="0.25">
      <c r="C781" s="144"/>
    </row>
    <row r="782" spans="3:3" x14ac:dyDescent="0.25">
      <c r="C782" s="144"/>
    </row>
    <row r="783" spans="3:3" x14ac:dyDescent="0.25">
      <c r="C783" s="144"/>
    </row>
    <row r="784" spans="3:3" x14ac:dyDescent="0.25">
      <c r="C784" s="144"/>
    </row>
    <row r="785" spans="3:3" x14ac:dyDescent="0.25">
      <c r="C785" s="144"/>
    </row>
    <row r="786" spans="3:3" x14ac:dyDescent="0.25">
      <c r="C786" s="144"/>
    </row>
    <row r="787" spans="3:3" x14ac:dyDescent="0.25">
      <c r="C787" s="144"/>
    </row>
    <row r="788" spans="3:3" x14ac:dyDescent="0.25">
      <c r="C788" s="144"/>
    </row>
    <row r="789" spans="3:3" x14ac:dyDescent="0.25">
      <c r="C789" s="144"/>
    </row>
    <row r="790" spans="3:3" x14ac:dyDescent="0.25">
      <c r="C790" s="144"/>
    </row>
    <row r="791" spans="3:3" x14ac:dyDescent="0.25">
      <c r="C791" s="144"/>
    </row>
    <row r="792" spans="3:3" x14ac:dyDescent="0.25">
      <c r="C792" s="144"/>
    </row>
    <row r="793" spans="3:3" x14ac:dyDescent="0.25">
      <c r="C793" s="144"/>
    </row>
    <row r="794" spans="3:3" x14ac:dyDescent="0.25">
      <c r="C794" s="144"/>
    </row>
    <row r="795" spans="3:3" x14ac:dyDescent="0.25">
      <c r="C795" s="144"/>
    </row>
    <row r="796" spans="3:3" x14ac:dyDescent="0.25">
      <c r="C796" s="144"/>
    </row>
    <row r="797" spans="3:3" x14ac:dyDescent="0.25">
      <c r="C797" s="144"/>
    </row>
    <row r="798" spans="3:3" x14ac:dyDescent="0.25">
      <c r="C798" s="144"/>
    </row>
    <row r="799" spans="3:3" x14ac:dyDescent="0.25">
      <c r="C799" s="144"/>
    </row>
    <row r="800" spans="3:3" x14ac:dyDescent="0.25">
      <c r="C800" s="144"/>
    </row>
    <row r="801" spans="3:3" x14ac:dyDescent="0.25">
      <c r="C801" s="144"/>
    </row>
    <row r="802" spans="3:3" x14ac:dyDescent="0.25">
      <c r="C802" s="144"/>
    </row>
    <row r="803" spans="3:3" x14ac:dyDescent="0.25">
      <c r="C803" s="144"/>
    </row>
    <row r="804" spans="3:3" x14ac:dyDescent="0.25">
      <c r="C804" s="144"/>
    </row>
    <row r="805" spans="3:3" x14ac:dyDescent="0.25">
      <c r="C805" s="144"/>
    </row>
    <row r="806" spans="3:3" x14ac:dyDescent="0.25">
      <c r="C806" s="144"/>
    </row>
    <row r="807" spans="3:3" x14ac:dyDescent="0.25">
      <c r="C807" s="144"/>
    </row>
    <row r="808" spans="3:3" x14ac:dyDescent="0.25">
      <c r="C808" s="144"/>
    </row>
    <row r="809" spans="3:3" x14ac:dyDescent="0.25">
      <c r="C809" s="144"/>
    </row>
    <row r="810" spans="3:3" x14ac:dyDescent="0.25">
      <c r="C810" s="144"/>
    </row>
    <row r="811" spans="3:3" x14ac:dyDescent="0.25">
      <c r="C811" s="144"/>
    </row>
    <row r="812" spans="3:3" x14ac:dyDescent="0.25">
      <c r="C812" s="144"/>
    </row>
    <row r="813" spans="3:3" x14ac:dyDescent="0.25">
      <c r="C813" s="144"/>
    </row>
    <row r="814" spans="3:3" x14ac:dyDescent="0.25">
      <c r="C814" s="144"/>
    </row>
    <row r="815" spans="3:3" x14ac:dyDescent="0.25">
      <c r="C815" s="144"/>
    </row>
    <row r="816" spans="3:3" x14ac:dyDescent="0.25">
      <c r="C816" s="144"/>
    </row>
    <row r="817" spans="3:3" x14ac:dyDescent="0.25">
      <c r="C817" s="144"/>
    </row>
    <row r="818" spans="3:3" x14ac:dyDescent="0.25">
      <c r="C818" s="144"/>
    </row>
    <row r="819" spans="3:3" x14ac:dyDescent="0.25">
      <c r="C819" s="144"/>
    </row>
    <row r="820" spans="3:3" x14ac:dyDescent="0.25">
      <c r="C820" s="144"/>
    </row>
    <row r="821" spans="3:3" x14ac:dyDescent="0.25">
      <c r="C821" s="144"/>
    </row>
    <row r="822" spans="3:3" x14ac:dyDescent="0.25">
      <c r="C822" s="144"/>
    </row>
    <row r="823" spans="3:3" x14ac:dyDescent="0.25">
      <c r="C823" s="144"/>
    </row>
    <row r="824" spans="3:3" x14ac:dyDescent="0.25">
      <c r="C824" s="144"/>
    </row>
    <row r="825" spans="3:3" x14ac:dyDescent="0.25">
      <c r="C825" s="144"/>
    </row>
    <row r="826" spans="3:3" x14ac:dyDescent="0.25">
      <c r="C826" s="144"/>
    </row>
    <row r="827" spans="3:3" x14ac:dyDescent="0.25">
      <c r="C827" s="144"/>
    </row>
    <row r="828" spans="3:3" x14ac:dyDescent="0.25">
      <c r="C828" s="144"/>
    </row>
    <row r="829" spans="3:3" x14ac:dyDescent="0.25">
      <c r="C829" s="144"/>
    </row>
    <row r="830" spans="3:3" x14ac:dyDescent="0.25">
      <c r="C830" s="144"/>
    </row>
    <row r="831" spans="3:3" x14ac:dyDescent="0.25">
      <c r="C831" s="144"/>
    </row>
    <row r="832" spans="3:3" x14ac:dyDescent="0.25">
      <c r="C832" s="144"/>
    </row>
    <row r="833" spans="3:3" x14ac:dyDescent="0.25">
      <c r="C833" s="144"/>
    </row>
    <row r="834" spans="3:3" x14ac:dyDescent="0.25">
      <c r="C834" s="144"/>
    </row>
    <row r="835" spans="3:3" x14ac:dyDescent="0.25">
      <c r="C835" s="144"/>
    </row>
    <row r="836" spans="3:3" x14ac:dyDescent="0.25">
      <c r="C836" s="144"/>
    </row>
    <row r="837" spans="3:3" x14ac:dyDescent="0.25">
      <c r="C837" s="144"/>
    </row>
    <row r="838" spans="3:3" x14ac:dyDescent="0.25">
      <c r="C838" s="144"/>
    </row>
    <row r="839" spans="3:3" x14ac:dyDescent="0.25">
      <c r="C839" s="144"/>
    </row>
    <row r="840" spans="3:3" x14ac:dyDescent="0.25">
      <c r="C840" s="144"/>
    </row>
    <row r="841" spans="3:3" x14ac:dyDescent="0.25">
      <c r="C841" s="144"/>
    </row>
    <row r="842" spans="3:3" x14ac:dyDescent="0.25">
      <c r="C842" s="144"/>
    </row>
    <row r="843" spans="3:3" x14ac:dyDescent="0.25">
      <c r="C843" s="144"/>
    </row>
    <row r="844" spans="3:3" x14ac:dyDescent="0.25">
      <c r="C844" s="144"/>
    </row>
    <row r="845" spans="3:3" x14ac:dyDescent="0.25">
      <c r="C845" s="144"/>
    </row>
    <row r="846" spans="3:3" x14ac:dyDescent="0.25">
      <c r="C846" s="144"/>
    </row>
    <row r="847" spans="3:3" x14ac:dyDescent="0.25">
      <c r="C847" s="144"/>
    </row>
    <row r="848" spans="3:3" x14ac:dyDescent="0.25">
      <c r="C848" s="144"/>
    </row>
    <row r="849" spans="3:3" x14ac:dyDescent="0.25">
      <c r="C849" s="144"/>
    </row>
    <row r="850" spans="3:3" x14ac:dyDescent="0.25">
      <c r="C850" s="144"/>
    </row>
    <row r="851" spans="3:3" x14ac:dyDescent="0.25">
      <c r="C851" s="144"/>
    </row>
    <row r="852" spans="3:3" x14ac:dyDescent="0.25">
      <c r="C852" s="144"/>
    </row>
    <row r="853" spans="3:3" x14ac:dyDescent="0.25">
      <c r="C853" s="144"/>
    </row>
    <row r="854" spans="3:3" x14ac:dyDescent="0.25">
      <c r="C854" s="144"/>
    </row>
    <row r="855" spans="3:3" x14ac:dyDescent="0.25">
      <c r="C855" s="144"/>
    </row>
    <row r="856" spans="3:3" x14ac:dyDescent="0.25">
      <c r="C856" s="144"/>
    </row>
    <row r="857" spans="3:3" x14ac:dyDescent="0.25">
      <c r="C857" s="144"/>
    </row>
    <row r="858" spans="3:3" x14ac:dyDescent="0.25">
      <c r="C858" s="144"/>
    </row>
    <row r="859" spans="3:3" x14ac:dyDescent="0.25">
      <c r="C859" s="144"/>
    </row>
    <row r="860" spans="3:3" x14ac:dyDescent="0.25">
      <c r="C860" s="144"/>
    </row>
    <row r="861" spans="3:3" x14ac:dyDescent="0.25">
      <c r="C861" s="144"/>
    </row>
    <row r="862" spans="3:3" x14ac:dyDescent="0.25">
      <c r="C862" s="144"/>
    </row>
    <row r="863" spans="3:3" x14ac:dyDescent="0.25">
      <c r="C863" s="144"/>
    </row>
    <row r="864" spans="3:3" x14ac:dyDescent="0.25">
      <c r="C864" s="144"/>
    </row>
    <row r="865" spans="3:3" x14ac:dyDescent="0.25">
      <c r="C865" s="144"/>
    </row>
    <row r="866" spans="3:3" x14ac:dyDescent="0.25">
      <c r="C866" s="144"/>
    </row>
    <row r="867" spans="3:3" x14ac:dyDescent="0.25">
      <c r="C867" s="144"/>
    </row>
    <row r="868" spans="3:3" x14ac:dyDescent="0.25">
      <c r="C868" s="144"/>
    </row>
    <row r="869" spans="3:3" x14ac:dyDescent="0.25">
      <c r="C869" s="144"/>
    </row>
    <row r="870" spans="3:3" x14ac:dyDescent="0.25">
      <c r="C870" s="144"/>
    </row>
    <row r="871" spans="3:3" x14ac:dyDescent="0.25">
      <c r="C871" s="144"/>
    </row>
    <row r="872" spans="3:3" x14ac:dyDescent="0.25">
      <c r="C872" s="144"/>
    </row>
    <row r="873" spans="3:3" x14ac:dyDescent="0.25">
      <c r="C873" s="144"/>
    </row>
    <row r="874" spans="3:3" x14ac:dyDescent="0.25">
      <c r="C874" s="144"/>
    </row>
    <row r="875" spans="3:3" x14ac:dyDescent="0.25">
      <c r="C875" s="144"/>
    </row>
    <row r="876" spans="3:3" x14ac:dyDescent="0.25">
      <c r="C876" s="144"/>
    </row>
    <row r="877" spans="3:3" x14ac:dyDescent="0.25">
      <c r="C877" s="144"/>
    </row>
    <row r="878" spans="3:3" x14ac:dyDescent="0.25">
      <c r="C878" s="144"/>
    </row>
    <row r="879" spans="3:3" x14ac:dyDescent="0.25">
      <c r="C879" s="144"/>
    </row>
    <row r="880" spans="3:3" x14ac:dyDescent="0.25">
      <c r="C880" s="144"/>
    </row>
    <row r="881" spans="3:3" x14ac:dyDescent="0.25">
      <c r="C881" s="144"/>
    </row>
    <row r="882" spans="3:3" x14ac:dyDescent="0.25">
      <c r="C882" s="144"/>
    </row>
    <row r="883" spans="3:3" x14ac:dyDescent="0.25">
      <c r="C883" s="144"/>
    </row>
    <row r="884" spans="3:3" x14ac:dyDescent="0.25">
      <c r="C884" s="144"/>
    </row>
    <row r="885" spans="3:3" x14ac:dyDescent="0.25">
      <c r="C885" s="144"/>
    </row>
    <row r="886" spans="3:3" x14ac:dyDescent="0.25">
      <c r="C886" s="144"/>
    </row>
    <row r="887" spans="3:3" x14ac:dyDescent="0.25">
      <c r="C887" s="144"/>
    </row>
    <row r="888" spans="3:3" x14ac:dyDescent="0.25">
      <c r="C888" s="144"/>
    </row>
    <row r="889" spans="3:3" x14ac:dyDescent="0.25">
      <c r="C889" s="144"/>
    </row>
    <row r="890" spans="3:3" x14ac:dyDescent="0.25">
      <c r="C890" s="144"/>
    </row>
    <row r="891" spans="3:3" x14ac:dyDescent="0.25">
      <c r="C891" s="144"/>
    </row>
    <row r="892" spans="3:3" x14ac:dyDescent="0.25">
      <c r="C892" s="144"/>
    </row>
    <row r="893" spans="3:3" x14ac:dyDescent="0.25">
      <c r="C893" s="144"/>
    </row>
    <row r="894" spans="3:3" x14ac:dyDescent="0.25">
      <c r="C894" s="144"/>
    </row>
    <row r="895" spans="3:3" x14ac:dyDescent="0.25">
      <c r="C895" s="144"/>
    </row>
    <row r="896" spans="3:3" x14ac:dyDescent="0.25">
      <c r="C896" s="144"/>
    </row>
    <row r="897" spans="3:3" x14ac:dyDescent="0.25">
      <c r="C897" s="144"/>
    </row>
    <row r="898" spans="3:3" x14ac:dyDescent="0.25">
      <c r="C898" s="144"/>
    </row>
    <row r="899" spans="3:3" x14ac:dyDescent="0.25">
      <c r="C899" s="144"/>
    </row>
    <row r="900" spans="3:3" x14ac:dyDescent="0.25">
      <c r="C900" s="144"/>
    </row>
    <row r="901" spans="3:3" x14ac:dyDescent="0.25">
      <c r="C901" s="144"/>
    </row>
    <row r="902" spans="3:3" x14ac:dyDescent="0.25">
      <c r="C902" s="144"/>
    </row>
    <row r="903" spans="3:3" x14ac:dyDescent="0.25">
      <c r="C903" s="144"/>
    </row>
    <row r="904" spans="3:3" x14ac:dyDescent="0.25">
      <c r="C904" s="144"/>
    </row>
    <row r="905" spans="3:3" x14ac:dyDescent="0.25">
      <c r="C905" s="144"/>
    </row>
    <row r="906" spans="3:3" x14ac:dyDescent="0.25">
      <c r="C906" s="144"/>
    </row>
    <row r="907" spans="3:3" x14ac:dyDescent="0.25">
      <c r="C907" s="144"/>
    </row>
    <row r="908" spans="3:3" x14ac:dyDescent="0.25">
      <c r="C908" s="144"/>
    </row>
    <row r="909" spans="3:3" x14ac:dyDescent="0.25">
      <c r="C909" s="144"/>
    </row>
    <row r="910" spans="3:3" x14ac:dyDescent="0.25">
      <c r="C910" s="144"/>
    </row>
    <row r="911" spans="3:3" x14ac:dyDescent="0.25">
      <c r="C911" s="144"/>
    </row>
    <row r="912" spans="3:3" x14ac:dyDescent="0.25">
      <c r="C912" s="144"/>
    </row>
    <row r="913" spans="3:3" x14ac:dyDescent="0.25">
      <c r="C913" s="144"/>
    </row>
    <row r="914" spans="3:3" x14ac:dyDescent="0.25">
      <c r="C914" s="144"/>
    </row>
    <row r="915" spans="3:3" x14ac:dyDescent="0.25">
      <c r="C915" s="144"/>
    </row>
    <row r="916" spans="3:3" x14ac:dyDescent="0.25">
      <c r="C916" s="144"/>
    </row>
    <row r="917" spans="3:3" x14ac:dyDescent="0.25">
      <c r="C917" s="144"/>
    </row>
    <row r="918" spans="3:3" x14ac:dyDescent="0.25">
      <c r="C918" s="144"/>
    </row>
    <row r="919" spans="3:3" x14ac:dyDescent="0.25">
      <c r="C919" s="144"/>
    </row>
    <row r="920" spans="3:3" x14ac:dyDescent="0.25">
      <c r="C920" s="144"/>
    </row>
    <row r="921" spans="3:3" x14ac:dyDescent="0.25">
      <c r="C921" s="144"/>
    </row>
    <row r="922" spans="3:3" x14ac:dyDescent="0.25">
      <c r="C922" s="144"/>
    </row>
    <row r="923" spans="3:3" x14ac:dyDescent="0.25">
      <c r="C923" s="144"/>
    </row>
    <row r="924" spans="3:3" x14ac:dyDescent="0.25">
      <c r="C924" s="144"/>
    </row>
    <row r="925" spans="3:3" x14ac:dyDescent="0.25">
      <c r="C925" s="144"/>
    </row>
    <row r="926" spans="3:3" x14ac:dyDescent="0.25">
      <c r="C926" s="144"/>
    </row>
    <row r="927" spans="3:3" x14ac:dyDescent="0.25">
      <c r="C927" s="144"/>
    </row>
    <row r="928" spans="3:3" x14ac:dyDescent="0.25">
      <c r="C928" s="144"/>
    </row>
    <row r="929" spans="3:3" x14ac:dyDescent="0.25">
      <c r="C929" s="144"/>
    </row>
    <row r="930" spans="3:3" x14ac:dyDescent="0.25">
      <c r="C930" s="144"/>
    </row>
    <row r="931" spans="3:3" x14ac:dyDescent="0.25">
      <c r="C931" s="144"/>
    </row>
    <row r="932" spans="3:3" x14ac:dyDescent="0.25">
      <c r="C932" s="144"/>
    </row>
    <row r="933" spans="3:3" x14ac:dyDescent="0.25">
      <c r="C933" s="144"/>
    </row>
    <row r="934" spans="3:3" x14ac:dyDescent="0.25">
      <c r="C934" s="144"/>
    </row>
    <row r="935" spans="3:3" x14ac:dyDescent="0.25">
      <c r="C935" s="144"/>
    </row>
    <row r="936" spans="3:3" x14ac:dyDescent="0.25">
      <c r="C936" s="144"/>
    </row>
    <row r="937" spans="3:3" x14ac:dyDescent="0.25">
      <c r="C937" s="144"/>
    </row>
    <row r="938" spans="3:3" x14ac:dyDescent="0.25">
      <c r="C938" s="144"/>
    </row>
    <row r="939" spans="3:3" x14ac:dyDescent="0.25">
      <c r="C939" s="144"/>
    </row>
    <row r="940" spans="3:3" x14ac:dyDescent="0.25">
      <c r="C940" s="144"/>
    </row>
    <row r="941" spans="3:3" x14ac:dyDescent="0.25">
      <c r="C941" s="144"/>
    </row>
    <row r="942" spans="3:3" x14ac:dyDescent="0.25">
      <c r="C942" s="144"/>
    </row>
    <row r="943" spans="3:3" x14ac:dyDescent="0.25">
      <c r="C943" s="144"/>
    </row>
    <row r="944" spans="3:3" x14ac:dyDescent="0.25">
      <c r="C944" s="144"/>
    </row>
    <row r="945" spans="3:3" x14ac:dyDescent="0.25">
      <c r="C945" s="144"/>
    </row>
    <row r="946" spans="3:3" x14ac:dyDescent="0.25">
      <c r="C946" s="144"/>
    </row>
    <row r="947" spans="3:3" x14ac:dyDescent="0.25">
      <c r="C947" s="144"/>
    </row>
    <row r="948" spans="3:3" x14ac:dyDescent="0.25">
      <c r="C948" s="144"/>
    </row>
    <row r="949" spans="3:3" x14ac:dyDescent="0.25">
      <c r="C949" s="144"/>
    </row>
    <row r="950" spans="3:3" x14ac:dyDescent="0.25">
      <c r="C950" s="144"/>
    </row>
    <row r="951" spans="3:3" x14ac:dyDescent="0.25">
      <c r="C951" s="144"/>
    </row>
    <row r="952" spans="3:3" x14ac:dyDescent="0.25">
      <c r="C952" s="144"/>
    </row>
    <row r="953" spans="3:3" x14ac:dyDescent="0.25">
      <c r="C953" s="144"/>
    </row>
    <row r="954" spans="3:3" x14ac:dyDescent="0.25">
      <c r="C954" s="144"/>
    </row>
    <row r="955" spans="3:3" x14ac:dyDescent="0.25">
      <c r="C955" s="144"/>
    </row>
    <row r="956" spans="3:3" x14ac:dyDescent="0.25">
      <c r="C956" s="144"/>
    </row>
    <row r="957" spans="3:3" x14ac:dyDescent="0.25">
      <c r="C957" s="144"/>
    </row>
    <row r="958" spans="3:3" x14ac:dyDescent="0.25">
      <c r="C958" s="144"/>
    </row>
    <row r="959" spans="3:3" x14ac:dyDescent="0.25">
      <c r="C959" s="144"/>
    </row>
    <row r="960" spans="3:3" x14ac:dyDescent="0.25">
      <c r="C960" s="144"/>
    </row>
    <row r="961" spans="3:3" x14ac:dyDescent="0.25">
      <c r="C961" s="144"/>
    </row>
    <row r="962" spans="3:3" x14ac:dyDescent="0.25">
      <c r="C962" s="144"/>
    </row>
    <row r="963" spans="3:3" x14ac:dyDescent="0.25">
      <c r="C963" s="144"/>
    </row>
    <row r="964" spans="3:3" x14ac:dyDescent="0.25">
      <c r="C964" s="144"/>
    </row>
    <row r="965" spans="3:3" x14ac:dyDescent="0.25">
      <c r="C965" s="144"/>
    </row>
    <row r="966" spans="3:3" x14ac:dyDescent="0.25">
      <c r="C966" s="144"/>
    </row>
    <row r="967" spans="3:3" x14ac:dyDescent="0.25">
      <c r="C967" s="144"/>
    </row>
    <row r="968" spans="3:3" x14ac:dyDescent="0.25">
      <c r="C968" s="144"/>
    </row>
    <row r="969" spans="3:3" x14ac:dyDescent="0.25">
      <c r="C969" s="144"/>
    </row>
    <row r="970" spans="3:3" x14ac:dyDescent="0.25">
      <c r="C970" s="144"/>
    </row>
    <row r="971" spans="3:3" x14ac:dyDescent="0.25">
      <c r="C971" s="144"/>
    </row>
    <row r="972" spans="3:3" x14ac:dyDescent="0.25">
      <c r="C972" s="144"/>
    </row>
    <row r="973" spans="3:3" x14ac:dyDescent="0.25">
      <c r="C973" s="144"/>
    </row>
    <row r="974" spans="3:3" x14ac:dyDescent="0.25">
      <c r="C974" s="144"/>
    </row>
    <row r="975" spans="3:3" x14ac:dyDescent="0.25">
      <c r="C975" s="144"/>
    </row>
    <row r="976" spans="3:3" x14ac:dyDescent="0.25">
      <c r="C976" s="144"/>
    </row>
    <row r="977" spans="3:3" x14ac:dyDescent="0.25">
      <c r="C977" s="144"/>
    </row>
    <row r="978" spans="3:3" x14ac:dyDescent="0.25">
      <c r="C978" s="144"/>
    </row>
    <row r="979" spans="3:3" x14ac:dyDescent="0.25">
      <c r="C979" s="144"/>
    </row>
    <row r="980" spans="3:3" x14ac:dyDescent="0.25">
      <c r="C980" s="144"/>
    </row>
    <row r="981" spans="3:3" x14ac:dyDescent="0.25">
      <c r="C981" s="144"/>
    </row>
    <row r="982" spans="3:3" x14ac:dyDescent="0.25">
      <c r="C982" s="144"/>
    </row>
    <row r="983" spans="3:3" x14ac:dyDescent="0.25">
      <c r="C983" s="144"/>
    </row>
    <row r="984" spans="3:3" x14ac:dyDescent="0.25">
      <c r="C984" s="144"/>
    </row>
    <row r="985" spans="3:3" x14ac:dyDescent="0.25">
      <c r="C985" s="144"/>
    </row>
    <row r="986" spans="3:3" x14ac:dyDescent="0.25">
      <c r="C986" s="144"/>
    </row>
    <row r="987" spans="3:3" x14ac:dyDescent="0.25">
      <c r="C987" s="144"/>
    </row>
    <row r="988" spans="3:3" x14ac:dyDescent="0.25">
      <c r="C988" s="144"/>
    </row>
    <row r="989" spans="3:3" x14ac:dyDescent="0.25">
      <c r="C989" s="144"/>
    </row>
    <row r="990" spans="3:3" x14ac:dyDescent="0.25">
      <c r="C990" s="144"/>
    </row>
    <row r="991" spans="3:3" x14ac:dyDescent="0.25">
      <c r="C991" s="144"/>
    </row>
    <row r="992" spans="3:3" x14ac:dyDescent="0.25">
      <c r="C992" s="144"/>
    </row>
    <row r="993" spans="3:3" x14ac:dyDescent="0.25">
      <c r="C993" s="144"/>
    </row>
    <row r="994" spans="3:3" x14ac:dyDescent="0.25">
      <c r="C994" s="144"/>
    </row>
    <row r="995" spans="3:3" x14ac:dyDescent="0.25">
      <c r="C995" s="144"/>
    </row>
    <row r="996" spans="3:3" x14ac:dyDescent="0.25">
      <c r="C996" s="144"/>
    </row>
    <row r="997" spans="3:3" x14ac:dyDescent="0.25">
      <c r="C997" s="144"/>
    </row>
    <row r="998" spans="3:3" x14ac:dyDescent="0.25">
      <c r="C998" s="144"/>
    </row>
    <row r="999" spans="3:3" x14ac:dyDescent="0.25">
      <c r="C999" s="144"/>
    </row>
    <row r="1000" spans="3:3" x14ac:dyDescent="0.25">
      <c r="C1000" s="144"/>
    </row>
    <row r="1001" spans="3:3" x14ac:dyDescent="0.25">
      <c r="C1001" s="144"/>
    </row>
    <row r="1002" spans="3:3" x14ac:dyDescent="0.25">
      <c r="C1002" s="144"/>
    </row>
    <row r="1003" spans="3:3" x14ac:dyDescent="0.25">
      <c r="C1003" s="144"/>
    </row>
    <row r="1004" spans="3:3" x14ac:dyDescent="0.25">
      <c r="C1004" s="144"/>
    </row>
    <row r="1005" spans="3:3" x14ac:dyDescent="0.25">
      <c r="C1005" s="144"/>
    </row>
    <row r="1006" spans="3:3" x14ac:dyDescent="0.25">
      <c r="C1006" s="144"/>
    </row>
  </sheetData>
  <sheetProtection password="E946" sheet="1" objects="1" scenarios="1"/>
  <mergeCells count="6">
    <mergeCell ref="D107:D112"/>
    <mergeCell ref="A14:A15"/>
    <mergeCell ref="B38:B43"/>
    <mergeCell ref="C38:C43"/>
    <mergeCell ref="B107:B112"/>
    <mergeCell ref="C107:C112"/>
  </mergeCells>
  <hyperlinks>
    <hyperlink ref="B51" location="Int_wall" display="Int_wall"/>
    <hyperlink ref="D39" location="StandALoneRetailSkylight" display="Core Retail, Refer Skylight Layout for details"/>
    <hyperlink ref="C48" location="T24Basement_wall" display="Refer T24Basement_wall for respective CZ U value"/>
    <hyperlink ref="D28" location="T24NRRoofMetal" display="Refer T24NRRoofMetal"/>
    <hyperlink ref="D51" location="Int_wall" display="Int_wall"/>
    <hyperlink ref="C22" location="T24Basement_wall" display="Refer T24BasementWall"/>
    <hyperlink ref="D14" location="StandAloneRetailArea" display="StandAloneRetailArea"/>
    <hyperlink ref="B28" location="T24NRRoofMetal" display="Refer T24NRRoofMetal"/>
    <hyperlink ref="B21" location="T24NRWallMetalFrame" display="T24NRWallMetalFrame"/>
    <hyperlink ref="C21" location="T24NRWallMetalFrame" display="T24NRWallMetalFrame"/>
    <hyperlink ref="D21" location="T24NRWallMetalFrame" display="T24NRWallMetalFrame"/>
    <hyperlink ref="C28" location="T24NRRoofMetal" display="Refer T24NRRoofMetal"/>
    <hyperlink ref="C51" location="Int_wall" display="Int_wall"/>
    <hyperlink ref="B61" location="'Sizing Values'!SizingValues" display="Refer Sizing Values"/>
    <hyperlink ref="B62" location="'Sizing Values'!SizingValues" display="Refer Sizing Values"/>
    <hyperlink ref="C61" location="'Sizing Values'!SizingValues" display="Refer Sizing Values"/>
    <hyperlink ref="C62" location="'Sizing Values'!SizingValues" display="Refer Sizing Values"/>
    <hyperlink ref="D61" location="'Sizing Values'!SizingValues" display="Refer Sizing Values"/>
    <hyperlink ref="D62" location="'Sizing Values'!SizingValues" display="Refer Sizing Value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workbookViewId="0">
      <pane xSplit="1" ySplit="1" topLeftCell="B14" activePane="bottomRight" state="frozen"/>
      <selection activeCell="C104" sqref="C104"/>
      <selection pane="topRight" activeCell="C104" sqref="C104"/>
      <selection pane="bottomLeft" activeCell="C104" sqref="C104"/>
      <selection pane="bottomRight" activeCell="L27" sqref="L27"/>
    </sheetView>
  </sheetViews>
  <sheetFormatPr defaultRowHeight="15" x14ac:dyDescent="0.25"/>
  <cols>
    <col min="1" max="1" width="27.7109375" style="2" customWidth="1"/>
    <col min="2" max="2" width="46.5703125" style="2" customWidth="1"/>
    <col min="3" max="3" width="12.140625" style="2" customWidth="1"/>
    <col min="4" max="4" width="12.42578125" style="2" customWidth="1"/>
    <col min="5" max="5" width="11.85546875" style="2" customWidth="1"/>
    <col min="6" max="6" width="3.42578125" style="100" customWidth="1"/>
    <col min="7" max="7" width="43.7109375" style="2" bestFit="1" customWidth="1"/>
    <col min="8" max="8" width="10.28515625" style="2" customWidth="1"/>
    <col min="9" max="9" width="12.7109375" style="2" customWidth="1"/>
    <col min="10" max="10" width="10.5703125" style="2" customWidth="1"/>
    <col min="11" max="12" width="12.140625" style="2" customWidth="1"/>
    <col min="13" max="13" width="18" style="2" bestFit="1" customWidth="1"/>
    <col min="14" max="15" width="34.42578125" style="2" bestFit="1" customWidth="1"/>
    <col min="16" max="16" width="31.28515625" style="2" bestFit="1" customWidth="1"/>
    <col min="17" max="17" width="35" bestFit="1" customWidth="1"/>
    <col min="18" max="18" width="42.85546875" bestFit="1" customWidth="1"/>
  </cols>
  <sheetData>
    <row r="1" spans="1:16" s="50" customFormat="1" ht="51" x14ac:dyDescent="0.25">
      <c r="A1" s="154" t="s">
        <v>144</v>
      </c>
      <c r="B1" s="154" t="s">
        <v>143</v>
      </c>
      <c r="C1" s="215" t="s">
        <v>280</v>
      </c>
      <c r="D1" s="215" t="s">
        <v>281</v>
      </c>
      <c r="E1" s="216" t="s">
        <v>282</v>
      </c>
      <c r="F1" s="155"/>
      <c r="G1" s="156" t="s">
        <v>145</v>
      </c>
      <c r="H1" s="232" t="s">
        <v>283</v>
      </c>
      <c r="I1" s="228" t="s">
        <v>287</v>
      </c>
      <c r="J1" s="228" t="s">
        <v>284</v>
      </c>
      <c r="K1" s="224" t="s">
        <v>286</v>
      </c>
      <c r="L1" s="220" t="s">
        <v>285</v>
      </c>
      <c r="M1" s="110"/>
      <c r="N1" s="110"/>
    </row>
    <row r="2" spans="1:16" s="60" customFormat="1" x14ac:dyDescent="0.25">
      <c r="A2" s="157" t="s">
        <v>469</v>
      </c>
      <c r="B2" s="255"/>
      <c r="C2" s="227">
        <v>6.2E-2</v>
      </c>
      <c r="D2" s="227" t="s">
        <v>32</v>
      </c>
      <c r="E2" s="230" t="s">
        <v>32</v>
      </c>
      <c r="F2" s="158"/>
      <c r="G2" s="262" t="s">
        <v>258</v>
      </c>
      <c r="H2" s="234">
        <v>0.875</v>
      </c>
      <c r="I2" s="163">
        <v>0.40500000000000003</v>
      </c>
      <c r="J2" s="163">
        <v>115.866</v>
      </c>
      <c r="K2" s="164">
        <v>0.200631</v>
      </c>
      <c r="L2" s="53">
        <v>0.18</v>
      </c>
    </row>
    <row r="3" spans="1:16" s="60" customFormat="1" x14ac:dyDescent="0.25">
      <c r="A3" s="159" t="s">
        <v>140</v>
      </c>
      <c r="B3" s="256" t="s">
        <v>258</v>
      </c>
      <c r="C3" s="237"/>
      <c r="D3" s="237"/>
      <c r="E3" s="252"/>
      <c r="F3" s="160"/>
      <c r="G3" s="262" t="s">
        <v>259</v>
      </c>
      <c r="H3" s="234">
        <v>0.06</v>
      </c>
      <c r="I3" s="190">
        <v>0.16669999999999999</v>
      </c>
      <c r="J3" s="163">
        <v>70</v>
      </c>
      <c r="K3" s="164">
        <v>0.3</v>
      </c>
      <c r="L3" s="53">
        <v>0.03</v>
      </c>
    </row>
    <row r="4" spans="1:16" s="60" customFormat="1" x14ac:dyDescent="0.25">
      <c r="A4" s="159" t="s">
        <v>141</v>
      </c>
      <c r="B4" s="256" t="s">
        <v>259</v>
      </c>
      <c r="C4" s="237"/>
      <c r="D4" s="237"/>
      <c r="E4" s="252"/>
      <c r="F4" s="160"/>
      <c r="G4" s="262" t="s">
        <v>382</v>
      </c>
      <c r="H4" s="234">
        <v>3.3</v>
      </c>
      <c r="I4" s="163">
        <v>0.02</v>
      </c>
      <c r="J4" s="163">
        <v>1.2</v>
      </c>
      <c r="K4" s="164">
        <v>0.27</v>
      </c>
      <c r="L4" s="191">
        <v>13.96</v>
      </c>
    </row>
    <row r="5" spans="1:16" s="60" customFormat="1" x14ac:dyDescent="0.25">
      <c r="A5" s="159" t="s">
        <v>142</v>
      </c>
      <c r="B5" s="256" t="s">
        <v>382</v>
      </c>
      <c r="C5" s="237"/>
      <c r="D5" s="237"/>
      <c r="E5" s="252"/>
      <c r="F5" s="160"/>
      <c r="G5" s="262" t="s">
        <v>261</v>
      </c>
      <c r="H5" s="234">
        <v>0.5</v>
      </c>
      <c r="I5" s="163">
        <v>9.1999999999999998E-2</v>
      </c>
      <c r="J5" s="163">
        <v>40</v>
      </c>
      <c r="K5" s="164">
        <v>0.27</v>
      </c>
      <c r="L5" s="53">
        <v>0.45</v>
      </c>
    </row>
    <row r="6" spans="1:16" s="176" customFormat="1" x14ac:dyDescent="0.25">
      <c r="A6" s="433" t="s">
        <v>146</v>
      </c>
      <c r="B6" s="256" t="s">
        <v>266</v>
      </c>
      <c r="C6" s="237"/>
      <c r="D6" s="237"/>
      <c r="E6" s="252"/>
      <c r="F6" s="160"/>
      <c r="G6" s="262" t="s">
        <v>426</v>
      </c>
      <c r="H6" s="234"/>
      <c r="I6" s="163"/>
      <c r="J6" s="163"/>
      <c r="K6" s="164"/>
      <c r="L6" s="53">
        <v>30</v>
      </c>
    </row>
    <row r="7" spans="1:16" s="60" customFormat="1" x14ac:dyDescent="0.25">
      <c r="A7" s="161" t="s">
        <v>252</v>
      </c>
      <c r="B7" s="257" t="s">
        <v>261</v>
      </c>
      <c r="C7" s="223"/>
      <c r="D7" s="223"/>
      <c r="E7" s="253"/>
      <c r="F7" s="160"/>
      <c r="G7" s="262" t="s">
        <v>247</v>
      </c>
      <c r="H7" s="234">
        <v>6.25E-2</v>
      </c>
      <c r="I7" s="163">
        <v>0.33300000000000002</v>
      </c>
      <c r="J7" s="163">
        <v>488.22</v>
      </c>
      <c r="K7" s="164">
        <v>0.12</v>
      </c>
      <c r="L7" s="53"/>
    </row>
    <row r="8" spans="1:16" s="60" customFormat="1" x14ac:dyDescent="0.25">
      <c r="A8" s="157" t="s">
        <v>45</v>
      </c>
      <c r="B8" s="255"/>
      <c r="C8" s="335">
        <v>3.4000000000000002E-2</v>
      </c>
      <c r="D8" s="241" t="s">
        <v>32</v>
      </c>
      <c r="E8" s="254" t="s">
        <v>32</v>
      </c>
      <c r="F8" s="160"/>
      <c r="G8" s="262" t="s">
        <v>381</v>
      </c>
      <c r="H8" s="234">
        <v>6.9</v>
      </c>
      <c r="I8" s="163">
        <v>0.02</v>
      </c>
      <c r="J8" s="163">
        <v>1.2</v>
      </c>
      <c r="K8" s="164">
        <v>0.27</v>
      </c>
      <c r="L8" s="52">
        <v>28.63</v>
      </c>
    </row>
    <row r="9" spans="1:16" s="60" customFormat="1" x14ac:dyDescent="0.25">
      <c r="A9" s="159" t="s">
        <v>140</v>
      </c>
      <c r="B9" s="256" t="s">
        <v>247</v>
      </c>
      <c r="C9" s="237"/>
      <c r="D9" s="237"/>
      <c r="E9" s="252"/>
      <c r="F9" s="160"/>
      <c r="G9" s="262" t="s">
        <v>268</v>
      </c>
      <c r="H9" s="233">
        <v>1.5</v>
      </c>
      <c r="I9" s="238">
        <v>0.02</v>
      </c>
      <c r="J9" s="238">
        <v>1</v>
      </c>
      <c r="K9" s="222">
        <v>0.27</v>
      </c>
      <c r="L9" s="236">
        <v>6.25</v>
      </c>
    </row>
    <row r="10" spans="1:16" s="60" customFormat="1" x14ac:dyDescent="0.25">
      <c r="A10" s="161" t="s">
        <v>141</v>
      </c>
      <c r="B10" s="257" t="s">
        <v>381</v>
      </c>
      <c r="C10" s="223"/>
      <c r="D10" s="237"/>
      <c r="E10" s="253"/>
      <c r="F10" s="160"/>
      <c r="G10" s="262" t="s">
        <v>262</v>
      </c>
      <c r="H10" s="234">
        <v>0.75</v>
      </c>
      <c r="I10" s="163">
        <v>2.63E-2</v>
      </c>
      <c r="J10" s="163">
        <v>18</v>
      </c>
      <c r="K10" s="164">
        <v>0.33</v>
      </c>
      <c r="L10" s="52">
        <v>2.38</v>
      </c>
    </row>
    <row r="11" spans="1:16" s="60" customFormat="1" x14ac:dyDescent="0.25">
      <c r="A11" s="157" t="s">
        <v>402</v>
      </c>
      <c r="B11" s="255"/>
      <c r="C11" s="241" t="s">
        <v>32</v>
      </c>
      <c r="D11" s="254">
        <v>1.1399999999999999</v>
      </c>
      <c r="E11" s="254" t="s">
        <v>32</v>
      </c>
      <c r="F11" s="160"/>
      <c r="G11" s="262" t="s">
        <v>263</v>
      </c>
      <c r="H11" s="234">
        <v>0.75</v>
      </c>
      <c r="I11" s="163">
        <v>3.3300000000000003E-2</v>
      </c>
      <c r="J11" s="163">
        <v>18</v>
      </c>
      <c r="K11" s="164">
        <v>0.19</v>
      </c>
      <c r="L11" s="52">
        <v>1.89</v>
      </c>
    </row>
    <row r="12" spans="1:16" s="60" customFormat="1" x14ac:dyDescent="0.25">
      <c r="A12" s="161" t="s">
        <v>141</v>
      </c>
      <c r="B12" s="257" t="s">
        <v>279</v>
      </c>
      <c r="C12" s="223"/>
      <c r="D12" s="237"/>
      <c r="E12" s="253"/>
      <c r="F12" s="160"/>
      <c r="G12" s="262" t="s">
        <v>279</v>
      </c>
      <c r="H12" s="233">
        <v>8</v>
      </c>
      <c r="I12" s="238">
        <v>0.433</v>
      </c>
      <c r="J12" s="238">
        <v>115</v>
      </c>
      <c r="K12" s="222">
        <v>0.2</v>
      </c>
      <c r="L12" s="236">
        <v>1.538</v>
      </c>
    </row>
    <row r="13" spans="1:16" s="60" customFormat="1" x14ac:dyDescent="0.25">
      <c r="A13" s="157" t="s">
        <v>417</v>
      </c>
      <c r="B13" s="255"/>
      <c r="C13" s="241">
        <v>0.34399999999999997</v>
      </c>
      <c r="D13" s="241" t="s">
        <v>32</v>
      </c>
      <c r="E13" s="254" t="s">
        <v>32</v>
      </c>
      <c r="F13" s="160"/>
      <c r="G13" s="262" t="s">
        <v>383</v>
      </c>
      <c r="H13" s="234">
        <v>5.5</v>
      </c>
      <c r="I13" s="163">
        <v>0.70499999999999996</v>
      </c>
      <c r="J13" s="163">
        <v>0.08</v>
      </c>
      <c r="K13" s="164">
        <v>0.24</v>
      </c>
      <c r="L13" s="247">
        <v>0.65</v>
      </c>
    </row>
    <row r="14" spans="1:16" s="60" customFormat="1" x14ac:dyDescent="0.25">
      <c r="A14" s="159" t="s">
        <v>140</v>
      </c>
      <c r="B14" s="256" t="s">
        <v>261</v>
      </c>
      <c r="C14" s="237"/>
      <c r="D14" s="237"/>
      <c r="E14" s="252"/>
      <c r="F14" s="160"/>
      <c r="G14" s="262" t="s">
        <v>251</v>
      </c>
      <c r="H14" s="234">
        <v>2</v>
      </c>
      <c r="I14" s="163">
        <v>0.02</v>
      </c>
      <c r="J14" s="163">
        <v>1</v>
      </c>
      <c r="K14" s="164">
        <v>0.27</v>
      </c>
      <c r="L14" s="53">
        <v>8.33</v>
      </c>
    </row>
    <row r="15" spans="1:16" x14ac:dyDescent="0.25">
      <c r="A15" s="159" t="s">
        <v>141</v>
      </c>
      <c r="B15" s="296" t="s">
        <v>383</v>
      </c>
      <c r="C15" s="237"/>
      <c r="D15" s="237"/>
      <c r="E15" s="316"/>
      <c r="F15" s="160"/>
      <c r="G15" s="264" t="s">
        <v>248</v>
      </c>
      <c r="H15" s="229">
        <v>4</v>
      </c>
      <c r="I15" s="149">
        <v>1.1279999999999999</v>
      </c>
      <c r="J15" s="149">
        <v>139.78</v>
      </c>
      <c r="K15" s="150">
        <v>0.22</v>
      </c>
      <c r="L15" s="192">
        <v>0.3</v>
      </c>
      <c r="M15"/>
      <c r="N15"/>
      <c r="O15"/>
      <c r="P15"/>
    </row>
    <row r="16" spans="1:16" x14ac:dyDescent="0.25">
      <c r="A16" s="161" t="s">
        <v>142</v>
      </c>
      <c r="B16" s="257" t="s">
        <v>261</v>
      </c>
      <c r="C16" s="223"/>
      <c r="D16" s="223"/>
      <c r="E16" s="253"/>
      <c r="F16" s="160"/>
      <c r="G16" s="263" t="s">
        <v>418</v>
      </c>
      <c r="H16" s="234">
        <v>0.5</v>
      </c>
      <c r="I16" s="188">
        <v>6.6699999999999995E-2</v>
      </c>
      <c r="J16" s="188">
        <v>30</v>
      </c>
      <c r="K16" s="189">
        <v>0.45</v>
      </c>
      <c r="L16" s="166">
        <v>0.63</v>
      </c>
      <c r="M16"/>
      <c r="N16"/>
      <c r="O16"/>
      <c r="P16"/>
    </row>
    <row r="17" spans="1:16" x14ac:dyDescent="0.25">
      <c r="A17" s="157" t="s">
        <v>384</v>
      </c>
      <c r="B17" s="255"/>
      <c r="C17" s="241">
        <v>0.23799999999999999</v>
      </c>
      <c r="D17" s="241" t="s">
        <v>32</v>
      </c>
      <c r="E17" s="254" t="s">
        <v>32</v>
      </c>
      <c r="F17" s="160"/>
      <c r="G17" s="263" t="s">
        <v>265</v>
      </c>
      <c r="H17" s="219">
        <v>0.3</v>
      </c>
      <c r="I17" s="188">
        <v>4.6699999999999998E-2</v>
      </c>
      <c r="J17" s="188">
        <v>69.89</v>
      </c>
      <c r="K17" s="189">
        <v>0.3</v>
      </c>
      <c r="L17" s="166">
        <v>0.45</v>
      </c>
      <c r="M17"/>
      <c r="N17"/>
      <c r="O17"/>
      <c r="P17"/>
    </row>
    <row r="18" spans="1:16" s="60" customFormat="1" x14ac:dyDescent="0.25">
      <c r="A18" s="159" t="s">
        <v>140</v>
      </c>
      <c r="B18" s="256" t="s">
        <v>248</v>
      </c>
      <c r="C18" s="237"/>
      <c r="D18" s="237"/>
      <c r="E18" s="252"/>
      <c r="F18" s="160"/>
      <c r="G18" s="262" t="s">
        <v>266</v>
      </c>
      <c r="H18" s="234">
        <v>5.5</v>
      </c>
      <c r="I18" s="163">
        <v>0.70499999999999996</v>
      </c>
      <c r="J18" s="163">
        <v>0.08</v>
      </c>
      <c r="K18" s="164">
        <v>0.24</v>
      </c>
      <c r="L18" s="247">
        <v>0.65</v>
      </c>
    </row>
    <row r="19" spans="1:16" s="60" customFormat="1" x14ac:dyDescent="0.25">
      <c r="A19" s="161" t="s">
        <v>141</v>
      </c>
      <c r="B19" s="257" t="s">
        <v>262</v>
      </c>
      <c r="C19" s="223"/>
      <c r="D19" s="223"/>
      <c r="E19" s="253"/>
      <c r="F19" s="160"/>
      <c r="G19" s="262" t="s">
        <v>413</v>
      </c>
      <c r="H19" s="234">
        <v>0.8</v>
      </c>
      <c r="I19" s="163">
        <v>1.2999999999999999E-2</v>
      </c>
      <c r="J19" s="163">
        <v>1</v>
      </c>
      <c r="K19" s="164">
        <v>0.27</v>
      </c>
      <c r="L19" s="247">
        <v>5</v>
      </c>
    </row>
    <row r="20" spans="1:16" s="60" customFormat="1" x14ac:dyDescent="0.25">
      <c r="A20" s="157" t="s">
        <v>168</v>
      </c>
      <c r="B20" s="255"/>
      <c r="C20" s="241">
        <v>0.29199999999999998</v>
      </c>
      <c r="D20" s="241" t="s">
        <v>32</v>
      </c>
      <c r="E20" s="254" t="s">
        <v>32</v>
      </c>
      <c r="F20" s="160"/>
      <c r="G20" s="262" t="s">
        <v>260</v>
      </c>
      <c r="H20" s="233">
        <v>4.05</v>
      </c>
      <c r="I20" s="238">
        <v>0.02</v>
      </c>
      <c r="J20" s="238">
        <v>1</v>
      </c>
      <c r="K20" s="222">
        <v>0.27</v>
      </c>
      <c r="L20" s="214">
        <v>16.88</v>
      </c>
    </row>
    <row r="21" spans="1:16" s="60" customFormat="1" x14ac:dyDescent="0.25">
      <c r="A21" s="159" t="s">
        <v>140</v>
      </c>
      <c r="B21" s="256" t="s">
        <v>254</v>
      </c>
      <c r="C21" s="237"/>
      <c r="D21" s="237"/>
      <c r="E21" s="252"/>
      <c r="F21" s="160"/>
      <c r="G21" s="263" t="s">
        <v>422</v>
      </c>
      <c r="H21" s="218"/>
      <c r="I21" s="211"/>
      <c r="J21" s="212"/>
      <c r="K21" s="213"/>
      <c r="L21" s="214">
        <v>5</v>
      </c>
    </row>
    <row r="22" spans="1:16" s="60" customFormat="1" x14ac:dyDescent="0.25">
      <c r="A22" s="283" t="s">
        <v>378</v>
      </c>
      <c r="B22" s="255"/>
      <c r="C22" s="241" t="s">
        <v>32</v>
      </c>
      <c r="D22" s="241" t="s">
        <v>32</v>
      </c>
      <c r="E22" s="254">
        <v>0.72</v>
      </c>
      <c r="F22" s="160"/>
      <c r="G22" s="297" t="s">
        <v>343</v>
      </c>
      <c r="H22" s="295"/>
      <c r="I22" s="291"/>
      <c r="J22" s="292"/>
      <c r="K22" s="293"/>
      <c r="L22" s="294">
        <v>9.83</v>
      </c>
    </row>
    <row r="23" spans="1:16" x14ac:dyDescent="0.25">
      <c r="A23" s="68" t="s">
        <v>415</v>
      </c>
      <c r="B23" s="248"/>
      <c r="C23" s="254">
        <v>6.3E-2</v>
      </c>
      <c r="D23" s="254" t="s">
        <v>32</v>
      </c>
      <c r="E23" s="254" t="s">
        <v>32</v>
      </c>
      <c r="F23" s="158"/>
      <c r="G23" s="297" t="s">
        <v>362</v>
      </c>
      <c r="H23" s="295"/>
      <c r="I23" s="291"/>
      <c r="J23" s="292"/>
      <c r="K23" s="293"/>
      <c r="L23" s="294">
        <v>19.63</v>
      </c>
      <c r="M23"/>
      <c r="N23"/>
      <c r="O23"/>
      <c r="P23"/>
    </row>
    <row r="24" spans="1:16" x14ac:dyDescent="0.25">
      <c r="A24" s="217" t="s">
        <v>140</v>
      </c>
      <c r="B24" s="296" t="s">
        <v>258</v>
      </c>
      <c r="C24" s="225"/>
      <c r="D24" s="225"/>
      <c r="E24" s="225"/>
      <c r="F24" s="160"/>
      <c r="G24" s="297" t="s">
        <v>313</v>
      </c>
      <c r="H24" s="295"/>
      <c r="I24" s="291"/>
      <c r="J24" s="292"/>
      <c r="K24" s="293"/>
      <c r="L24" s="294">
        <v>24.86</v>
      </c>
      <c r="M24"/>
      <c r="N24"/>
      <c r="O24"/>
      <c r="P24"/>
    </row>
    <row r="25" spans="1:16" x14ac:dyDescent="0.25">
      <c r="A25" s="159" t="s">
        <v>141</v>
      </c>
      <c r="B25" s="296" t="s">
        <v>259</v>
      </c>
      <c r="C25" s="225"/>
      <c r="D25" s="225"/>
      <c r="E25" s="225"/>
      <c r="F25" s="160"/>
      <c r="G25" s="431" t="s">
        <v>600</v>
      </c>
      <c r="H25" s="295"/>
      <c r="I25" s="291"/>
      <c r="J25" s="292"/>
      <c r="K25" s="293"/>
      <c r="L25" s="429">
        <v>0</v>
      </c>
      <c r="M25" s="307" t="s">
        <v>608</v>
      </c>
      <c r="N25"/>
      <c r="O25"/>
      <c r="P25"/>
    </row>
    <row r="26" spans="1:16" s="60" customFormat="1" x14ac:dyDescent="0.25">
      <c r="A26" s="159" t="s">
        <v>142</v>
      </c>
      <c r="B26" s="296" t="s">
        <v>382</v>
      </c>
      <c r="C26" s="225"/>
      <c r="D26" s="225"/>
      <c r="E26" s="225"/>
      <c r="F26" s="160"/>
      <c r="G26" s="431" t="s">
        <v>602</v>
      </c>
      <c r="H26" s="295"/>
      <c r="I26" s="291"/>
      <c r="J26" s="292"/>
      <c r="K26" s="293"/>
      <c r="L26" s="429">
        <v>0</v>
      </c>
      <c r="M26" s="307" t="s">
        <v>608</v>
      </c>
    </row>
    <row r="27" spans="1:16" s="60" customFormat="1" x14ac:dyDescent="0.25">
      <c r="A27" s="159" t="s">
        <v>146</v>
      </c>
      <c r="B27" s="256" t="s">
        <v>248</v>
      </c>
      <c r="C27" s="225"/>
      <c r="D27" s="225"/>
      <c r="E27" s="225"/>
      <c r="F27" s="160"/>
      <c r="G27" s="431" t="s">
        <v>604</v>
      </c>
      <c r="H27" s="295"/>
      <c r="I27" s="291"/>
      <c r="J27" s="292"/>
      <c r="K27" s="293"/>
      <c r="L27" s="429">
        <v>10</v>
      </c>
      <c r="M27" s="307" t="s">
        <v>608</v>
      </c>
    </row>
    <row r="28" spans="1:16" s="60" customFormat="1" x14ac:dyDescent="0.25">
      <c r="A28" s="161" t="s">
        <v>256</v>
      </c>
      <c r="B28" s="257" t="s">
        <v>261</v>
      </c>
      <c r="C28" s="265"/>
      <c r="D28" s="265"/>
      <c r="E28" s="265"/>
      <c r="F28" s="160"/>
      <c r="G28" s="431" t="s">
        <v>605</v>
      </c>
      <c r="H28" s="295"/>
      <c r="I28" s="291"/>
      <c r="J28" s="292"/>
      <c r="K28" s="293"/>
      <c r="L28" s="429" t="s">
        <v>606</v>
      </c>
      <c r="M28" s="307" t="s">
        <v>608</v>
      </c>
    </row>
    <row r="29" spans="1:16" s="60" customFormat="1" ht="27.75" x14ac:dyDescent="0.25">
      <c r="A29" s="68" t="s">
        <v>416</v>
      </c>
      <c r="B29" s="248"/>
      <c r="C29" s="254">
        <v>3.4000000000000002E-2</v>
      </c>
      <c r="D29" s="254" t="s">
        <v>32</v>
      </c>
      <c r="E29" s="254" t="s">
        <v>32</v>
      </c>
      <c r="F29" s="160"/>
      <c r="G29" s="226" t="s">
        <v>269</v>
      </c>
      <c r="H29" s="456" t="s">
        <v>278</v>
      </c>
      <c r="I29" s="457"/>
      <c r="J29" s="457"/>
      <c r="K29" s="458"/>
      <c r="L29" s="220" t="s">
        <v>285</v>
      </c>
    </row>
    <row r="30" spans="1:16" s="60" customFormat="1" x14ac:dyDescent="0.25">
      <c r="A30" s="159" t="s">
        <v>140</v>
      </c>
      <c r="B30" s="250" t="s">
        <v>265</v>
      </c>
      <c r="C30" s="225"/>
      <c r="D30" s="225"/>
      <c r="E30" s="225"/>
      <c r="F30" s="49"/>
      <c r="G30" s="239" t="s">
        <v>270</v>
      </c>
      <c r="H30" s="258"/>
      <c r="I30" s="259"/>
      <c r="J30" s="259"/>
      <c r="K30" s="259"/>
      <c r="L30" s="261">
        <v>0.17</v>
      </c>
      <c r="M30" s="2"/>
      <c r="N30" s="2"/>
      <c r="O30" s="2"/>
      <c r="P30" s="2"/>
    </row>
    <row r="31" spans="1:16" s="60" customFormat="1" x14ac:dyDescent="0.25">
      <c r="A31" s="159" t="s">
        <v>141</v>
      </c>
      <c r="B31" s="250" t="s">
        <v>259</v>
      </c>
      <c r="C31" s="225"/>
      <c r="D31" s="225"/>
      <c r="E31" s="225"/>
      <c r="F31" s="49"/>
      <c r="G31" s="239" t="s">
        <v>45</v>
      </c>
      <c r="H31" s="258"/>
      <c r="I31" s="259"/>
      <c r="J31" s="259"/>
      <c r="K31" s="259"/>
      <c r="L31" s="261">
        <v>0.17</v>
      </c>
      <c r="M31" s="2"/>
      <c r="N31" s="2"/>
      <c r="O31" s="2"/>
      <c r="P31" s="2"/>
    </row>
    <row r="32" spans="1:16" x14ac:dyDescent="0.25">
      <c r="A32" s="159" t="s">
        <v>142</v>
      </c>
      <c r="B32" s="250" t="s">
        <v>418</v>
      </c>
      <c r="C32" s="225"/>
      <c r="D32" s="225"/>
      <c r="E32" s="225"/>
      <c r="F32" s="49"/>
      <c r="G32" s="239" t="s">
        <v>271</v>
      </c>
      <c r="H32" s="258"/>
      <c r="I32" s="259"/>
      <c r="J32" s="259"/>
      <c r="K32" s="259"/>
      <c r="L32" s="261">
        <v>0.17</v>
      </c>
      <c r="M32"/>
      <c r="N32"/>
      <c r="O32"/>
      <c r="P32"/>
    </row>
    <row r="33" spans="1:16" x14ac:dyDescent="0.25">
      <c r="A33" s="159" t="s">
        <v>146</v>
      </c>
      <c r="B33" s="250" t="s">
        <v>419</v>
      </c>
      <c r="C33" s="225"/>
      <c r="D33" s="225"/>
      <c r="E33" s="225"/>
      <c r="F33" s="49"/>
      <c r="G33" s="239" t="s">
        <v>272</v>
      </c>
      <c r="H33" s="258"/>
      <c r="I33" s="259"/>
      <c r="J33" s="259"/>
      <c r="K33" s="259"/>
      <c r="L33" s="231" t="s">
        <v>32</v>
      </c>
      <c r="M33"/>
      <c r="N33"/>
      <c r="O33"/>
      <c r="P33"/>
    </row>
    <row r="34" spans="1:16" x14ac:dyDescent="0.25">
      <c r="A34" s="161" t="s">
        <v>252</v>
      </c>
      <c r="B34" s="257" t="s">
        <v>261</v>
      </c>
      <c r="C34" s="265"/>
      <c r="D34" s="265"/>
      <c r="E34" s="265"/>
      <c r="F34" s="49"/>
      <c r="G34" s="239" t="s">
        <v>273</v>
      </c>
      <c r="H34" s="258"/>
      <c r="I34" s="259"/>
      <c r="J34" s="259"/>
      <c r="K34" s="259"/>
      <c r="L34" s="231" t="s">
        <v>32</v>
      </c>
      <c r="N34"/>
      <c r="O34"/>
      <c r="P34"/>
    </row>
    <row r="35" spans="1:16" x14ac:dyDescent="0.25">
      <c r="A35" s="209" t="s">
        <v>412</v>
      </c>
      <c r="B35" s="248"/>
      <c r="C35" s="254">
        <v>4.2000000000000003E-2</v>
      </c>
      <c r="D35" s="254" t="s">
        <v>32</v>
      </c>
      <c r="E35" s="254" t="s">
        <v>32</v>
      </c>
      <c r="F35" s="49"/>
      <c r="G35" s="239" t="s">
        <v>274</v>
      </c>
      <c r="H35" s="258"/>
      <c r="I35" s="259"/>
      <c r="J35" s="259"/>
      <c r="K35" s="259"/>
      <c r="L35" s="231">
        <v>0.68</v>
      </c>
      <c r="N35"/>
      <c r="O35"/>
      <c r="P35"/>
    </row>
    <row r="36" spans="1:16" x14ac:dyDescent="0.25">
      <c r="A36" s="153" t="s">
        <v>140</v>
      </c>
      <c r="B36" s="256" t="s">
        <v>258</v>
      </c>
      <c r="C36" s="252"/>
      <c r="D36" s="252"/>
      <c r="E36" s="252"/>
      <c r="G36" s="239" t="s">
        <v>275</v>
      </c>
      <c r="H36" s="258"/>
      <c r="I36" s="259"/>
      <c r="J36" s="259"/>
      <c r="K36" s="259"/>
      <c r="L36" s="231">
        <v>0.92</v>
      </c>
      <c r="N36"/>
      <c r="O36"/>
      <c r="P36"/>
    </row>
    <row r="37" spans="1:16" x14ac:dyDescent="0.25">
      <c r="A37" s="153" t="s">
        <v>141</v>
      </c>
      <c r="B37" s="256" t="s">
        <v>259</v>
      </c>
      <c r="C37" s="252"/>
      <c r="D37" s="252"/>
      <c r="E37" s="252"/>
      <c r="G37" s="239" t="s">
        <v>276</v>
      </c>
      <c r="H37" s="258"/>
      <c r="I37" s="259"/>
      <c r="J37" s="259"/>
      <c r="K37" s="259"/>
      <c r="L37" s="231">
        <v>0.61</v>
      </c>
      <c r="N37"/>
      <c r="O37"/>
      <c r="P37"/>
    </row>
    <row r="38" spans="1:16" s="60" customFormat="1" ht="27.75" x14ac:dyDescent="0.25">
      <c r="A38" s="153" t="s">
        <v>142</v>
      </c>
      <c r="B38" s="250" t="s">
        <v>260</v>
      </c>
      <c r="C38" s="252"/>
      <c r="D38" s="252"/>
      <c r="E38" s="252"/>
      <c r="F38" s="99"/>
      <c r="G38" s="235" t="s">
        <v>277</v>
      </c>
      <c r="H38" s="456" t="s">
        <v>278</v>
      </c>
      <c r="I38" s="457"/>
      <c r="J38" s="457"/>
      <c r="K38" s="458"/>
      <c r="L38" s="220" t="s">
        <v>285</v>
      </c>
      <c r="M38" s="2"/>
    </row>
    <row r="39" spans="1:16" s="176" customFormat="1" ht="15" customHeight="1" x14ac:dyDescent="0.25">
      <c r="A39" s="153" t="s">
        <v>146</v>
      </c>
      <c r="B39" s="256" t="s">
        <v>413</v>
      </c>
      <c r="C39" s="252"/>
      <c r="D39" s="252"/>
      <c r="E39" s="252"/>
      <c r="G39" s="239" t="s">
        <v>270</v>
      </c>
      <c r="H39" s="258"/>
      <c r="I39" s="259"/>
      <c r="J39" s="259"/>
      <c r="K39" s="259"/>
      <c r="L39" s="260">
        <v>0.68</v>
      </c>
      <c r="M39" s="100"/>
    </row>
    <row r="40" spans="1:16" s="99" customFormat="1" ht="15" customHeight="1" x14ac:dyDescent="0.25">
      <c r="A40" s="153" t="s">
        <v>252</v>
      </c>
      <c r="B40" s="256" t="s">
        <v>266</v>
      </c>
      <c r="C40" s="252"/>
      <c r="D40" s="252"/>
      <c r="E40" s="252"/>
      <c r="G40" s="239" t="s">
        <v>45</v>
      </c>
      <c r="H40" s="258"/>
      <c r="I40" s="259"/>
      <c r="J40" s="259"/>
      <c r="K40" s="259"/>
      <c r="L40" s="260">
        <v>0.61</v>
      </c>
      <c r="M40" s="100"/>
    </row>
    <row r="41" spans="1:16" s="176" customFormat="1" ht="15" customHeight="1" x14ac:dyDescent="0.25">
      <c r="A41" s="162" t="s">
        <v>256</v>
      </c>
      <c r="B41" s="257" t="s">
        <v>261</v>
      </c>
      <c r="C41" s="253"/>
      <c r="D41" s="253"/>
      <c r="E41" s="253"/>
      <c r="G41" s="239" t="s">
        <v>271</v>
      </c>
      <c r="H41" s="258"/>
      <c r="I41" s="291"/>
      <c r="J41" s="291"/>
      <c r="K41" s="291"/>
      <c r="L41" s="294" t="s">
        <v>32</v>
      </c>
      <c r="M41" s="100"/>
    </row>
    <row r="42" spans="1:16" s="60" customFormat="1" ht="15" customHeight="1" x14ac:dyDescent="0.25">
      <c r="A42" s="317" t="s">
        <v>421</v>
      </c>
      <c r="B42" s="248"/>
      <c r="C42" s="254" t="s">
        <v>32</v>
      </c>
      <c r="D42" s="254" t="s">
        <v>32</v>
      </c>
      <c r="E42" s="254">
        <v>0.46</v>
      </c>
      <c r="F42" s="99"/>
      <c r="G42" s="239" t="s">
        <v>272</v>
      </c>
      <c r="H42" s="258"/>
      <c r="I42" s="291"/>
      <c r="J42" s="291"/>
      <c r="K42" s="291"/>
      <c r="L42" s="294" t="s">
        <v>32</v>
      </c>
      <c r="M42" s="2"/>
    </row>
    <row r="43" spans="1:16" s="60" customFormat="1" ht="15" customHeight="1" x14ac:dyDescent="0.25">
      <c r="A43" s="210" t="s">
        <v>414</v>
      </c>
      <c r="B43" s="248"/>
      <c r="C43" s="266">
        <v>2.8000000000000001E-2</v>
      </c>
      <c r="D43" s="288" t="s">
        <v>32</v>
      </c>
      <c r="E43" s="288" t="s">
        <v>32</v>
      </c>
      <c r="F43" s="99"/>
      <c r="G43" s="239" t="s">
        <v>273</v>
      </c>
      <c r="H43" s="258"/>
      <c r="I43" s="291"/>
      <c r="J43" s="291"/>
      <c r="K43" s="291"/>
      <c r="L43" s="294" t="s">
        <v>32</v>
      </c>
      <c r="M43" s="2"/>
    </row>
    <row r="44" spans="1:16" ht="15" customHeight="1" x14ac:dyDescent="0.25">
      <c r="A44" s="289" t="s">
        <v>140</v>
      </c>
      <c r="B44" s="296" t="s">
        <v>247</v>
      </c>
      <c r="C44" s="316"/>
      <c r="D44" s="316"/>
      <c r="E44" s="316"/>
      <c r="G44" s="239" t="s">
        <v>274</v>
      </c>
      <c r="H44" s="258"/>
      <c r="I44" s="291"/>
      <c r="J44" s="291"/>
      <c r="K44" s="291"/>
      <c r="L44" s="294" t="s">
        <v>32</v>
      </c>
      <c r="N44"/>
      <c r="O44"/>
      <c r="P44"/>
    </row>
    <row r="45" spans="1:16" s="60" customFormat="1" ht="15" customHeight="1" x14ac:dyDescent="0.25">
      <c r="A45" s="289" t="s">
        <v>141</v>
      </c>
      <c r="B45" s="250" t="s">
        <v>381</v>
      </c>
      <c r="C45" s="316"/>
      <c r="D45" s="316"/>
      <c r="E45" s="316"/>
      <c r="F45" s="99"/>
      <c r="G45" s="239" t="s">
        <v>275</v>
      </c>
      <c r="H45" s="258"/>
      <c r="I45" s="291"/>
      <c r="J45" s="291"/>
      <c r="K45" s="291"/>
      <c r="L45" s="294" t="s">
        <v>32</v>
      </c>
      <c r="M45" s="2"/>
    </row>
    <row r="46" spans="1:16" s="60" customFormat="1" x14ac:dyDescent="0.25">
      <c r="A46" s="290" t="s">
        <v>142</v>
      </c>
      <c r="B46" s="298" t="s">
        <v>268</v>
      </c>
      <c r="C46" s="253"/>
      <c r="D46" s="253"/>
      <c r="E46" s="253"/>
      <c r="F46" s="99"/>
      <c r="G46" s="239" t="s">
        <v>276</v>
      </c>
      <c r="H46" s="258"/>
      <c r="I46" s="291"/>
      <c r="J46" s="291"/>
      <c r="K46" s="291"/>
      <c r="L46" s="294" t="s">
        <v>32</v>
      </c>
      <c r="M46" s="2"/>
    </row>
    <row r="47" spans="1:16" s="176" customFormat="1" hidden="1" x14ac:dyDescent="0.25">
      <c r="A47" s="286" t="s">
        <v>312</v>
      </c>
      <c r="B47" s="73"/>
      <c r="C47" s="284">
        <v>4.9000000000000002E-2</v>
      </c>
      <c r="D47" s="288" t="s">
        <v>32</v>
      </c>
      <c r="E47" s="288" t="s">
        <v>32</v>
      </c>
      <c r="G47" s="239" t="s">
        <v>271</v>
      </c>
      <c r="H47" s="258"/>
      <c r="I47" s="259"/>
      <c r="J47" s="259"/>
      <c r="K47" s="259"/>
      <c r="L47" s="260">
        <v>0.92</v>
      </c>
      <c r="M47" s="100"/>
    </row>
    <row r="48" spans="1:16" s="60" customFormat="1" ht="12.75" hidden="1" customHeight="1" x14ac:dyDescent="0.25">
      <c r="A48" s="289" t="s">
        <v>140</v>
      </c>
      <c r="B48" s="296" t="s">
        <v>247</v>
      </c>
      <c r="C48" s="287"/>
      <c r="D48" s="287"/>
      <c r="E48" s="287"/>
      <c r="F48" s="99"/>
      <c r="G48" s="239" t="s">
        <v>272</v>
      </c>
      <c r="H48" s="258"/>
      <c r="I48" s="259"/>
      <c r="J48" s="259"/>
      <c r="K48" s="259"/>
      <c r="L48" s="260">
        <v>0.68</v>
      </c>
      <c r="M48" s="2"/>
    </row>
    <row r="49" spans="1:16" s="60" customFormat="1" hidden="1" x14ac:dyDescent="0.25">
      <c r="A49" s="290" t="s">
        <v>141</v>
      </c>
      <c r="B49" s="298" t="s">
        <v>362</v>
      </c>
      <c r="C49" s="285"/>
      <c r="D49" s="285"/>
      <c r="E49" s="285"/>
      <c r="F49" s="99"/>
      <c r="G49" s="239" t="s">
        <v>273</v>
      </c>
      <c r="H49" s="258"/>
      <c r="I49" s="259"/>
      <c r="J49" s="259"/>
      <c r="K49" s="259"/>
      <c r="L49" s="231">
        <v>0.92</v>
      </c>
      <c r="M49" s="2"/>
    </row>
    <row r="50" spans="1:16" s="60" customFormat="1" hidden="1" x14ac:dyDescent="0.25">
      <c r="A50" s="286" t="s">
        <v>363</v>
      </c>
      <c r="B50" s="73"/>
      <c r="C50" s="284">
        <v>3.9E-2</v>
      </c>
      <c r="D50" s="288" t="s">
        <v>32</v>
      </c>
      <c r="E50" s="288" t="s">
        <v>32</v>
      </c>
      <c r="F50" s="99"/>
      <c r="G50" s="239" t="s">
        <v>276</v>
      </c>
      <c r="H50" s="258"/>
      <c r="I50" s="259"/>
      <c r="J50" s="259"/>
      <c r="K50" s="259"/>
      <c r="L50" s="231">
        <v>0.92</v>
      </c>
      <c r="M50" s="2"/>
    </row>
    <row r="51" spans="1:16" hidden="1" x14ac:dyDescent="0.25">
      <c r="A51" s="289" t="s">
        <v>140</v>
      </c>
      <c r="B51" s="296" t="s">
        <v>247</v>
      </c>
      <c r="C51" s="287"/>
      <c r="D51" s="287"/>
      <c r="E51" s="287"/>
      <c r="H51" s="240"/>
      <c r="I51" s="240"/>
      <c r="J51" s="240"/>
      <c r="K51" s="240"/>
      <c r="L51" s="221"/>
    </row>
    <row r="52" spans="1:16" hidden="1" x14ac:dyDescent="0.25">
      <c r="A52" s="290" t="s">
        <v>141</v>
      </c>
      <c r="B52" s="298" t="s">
        <v>313</v>
      </c>
      <c r="C52" s="285"/>
      <c r="D52" s="285"/>
      <c r="E52" s="285"/>
    </row>
    <row r="53" spans="1:16" s="323" customFormat="1" hidden="1" x14ac:dyDescent="0.25">
      <c r="A53" s="286" t="s">
        <v>341</v>
      </c>
      <c r="B53" s="73"/>
      <c r="C53" s="284">
        <v>3.9E-2</v>
      </c>
      <c r="D53" s="288" t="s">
        <v>32</v>
      </c>
      <c r="E53" s="288" t="s">
        <v>32</v>
      </c>
      <c r="F53" s="307"/>
      <c r="G53" s="2"/>
      <c r="H53" s="2"/>
      <c r="I53" s="2"/>
      <c r="J53" s="2"/>
      <c r="K53" s="2"/>
      <c r="L53" s="2"/>
      <c r="M53" s="307"/>
      <c r="N53" s="307"/>
      <c r="O53" s="307"/>
      <c r="P53" s="307"/>
    </row>
    <row r="54" spans="1:16" s="323" customFormat="1" hidden="1" x14ac:dyDescent="0.25">
      <c r="A54" s="289" t="s">
        <v>140</v>
      </c>
      <c r="B54" s="296" t="s">
        <v>342</v>
      </c>
      <c r="C54" s="287"/>
      <c r="D54" s="287"/>
      <c r="E54" s="287"/>
      <c r="F54" s="307"/>
      <c r="G54" s="307"/>
      <c r="H54" s="307"/>
      <c r="I54" s="307"/>
      <c r="J54" s="307"/>
      <c r="K54" s="307"/>
      <c r="L54" s="221"/>
      <c r="M54" s="307"/>
      <c r="N54" s="307"/>
      <c r="O54" s="307"/>
      <c r="P54" s="307"/>
    </row>
    <row r="55" spans="1:16" s="323" customFormat="1" hidden="1" x14ac:dyDescent="0.25">
      <c r="A55" s="289" t="s">
        <v>141</v>
      </c>
      <c r="B55" s="296" t="s">
        <v>264</v>
      </c>
      <c r="C55" s="287"/>
      <c r="D55" s="287"/>
      <c r="E55" s="28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</row>
    <row r="56" spans="1:16" s="323" customFormat="1" hidden="1" x14ac:dyDescent="0.25">
      <c r="A56" s="290" t="s">
        <v>142</v>
      </c>
      <c r="B56" s="298" t="s">
        <v>262</v>
      </c>
      <c r="C56" s="285"/>
      <c r="D56" s="285"/>
      <c r="E56" s="285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</row>
    <row r="57" spans="1:16" x14ac:dyDescent="0.25">
      <c r="G57" s="307"/>
      <c r="H57" s="307"/>
      <c r="I57" s="307"/>
      <c r="J57" s="307"/>
      <c r="K57" s="307"/>
      <c r="L57" s="307"/>
    </row>
    <row r="59" spans="1:16" s="306" customFormat="1" x14ac:dyDescent="0.25">
      <c r="A59" s="2"/>
      <c r="B59" s="2"/>
      <c r="C59" s="2"/>
      <c r="D59" s="2"/>
      <c r="E59" s="2"/>
      <c r="F59" s="307"/>
      <c r="G59" s="2"/>
      <c r="H59" s="2"/>
      <c r="I59" s="2"/>
      <c r="J59" s="2"/>
      <c r="K59" s="2"/>
      <c r="L59" s="2"/>
      <c r="M59" s="307"/>
      <c r="N59" s="307"/>
      <c r="O59" s="307"/>
      <c r="P59" s="307"/>
    </row>
  </sheetData>
  <sheetProtection password="E946" sheet="1" objects="1" scenarios="1"/>
  <dataConsolidate/>
  <mergeCells count="2">
    <mergeCell ref="H29:K29"/>
    <mergeCell ref="H38:K38"/>
  </mergeCells>
  <hyperlinks>
    <hyperlink ref="B3" location="Stucco" display="7/8in layer of Stucco"/>
    <hyperlink ref="B4" location="BldgPaper" display="Building Paper"/>
    <hyperlink ref="B5" location="MetalCompositeWall" display="Ins&amp;Framing-MetalFramedWall"/>
    <hyperlink ref="B7" location="Gypsum" display="Gypsum Board 1/2in"/>
    <hyperlink ref="B9" location="MetalRoof" display="T24 NR Metal Roofing"/>
    <hyperlink ref="B10" location="MetalRoofIns" display="R-19, StandgSeam-SingleLayrInswthermalblk"/>
    <hyperlink ref="B16" location="Gypsum" display="Gypsum Board 1/2in"/>
    <hyperlink ref="B14" location="Gypsum" display="Gypsum Board 1/2in"/>
    <hyperlink ref="B19" location="Carpet" display="CarpetPad"/>
    <hyperlink ref="B21" location="AcousticTile" display="Acoustic Tile"/>
    <hyperlink ref="B12" location="ConstructionAssembly!G12" display="Concrete - Solid Grout - 115 lb/ft3 - 8 in"/>
    <hyperlink ref="B28" location="Gypsum" display="Gypsum Board 1/2in"/>
    <hyperlink ref="B34" location="Gypsum" display="Gypsum Board 1/2in"/>
    <hyperlink ref="B32" location="ConstructionAssembly!G17" display="Plywood - 1/2 in"/>
    <hyperlink ref="B30" location="ConstructionAssembly!G20" display="Asphalt shingles - 1/4 in"/>
    <hyperlink ref="B31" location="BldgPaper" display="BuildingPaper 1/16in"/>
    <hyperlink ref="B33" location="ConstructionAssembly!G6" display="Composite Wood Frame 24 in OC 2x12 R13"/>
    <hyperlink ref="B6" location="ConstructionAssembly!G21" display="Air - Metal Wall Framing - 16 or 24 in OC"/>
    <hyperlink ref="B37" location="BldgPaper" display="Building Paper"/>
    <hyperlink ref="B36" location="Stucco" display="7/8in layer of Stucco"/>
    <hyperlink ref="B39" location="ConstructionAssembly!G22" display="Expanded Polystyrene - EPS - 1 in"/>
    <hyperlink ref="B41" location="Gypsum" display="Gypsum Board 1/2in"/>
    <hyperlink ref="B18" location="ConstructionAssembly!G17" display="Concrete - 140 lb/ft3 - 4 in"/>
    <hyperlink ref="B27" location="ConstructionAssembly!G17" display="Concrete - 140 lb/ft3 - 4 in"/>
    <hyperlink ref="B38" location="ConstructionAssembly!G23" display="Expanded Polystyrene - EPS - 4 1/16 in"/>
    <hyperlink ref="B40" location="ConstructionAssembly!G21" display="Air - Metal Wall Framing - 16 or 24 in OC"/>
    <hyperlink ref="B54" location="MetalRoof" display="T24 NR Metal Roofing"/>
    <hyperlink ref="B56" location="ConstructionAssembly!G26" display="Compliance insulation R24.86"/>
    <hyperlink ref="B51" location="MetalRoof" display="T24 NR Metal Roofing"/>
    <hyperlink ref="B52" location="ConstructionAssembly!G26" display="Compliance insulation R24.86"/>
    <hyperlink ref="B48" location="MetalRoof" display="T24 NR Metal Roofing"/>
    <hyperlink ref="B49" location="ConstructionAssembly!G26" display="Compliance insulation R24.86"/>
    <hyperlink ref="B46" location="ConstructionAssembly!G9" display="Expanded Polystyrene - EPS - 1 1/2 in"/>
    <hyperlink ref="B44" location="MetalRoof" display="T24 NR Metal Roofing"/>
    <hyperlink ref="B45" location="ConstructionAssembly!G9" display="Expanded Polystyrene - EPS - 1 1/2 in"/>
    <hyperlink ref="B24" location="Stucco" display="7/8in layer of Stucco"/>
    <hyperlink ref="B25" location="BldgPaper" display="Building Paper"/>
    <hyperlink ref="B26" location="MetalCompositeWall" display="Ins&amp;Framing-MetalFramedWall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showGridLines="0" topLeftCell="A3" zoomScale="60" zoomScaleNormal="60" workbookViewId="0">
      <selection activeCell="G78" sqref="G78"/>
    </sheetView>
  </sheetViews>
  <sheetFormatPr defaultRowHeight="15" x14ac:dyDescent="0.25"/>
  <cols>
    <col min="1" max="1" width="17.140625" customWidth="1"/>
    <col min="2" max="2" width="17.85546875" style="60" bestFit="1" customWidth="1"/>
    <col min="3" max="3" width="10.7109375" style="64" customWidth="1"/>
    <col min="4" max="4" width="10.7109375" customWidth="1"/>
    <col min="5" max="5" width="10.7109375" style="96" customWidth="1"/>
    <col min="6" max="6" width="36.140625" bestFit="1" customWidth="1"/>
    <col min="7" max="7" width="36" style="91" bestFit="1" customWidth="1"/>
    <col min="8" max="8" width="10.7109375" style="2" customWidth="1"/>
    <col min="9" max="9" width="10.7109375" style="60" customWidth="1"/>
    <col min="10" max="12" width="10.7109375" style="91" customWidth="1"/>
    <col min="13" max="13" width="17.140625" customWidth="1"/>
    <col min="14" max="14" width="17.85546875" bestFit="1" customWidth="1"/>
    <col min="15" max="17" width="10.7109375" customWidth="1"/>
    <col min="18" max="18" width="36.140625" bestFit="1" customWidth="1"/>
    <col min="19" max="19" width="36" bestFit="1" customWidth="1"/>
    <col min="20" max="23" width="10.7109375" customWidth="1"/>
  </cols>
  <sheetData>
    <row r="1" spans="1:23" s="60" customFormat="1" ht="15.75" thickBot="1" x14ac:dyDescent="0.3">
      <c r="A1" s="2"/>
      <c r="B1" s="63"/>
      <c r="C1" s="65"/>
      <c r="E1" s="96"/>
      <c r="G1" s="91"/>
      <c r="H1" s="2"/>
      <c r="J1" s="91"/>
      <c r="K1" s="91"/>
      <c r="L1" s="91"/>
    </row>
    <row r="2" spans="1:23" s="60" customFormat="1" ht="19.5" thickBot="1" x14ac:dyDescent="0.35">
      <c r="A2" s="136" t="s">
        <v>190</v>
      </c>
      <c r="B2" s="137"/>
      <c r="C2" s="138"/>
      <c r="D2" s="137"/>
      <c r="E2" s="137"/>
      <c r="F2" s="137"/>
      <c r="G2" s="137"/>
      <c r="H2" s="137"/>
      <c r="I2" s="137"/>
      <c r="J2" s="137"/>
      <c r="K2" s="137"/>
      <c r="L2" s="139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1:23" s="60" customFormat="1" ht="25.5" x14ac:dyDescent="0.25">
      <c r="A3" s="462" t="s">
        <v>176</v>
      </c>
      <c r="B3" s="322" t="s">
        <v>183</v>
      </c>
      <c r="C3" s="321" t="s">
        <v>170</v>
      </c>
      <c r="D3" s="321" t="s">
        <v>171</v>
      </c>
      <c r="E3" s="321" t="s">
        <v>184</v>
      </c>
      <c r="F3" s="321" t="s">
        <v>172</v>
      </c>
      <c r="G3" s="321" t="s">
        <v>173</v>
      </c>
      <c r="H3" s="321" t="s">
        <v>185</v>
      </c>
      <c r="I3" s="321" t="s">
        <v>186</v>
      </c>
      <c r="J3" s="321" t="s">
        <v>174</v>
      </c>
      <c r="K3" s="321" t="s">
        <v>175</v>
      </c>
      <c r="L3" s="91"/>
      <c r="M3" s="91"/>
    </row>
    <row r="4" spans="1:23" s="60" customFormat="1" x14ac:dyDescent="0.25">
      <c r="A4" s="460"/>
      <c r="B4" s="248" t="s">
        <v>332</v>
      </c>
      <c r="C4" s="111">
        <v>1901.26</v>
      </c>
      <c r="D4" s="111">
        <v>1471.24</v>
      </c>
      <c r="E4" s="111">
        <v>0</v>
      </c>
      <c r="F4" s="318" t="s">
        <v>327</v>
      </c>
      <c r="G4" s="318" t="s">
        <v>328</v>
      </c>
      <c r="H4" s="112">
        <v>0.56299999999999994</v>
      </c>
      <c r="I4" s="112">
        <v>0.436</v>
      </c>
      <c r="J4" s="318" t="s">
        <v>329</v>
      </c>
      <c r="K4" s="318" t="s">
        <v>329</v>
      </c>
      <c r="L4" s="91"/>
      <c r="M4" s="91"/>
    </row>
    <row r="5" spans="1:23" s="60" customFormat="1" x14ac:dyDescent="0.25">
      <c r="A5" s="460"/>
      <c r="B5" s="73" t="s">
        <v>333</v>
      </c>
      <c r="C5" s="113">
        <v>1239.3900000000001</v>
      </c>
      <c r="D5" s="113">
        <v>934.46</v>
      </c>
      <c r="E5" s="113">
        <v>0</v>
      </c>
      <c r="F5" s="318" t="s">
        <v>331</v>
      </c>
      <c r="G5" s="318" t="s">
        <v>330</v>
      </c>
      <c r="H5" s="114">
        <v>0.56999999999999995</v>
      </c>
      <c r="I5" s="114">
        <v>0.42899999999999999</v>
      </c>
      <c r="J5" s="319" t="s">
        <v>329</v>
      </c>
      <c r="K5" s="319" t="s">
        <v>329</v>
      </c>
      <c r="L5" s="91"/>
      <c r="M5" s="91"/>
    </row>
    <row r="6" spans="1:23" s="60" customFormat="1" x14ac:dyDescent="0.25">
      <c r="A6" s="460"/>
      <c r="B6" s="248" t="s">
        <v>334</v>
      </c>
      <c r="C6" s="111">
        <v>1901.26</v>
      </c>
      <c r="D6" s="111">
        <v>1471.24</v>
      </c>
      <c r="E6" s="111">
        <v>0</v>
      </c>
      <c r="F6" s="318" t="s">
        <v>327</v>
      </c>
      <c r="G6" s="318" t="s">
        <v>328</v>
      </c>
      <c r="H6" s="112">
        <v>0.56299999999999994</v>
      </c>
      <c r="I6" s="112">
        <v>0.436</v>
      </c>
      <c r="J6" s="318" t="s">
        <v>329</v>
      </c>
      <c r="K6" s="318" t="s">
        <v>329</v>
      </c>
      <c r="L6" s="307"/>
      <c r="M6" s="91"/>
    </row>
    <row r="7" spans="1:23" s="60" customFormat="1" x14ac:dyDescent="0.25">
      <c r="A7" s="461"/>
      <c r="B7" s="74" t="s">
        <v>335</v>
      </c>
      <c r="C7" s="115">
        <v>1239.3900000000001</v>
      </c>
      <c r="D7" s="115">
        <v>934.46</v>
      </c>
      <c r="E7" s="115">
        <v>0</v>
      </c>
      <c r="F7" s="247" t="s">
        <v>331</v>
      </c>
      <c r="G7" s="247" t="s">
        <v>330</v>
      </c>
      <c r="H7" s="116">
        <v>0.56999999999999995</v>
      </c>
      <c r="I7" s="116">
        <v>0.42899999999999999</v>
      </c>
      <c r="J7" s="320" t="s">
        <v>329</v>
      </c>
      <c r="K7" s="320" t="s">
        <v>329</v>
      </c>
      <c r="L7" s="307"/>
      <c r="M7" s="91"/>
    </row>
    <row r="8" spans="1:23" s="60" customFormat="1" x14ac:dyDescent="0.25">
      <c r="A8" s="2"/>
      <c r="B8" s="63"/>
      <c r="C8" s="86"/>
      <c r="D8" s="117"/>
      <c r="E8" s="118"/>
      <c r="F8" s="117"/>
      <c r="G8" s="86"/>
      <c r="H8" s="86"/>
      <c r="I8" s="117"/>
      <c r="J8" s="86"/>
      <c r="K8" s="86"/>
      <c r="L8" s="91"/>
    </row>
    <row r="9" spans="1:23" s="60" customFormat="1" ht="15" customHeight="1" x14ac:dyDescent="0.25">
      <c r="A9" s="459" t="s">
        <v>177</v>
      </c>
      <c r="B9" s="248" t="s">
        <v>332</v>
      </c>
      <c r="C9" s="111">
        <v>1901.26</v>
      </c>
      <c r="D9" s="111">
        <v>1471.24</v>
      </c>
      <c r="E9" s="111">
        <v>0</v>
      </c>
      <c r="F9" s="318" t="s">
        <v>327</v>
      </c>
      <c r="G9" s="318" t="s">
        <v>328</v>
      </c>
      <c r="H9" s="112">
        <v>0.56299999999999994</v>
      </c>
      <c r="I9" s="112">
        <v>0.436</v>
      </c>
      <c r="J9" s="318" t="s">
        <v>329</v>
      </c>
      <c r="K9" s="318" t="s">
        <v>329</v>
      </c>
      <c r="L9" s="91"/>
    </row>
    <row r="10" spans="1:23" s="60" customFormat="1" x14ac:dyDescent="0.25">
      <c r="A10" s="460"/>
      <c r="B10" s="73" t="s">
        <v>333</v>
      </c>
      <c r="C10" s="113">
        <v>1239.3900000000001</v>
      </c>
      <c r="D10" s="113">
        <v>934.46</v>
      </c>
      <c r="E10" s="113">
        <v>0</v>
      </c>
      <c r="F10" s="318" t="s">
        <v>330</v>
      </c>
      <c r="G10" s="318" t="s">
        <v>331</v>
      </c>
      <c r="H10" s="114">
        <v>0.56999999999999995</v>
      </c>
      <c r="I10" s="114">
        <v>0.42899999999999999</v>
      </c>
      <c r="J10" s="319" t="s">
        <v>329</v>
      </c>
      <c r="K10" s="319" t="s">
        <v>329</v>
      </c>
      <c r="L10" s="91"/>
    </row>
    <row r="11" spans="1:23" s="60" customFormat="1" x14ac:dyDescent="0.25">
      <c r="A11" s="460"/>
      <c r="B11" s="248" t="s">
        <v>334</v>
      </c>
      <c r="C11" s="111">
        <v>1901.26</v>
      </c>
      <c r="D11" s="111">
        <v>1471.24</v>
      </c>
      <c r="E11" s="111">
        <v>0</v>
      </c>
      <c r="F11" s="318" t="s">
        <v>327</v>
      </c>
      <c r="G11" s="318" t="s">
        <v>328</v>
      </c>
      <c r="H11" s="112">
        <v>0.56299999999999994</v>
      </c>
      <c r="I11" s="112">
        <v>0.436</v>
      </c>
      <c r="J11" s="318" t="s">
        <v>329</v>
      </c>
      <c r="K11" s="318" t="s">
        <v>329</v>
      </c>
      <c r="L11" s="91"/>
    </row>
    <row r="12" spans="1:23" s="60" customFormat="1" x14ac:dyDescent="0.25">
      <c r="A12" s="461"/>
      <c r="B12" s="74" t="s">
        <v>335</v>
      </c>
      <c r="C12" s="115">
        <v>1239.3900000000001</v>
      </c>
      <c r="D12" s="115">
        <v>934.46</v>
      </c>
      <c r="E12" s="115">
        <v>0</v>
      </c>
      <c r="F12" s="247" t="s">
        <v>330</v>
      </c>
      <c r="G12" s="247" t="s">
        <v>331</v>
      </c>
      <c r="H12" s="116">
        <v>0.56999999999999995</v>
      </c>
      <c r="I12" s="116">
        <v>0.42899999999999999</v>
      </c>
      <c r="J12" s="320" t="s">
        <v>329</v>
      </c>
      <c r="K12" s="320" t="s">
        <v>329</v>
      </c>
      <c r="L12" s="91"/>
    </row>
    <row r="13" spans="1:23" s="60" customFormat="1" x14ac:dyDescent="0.25">
      <c r="A13" s="2"/>
      <c r="B13" s="63"/>
      <c r="C13" s="86"/>
      <c r="D13" s="117"/>
      <c r="E13" s="118"/>
      <c r="F13" s="117"/>
      <c r="G13" s="86"/>
      <c r="H13" s="86"/>
      <c r="I13" s="117"/>
      <c r="J13" s="86"/>
      <c r="K13" s="86"/>
      <c r="L13" s="91"/>
    </row>
    <row r="14" spans="1:23" s="60" customFormat="1" ht="15" customHeight="1" x14ac:dyDescent="0.25">
      <c r="A14" s="459" t="s">
        <v>178</v>
      </c>
      <c r="B14" s="248" t="s">
        <v>332</v>
      </c>
      <c r="C14" s="111">
        <v>1901.26</v>
      </c>
      <c r="D14" s="111">
        <v>1471.24</v>
      </c>
      <c r="E14" s="111">
        <v>0</v>
      </c>
      <c r="F14" s="318" t="s">
        <v>327</v>
      </c>
      <c r="G14" s="318" t="s">
        <v>328</v>
      </c>
      <c r="H14" s="112">
        <v>0.56299999999999994</v>
      </c>
      <c r="I14" s="112">
        <v>0.436</v>
      </c>
      <c r="J14" s="318" t="s">
        <v>329</v>
      </c>
      <c r="K14" s="318" t="s">
        <v>329</v>
      </c>
      <c r="L14" s="91"/>
    </row>
    <row r="15" spans="1:23" s="60" customFormat="1" x14ac:dyDescent="0.25">
      <c r="A15" s="460"/>
      <c r="B15" s="73" t="s">
        <v>333</v>
      </c>
      <c r="C15" s="113">
        <v>1239.3900000000001</v>
      </c>
      <c r="D15" s="113">
        <v>934.46</v>
      </c>
      <c r="E15" s="113">
        <v>0</v>
      </c>
      <c r="F15" s="318" t="s">
        <v>330</v>
      </c>
      <c r="G15" s="318" t="s">
        <v>331</v>
      </c>
      <c r="H15" s="114">
        <v>0.56999999999999995</v>
      </c>
      <c r="I15" s="114">
        <v>0.42899999999999999</v>
      </c>
      <c r="J15" s="319" t="s">
        <v>329</v>
      </c>
      <c r="K15" s="319" t="s">
        <v>329</v>
      </c>
      <c r="L15" s="91"/>
    </row>
    <row r="16" spans="1:23" s="60" customFormat="1" x14ac:dyDescent="0.25">
      <c r="A16" s="460"/>
      <c r="B16" s="248" t="s">
        <v>334</v>
      </c>
      <c r="C16" s="111">
        <v>1901.26</v>
      </c>
      <c r="D16" s="111">
        <v>1471.24</v>
      </c>
      <c r="E16" s="111">
        <v>0</v>
      </c>
      <c r="F16" s="318" t="s">
        <v>327</v>
      </c>
      <c r="G16" s="318" t="s">
        <v>328</v>
      </c>
      <c r="H16" s="112">
        <v>0.56299999999999994</v>
      </c>
      <c r="I16" s="112">
        <v>0.436</v>
      </c>
      <c r="J16" s="318" t="s">
        <v>329</v>
      </c>
      <c r="K16" s="318" t="s">
        <v>329</v>
      </c>
      <c r="L16" s="91"/>
    </row>
    <row r="17" spans="1:23" s="60" customFormat="1" x14ac:dyDescent="0.25">
      <c r="A17" s="461"/>
      <c r="B17" s="74" t="s">
        <v>335</v>
      </c>
      <c r="C17" s="115">
        <v>1239.3900000000001</v>
      </c>
      <c r="D17" s="115">
        <v>934.46</v>
      </c>
      <c r="E17" s="115">
        <v>0</v>
      </c>
      <c r="F17" s="247" t="s">
        <v>330</v>
      </c>
      <c r="G17" s="247" t="s">
        <v>331</v>
      </c>
      <c r="H17" s="116">
        <v>0.56999999999999995</v>
      </c>
      <c r="I17" s="116">
        <v>0.42899999999999999</v>
      </c>
      <c r="J17" s="320" t="s">
        <v>329</v>
      </c>
      <c r="K17" s="320" t="s">
        <v>329</v>
      </c>
      <c r="L17" s="91"/>
    </row>
    <row r="18" spans="1:23" s="60" customFormat="1" x14ac:dyDescent="0.25">
      <c r="A18" s="2"/>
      <c r="B18" s="63"/>
      <c r="C18" s="65"/>
      <c r="E18" s="96"/>
      <c r="G18" s="91"/>
      <c r="H18" s="2"/>
      <c r="J18" s="91"/>
      <c r="K18" s="91"/>
      <c r="L18" s="91"/>
    </row>
    <row r="19" spans="1:23" ht="15.75" thickBot="1" x14ac:dyDescent="0.3"/>
    <row r="20" spans="1:23" ht="19.5" thickBot="1" x14ac:dyDescent="0.35">
      <c r="A20" s="136" t="s">
        <v>127</v>
      </c>
      <c r="B20" s="137"/>
      <c r="C20" s="138"/>
      <c r="D20" s="137"/>
      <c r="E20" s="137"/>
      <c r="F20" s="137"/>
      <c r="G20" s="137"/>
      <c r="H20" s="137"/>
      <c r="I20" s="137"/>
      <c r="J20" s="137"/>
      <c r="K20" s="137"/>
      <c r="L20" s="139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1"/>
    </row>
    <row r="21" spans="1:23" x14ac:dyDescent="0.25">
      <c r="A21" s="142" t="s">
        <v>144</v>
      </c>
      <c r="B21" s="142" t="s">
        <v>115</v>
      </c>
      <c r="C21" s="143" t="s">
        <v>169</v>
      </c>
      <c r="F21" s="91"/>
      <c r="H21"/>
      <c r="I21" s="91"/>
      <c r="K21"/>
      <c r="L21"/>
    </row>
    <row r="22" spans="1:23" x14ac:dyDescent="0.25">
      <c r="A22" s="72" t="s">
        <v>128</v>
      </c>
      <c r="B22" s="119">
        <v>4089</v>
      </c>
      <c r="C22" s="119" t="s">
        <v>112</v>
      </c>
      <c r="F22" s="91"/>
      <c r="H22"/>
      <c r="I22" s="91"/>
      <c r="K22"/>
      <c r="L22"/>
    </row>
    <row r="23" spans="1:23" x14ac:dyDescent="0.25">
      <c r="A23" s="73" t="s">
        <v>129</v>
      </c>
      <c r="B23" s="108">
        <v>17227</v>
      </c>
      <c r="C23" s="108" t="s">
        <v>112</v>
      </c>
      <c r="F23" s="91"/>
      <c r="H23"/>
      <c r="I23" s="91"/>
      <c r="K23"/>
      <c r="L23"/>
    </row>
    <row r="24" spans="1:23" x14ac:dyDescent="0.25">
      <c r="A24" s="73" t="s">
        <v>130</v>
      </c>
      <c r="B24" s="108">
        <v>1623</v>
      </c>
      <c r="C24" s="108" t="s">
        <v>112</v>
      </c>
      <c r="F24" s="91"/>
      <c r="H24"/>
      <c r="I24" s="91"/>
      <c r="K24"/>
      <c r="L24"/>
    </row>
    <row r="25" spans="1:23" x14ac:dyDescent="0.25">
      <c r="A25" s="73" t="s">
        <v>131</v>
      </c>
      <c r="B25" s="108">
        <v>1623</v>
      </c>
      <c r="C25" s="108" t="s">
        <v>112</v>
      </c>
      <c r="F25" s="91"/>
      <c r="H25"/>
      <c r="I25" s="91"/>
      <c r="K25"/>
      <c r="L25"/>
    </row>
    <row r="26" spans="1:23" x14ac:dyDescent="0.25">
      <c r="A26" s="73" t="s">
        <v>132</v>
      </c>
      <c r="B26" s="108">
        <v>129</v>
      </c>
      <c r="C26" s="108" t="s">
        <v>112</v>
      </c>
      <c r="F26" s="91"/>
      <c r="H26"/>
      <c r="I26" s="91"/>
      <c r="K26"/>
      <c r="L26"/>
    </row>
    <row r="27" spans="1:23" x14ac:dyDescent="0.25">
      <c r="A27" s="73" t="s">
        <v>113</v>
      </c>
      <c r="B27" s="108">
        <v>24692</v>
      </c>
      <c r="C27" s="73"/>
      <c r="F27" s="91"/>
      <c r="H27"/>
      <c r="I27" s="91"/>
      <c r="K27"/>
      <c r="L27"/>
    </row>
    <row r="28" spans="1:23" x14ac:dyDescent="0.25">
      <c r="A28" s="74" t="s">
        <v>114</v>
      </c>
      <c r="B28" s="109">
        <v>0</v>
      </c>
      <c r="C28" s="120"/>
      <c r="F28" s="91"/>
      <c r="H28"/>
      <c r="I28" s="91"/>
      <c r="K28"/>
      <c r="L28"/>
    </row>
    <row r="29" spans="1:23" s="92" customFormat="1" x14ac:dyDescent="0.25">
      <c r="A29" s="93"/>
      <c r="B29" s="71"/>
      <c r="C29" s="94"/>
      <c r="E29" s="96"/>
      <c r="F29" s="93"/>
      <c r="G29" s="93"/>
      <c r="I29" s="93"/>
      <c r="J29" s="93"/>
    </row>
    <row r="30" spans="1:23" s="92" customFormat="1" ht="25.5" x14ac:dyDescent="0.25">
      <c r="A30" s="459" t="s">
        <v>176</v>
      </c>
      <c r="B30" s="122" t="s">
        <v>183</v>
      </c>
      <c r="C30" s="123" t="s">
        <v>170</v>
      </c>
      <c r="D30" s="123" t="s">
        <v>171</v>
      </c>
      <c r="E30" s="123" t="s">
        <v>184</v>
      </c>
      <c r="F30" s="123" t="s">
        <v>172</v>
      </c>
      <c r="G30" s="123" t="s">
        <v>173</v>
      </c>
      <c r="H30" s="123" t="s">
        <v>185</v>
      </c>
      <c r="I30" s="123" t="s">
        <v>186</v>
      </c>
      <c r="J30" s="123" t="s">
        <v>174</v>
      </c>
      <c r="K30" s="123" t="s">
        <v>175</v>
      </c>
      <c r="L30" s="90"/>
      <c r="M30" s="459" t="s">
        <v>196</v>
      </c>
      <c r="N30" s="84" t="s">
        <v>183</v>
      </c>
      <c r="O30" s="124" t="s">
        <v>170</v>
      </c>
      <c r="P30" s="124" t="s">
        <v>171</v>
      </c>
      <c r="Q30" s="124" t="s">
        <v>184</v>
      </c>
      <c r="R30" s="124" t="s">
        <v>172</v>
      </c>
      <c r="S30" s="124" t="s">
        <v>173</v>
      </c>
      <c r="T30" s="124" t="s">
        <v>185</v>
      </c>
      <c r="U30" s="124" t="s">
        <v>186</v>
      </c>
      <c r="V30" s="124" t="s">
        <v>174</v>
      </c>
      <c r="W30" s="124" t="s">
        <v>175</v>
      </c>
    </row>
    <row r="31" spans="1:23" s="92" customFormat="1" ht="15" customHeight="1" x14ac:dyDescent="0.25">
      <c r="A31" s="460"/>
      <c r="B31" s="72" t="s">
        <v>179</v>
      </c>
      <c r="C31" s="81" t="s">
        <v>32</v>
      </c>
      <c r="D31" s="81" t="s">
        <v>32</v>
      </c>
      <c r="E31" s="81">
        <v>16742.62</v>
      </c>
      <c r="F31" s="81" t="s">
        <v>187</v>
      </c>
      <c r="G31" s="270" t="s">
        <v>32</v>
      </c>
      <c r="H31" s="112">
        <v>0.97</v>
      </c>
      <c r="I31" s="112"/>
      <c r="J31" s="81" t="s">
        <v>298</v>
      </c>
      <c r="K31" s="81"/>
      <c r="L31" s="97"/>
      <c r="M31" s="460"/>
      <c r="N31" s="81" t="s">
        <v>179</v>
      </c>
      <c r="O31" s="81" t="s">
        <v>32</v>
      </c>
      <c r="P31" s="81" t="s">
        <v>32</v>
      </c>
      <c r="Q31" s="111">
        <v>16934.71</v>
      </c>
      <c r="R31" s="81" t="s">
        <v>187</v>
      </c>
      <c r="S31" s="270" t="s">
        <v>32</v>
      </c>
      <c r="T31" s="112">
        <v>0.97</v>
      </c>
      <c r="U31" s="112"/>
      <c r="V31" s="270" t="s">
        <v>298</v>
      </c>
      <c r="W31" s="270"/>
    </row>
    <row r="32" spans="1:23" s="92" customFormat="1" x14ac:dyDescent="0.25">
      <c r="A32" s="460"/>
      <c r="B32" s="73" t="s">
        <v>180</v>
      </c>
      <c r="C32" s="276">
        <v>718.07</v>
      </c>
      <c r="D32" s="271" t="s">
        <v>32</v>
      </c>
      <c r="E32" s="274" t="s">
        <v>32</v>
      </c>
      <c r="F32" s="273" t="s">
        <v>188</v>
      </c>
      <c r="G32" s="271" t="s">
        <v>32</v>
      </c>
      <c r="H32" s="275">
        <v>0.44172052341178442</v>
      </c>
      <c r="I32" s="114"/>
      <c r="J32" s="82" t="s">
        <v>298</v>
      </c>
      <c r="K32" s="82"/>
      <c r="L32" s="97"/>
      <c r="M32" s="460"/>
      <c r="N32" s="82" t="s">
        <v>180</v>
      </c>
      <c r="O32" s="113">
        <v>717.04727999999989</v>
      </c>
      <c r="P32" s="113" t="s">
        <v>32</v>
      </c>
      <c r="Q32" s="82" t="s">
        <v>32</v>
      </c>
      <c r="R32" s="82" t="s">
        <v>188</v>
      </c>
      <c r="S32" s="271" t="s">
        <v>32</v>
      </c>
      <c r="T32" s="275">
        <v>0.44172052341178442</v>
      </c>
      <c r="U32" s="114"/>
      <c r="V32" s="271" t="s">
        <v>298</v>
      </c>
      <c r="W32" s="271"/>
    </row>
    <row r="33" spans="1:23" s="92" customFormat="1" x14ac:dyDescent="0.25">
      <c r="A33" s="460"/>
      <c r="B33" s="73" t="s">
        <v>181</v>
      </c>
      <c r="C33" s="276">
        <v>718.07</v>
      </c>
      <c r="D33" s="271" t="s">
        <v>32</v>
      </c>
      <c r="E33" s="82" t="s">
        <v>32</v>
      </c>
      <c r="F33" s="82" t="s">
        <v>188</v>
      </c>
      <c r="G33" s="271" t="s">
        <v>32</v>
      </c>
      <c r="H33" s="114">
        <v>0.44172052341178442</v>
      </c>
      <c r="I33" s="114"/>
      <c r="J33" s="271" t="s">
        <v>298</v>
      </c>
      <c r="K33" s="271"/>
      <c r="L33" s="97"/>
      <c r="M33" s="460"/>
      <c r="N33" s="82" t="s">
        <v>181</v>
      </c>
      <c r="O33" s="113">
        <v>717.04727999999989</v>
      </c>
      <c r="P33" s="113" t="s">
        <v>32</v>
      </c>
      <c r="Q33" s="82" t="s">
        <v>32</v>
      </c>
      <c r="R33" s="82" t="s">
        <v>188</v>
      </c>
      <c r="S33" s="271" t="s">
        <v>32</v>
      </c>
      <c r="T33" s="114">
        <v>0.44172052341178442</v>
      </c>
      <c r="U33" s="114"/>
      <c r="V33" s="271" t="s">
        <v>298</v>
      </c>
      <c r="W33" s="271"/>
    </row>
    <row r="34" spans="1:23" s="92" customFormat="1" x14ac:dyDescent="0.25">
      <c r="A34" s="461"/>
      <c r="B34" s="74" t="s">
        <v>182</v>
      </c>
      <c r="C34" s="115">
        <v>114.3</v>
      </c>
      <c r="D34" s="115" t="s">
        <v>32</v>
      </c>
      <c r="E34" s="83" t="s">
        <v>32</v>
      </c>
      <c r="F34" s="83" t="s">
        <v>188</v>
      </c>
      <c r="G34" s="83" t="s">
        <v>32</v>
      </c>
      <c r="H34" s="116">
        <v>0.88</v>
      </c>
      <c r="I34" s="121"/>
      <c r="J34" s="272" t="s">
        <v>298</v>
      </c>
      <c r="K34" s="83"/>
      <c r="L34" s="97"/>
      <c r="M34" s="461"/>
      <c r="N34" s="83" t="s">
        <v>182</v>
      </c>
      <c r="O34" s="115">
        <v>85.929389999999998</v>
      </c>
      <c r="P34" s="115" t="s">
        <v>32</v>
      </c>
      <c r="Q34" s="83" t="s">
        <v>32</v>
      </c>
      <c r="R34" s="83" t="s">
        <v>188</v>
      </c>
      <c r="S34" s="272" t="s">
        <v>32</v>
      </c>
      <c r="T34" s="116">
        <v>0.88</v>
      </c>
      <c r="U34" s="121"/>
      <c r="V34" s="272" t="s">
        <v>298</v>
      </c>
      <c r="W34" s="272"/>
    </row>
    <row r="35" spans="1:23" x14ac:dyDescent="0.25">
      <c r="A35" s="125"/>
      <c r="B35" s="126"/>
      <c r="C35" s="127"/>
      <c r="D35" s="126"/>
      <c r="E35" s="126"/>
      <c r="F35" s="106"/>
      <c r="G35" s="106"/>
      <c r="H35" s="126"/>
      <c r="I35" s="126"/>
      <c r="J35" s="106"/>
      <c r="K35" s="105"/>
      <c r="L35"/>
      <c r="M35" s="131"/>
      <c r="N35" s="132"/>
      <c r="O35" s="132"/>
      <c r="P35" s="132"/>
      <c r="Q35" s="132"/>
      <c r="R35" s="132"/>
      <c r="S35" s="132"/>
      <c r="T35" s="132"/>
      <c r="U35" s="132"/>
      <c r="V35" s="132"/>
      <c r="W35" s="133"/>
    </row>
    <row r="36" spans="1:23" x14ac:dyDescent="0.25">
      <c r="A36" s="103" t="s">
        <v>133</v>
      </c>
      <c r="B36" s="126"/>
      <c r="C36" s="127"/>
      <c r="D36" s="126"/>
      <c r="E36" s="126"/>
      <c r="F36" s="106"/>
      <c r="G36" s="106"/>
      <c r="H36" s="126"/>
      <c r="I36" s="106"/>
      <c r="J36" s="106"/>
      <c r="K36" s="105"/>
      <c r="L36"/>
      <c r="M36" s="103" t="s">
        <v>134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34"/>
    </row>
    <row r="37" spans="1:23" x14ac:dyDescent="0.25">
      <c r="A37" s="125"/>
      <c r="B37" s="126"/>
      <c r="C37" s="127"/>
      <c r="D37" s="126"/>
      <c r="E37" s="126"/>
      <c r="F37" s="106"/>
      <c r="G37" s="106"/>
      <c r="H37" s="126"/>
      <c r="I37" s="106"/>
      <c r="J37" s="106"/>
      <c r="K37" s="105"/>
      <c r="L37"/>
      <c r="M37" s="125"/>
      <c r="N37" s="126"/>
      <c r="O37" s="126"/>
      <c r="P37" s="126"/>
      <c r="Q37" s="126"/>
      <c r="R37" s="126"/>
      <c r="S37" s="126"/>
      <c r="T37" s="126"/>
      <c r="U37" s="126"/>
      <c r="V37" s="126"/>
      <c r="W37" s="134"/>
    </row>
    <row r="38" spans="1:23" x14ac:dyDescent="0.25">
      <c r="A38" s="125"/>
      <c r="B38" s="126"/>
      <c r="C38" s="127"/>
      <c r="D38" s="126"/>
      <c r="E38" s="126"/>
      <c r="F38" s="106"/>
      <c r="G38" s="106"/>
      <c r="H38" s="126"/>
      <c r="I38" s="106"/>
      <c r="J38" s="106"/>
      <c r="K38" s="105"/>
      <c r="L38"/>
      <c r="M38" s="125"/>
      <c r="N38" s="126"/>
      <c r="O38" s="126"/>
      <c r="P38" s="126"/>
      <c r="Q38" s="126"/>
      <c r="R38" s="126"/>
      <c r="S38" s="126"/>
      <c r="T38" s="126"/>
      <c r="U38" s="126"/>
      <c r="V38" s="126"/>
      <c r="W38" s="134"/>
    </row>
    <row r="39" spans="1:23" x14ac:dyDescent="0.25">
      <c r="A39" s="125"/>
      <c r="B39" s="126"/>
      <c r="C39" s="127"/>
      <c r="D39" s="126"/>
      <c r="E39" s="126"/>
      <c r="F39" s="106"/>
      <c r="G39" s="106"/>
      <c r="H39" s="126"/>
      <c r="I39" s="106"/>
      <c r="J39" s="106"/>
      <c r="K39" s="105"/>
      <c r="L39"/>
      <c r="M39" s="125"/>
      <c r="N39" s="126"/>
      <c r="O39" s="126"/>
      <c r="P39" s="126"/>
      <c r="Q39" s="126"/>
      <c r="R39" s="126"/>
      <c r="S39" s="126"/>
      <c r="T39" s="126"/>
      <c r="U39" s="126"/>
      <c r="V39" s="126"/>
      <c r="W39" s="134"/>
    </row>
    <row r="40" spans="1:23" x14ac:dyDescent="0.25">
      <c r="A40" s="125"/>
      <c r="B40" s="126"/>
      <c r="C40" s="127"/>
      <c r="D40" s="126"/>
      <c r="E40" s="126"/>
      <c r="F40" s="106"/>
      <c r="G40" s="106"/>
      <c r="H40" s="126"/>
      <c r="I40" s="106"/>
      <c r="J40" s="106"/>
      <c r="K40" s="105"/>
      <c r="L40"/>
      <c r="M40" s="125"/>
      <c r="N40" s="126"/>
      <c r="O40" s="126"/>
      <c r="P40" s="126"/>
      <c r="Q40" s="126"/>
      <c r="R40" s="126"/>
      <c r="S40" s="126"/>
      <c r="T40" s="126"/>
      <c r="U40" s="126"/>
      <c r="V40" s="126"/>
      <c r="W40" s="134"/>
    </row>
    <row r="41" spans="1:23" x14ac:dyDescent="0.25">
      <c r="A41" s="125"/>
      <c r="B41" s="126"/>
      <c r="C41" s="127"/>
      <c r="D41" s="126"/>
      <c r="E41" s="126"/>
      <c r="F41" s="106"/>
      <c r="G41" s="106"/>
      <c r="H41" s="126"/>
      <c r="I41" s="106"/>
      <c r="J41" s="106"/>
      <c r="K41" s="105"/>
      <c r="L41"/>
      <c r="M41" s="125"/>
      <c r="N41" s="126"/>
      <c r="O41" s="126"/>
      <c r="P41" s="126"/>
      <c r="Q41" s="126"/>
      <c r="R41" s="126"/>
      <c r="S41" s="126"/>
      <c r="T41" s="126"/>
      <c r="U41" s="126"/>
      <c r="V41" s="126"/>
      <c r="W41" s="134"/>
    </row>
    <row r="42" spans="1:23" x14ac:dyDescent="0.25">
      <c r="A42" s="125"/>
      <c r="B42" s="126"/>
      <c r="C42" s="127"/>
      <c r="D42" s="126"/>
      <c r="E42" s="126"/>
      <c r="F42" s="106"/>
      <c r="G42" s="106"/>
      <c r="H42" s="126"/>
      <c r="I42" s="106"/>
      <c r="J42" s="106"/>
      <c r="K42" s="105"/>
      <c r="L42"/>
      <c r="M42" s="125"/>
      <c r="N42" s="126"/>
      <c r="O42" s="126"/>
      <c r="P42" s="126"/>
      <c r="Q42" s="126"/>
      <c r="R42" s="126"/>
      <c r="S42" s="126"/>
      <c r="T42" s="126"/>
      <c r="U42" s="126"/>
      <c r="V42" s="126"/>
      <c r="W42" s="134"/>
    </row>
    <row r="43" spans="1:23" x14ac:dyDescent="0.25">
      <c r="A43" s="125"/>
      <c r="B43" s="126"/>
      <c r="C43" s="127"/>
      <c r="D43" s="126"/>
      <c r="E43" s="126"/>
      <c r="F43" s="106"/>
      <c r="G43" s="106"/>
      <c r="H43" s="126"/>
      <c r="I43" s="106"/>
      <c r="J43" s="106"/>
      <c r="K43" s="105"/>
      <c r="L43"/>
      <c r="M43" s="125"/>
      <c r="N43" s="126"/>
      <c r="O43" s="126"/>
      <c r="P43" s="126"/>
      <c r="Q43" s="126"/>
      <c r="R43" s="126"/>
      <c r="S43" s="126"/>
      <c r="T43" s="126"/>
      <c r="U43" s="126"/>
      <c r="V43" s="126"/>
      <c r="W43" s="134"/>
    </row>
    <row r="44" spans="1:23" x14ac:dyDescent="0.25">
      <c r="A44" s="125"/>
      <c r="B44" s="126"/>
      <c r="C44" s="127"/>
      <c r="D44" s="126"/>
      <c r="E44" s="126"/>
      <c r="F44" s="106"/>
      <c r="G44" s="106"/>
      <c r="H44" s="126"/>
      <c r="I44" s="106"/>
      <c r="J44" s="106"/>
      <c r="K44" s="105"/>
      <c r="L44"/>
      <c r="M44" s="125"/>
      <c r="N44" s="126"/>
      <c r="O44" s="126"/>
      <c r="P44" s="126"/>
      <c r="Q44" s="126"/>
      <c r="R44" s="126"/>
      <c r="S44" s="126"/>
      <c r="T44" s="126"/>
      <c r="U44" s="126"/>
      <c r="V44" s="126"/>
      <c r="W44" s="134"/>
    </row>
    <row r="45" spans="1:23" x14ac:dyDescent="0.25">
      <c r="A45" s="125"/>
      <c r="B45" s="126"/>
      <c r="C45" s="127"/>
      <c r="D45" s="126"/>
      <c r="E45" s="126"/>
      <c r="F45" s="106"/>
      <c r="G45" s="106"/>
      <c r="H45" s="126"/>
      <c r="I45" s="106"/>
      <c r="J45" s="106"/>
      <c r="K45" s="105"/>
      <c r="L45"/>
      <c r="M45" s="125"/>
      <c r="N45" s="126"/>
      <c r="O45" s="126"/>
      <c r="P45" s="126"/>
      <c r="Q45" s="126"/>
      <c r="R45" s="126"/>
      <c r="S45" s="126"/>
      <c r="T45" s="126"/>
      <c r="U45" s="126"/>
      <c r="V45" s="126"/>
      <c r="W45" s="134"/>
    </row>
    <row r="46" spans="1:23" x14ac:dyDescent="0.25">
      <c r="A46" s="125"/>
      <c r="B46" s="126"/>
      <c r="C46" s="127"/>
      <c r="D46" s="126"/>
      <c r="E46" s="126"/>
      <c r="F46" s="106"/>
      <c r="G46" s="106"/>
      <c r="H46" s="126"/>
      <c r="I46" s="106"/>
      <c r="J46" s="106"/>
      <c r="K46" s="105"/>
      <c r="L46"/>
      <c r="M46" s="125"/>
      <c r="N46" s="126"/>
      <c r="O46" s="126"/>
      <c r="P46" s="126"/>
      <c r="Q46" s="126"/>
      <c r="R46" s="126"/>
      <c r="S46" s="126"/>
      <c r="T46" s="126"/>
      <c r="U46" s="126"/>
      <c r="V46" s="126"/>
      <c r="W46" s="134"/>
    </row>
    <row r="47" spans="1:23" x14ac:dyDescent="0.25">
      <c r="A47" s="125"/>
      <c r="B47" s="126"/>
      <c r="C47" s="127"/>
      <c r="D47" s="126"/>
      <c r="E47" s="126"/>
      <c r="F47" s="106"/>
      <c r="G47" s="106"/>
      <c r="H47" s="126"/>
      <c r="I47" s="106"/>
      <c r="J47" s="106"/>
      <c r="K47" s="105"/>
      <c r="L47"/>
      <c r="M47" s="125"/>
      <c r="N47" s="126"/>
      <c r="O47" s="126"/>
      <c r="P47" s="126"/>
      <c r="Q47" s="126"/>
      <c r="R47" s="126"/>
      <c r="S47" s="126"/>
      <c r="T47" s="126"/>
      <c r="U47" s="126"/>
      <c r="V47" s="126"/>
      <c r="W47" s="134"/>
    </row>
    <row r="48" spans="1:23" x14ac:dyDescent="0.25">
      <c r="A48" s="125"/>
      <c r="B48" s="126"/>
      <c r="C48" s="127"/>
      <c r="D48" s="126"/>
      <c r="E48" s="126"/>
      <c r="F48" s="106"/>
      <c r="G48" s="106"/>
      <c r="H48" s="126"/>
      <c r="I48" s="106"/>
      <c r="J48" s="106"/>
      <c r="K48" s="105"/>
      <c r="L48"/>
      <c r="M48" s="125"/>
      <c r="N48" s="126"/>
      <c r="O48" s="126"/>
      <c r="P48" s="126"/>
      <c r="Q48" s="126"/>
      <c r="R48" s="126"/>
      <c r="S48" s="126"/>
      <c r="T48" s="126"/>
      <c r="U48" s="126"/>
      <c r="V48" s="126"/>
      <c r="W48" s="134"/>
    </row>
    <row r="49" spans="1:23" x14ac:dyDescent="0.25">
      <c r="A49" s="125"/>
      <c r="B49" s="126"/>
      <c r="C49" s="127"/>
      <c r="D49" s="126"/>
      <c r="E49" s="126"/>
      <c r="F49" s="106"/>
      <c r="G49" s="106"/>
      <c r="H49" s="126"/>
      <c r="I49" s="106"/>
      <c r="J49" s="106"/>
      <c r="K49" s="105"/>
      <c r="L49"/>
      <c r="M49" s="125"/>
      <c r="N49" s="126"/>
      <c r="O49" s="126"/>
      <c r="P49" s="126"/>
      <c r="Q49" s="126"/>
      <c r="R49" s="126"/>
      <c r="S49" s="126"/>
      <c r="T49" s="126"/>
      <c r="U49" s="126"/>
      <c r="V49" s="126"/>
      <c r="W49" s="134"/>
    </row>
    <row r="50" spans="1:23" x14ac:dyDescent="0.25">
      <c r="A50" s="125"/>
      <c r="B50" s="126"/>
      <c r="C50" s="127"/>
      <c r="D50" s="126"/>
      <c r="E50" s="126"/>
      <c r="F50" s="106"/>
      <c r="G50" s="106"/>
      <c r="H50" s="126"/>
      <c r="I50" s="106"/>
      <c r="J50" s="106"/>
      <c r="K50" s="105"/>
      <c r="L50"/>
      <c r="M50" s="125"/>
      <c r="N50" s="126"/>
      <c r="O50" s="126"/>
      <c r="P50" s="126"/>
      <c r="Q50" s="126"/>
      <c r="R50" s="126"/>
      <c r="S50" s="126"/>
      <c r="T50" s="126"/>
      <c r="U50" s="126"/>
      <c r="V50" s="126"/>
      <c r="W50" s="134"/>
    </row>
    <row r="51" spans="1:23" x14ac:dyDescent="0.25">
      <c r="A51" s="125"/>
      <c r="B51" s="126"/>
      <c r="C51" s="127"/>
      <c r="D51" s="126"/>
      <c r="E51" s="126"/>
      <c r="F51" s="106"/>
      <c r="G51" s="106"/>
      <c r="H51" s="126"/>
      <c r="I51" s="106"/>
      <c r="J51" s="106"/>
      <c r="K51" s="105"/>
      <c r="L51"/>
      <c r="M51" s="125"/>
      <c r="N51" s="126"/>
      <c r="O51" s="126"/>
      <c r="P51" s="126"/>
      <c r="Q51" s="126"/>
      <c r="R51" s="126"/>
      <c r="S51" s="126"/>
      <c r="T51" s="126"/>
      <c r="U51" s="126"/>
      <c r="V51" s="126"/>
      <c r="W51" s="134"/>
    </row>
    <row r="52" spans="1:23" x14ac:dyDescent="0.25">
      <c r="A52" s="125"/>
      <c r="B52" s="126"/>
      <c r="C52" s="127"/>
      <c r="D52" s="126"/>
      <c r="E52" s="126"/>
      <c r="F52" s="106"/>
      <c r="G52" s="106"/>
      <c r="H52" s="126"/>
      <c r="I52" s="106"/>
      <c r="J52" s="106"/>
      <c r="K52" s="105"/>
      <c r="L52"/>
      <c r="M52" s="125"/>
      <c r="N52" s="126"/>
      <c r="O52" s="126"/>
      <c r="P52" s="126"/>
      <c r="Q52" s="126"/>
      <c r="R52" s="126"/>
      <c r="S52" s="126"/>
      <c r="T52" s="126"/>
      <c r="U52" s="126"/>
      <c r="V52" s="126"/>
      <c r="W52" s="134"/>
    </row>
    <row r="53" spans="1:23" x14ac:dyDescent="0.25">
      <c r="A53" s="125"/>
      <c r="B53" s="126"/>
      <c r="C53" s="127"/>
      <c r="D53" s="126"/>
      <c r="E53" s="126"/>
      <c r="F53" s="106"/>
      <c r="G53" s="106"/>
      <c r="H53" s="126"/>
      <c r="I53" s="106"/>
      <c r="J53" s="106"/>
      <c r="K53" s="105"/>
      <c r="L53"/>
      <c r="M53" s="125"/>
      <c r="N53" s="126"/>
      <c r="O53" s="126"/>
      <c r="P53" s="126"/>
      <c r="Q53" s="126"/>
      <c r="R53" s="126"/>
      <c r="S53" s="126"/>
      <c r="T53" s="126"/>
      <c r="U53" s="126"/>
      <c r="V53" s="126"/>
      <c r="W53" s="134"/>
    </row>
    <row r="54" spans="1:23" x14ac:dyDescent="0.25">
      <c r="A54" s="125"/>
      <c r="B54" s="126"/>
      <c r="C54" s="127"/>
      <c r="D54" s="126"/>
      <c r="E54" s="126"/>
      <c r="F54" s="106"/>
      <c r="G54" s="106"/>
      <c r="H54" s="126"/>
      <c r="I54" s="106"/>
      <c r="J54" s="106"/>
      <c r="K54" s="105"/>
      <c r="L54"/>
      <c r="M54" s="125"/>
      <c r="N54" s="126"/>
      <c r="O54" s="126"/>
      <c r="P54" s="126"/>
      <c r="Q54" s="126"/>
      <c r="R54" s="126"/>
      <c r="S54" s="126"/>
      <c r="T54" s="126"/>
      <c r="U54" s="126"/>
      <c r="V54" s="126"/>
      <c r="W54" s="134"/>
    </row>
    <row r="55" spans="1:23" x14ac:dyDescent="0.25">
      <c r="A55" s="125"/>
      <c r="B55" s="126"/>
      <c r="C55" s="127"/>
      <c r="D55" s="126"/>
      <c r="E55" s="126"/>
      <c r="F55" s="106"/>
      <c r="G55" s="106"/>
      <c r="H55" s="126"/>
      <c r="I55" s="106"/>
      <c r="J55" s="106"/>
      <c r="K55" s="105"/>
      <c r="L55"/>
      <c r="M55" s="125"/>
      <c r="N55" s="126"/>
      <c r="O55" s="126"/>
      <c r="P55" s="126"/>
      <c r="Q55" s="126"/>
      <c r="R55" s="126"/>
      <c r="S55" s="126"/>
      <c r="T55" s="126"/>
      <c r="U55" s="126"/>
      <c r="V55" s="126"/>
      <c r="W55" s="134"/>
    </row>
    <row r="56" spans="1:23" x14ac:dyDescent="0.25">
      <c r="A56" s="125"/>
      <c r="B56" s="126"/>
      <c r="C56" s="127"/>
      <c r="D56" s="126"/>
      <c r="E56" s="126"/>
      <c r="F56" s="106"/>
      <c r="G56" s="106"/>
      <c r="H56" s="126"/>
      <c r="I56" s="106"/>
      <c r="J56" s="106"/>
      <c r="K56" s="105"/>
      <c r="L56"/>
      <c r="M56" s="125"/>
      <c r="N56" s="126"/>
      <c r="O56" s="126"/>
      <c r="P56" s="126"/>
      <c r="Q56" s="126"/>
      <c r="R56" s="126"/>
      <c r="S56" s="126"/>
      <c r="T56" s="126"/>
      <c r="U56" s="126"/>
      <c r="V56" s="126"/>
      <c r="W56" s="134"/>
    </row>
    <row r="57" spans="1:23" x14ac:dyDescent="0.25">
      <c r="A57" s="125"/>
      <c r="B57" s="126"/>
      <c r="C57" s="127"/>
      <c r="D57" s="126"/>
      <c r="E57" s="126"/>
      <c r="F57" s="106"/>
      <c r="G57" s="106"/>
      <c r="H57" s="126"/>
      <c r="I57" s="106"/>
      <c r="J57" s="106"/>
      <c r="K57" s="105"/>
      <c r="L57"/>
      <c r="M57" s="125"/>
      <c r="N57" s="126"/>
      <c r="O57" s="126"/>
      <c r="P57" s="126"/>
      <c r="Q57" s="126"/>
      <c r="R57" s="126"/>
      <c r="S57" s="126"/>
      <c r="T57" s="126"/>
      <c r="U57" s="126"/>
      <c r="V57" s="126"/>
      <c r="W57" s="134"/>
    </row>
    <row r="58" spans="1:23" x14ac:dyDescent="0.25">
      <c r="A58" s="125"/>
      <c r="B58" s="126"/>
      <c r="C58" s="127"/>
      <c r="D58" s="126"/>
      <c r="E58" s="126"/>
      <c r="F58" s="106"/>
      <c r="G58" s="106"/>
      <c r="H58" s="126"/>
      <c r="I58" s="106"/>
      <c r="J58" s="106"/>
      <c r="K58" s="105"/>
      <c r="L58"/>
      <c r="M58" s="125"/>
      <c r="N58" s="126"/>
      <c r="O58" s="126"/>
      <c r="P58" s="126"/>
      <c r="Q58" s="126"/>
      <c r="R58" s="126"/>
      <c r="S58" s="126"/>
      <c r="T58" s="126"/>
      <c r="U58" s="126"/>
      <c r="V58" s="126"/>
      <c r="W58" s="134"/>
    </row>
    <row r="59" spans="1:23" x14ac:dyDescent="0.25">
      <c r="A59" s="125"/>
      <c r="B59" s="126"/>
      <c r="C59" s="127"/>
      <c r="D59" s="126"/>
      <c r="E59" s="126"/>
      <c r="F59" s="106"/>
      <c r="G59" s="106"/>
      <c r="H59" s="126"/>
      <c r="I59" s="106"/>
      <c r="J59" s="106"/>
      <c r="K59" s="105"/>
      <c r="L59"/>
      <c r="M59" s="125"/>
      <c r="N59" s="126"/>
      <c r="O59" s="126"/>
      <c r="P59" s="126"/>
      <c r="Q59" s="126"/>
      <c r="R59" s="126"/>
      <c r="S59" s="126"/>
      <c r="T59" s="126"/>
      <c r="U59" s="126"/>
      <c r="V59" s="126"/>
      <c r="W59" s="134"/>
    </row>
    <row r="60" spans="1:23" x14ac:dyDescent="0.25">
      <c r="A60" s="125"/>
      <c r="B60" s="126"/>
      <c r="C60" s="127"/>
      <c r="D60" s="126"/>
      <c r="E60" s="126"/>
      <c r="F60" s="106"/>
      <c r="G60" s="106"/>
      <c r="H60" s="126"/>
      <c r="I60" s="106"/>
      <c r="J60" s="106"/>
      <c r="K60" s="105"/>
      <c r="L60"/>
      <c r="M60" s="125"/>
      <c r="N60" s="126"/>
      <c r="O60" s="126"/>
      <c r="P60" s="126"/>
      <c r="Q60" s="126"/>
      <c r="R60" s="126"/>
      <c r="S60" s="126"/>
      <c r="T60" s="126"/>
      <c r="U60" s="126"/>
      <c r="V60" s="126"/>
      <c r="W60" s="134"/>
    </row>
    <row r="61" spans="1:23" x14ac:dyDescent="0.25">
      <c r="A61" s="125"/>
      <c r="B61" s="126"/>
      <c r="C61" s="127"/>
      <c r="D61" s="126"/>
      <c r="E61" s="126"/>
      <c r="F61" s="106"/>
      <c r="G61" s="106"/>
      <c r="H61" s="126"/>
      <c r="I61" s="106"/>
      <c r="J61" s="106"/>
      <c r="K61" s="105"/>
      <c r="L61"/>
      <c r="M61" s="125"/>
      <c r="N61" s="126"/>
      <c r="O61" s="126"/>
      <c r="P61" s="126"/>
      <c r="Q61" s="126"/>
      <c r="R61" s="126"/>
      <c r="S61" s="126"/>
      <c r="T61" s="126"/>
      <c r="U61" s="126"/>
      <c r="V61" s="126"/>
      <c r="W61" s="134"/>
    </row>
    <row r="62" spans="1:23" x14ac:dyDescent="0.25">
      <c r="A62" s="125"/>
      <c r="B62" s="126"/>
      <c r="C62" s="127"/>
      <c r="D62" s="126"/>
      <c r="E62" s="126"/>
      <c r="F62" s="106"/>
      <c r="G62" s="106"/>
      <c r="H62" s="126"/>
      <c r="I62" s="106"/>
      <c r="J62" s="106"/>
      <c r="K62" s="105"/>
      <c r="L62"/>
      <c r="M62" s="125"/>
      <c r="N62" s="126"/>
      <c r="O62" s="126"/>
      <c r="P62" s="126"/>
      <c r="Q62" s="126"/>
      <c r="R62" s="126"/>
      <c r="S62" s="126"/>
      <c r="T62" s="126"/>
      <c r="U62" s="126"/>
      <c r="V62" s="126"/>
      <c r="W62" s="134"/>
    </row>
    <row r="63" spans="1:23" x14ac:dyDescent="0.25">
      <c r="A63" s="125"/>
      <c r="B63" s="126"/>
      <c r="C63" s="127"/>
      <c r="D63" s="126"/>
      <c r="E63" s="126"/>
      <c r="F63" s="106"/>
      <c r="G63" s="106"/>
      <c r="H63" s="126"/>
      <c r="I63" s="106"/>
      <c r="J63" s="106"/>
      <c r="K63" s="105"/>
      <c r="L63"/>
      <c r="M63" s="125"/>
      <c r="N63" s="126"/>
      <c r="O63" s="126"/>
      <c r="P63" s="126"/>
      <c r="Q63" s="126"/>
      <c r="R63" s="126"/>
      <c r="S63" s="126"/>
      <c r="T63" s="126"/>
      <c r="U63" s="126"/>
      <c r="V63" s="126"/>
      <c r="W63" s="134"/>
    </row>
    <row r="64" spans="1:23" x14ac:dyDescent="0.25">
      <c r="A64" s="125"/>
      <c r="B64" s="126"/>
      <c r="C64" s="127"/>
      <c r="D64" s="126"/>
      <c r="E64" s="126"/>
      <c r="F64" s="106"/>
      <c r="G64" s="106"/>
      <c r="H64" s="126"/>
      <c r="I64" s="106"/>
      <c r="J64" s="106"/>
      <c r="K64" s="105"/>
      <c r="L64"/>
      <c r="M64" s="125"/>
      <c r="N64" s="126"/>
      <c r="O64" s="126"/>
      <c r="P64" s="126"/>
      <c r="Q64" s="126"/>
      <c r="R64" s="126"/>
      <c r="S64" s="126"/>
      <c r="T64" s="126"/>
      <c r="U64" s="126"/>
      <c r="V64" s="126"/>
      <c r="W64" s="134"/>
    </row>
    <row r="65" spans="1:23" x14ac:dyDescent="0.25">
      <c r="A65" s="125"/>
      <c r="B65" s="126"/>
      <c r="C65" s="127"/>
      <c r="D65" s="126"/>
      <c r="E65" s="126"/>
      <c r="F65" s="106"/>
      <c r="G65" s="106"/>
      <c r="H65" s="126"/>
      <c r="I65" s="106"/>
      <c r="J65" s="106"/>
      <c r="K65" s="105"/>
      <c r="L65"/>
      <c r="M65" s="125"/>
      <c r="N65" s="126"/>
      <c r="O65" s="126"/>
      <c r="P65" s="126"/>
      <c r="Q65" s="126"/>
      <c r="R65" s="126"/>
      <c r="S65" s="126"/>
      <c r="T65" s="126"/>
      <c r="U65" s="126"/>
      <c r="V65" s="126"/>
      <c r="W65" s="134"/>
    </row>
    <row r="66" spans="1:23" x14ac:dyDescent="0.25">
      <c r="A66" s="125"/>
      <c r="B66" s="126"/>
      <c r="C66" s="127"/>
      <c r="D66" s="126"/>
      <c r="E66" s="126"/>
      <c r="F66" s="106"/>
      <c r="G66" s="106"/>
      <c r="H66" s="126"/>
      <c r="I66" s="106"/>
      <c r="J66" s="106"/>
      <c r="K66" s="105"/>
      <c r="L66"/>
      <c r="M66" s="125"/>
      <c r="N66" s="126"/>
      <c r="O66" s="126"/>
      <c r="P66" s="126"/>
      <c r="Q66" s="126"/>
      <c r="R66" s="126"/>
      <c r="S66" s="126"/>
      <c r="T66" s="126"/>
      <c r="U66" s="126"/>
      <c r="V66" s="126"/>
      <c r="W66" s="134"/>
    </row>
    <row r="67" spans="1:23" x14ac:dyDescent="0.25">
      <c r="A67" s="125"/>
      <c r="B67" s="126"/>
      <c r="C67" s="127"/>
      <c r="D67" s="126"/>
      <c r="E67" s="126"/>
      <c r="F67" s="106"/>
      <c r="G67" s="106"/>
      <c r="H67" s="126"/>
      <c r="I67" s="106"/>
      <c r="J67" s="106"/>
      <c r="K67" s="105"/>
      <c r="L67"/>
      <c r="M67" s="125"/>
      <c r="N67" s="126"/>
      <c r="O67" s="126"/>
      <c r="P67" s="126"/>
      <c r="Q67" s="126"/>
      <c r="R67" s="126"/>
      <c r="S67" s="126"/>
      <c r="T67" s="126"/>
      <c r="U67" s="126"/>
      <c r="V67" s="126"/>
      <c r="W67" s="134"/>
    </row>
    <row r="68" spans="1:23" x14ac:dyDescent="0.25">
      <c r="A68" s="125"/>
      <c r="B68" s="126"/>
      <c r="C68" s="127"/>
      <c r="D68" s="126"/>
      <c r="E68" s="126"/>
      <c r="F68" s="126"/>
      <c r="G68" s="106"/>
      <c r="H68" s="106"/>
      <c r="I68" s="126"/>
      <c r="J68" s="106"/>
      <c r="K68" s="105"/>
      <c r="M68" s="104"/>
      <c r="N68" s="126"/>
      <c r="O68" s="126"/>
      <c r="P68" s="126"/>
      <c r="Q68" s="126"/>
      <c r="R68" s="126"/>
      <c r="S68" s="126"/>
      <c r="T68" s="126"/>
      <c r="U68" s="126"/>
      <c r="V68" s="126"/>
      <c r="W68" s="134"/>
    </row>
    <row r="69" spans="1:23" x14ac:dyDescent="0.25">
      <c r="A69" s="125"/>
      <c r="B69" s="126"/>
      <c r="C69" s="127"/>
      <c r="D69" s="126"/>
      <c r="E69" s="126"/>
      <c r="F69" s="126"/>
      <c r="G69" s="106"/>
      <c r="H69" s="106"/>
      <c r="I69" s="126"/>
      <c r="J69" s="106"/>
      <c r="K69" s="105"/>
      <c r="M69" s="104"/>
      <c r="N69" s="126"/>
      <c r="O69" s="126"/>
      <c r="P69" s="126"/>
      <c r="Q69" s="126"/>
      <c r="R69" s="126"/>
      <c r="S69" s="126"/>
      <c r="T69" s="126"/>
      <c r="U69" s="126"/>
      <c r="V69" s="126"/>
      <c r="W69" s="134"/>
    </row>
    <row r="70" spans="1:23" x14ac:dyDescent="0.25">
      <c r="A70" s="125"/>
      <c r="B70" s="126"/>
      <c r="C70" s="127"/>
      <c r="D70" s="126"/>
      <c r="E70" s="126"/>
      <c r="F70" s="126"/>
      <c r="G70" s="106"/>
      <c r="H70" s="106"/>
      <c r="I70" s="126"/>
      <c r="J70" s="106"/>
      <c r="K70" s="105"/>
      <c r="M70" s="104"/>
      <c r="N70" s="126"/>
      <c r="O70" s="126"/>
      <c r="P70" s="126"/>
      <c r="Q70" s="126"/>
      <c r="R70" s="126"/>
      <c r="S70" s="126"/>
      <c r="T70" s="126"/>
      <c r="U70" s="126"/>
      <c r="V70" s="126"/>
      <c r="W70" s="134"/>
    </row>
    <row r="71" spans="1:23" x14ac:dyDescent="0.25">
      <c r="A71" s="125"/>
      <c r="B71" s="126"/>
      <c r="C71" s="127"/>
      <c r="D71" s="126"/>
      <c r="E71" s="126"/>
      <c r="F71" s="126"/>
      <c r="G71" s="106"/>
      <c r="H71" s="106"/>
      <c r="I71" s="126"/>
      <c r="J71" s="106"/>
      <c r="K71" s="105"/>
      <c r="M71" s="104"/>
      <c r="N71" s="126"/>
      <c r="O71" s="126"/>
      <c r="P71" s="126"/>
      <c r="Q71" s="126"/>
      <c r="R71" s="126"/>
      <c r="S71" s="126"/>
      <c r="T71" s="126"/>
      <c r="U71" s="126"/>
      <c r="V71" s="126"/>
      <c r="W71" s="134"/>
    </row>
    <row r="72" spans="1:23" x14ac:dyDescent="0.25">
      <c r="A72" s="125"/>
      <c r="B72" s="126"/>
      <c r="C72" s="127"/>
      <c r="D72" s="126"/>
      <c r="E72" s="126"/>
      <c r="F72" s="126"/>
      <c r="G72" s="106"/>
      <c r="H72" s="106"/>
      <c r="I72" s="126"/>
      <c r="J72" s="106"/>
      <c r="K72" s="105"/>
      <c r="M72" s="104"/>
      <c r="N72" s="126"/>
      <c r="O72" s="126"/>
      <c r="P72" s="126"/>
      <c r="Q72" s="126"/>
      <c r="R72" s="126"/>
      <c r="S72" s="126"/>
      <c r="T72" s="126"/>
      <c r="U72" s="126"/>
      <c r="V72" s="126"/>
      <c r="W72" s="134"/>
    </row>
    <row r="73" spans="1:23" x14ac:dyDescent="0.25">
      <c r="A73" s="125"/>
      <c r="B73" s="126"/>
      <c r="C73" s="127"/>
      <c r="D73" s="126"/>
      <c r="E73" s="126"/>
      <c r="F73" s="126"/>
      <c r="G73" s="106"/>
      <c r="H73" s="106"/>
      <c r="I73" s="126"/>
      <c r="J73" s="106"/>
      <c r="K73" s="105"/>
      <c r="M73" s="104"/>
      <c r="N73" s="126"/>
      <c r="O73" s="126"/>
      <c r="P73" s="126"/>
      <c r="Q73" s="126"/>
      <c r="R73" s="126"/>
      <c r="S73" s="126"/>
      <c r="T73" s="126"/>
      <c r="U73" s="126"/>
      <c r="V73" s="126"/>
      <c r="W73" s="134"/>
    </row>
    <row r="74" spans="1:23" x14ac:dyDescent="0.25">
      <c r="A74" s="125"/>
      <c r="B74" s="126"/>
      <c r="C74" s="127"/>
      <c r="D74" s="126"/>
      <c r="E74" s="126"/>
      <c r="F74" s="126"/>
      <c r="G74" s="106"/>
      <c r="H74" s="106"/>
      <c r="I74" s="126"/>
      <c r="J74" s="106"/>
      <c r="K74" s="105"/>
      <c r="M74" s="104"/>
      <c r="N74" s="126"/>
      <c r="O74" s="126"/>
      <c r="P74" s="126"/>
      <c r="Q74" s="126"/>
      <c r="R74" s="126"/>
      <c r="S74" s="126"/>
      <c r="T74" s="126"/>
      <c r="U74" s="126"/>
      <c r="V74" s="126"/>
      <c r="W74" s="134"/>
    </row>
    <row r="75" spans="1:23" x14ac:dyDescent="0.25">
      <c r="A75" s="125"/>
      <c r="B75" s="126"/>
      <c r="C75" s="127"/>
      <c r="D75" s="126"/>
      <c r="E75" s="126"/>
      <c r="F75" s="126"/>
      <c r="G75" s="106"/>
      <c r="H75" s="106"/>
      <c r="I75" s="126"/>
      <c r="J75" s="106"/>
      <c r="K75" s="105"/>
      <c r="M75" s="104"/>
      <c r="N75" s="126"/>
      <c r="O75" s="126"/>
      <c r="P75" s="126"/>
      <c r="Q75" s="126"/>
      <c r="R75" s="126"/>
      <c r="S75" s="126"/>
      <c r="T75" s="126"/>
      <c r="U75" s="126"/>
      <c r="V75" s="126"/>
      <c r="W75" s="134"/>
    </row>
    <row r="76" spans="1:23" x14ac:dyDescent="0.25">
      <c r="A76" s="125"/>
      <c r="B76" s="126"/>
      <c r="C76" s="127"/>
      <c r="D76" s="126"/>
      <c r="E76" s="126"/>
      <c r="F76" s="126"/>
      <c r="G76" s="106"/>
      <c r="H76" s="106"/>
      <c r="I76" s="126"/>
      <c r="J76" s="106"/>
      <c r="K76" s="105"/>
      <c r="M76" s="104"/>
      <c r="N76" s="126"/>
      <c r="O76" s="126"/>
      <c r="P76" s="126"/>
      <c r="Q76" s="126"/>
      <c r="R76" s="126"/>
      <c r="S76" s="126"/>
      <c r="T76" s="126"/>
      <c r="U76" s="126"/>
      <c r="V76" s="126"/>
      <c r="W76" s="134"/>
    </row>
    <row r="77" spans="1:23" x14ac:dyDescent="0.25">
      <c r="A77" s="128"/>
      <c r="B77" s="129"/>
      <c r="C77" s="130"/>
      <c r="D77" s="129"/>
      <c r="E77" s="129"/>
      <c r="F77" s="129"/>
      <c r="G77" s="107"/>
      <c r="H77" s="107"/>
      <c r="I77" s="129"/>
      <c r="J77" s="107"/>
      <c r="K77" s="102"/>
      <c r="M77" s="101"/>
      <c r="N77" s="129"/>
      <c r="O77" s="129"/>
      <c r="P77" s="129"/>
      <c r="Q77" s="129"/>
      <c r="R77" s="129"/>
      <c r="S77" s="129"/>
      <c r="T77" s="129"/>
      <c r="U77" s="129"/>
      <c r="V77" s="129"/>
      <c r="W77" s="135"/>
    </row>
    <row r="78" spans="1:23" ht="15.75" thickBot="1" x14ac:dyDescent="0.3"/>
    <row r="79" spans="1:23" ht="19.5" thickBot="1" x14ac:dyDescent="0.35">
      <c r="A79" s="136" t="s">
        <v>126</v>
      </c>
      <c r="B79" s="137"/>
      <c r="C79" s="138"/>
      <c r="D79" s="137"/>
      <c r="E79" s="137"/>
      <c r="F79" s="137"/>
      <c r="G79" s="137"/>
      <c r="H79" s="137"/>
      <c r="I79" s="137"/>
      <c r="J79" s="137"/>
      <c r="K79" s="137"/>
      <c r="L79" s="139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1"/>
    </row>
    <row r="80" spans="1:23" x14ac:dyDescent="0.25">
      <c r="A80" s="66" t="s">
        <v>144</v>
      </c>
      <c r="B80" s="66" t="s">
        <v>115</v>
      </c>
      <c r="C80" s="89" t="s">
        <v>169</v>
      </c>
      <c r="D80" s="60"/>
      <c r="H80" s="65"/>
      <c r="I80" s="6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5"/>
    </row>
    <row r="81" spans="1:23" x14ac:dyDescent="0.25">
      <c r="A81" s="2" t="s">
        <v>116</v>
      </c>
      <c r="B81" s="87">
        <v>3750.0387500774996</v>
      </c>
      <c r="C81" s="71" t="s">
        <v>112</v>
      </c>
      <c r="D81" s="64"/>
      <c r="E81" s="64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180"/>
    </row>
    <row r="82" spans="1:23" x14ac:dyDescent="0.25">
      <c r="A82" s="2" t="s">
        <v>117</v>
      </c>
      <c r="B82" s="87">
        <v>1874.9655554866663</v>
      </c>
      <c r="C82" s="71" t="s">
        <v>112</v>
      </c>
      <c r="D82" s="64"/>
      <c r="E82" s="64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180"/>
    </row>
    <row r="83" spans="1:23" x14ac:dyDescent="0.25">
      <c r="A83" s="2" t="s">
        <v>118</v>
      </c>
      <c r="B83" s="87">
        <v>1874.9655554866663</v>
      </c>
      <c r="C83" s="71" t="s">
        <v>112</v>
      </c>
      <c r="D83" s="64"/>
      <c r="E83" s="64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180"/>
    </row>
    <row r="84" spans="1:23" x14ac:dyDescent="0.25">
      <c r="A84" s="2" t="s">
        <v>119</v>
      </c>
      <c r="B84" s="87">
        <v>1874.9655554866663</v>
      </c>
      <c r="C84" s="71" t="s">
        <v>112</v>
      </c>
      <c r="D84" s="64"/>
      <c r="E84" s="64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180"/>
    </row>
    <row r="85" spans="1:23" x14ac:dyDescent="0.25">
      <c r="A85" s="2" t="s">
        <v>120</v>
      </c>
      <c r="B85" s="87">
        <v>1874.9655554866663</v>
      </c>
      <c r="C85" s="71" t="s">
        <v>112</v>
      </c>
      <c r="D85" s="64"/>
      <c r="E85" s="64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180"/>
    </row>
    <row r="86" spans="1:23" x14ac:dyDescent="0.25">
      <c r="A86" s="2" t="s">
        <v>121</v>
      </c>
      <c r="B86" s="87">
        <v>3750.0387500774996</v>
      </c>
      <c r="C86" s="71" t="s">
        <v>112</v>
      </c>
      <c r="D86" s="64"/>
      <c r="E86" s="64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180"/>
    </row>
    <row r="87" spans="1:23" x14ac:dyDescent="0.25">
      <c r="A87" s="2" t="s">
        <v>122</v>
      </c>
      <c r="B87" s="87">
        <v>1874.9655554866663</v>
      </c>
      <c r="C87" s="71" t="s">
        <v>112</v>
      </c>
      <c r="D87" s="64"/>
      <c r="E87" s="64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180"/>
    </row>
    <row r="88" spans="1:23" x14ac:dyDescent="0.25">
      <c r="A88" s="2" t="s">
        <v>123</v>
      </c>
      <c r="B88" s="87">
        <v>1874.9655554866663</v>
      </c>
      <c r="C88" s="71" t="s">
        <v>112</v>
      </c>
      <c r="D88" s="64"/>
      <c r="E88" s="64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180"/>
    </row>
    <row r="89" spans="1:23" x14ac:dyDescent="0.25">
      <c r="A89" s="2" t="s">
        <v>124</v>
      </c>
      <c r="B89" s="87">
        <v>1874.9655554866663</v>
      </c>
      <c r="C89" s="71" t="s">
        <v>112</v>
      </c>
      <c r="D89" s="64"/>
      <c r="E89" s="64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180"/>
    </row>
    <row r="90" spans="1:23" x14ac:dyDescent="0.25">
      <c r="A90" s="2" t="s">
        <v>125</v>
      </c>
      <c r="B90" s="87">
        <v>1874.9655554866663</v>
      </c>
      <c r="C90" s="71" t="s">
        <v>112</v>
      </c>
      <c r="D90" s="64"/>
      <c r="E90" s="64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180"/>
    </row>
    <row r="91" spans="1:23" x14ac:dyDescent="0.25">
      <c r="A91" s="2" t="s">
        <v>109</v>
      </c>
      <c r="B91" s="87">
        <f>SUM(B82:B90)</f>
        <v>18749.76319397083</v>
      </c>
      <c r="C91" s="65" t="s">
        <v>111</v>
      </c>
      <c r="D91" s="64"/>
      <c r="E91" s="64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180"/>
    </row>
    <row r="92" spans="1:23" x14ac:dyDescent="0.25">
      <c r="A92" s="2" t="s">
        <v>113</v>
      </c>
      <c r="B92" s="87">
        <f>B91</f>
        <v>18749.76319397083</v>
      </c>
      <c r="C92" s="65" t="s">
        <v>111</v>
      </c>
      <c r="D92" s="64"/>
      <c r="E92" s="64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180"/>
    </row>
    <row r="93" spans="1:23" x14ac:dyDescent="0.25">
      <c r="A93" s="2" t="s">
        <v>114</v>
      </c>
      <c r="B93" s="87">
        <v>0</v>
      </c>
      <c r="C93" s="65" t="s">
        <v>111</v>
      </c>
      <c r="D93" s="64"/>
      <c r="E93" s="64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180"/>
    </row>
    <row r="94" spans="1:23" x14ac:dyDescent="0.25"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180"/>
    </row>
    <row r="95" spans="1:23" x14ac:dyDescent="0.25">
      <c r="A95" s="176" t="s">
        <v>255</v>
      </c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180"/>
    </row>
    <row r="96" spans="1:23" x14ac:dyDescent="0.25"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180"/>
    </row>
    <row r="97" spans="1:23" x14ac:dyDescent="0.25"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180"/>
    </row>
    <row r="98" spans="1:23" x14ac:dyDescent="0.25"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180"/>
    </row>
    <row r="99" spans="1:23" x14ac:dyDescent="0.25"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180"/>
    </row>
    <row r="100" spans="1:23" x14ac:dyDescent="0.25"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180"/>
    </row>
    <row r="101" spans="1:23" x14ac:dyDescent="0.25"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180"/>
    </row>
    <row r="102" spans="1:23" x14ac:dyDescent="0.25"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180"/>
    </row>
    <row r="103" spans="1:23" x14ac:dyDescent="0.25"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180"/>
    </row>
    <row r="104" spans="1:23" x14ac:dyDescent="0.25"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180"/>
    </row>
    <row r="105" spans="1:23" x14ac:dyDescent="0.25"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180"/>
    </row>
    <row r="106" spans="1:23" x14ac:dyDescent="0.25"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180"/>
    </row>
    <row r="107" spans="1:23" x14ac:dyDescent="0.25"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180"/>
    </row>
    <row r="108" spans="1:23" x14ac:dyDescent="0.25"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180"/>
    </row>
    <row r="109" spans="1:23" x14ac:dyDescent="0.25"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180"/>
    </row>
    <row r="110" spans="1:23" x14ac:dyDescent="0.25"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180"/>
    </row>
    <row r="111" spans="1:23" x14ac:dyDescent="0.25"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180"/>
    </row>
    <row r="112" spans="1:23" x14ac:dyDescent="0.25">
      <c r="A112" s="57"/>
      <c r="B112" s="57"/>
      <c r="C112" s="59"/>
      <c r="D112" s="57"/>
      <c r="E112" s="57"/>
      <c r="F112" s="57"/>
      <c r="G112" s="179"/>
      <c r="H112" s="179"/>
      <c r="I112" s="57"/>
      <c r="J112" s="179"/>
      <c r="K112" s="179"/>
      <c r="L112" s="179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180"/>
    </row>
    <row r="113" spans="1:23" x14ac:dyDescent="0.25">
      <c r="A113" s="58"/>
      <c r="B113" s="58"/>
      <c r="C113" s="181"/>
      <c r="D113" s="58"/>
      <c r="E113" s="58"/>
      <c r="F113" s="58"/>
      <c r="G113" s="182"/>
      <c r="H113" s="182"/>
      <c r="I113" s="58"/>
      <c r="J113" s="182"/>
      <c r="K113" s="182"/>
      <c r="L113" s="182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183"/>
    </row>
  </sheetData>
  <sheetProtection password="E946" sheet="1" objects="1" scenarios="1"/>
  <mergeCells count="5">
    <mergeCell ref="M30:M34"/>
    <mergeCell ref="A3:A7"/>
    <mergeCell ref="A9:A12"/>
    <mergeCell ref="A14:A17"/>
    <mergeCell ref="A30:A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showGridLines="0" zoomScale="80" zoomScaleNormal="80" workbookViewId="0">
      <pane xSplit="1" ySplit="5" topLeftCell="B6" activePane="bottomRight" state="frozen"/>
      <selection activeCell="C104" sqref="C104"/>
      <selection pane="topRight" activeCell="C104" sqref="C104"/>
      <selection pane="bottomLeft" activeCell="C104" sqref="C104"/>
      <selection pane="bottomRight" activeCell="E23" sqref="E23"/>
    </sheetView>
  </sheetViews>
  <sheetFormatPr defaultRowHeight="15" outlineLevelRow="1" outlineLevelCol="1" x14ac:dyDescent="0.25"/>
  <cols>
    <col min="1" max="1" width="33.28515625" customWidth="1"/>
    <col min="2" max="2" width="20.42578125" style="51" customWidth="1"/>
    <col min="3" max="6" width="22.7109375" style="307" customWidth="1" outlineLevel="1"/>
    <col min="7" max="7" width="20.7109375" style="177" customWidth="1"/>
    <col min="8" max="8" width="28.140625" style="323" customWidth="1" outlineLevel="1"/>
    <col min="9" max="9" width="27.28515625" style="323" customWidth="1" outlineLevel="1"/>
    <col min="10" max="10" width="27" style="323" customWidth="1" outlineLevel="1"/>
    <col min="11" max="11" width="26.7109375" style="323" customWidth="1" outlineLevel="1"/>
    <col min="12" max="12" width="27.28515625" style="323" customWidth="1" outlineLevel="1"/>
    <col min="13" max="13" width="26.7109375" style="323" customWidth="1" outlineLevel="1"/>
    <col min="14" max="14" width="25.7109375" style="323" customWidth="1" outlineLevel="1"/>
    <col min="15" max="15" width="26.85546875" style="323" customWidth="1" outlineLevel="1"/>
    <col min="16" max="16" width="24.140625" style="51" customWidth="1"/>
    <col min="17" max="18" width="24.85546875" style="307" bestFit="1" customWidth="1" outlineLevel="1"/>
    <col min="19" max="19" width="24.28515625" style="307" customWidth="1" outlineLevel="1"/>
    <col min="20" max="20" width="29.7109375" style="307" customWidth="1" outlineLevel="1"/>
    <col min="21" max="23" width="24.85546875" style="307" bestFit="1" customWidth="1" outlineLevel="1"/>
    <col min="24" max="24" width="28.28515625" style="307" customWidth="1" outlineLevel="1"/>
    <col min="25" max="26" width="28.85546875" style="307" customWidth="1" outlineLevel="1"/>
    <col min="27" max="27" width="32.42578125" style="307" customWidth="1" outlineLevel="1"/>
    <col min="28" max="28" width="33.140625" style="307" customWidth="1" outlineLevel="1"/>
    <col min="29" max="29" width="28.85546875" style="307" customWidth="1" outlineLevel="1"/>
    <col min="30" max="30" width="30.85546875" style="307" customWidth="1" outlineLevel="1"/>
    <col min="31" max="76" width="22.7109375" customWidth="1"/>
  </cols>
  <sheetData>
    <row r="1" spans="1:30" s="99" customFormat="1" ht="30" customHeight="1" thickBot="1" x14ac:dyDescent="0.3">
      <c r="B1" s="354"/>
      <c r="C1" s="393" t="s">
        <v>644</v>
      </c>
      <c r="D1" s="394">
        <v>181</v>
      </c>
      <c r="E1" s="393" t="s">
        <v>645</v>
      </c>
      <c r="F1" s="393" t="s">
        <v>646</v>
      </c>
      <c r="G1" s="352"/>
      <c r="H1" s="353" t="s">
        <v>648</v>
      </c>
      <c r="I1" s="353" t="s">
        <v>649</v>
      </c>
      <c r="J1" s="353" t="s">
        <v>650</v>
      </c>
      <c r="K1" s="353" t="s">
        <v>651</v>
      </c>
      <c r="L1" s="353" t="s">
        <v>652</v>
      </c>
      <c r="M1" s="353" t="s">
        <v>653</v>
      </c>
      <c r="N1" s="353" t="s">
        <v>654</v>
      </c>
      <c r="O1" s="353" t="s">
        <v>655</v>
      </c>
      <c r="P1" s="348"/>
      <c r="Q1" s="348" t="s">
        <v>669</v>
      </c>
      <c r="R1" s="348" t="s">
        <v>670</v>
      </c>
      <c r="S1" s="348" t="s">
        <v>671</v>
      </c>
      <c r="T1" s="348" t="s">
        <v>672</v>
      </c>
      <c r="U1" s="348" t="s">
        <v>673</v>
      </c>
      <c r="V1" s="348" t="s">
        <v>674</v>
      </c>
      <c r="W1" s="348" t="s">
        <v>675</v>
      </c>
      <c r="X1" s="348" t="s">
        <v>676</v>
      </c>
      <c r="Y1" s="348" t="s">
        <v>677</v>
      </c>
      <c r="Z1" s="348" t="s">
        <v>678</v>
      </c>
      <c r="AA1" s="348" t="s">
        <v>679</v>
      </c>
      <c r="AB1" s="348" t="s">
        <v>680</v>
      </c>
      <c r="AC1" s="348" t="s">
        <v>681</v>
      </c>
      <c r="AD1" s="348" t="s">
        <v>682</v>
      </c>
    </row>
    <row r="2" spans="1:30" s="50" customFormat="1" ht="38.25" x14ac:dyDescent="0.25">
      <c r="A2" s="173" t="s">
        <v>192</v>
      </c>
      <c r="B2" s="194" t="s">
        <v>666</v>
      </c>
      <c r="C2" s="193" t="str">
        <f>CONCATENATE(LEFT(C3,2),C1,C147,RIGHT($B146,7),"-",C146)</f>
        <v>0318006-OffMed-BotOpWinNoInterlock</v>
      </c>
      <c r="D2" s="193" t="str">
        <f>CONCATENATE(LEFT(D3,2),D1,D147,RIGHT($B146,7),"-",D146)</f>
        <v>0318106-OffMed-BotMidOpWinNoInterlock</v>
      </c>
      <c r="E2" s="193" t="str">
        <f>CONCATENATE(LEFT(E3,2),E1,E147,RIGHT($B146,7),"-",E146)</f>
        <v>0318206-OffMed-BotMidTopOpWinNoInterlock</v>
      </c>
      <c r="F2" s="193" t="str">
        <f>CONCATENATE(LEFT(F3,2),F1,F147,RIGHT($B146,7),"-",F146)</f>
        <v>0318306-OffMed-BotMidOpWinNoInterlockTopInterlock</v>
      </c>
      <c r="G2" s="201" t="s">
        <v>556</v>
      </c>
      <c r="H2" s="193" t="str">
        <f t="shared" ref="H2:O2" si="0">CONCATENATE(LEFT(H3,2),H1,H147,RIGHT($G146,7),"-",H146)</f>
        <v>0418406-OffLrg-TES-ChlrPriority</v>
      </c>
      <c r="I2" s="193" t="str">
        <f t="shared" si="0"/>
        <v>0418506-OffLrg-TES-StoPriority</v>
      </c>
      <c r="J2" s="193" t="str">
        <f t="shared" si="0"/>
        <v>0418606-OffLrg-TES-StoTnkShp</v>
      </c>
      <c r="K2" s="193" t="str">
        <f t="shared" si="0"/>
        <v>0418706-OffLrg-TES-StoTnkLoc</v>
      </c>
      <c r="L2" s="193" t="str">
        <f t="shared" si="0"/>
        <v>0418806-OffLrg-TES-StoTnkRval</v>
      </c>
      <c r="M2" s="193" t="str">
        <f t="shared" si="0"/>
        <v>0418906-OffLrg-TES-StoTnkVol</v>
      </c>
      <c r="N2" s="193" t="str">
        <f t="shared" si="0"/>
        <v>0419006-OffLrg-ActiveBeam</v>
      </c>
      <c r="O2" s="193" t="str">
        <f t="shared" si="0"/>
        <v>0419106-OffLrg-PassiveBeam</v>
      </c>
      <c r="P2" s="194" t="s">
        <v>667</v>
      </c>
      <c r="Q2" s="193" t="str">
        <f>CONCATENATE(LEFT(Q3,2),Q1,Q147,RIGHT($P146,8),"-",Q146)</f>
        <v>0519215-RetlMed-HPWtrHtrPckgdEF2x</v>
      </c>
      <c r="R2" s="193" t="str">
        <f t="shared" ref="R2:AD2" si="1">CONCATENATE(LEFT(R3,2),R1,R147,RIGHT($P146,8),"-",R146)</f>
        <v>0519315-RetlMed-HPWtrHtrPckgdEF3x</v>
      </c>
      <c r="S2" s="193" t="str">
        <f t="shared" si="1"/>
        <v>0519415-RetlMed-HPWtrHtrSplitTnkCprsrOut</v>
      </c>
      <c r="T2" s="193" t="str">
        <f t="shared" si="1"/>
        <v>0519515-RetlMed-HPWtrHtrSplitTnkOutCprsrIns</v>
      </c>
      <c r="U2" s="193" t="str">
        <f t="shared" si="1"/>
        <v>0519615-RetlMed-UEFConsumerStoGas</v>
      </c>
      <c r="V2" s="193" t="str">
        <f t="shared" si="1"/>
        <v>0519715-RetlMed-UEFConsumerInstGas</v>
      </c>
      <c r="W2" s="193" t="str">
        <f t="shared" si="1"/>
        <v>0519815-RetlMed-UEFConsumerStoElec</v>
      </c>
      <c r="X2" s="193" t="str">
        <f t="shared" si="1"/>
        <v>0519915-RetlMed-UEFConsumerInstElec</v>
      </c>
      <c r="Y2" s="193" t="str">
        <f t="shared" si="1"/>
        <v>0520015-RetlMed-ExtWall-MtlFrmR0</v>
      </c>
      <c r="Z2" s="193" t="str">
        <f t="shared" si="1"/>
        <v>0520115-RetlMed-ExtWall-WdFrmR0</v>
      </c>
      <c r="AA2" s="193" t="str">
        <f t="shared" si="1"/>
        <v>0520215-RetlMed-ExtWall-MtlWallSingleLyrBatt-R10</v>
      </c>
      <c r="AB2" s="193" t="str">
        <f t="shared" si="1"/>
        <v>0520315-RetlMed-ExtWall-MtlWallDoubleLyrBatt-R13-R13</v>
      </c>
      <c r="AC2" s="193" t="str">
        <f t="shared" si="1"/>
        <v>0520415-RetlMed-MiniSplitAC-EER11.2</v>
      </c>
      <c r="AD2" s="193" t="str">
        <f t="shared" si="1"/>
        <v>0520515-RetlMed-MiniSplitHP-COP3.3</v>
      </c>
    </row>
    <row r="3" spans="1:30" s="50" customFormat="1" ht="31.5" customHeight="1" x14ac:dyDescent="0.25">
      <c r="A3" s="173" t="s">
        <v>193</v>
      </c>
      <c r="B3" s="195"/>
      <c r="C3" s="171" t="str">
        <f>CONCATENATE(LEFT($B146,2),$B147,C147,RIGHT($B146,7),C148)</f>
        <v>0300006-OffMed-Baseline</v>
      </c>
      <c r="D3" s="171" t="str">
        <f>CONCATENATE(LEFT($B146,2),$B147,D147,RIGHT($B146,7),D148)</f>
        <v>0300006-OffMed-Baseline</v>
      </c>
      <c r="E3" s="171" t="str">
        <f>CONCATENATE(LEFT($B146,2),$B147,E147,RIGHT($B146,7),E148)</f>
        <v>0300006-OffMed-Baseline</v>
      </c>
      <c r="F3" s="171" t="str">
        <f>CONCATENATE(LEFT($B146,2),$B147,F147,RIGHT($B146,7),F148)</f>
        <v>0300006-OffMed-Baseline</v>
      </c>
      <c r="G3" s="202"/>
      <c r="H3" s="171" t="str">
        <f t="shared" ref="H3:I3" si="2">CONCATENATE(LEFT($G146,2),$G147,H147,RIGHT($G146,7),H148)</f>
        <v>0400006-OffLrg-Baserun</v>
      </c>
      <c r="I3" s="171" t="str">
        <f t="shared" si="2"/>
        <v>0400006-OffLrg-Baserun</v>
      </c>
      <c r="J3" s="171" t="str">
        <f t="shared" ref="J3:O3" si="3">CONCATENATE(LEFT($G146,2),$G147,J147,RIGHT($G146,7),J148)</f>
        <v>0400006-OffLrg-Baserun</v>
      </c>
      <c r="K3" s="171" t="str">
        <f t="shared" si="3"/>
        <v>0400006-OffLrg-Baserun</v>
      </c>
      <c r="L3" s="171" t="str">
        <f t="shared" ref="L3:M3" si="4">CONCATENATE(LEFT($G146,2),$G147,L147,RIGHT($G146,7),L148)</f>
        <v>0400006-OffLrg-Baserun</v>
      </c>
      <c r="M3" s="171" t="str">
        <f t="shared" si="4"/>
        <v>0400006-OffLrg-Baserun</v>
      </c>
      <c r="N3" s="171" t="str">
        <f t="shared" ref="N3" si="5">CONCATENATE(LEFT($G146,2),$G147,N147,RIGHT($G146,7),N148)</f>
        <v>0400006-OffLrg-Baserun</v>
      </c>
      <c r="O3" s="171" t="str">
        <f t="shared" si="3"/>
        <v>0400006-OffLrg-Baserun</v>
      </c>
      <c r="P3" s="195"/>
      <c r="Q3" s="171" t="str">
        <f>CONCATENATE(LEFT($P146,2),$P147,Q147,RIGHT($P146,8),Q148)</f>
        <v>0500015-RetlMed-Baseline</v>
      </c>
      <c r="R3" s="171" t="str">
        <f>CONCATENATE(LEFT($P146,2),$P147,R147,RIGHT($P146,8),R148)</f>
        <v>0500015-RetlMed-Baseline</v>
      </c>
      <c r="S3" s="171" t="str">
        <f>CONCATENATE(LEFT($P146,2),$P147,S147,RIGHT($P146,8),S148)</f>
        <v>0500015-RetlMed-Baseline</v>
      </c>
      <c r="T3" s="171" t="str">
        <f>CONCATENATE(LEFT($P146,2),$P147,T147,RIGHT($P146,8),T148)</f>
        <v>0500015-RetlMed-Baseline</v>
      </c>
      <c r="U3" s="171" t="str">
        <f>CONCATENATE(LEFT($P146,2),$P147,U147,RIGHT($P146,8),U148)</f>
        <v>0500015-RetlMed-Baseline</v>
      </c>
      <c r="V3" s="171" t="str">
        <f>CONCATENATE(LEFT($P146,2),$P147,V147,RIGHT($P146,8),V148)</f>
        <v>0500015-RetlMed-Baseline</v>
      </c>
      <c r="W3" s="171" t="str">
        <f>CONCATENATE(LEFT($P146,2),$P147,W147,RIGHT($P146,8),W148)</f>
        <v>0500015-RetlMed-Baseline</v>
      </c>
      <c r="X3" s="171" t="str">
        <f>CONCATENATE(LEFT($P146,2),$P147,X147,RIGHT($P146,8),X148)</f>
        <v>0500015-RetlMed-Baseline</v>
      </c>
      <c r="Y3" s="171" t="str">
        <f>CONCATENATE(LEFT($P146,2),$P147,Y147,RIGHT($P146,8),Y148)</f>
        <v>0500015-RetlMed-Baseline</v>
      </c>
      <c r="Z3" s="171" t="str">
        <f>CONCATENATE(LEFT($P146,2),$P147,Z147,RIGHT($P146,8),Z148)</f>
        <v>0500015-RetlMed-Baseline</v>
      </c>
      <c r="AA3" s="171" t="str">
        <f>CONCATENATE(LEFT($P146,2),$P147,AA147,RIGHT($P146,8),AA148)</f>
        <v>0500015-RetlMed-Baseline</v>
      </c>
      <c r="AB3" s="171" t="str">
        <f>CONCATENATE(LEFT($P146,2),$P147,AB147,RIGHT($P146,8),AB148)</f>
        <v>0500015-RetlMed-Baseline</v>
      </c>
      <c r="AC3" s="171" t="str">
        <f>CONCATENATE(LEFT($P146,2),$P147,AC147,RIGHT($P146,8),AC148)</f>
        <v>0500015-RetlMed-Baseline</v>
      </c>
      <c r="AD3" s="171" t="str">
        <f>CONCATENATE(LEFT($P146,2),$P147,AD147,RIGHT($P146,8),AD148)</f>
        <v>0500015-RetlMed-Baseline</v>
      </c>
    </row>
    <row r="4" spans="1:30" s="49" customFormat="1" ht="172.5" customHeight="1" x14ac:dyDescent="0.25">
      <c r="A4" s="56" t="s">
        <v>4</v>
      </c>
      <c r="B4" s="196"/>
      <c r="C4" s="430" t="s">
        <v>488</v>
      </c>
      <c r="D4" s="430" t="s">
        <v>489</v>
      </c>
      <c r="E4" s="430" t="s">
        <v>490</v>
      </c>
      <c r="F4" s="430" t="s">
        <v>491</v>
      </c>
      <c r="G4" s="203"/>
      <c r="H4" s="422" t="s">
        <v>533</v>
      </c>
      <c r="I4" s="422" t="s">
        <v>534</v>
      </c>
      <c r="J4" s="422" t="s">
        <v>535</v>
      </c>
      <c r="K4" s="422" t="s">
        <v>536</v>
      </c>
      <c r="L4" s="422" t="s">
        <v>537</v>
      </c>
      <c r="M4" s="422" t="s">
        <v>538</v>
      </c>
      <c r="N4" s="422" t="s">
        <v>550</v>
      </c>
      <c r="O4" s="422" t="s">
        <v>551</v>
      </c>
      <c r="P4" s="196"/>
      <c r="Q4" s="430" t="s">
        <v>567</v>
      </c>
      <c r="R4" s="430" t="s">
        <v>568</v>
      </c>
      <c r="S4" s="430" t="s">
        <v>569</v>
      </c>
      <c r="T4" s="430" t="s">
        <v>570</v>
      </c>
      <c r="U4" s="430" t="s">
        <v>571</v>
      </c>
      <c r="V4" s="430" t="s">
        <v>572</v>
      </c>
      <c r="W4" s="430" t="s">
        <v>573</v>
      </c>
      <c r="X4" s="430" t="s">
        <v>574</v>
      </c>
      <c r="Y4" s="430" t="s">
        <v>575</v>
      </c>
      <c r="Z4" s="430" t="s">
        <v>576</v>
      </c>
      <c r="AA4" s="430" t="s">
        <v>577</v>
      </c>
      <c r="AB4" s="430" t="s">
        <v>578</v>
      </c>
      <c r="AC4" s="430" t="s">
        <v>616</v>
      </c>
      <c r="AD4" s="430" t="s">
        <v>617</v>
      </c>
    </row>
    <row r="5" spans="1:30" s="17" customFormat="1" x14ac:dyDescent="0.25">
      <c r="A5" s="8" t="s">
        <v>7</v>
      </c>
      <c r="B5" s="359" t="str">
        <f>CONCATENATE("CZ",B147)</f>
        <v>CZ000</v>
      </c>
      <c r="C5" s="172" t="str">
        <f>CONCATENATE("CZ",C147)</f>
        <v>CZ06</v>
      </c>
      <c r="D5" s="172" t="str">
        <f t="shared" ref="D5:E5" si="6">CONCATENATE("CZ",D147)</f>
        <v>CZ06</v>
      </c>
      <c r="E5" s="172" t="str">
        <f t="shared" si="6"/>
        <v>CZ06</v>
      </c>
      <c r="F5" s="172" t="str">
        <f t="shared" ref="F5:AD5" si="7">CONCATENATE("CZ",F147)</f>
        <v>CZ06</v>
      </c>
      <c r="G5" s="204" t="str">
        <f t="shared" si="7"/>
        <v>CZ000</v>
      </c>
      <c r="H5" s="145" t="str">
        <f t="shared" si="7"/>
        <v>CZ06</v>
      </c>
      <c r="I5" s="145" t="str">
        <f t="shared" si="7"/>
        <v>CZ06</v>
      </c>
      <c r="J5" s="145" t="str">
        <f t="shared" si="7"/>
        <v>CZ06</v>
      </c>
      <c r="K5" s="145" t="str">
        <f t="shared" si="7"/>
        <v>CZ06</v>
      </c>
      <c r="L5" s="145" t="str">
        <f t="shared" si="7"/>
        <v>CZ06</v>
      </c>
      <c r="M5" s="145" t="str">
        <f t="shared" si="7"/>
        <v>CZ06</v>
      </c>
      <c r="N5" s="145" t="str">
        <f t="shared" si="7"/>
        <v>CZ06</v>
      </c>
      <c r="O5" s="145" t="str">
        <f t="shared" si="7"/>
        <v>CZ06</v>
      </c>
      <c r="P5" s="359" t="str">
        <f t="shared" si="7"/>
        <v>CZ000</v>
      </c>
      <c r="Q5" s="172" t="str">
        <f t="shared" si="7"/>
        <v>CZ15</v>
      </c>
      <c r="R5" s="172" t="str">
        <f t="shared" si="7"/>
        <v>CZ15</v>
      </c>
      <c r="S5" s="172" t="str">
        <f t="shared" si="7"/>
        <v>CZ15</v>
      </c>
      <c r="T5" s="172" t="str">
        <f t="shared" si="7"/>
        <v>CZ15</v>
      </c>
      <c r="U5" s="172" t="str">
        <f t="shared" si="7"/>
        <v>CZ15</v>
      </c>
      <c r="V5" s="172" t="str">
        <f t="shared" si="7"/>
        <v>CZ15</v>
      </c>
      <c r="W5" s="172" t="str">
        <f t="shared" si="7"/>
        <v>CZ15</v>
      </c>
      <c r="X5" s="172" t="str">
        <f t="shared" si="7"/>
        <v>CZ15</v>
      </c>
      <c r="Y5" s="172" t="str">
        <f t="shared" si="7"/>
        <v>CZ15</v>
      </c>
      <c r="Z5" s="172" t="str">
        <f t="shared" si="7"/>
        <v>CZ15</v>
      </c>
      <c r="AA5" s="172" t="str">
        <f t="shared" si="7"/>
        <v>CZ15</v>
      </c>
      <c r="AB5" s="172" t="str">
        <f t="shared" si="7"/>
        <v>CZ15</v>
      </c>
      <c r="AC5" s="172" t="str">
        <f t="shared" si="7"/>
        <v>CZ15</v>
      </c>
      <c r="AD5" s="172" t="str">
        <f t="shared" si="7"/>
        <v>CZ15</v>
      </c>
    </row>
    <row r="6" spans="1:30" s="17" customFormat="1" ht="15" customHeight="1" outlineLevel="1" x14ac:dyDescent="0.25">
      <c r="A6" s="8" t="s">
        <v>8</v>
      </c>
      <c r="B6" s="197"/>
      <c r="C6" s="336"/>
      <c r="D6" s="332"/>
      <c r="E6" s="332"/>
      <c r="F6" s="396"/>
      <c r="G6" s="205"/>
      <c r="H6" s="374"/>
      <c r="I6" s="374"/>
      <c r="J6" s="374"/>
      <c r="K6" s="374"/>
      <c r="L6" s="374"/>
      <c r="M6" s="385"/>
      <c r="N6" s="385"/>
      <c r="O6" s="374"/>
      <c r="P6" s="197"/>
      <c r="Q6" s="376"/>
      <c r="R6" s="376"/>
      <c r="S6" s="376"/>
      <c r="T6" s="376"/>
      <c r="U6" s="376"/>
      <c r="V6" s="376"/>
      <c r="W6" s="376"/>
      <c r="X6" s="376"/>
      <c r="Y6" s="387"/>
      <c r="Z6" s="387"/>
      <c r="AA6" s="387"/>
      <c r="AB6" s="387"/>
      <c r="AC6" s="387"/>
      <c r="AD6" s="387"/>
    </row>
    <row r="7" spans="1:30" s="17" customFormat="1" outlineLevel="1" x14ac:dyDescent="0.25">
      <c r="A7" s="10" t="s">
        <v>10</v>
      </c>
      <c r="B7" s="198"/>
      <c r="C7" s="337"/>
      <c r="D7" s="333"/>
      <c r="E7" s="333"/>
      <c r="F7" s="397"/>
      <c r="G7" s="206"/>
      <c r="H7" s="375"/>
      <c r="I7" s="375"/>
      <c r="J7" s="375"/>
      <c r="K7" s="375"/>
      <c r="L7" s="375"/>
      <c r="M7" s="386"/>
      <c r="N7" s="386"/>
      <c r="O7" s="375"/>
      <c r="P7" s="198"/>
      <c r="Q7" s="377"/>
      <c r="R7" s="377"/>
      <c r="S7" s="377"/>
      <c r="T7" s="377"/>
      <c r="U7" s="377"/>
      <c r="V7" s="377"/>
      <c r="W7" s="377"/>
      <c r="X7" s="377"/>
      <c r="Y7" s="388"/>
      <c r="Z7" s="388"/>
      <c r="AA7" s="388"/>
      <c r="AB7" s="388"/>
      <c r="AC7" s="388"/>
      <c r="AD7" s="388"/>
    </row>
    <row r="8" spans="1:30" s="17" customFormat="1" outlineLevel="1" x14ac:dyDescent="0.25">
      <c r="A8" s="13" t="s">
        <v>14</v>
      </c>
      <c r="B8" s="198"/>
      <c r="C8" s="337"/>
      <c r="D8" s="333"/>
      <c r="E8" s="333"/>
      <c r="F8" s="397"/>
      <c r="G8" s="206"/>
      <c r="H8" s="375"/>
      <c r="I8" s="375"/>
      <c r="J8" s="375"/>
      <c r="K8" s="375"/>
      <c r="L8" s="375"/>
      <c r="M8" s="386"/>
      <c r="N8" s="386"/>
      <c r="O8" s="375"/>
      <c r="P8" s="198"/>
      <c r="Q8" s="377"/>
      <c r="R8" s="377"/>
      <c r="S8" s="377"/>
      <c r="T8" s="377"/>
      <c r="U8" s="377"/>
      <c r="V8" s="377"/>
      <c r="W8" s="377"/>
      <c r="X8" s="377"/>
      <c r="Y8" s="388"/>
      <c r="Z8" s="388"/>
      <c r="AA8" s="388"/>
      <c r="AB8" s="388"/>
      <c r="AC8" s="388"/>
      <c r="AD8" s="388"/>
    </row>
    <row r="9" spans="1:30" s="17" customFormat="1" outlineLevel="1" x14ac:dyDescent="0.25">
      <c r="A9" s="13" t="s">
        <v>15</v>
      </c>
      <c r="B9" s="198"/>
      <c r="C9" s="337"/>
      <c r="D9" s="333"/>
      <c r="E9" s="333"/>
      <c r="F9" s="397"/>
      <c r="G9" s="206"/>
      <c r="H9" s="375"/>
      <c r="I9" s="375"/>
      <c r="J9" s="375"/>
      <c r="K9" s="375"/>
      <c r="L9" s="375"/>
      <c r="M9" s="386"/>
      <c r="N9" s="386"/>
      <c r="O9" s="375"/>
      <c r="P9" s="198"/>
      <c r="Q9" s="377"/>
      <c r="R9" s="377"/>
      <c r="S9" s="377"/>
      <c r="T9" s="377"/>
      <c r="U9" s="377"/>
      <c r="V9" s="377"/>
      <c r="W9" s="377"/>
      <c r="X9" s="377"/>
      <c r="Y9" s="388"/>
      <c r="Z9" s="388"/>
      <c r="AA9" s="388"/>
      <c r="AB9" s="388"/>
      <c r="AC9" s="388"/>
      <c r="AD9" s="388"/>
    </row>
    <row r="10" spans="1:30" s="17" customFormat="1" outlineLevel="1" x14ac:dyDescent="0.25">
      <c r="A10" s="13" t="s">
        <v>16</v>
      </c>
      <c r="B10" s="198"/>
      <c r="C10" s="337"/>
      <c r="D10" s="333"/>
      <c r="E10" s="333"/>
      <c r="F10" s="397"/>
      <c r="G10" s="206"/>
      <c r="H10" s="379"/>
      <c r="I10" s="379"/>
      <c r="J10" s="379"/>
      <c r="K10" s="379"/>
      <c r="L10" s="379"/>
      <c r="M10" s="390"/>
      <c r="N10" s="390"/>
      <c r="O10" s="379"/>
      <c r="P10" s="198"/>
      <c r="Q10" s="377"/>
      <c r="R10" s="377"/>
      <c r="S10" s="377"/>
      <c r="T10" s="377"/>
      <c r="U10" s="377"/>
      <c r="V10" s="377"/>
      <c r="W10" s="377"/>
      <c r="X10" s="377"/>
      <c r="Y10" s="388"/>
      <c r="Z10" s="388"/>
      <c r="AA10" s="388"/>
      <c r="AB10" s="388"/>
      <c r="AC10" s="388"/>
      <c r="AD10" s="388"/>
    </row>
    <row r="11" spans="1:30" s="17" customFormat="1" ht="25.5" outlineLevel="1" x14ac:dyDescent="0.25">
      <c r="A11" s="13" t="s">
        <v>17</v>
      </c>
      <c r="B11" s="198"/>
      <c r="C11" s="338"/>
      <c r="D11" s="339"/>
      <c r="E11" s="339"/>
      <c r="F11" s="398"/>
      <c r="G11" s="206"/>
      <c r="H11" s="347"/>
      <c r="I11" s="347"/>
      <c r="J11" s="347"/>
      <c r="K11" s="347"/>
      <c r="L11" s="347"/>
      <c r="M11" s="347"/>
      <c r="N11" s="347"/>
      <c r="O11" s="347"/>
      <c r="P11" s="198"/>
      <c r="Q11" s="377"/>
      <c r="R11" s="377"/>
      <c r="S11" s="377"/>
      <c r="T11" s="377"/>
      <c r="U11" s="377"/>
      <c r="V11" s="377"/>
      <c r="W11" s="377"/>
      <c r="X11" s="377"/>
      <c r="Y11" s="388"/>
      <c r="Z11" s="388"/>
      <c r="AA11" s="388"/>
      <c r="AB11" s="388"/>
      <c r="AC11" s="388"/>
      <c r="AD11" s="388"/>
    </row>
    <row r="12" spans="1:30" s="17" customFormat="1" outlineLevel="1" x14ac:dyDescent="0.25">
      <c r="A12" s="14" t="s">
        <v>21</v>
      </c>
      <c r="B12" s="198"/>
      <c r="C12" s="337"/>
      <c r="D12" s="333"/>
      <c r="E12" s="333"/>
      <c r="F12" s="397"/>
      <c r="G12" s="206"/>
      <c r="H12" s="380"/>
      <c r="I12" s="380"/>
      <c r="J12" s="380"/>
      <c r="K12" s="380"/>
      <c r="L12" s="380"/>
      <c r="M12" s="391"/>
      <c r="N12" s="391"/>
      <c r="O12" s="380"/>
      <c r="P12" s="198"/>
      <c r="Q12" s="377"/>
      <c r="R12" s="377"/>
      <c r="S12" s="377"/>
      <c r="T12" s="377"/>
      <c r="U12" s="377"/>
      <c r="V12" s="377"/>
      <c r="W12" s="377"/>
      <c r="X12" s="377"/>
      <c r="Y12" s="388"/>
      <c r="Z12" s="388"/>
      <c r="AA12" s="388"/>
      <c r="AB12" s="388"/>
      <c r="AC12" s="388"/>
      <c r="AD12" s="388"/>
    </row>
    <row r="13" spans="1:30" s="17" customFormat="1" outlineLevel="1" x14ac:dyDescent="0.25">
      <c r="A13" s="13" t="s">
        <v>24</v>
      </c>
      <c r="B13" s="198"/>
      <c r="C13" s="337"/>
      <c r="D13" s="333"/>
      <c r="E13" s="333"/>
      <c r="F13" s="397"/>
      <c r="G13" s="206"/>
      <c r="H13" s="381"/>
      <c r="I13" s="381"/>
      <c r="J13" s="381"/>
      <c r="K13" s="381"/>
      <c r="L13" s="381"/>
      <c r="M13" s="392"/>
      <c r="N13" s="392"/>
      <c r="O13" s="381"/>
      <c r="P13" s="198"/>
      <c r="Q13" s="377"/>
      <c r="R13" s="377"/>
      <c r="S13" s="377"/>
      <c r="T13" s="377"/>
      <c r="U13" s="377"/>
      <c r="V13" s="377"/>
      <c r="W13" s="377"/>
      <c r="X13" s="377"/>
      <c r="Y13" s="388"/>
      <c r="Z13" s="388"/>
      <c r="AA13" s="388"/>
      <c r="AB13" s="388"/>
      <c r="AC13" s="388"/>
      <c r="AD13" s="388"/>
    </row>
    <row r="14" spans="1:30" s="17" customFormat="1" outlineLevel="1" x14ac:dyDescent="0.25">
      <c r="A14" s="13" t="s">
        <v>26</v>
      </c>
      <c r="B14" s="198"/>
      <c r="C14" s="337"/>
      <c r="D14" s="333"/>
      <c r="E14" s="333"/>
      <c r="F14" s="397"/>
      <c r="G14" s="206"/>
      <c r="H14" s="381"/>
      <c r="I14" s="381"/>
      <c r="J14" s="381"/>
      <c r="K14" s="381"/>
      <c r="L14" s="381"/>
      <c r="M14" s="392"/>
      <c r="N14" s="392"/>
      <c r="O14" s="381"/>
      <c r="P14" s="198"/>
      <c r="Q14" s="377"/>
      <c r="R14" s="377"/>
      <c r="S14" s="377"/>
      <c r="T14" s="377"/>
      <c r="U14" s="377"/>
      <c r="V14" s="377"/>
      <c r="W14" s="377"/>
      <c r="X14" s="377"/>
      <c r="Y14" s="388"/>
      <c r="Z14" s="388"/>
      <c r="AA14" s="388"/>
      <c r="AB14" s="388"/>
      <c r="AC14" s="388"/>
      <c r="AD14" s="388"/>
    </row>
    <row r="15" spans="1:30" s="17" customFormat="1" ht="15" customHeight="1" outlineLevel="1" x14ac:dyDescent="0.25">
      <c r="A15" s="446" t="s">
        <v>28</v>
      </c>
      <c r="B15" s="198"/>
      <c r="C15" s="337"/>
      <c r="D15" s="333"/>
      <c r="E15" s="333"/>
      <c r="F15" s="397"/>
      <c r="G15" s="206"/>
      <c r="H15" s="381"/>
      <c r="I15" s="381"/>
      <c r="J15" s="381"/>
      <c r="K15" s="381"/>
      <c r="L15" s="381"/>
      <c r="M15" s="392"/>
      <c r="N15" s="392"/>
      <c r="O15" s="381"/>
      <c r="P15" s="198"/>
      <c r="Q15" s="377"/>
      <c r="R15" s="377"/>
      <c r="S15" s="377"/>
      <c r="T15" s="377"/>
      <c r="U15" s="377"/>
      <c r="V15" s="377"/>
      <c r="W15" s="377"/>
      <c r="X15" s="377"/>
      <c r="Y15" s="388"/>
      <c r="Z15" s="388"/>
      <c r="AA15" s="388"/>
      <c r="AB15" s="388"/>
      <c r="AC15" s="388"/>
      <c r="AD15" s="388"/>
    </row>
    <row r="16" spans="1:30" s="17" customFormat="1" outlineLevel="1" x14ac:dyDescent="0.25">
      <c r="A16" s="447"/>
      <c r="B16" s="198"/>
      <c r="C16" s="337"/>
      <c r="D16" s="333"/>
      <c r="E16" s="333"/>
      <c r="F16" s="397"/>
      <c r="G16" s="206"/>
      <c r="H16" s="381"/>
      <c r="I16" s="381"/>
      <c r="J16" s="381"/>
      <c r="K16" s="381"/>
      <c r="L16" s="381"/>
      <c r="M16" s="392"/>
      <c r="N16" s="392"/>
      <c r="O16" s="381"/>
      <c r="P16" s="198"/>
      <c r="Q16" s="377"/>
      <c r="R16" s="377"/>
      <c r="S16" s="377"/>
      <c r="T16" s="377"/>
      <c r="U16" s="377"/>
      <c r="V16" s="377"/>
      <c r="W16" s="377"/>
      <c r="X16" s="377"/>
      <c r="Y16" s="388"/>
      <c r="Z16" s="388"/>
      <c r="AA16" s="388"/>
      <c r="AB16" s="388"/>
      <c r="AC16" s="388"/>
      <c r="AD16" s="388"/>
    </row>
    <row r="17" spans="1:30" s="17" customFormat="1" outlineLevel="1" x14ac:dyDescent="0.25">
      <c r="A17" s="15" t="s">
        <v>31</v>
      </c>
      <c r="B17" s="198"/>
      <c r="C17" s="337"/>
      <c r="D17" s="333"/>
      <c r="E17" s="333"/>
      <c r="F17" s="397"/>
      <c r="G17" s="206"/>
      <c r="H17" s="381"/>
      <c r="I17" s="381"/>
      <c r="J17" s="381"/>
      <c r="K17" s="381"/>
      <c r="L17" s="381"/>
      <c r="M17" s="392"/>
      <c r="N17" s="392"/>
      <c r="O17" s="381"/>
      <c r="P17" s="198"/>
      <c r="Q17" s="377"/>
      <c r="R17" s="377"/>
      <c r="S17" s="377"/>
      <c r="T17" s="377"/>
      <c r="U17" s="377"/>
      <c r="V17" s="377"/>
      <c r="W17" s="377"/>
      <c r="X17" s="377"/>
      <c r="Y17" s="388"/>
      <c r="Z17" s="388"/>
      <c r="AA17" s="388"/>
      <c r="AB17" s="388"/>
      <c r="AC17" s="388"/>
      <c r="AD17" s="388"/>
    </row>
    <row r="18" spans="1:30" s="17" customFormat="1" outlineLevel="1" x14ac:dyDescent="0.25">
      <c r="A18" s="16" t="s">
        <v>33</v>
      </c>
      <c r="B18" s="198"/>
      <c r="C18" s="337"/>
      <c r="D18" s="333"/>
      <c r="E18" s="333"/>
      <c r="F18" s="397"/>
      <c r="G18" s="206"/>
      <c r="H18" s="381"/>
      <c r="I18" s="381"/>
      <c r="J18" s="381"/>
      <c r="K18" s="381"/>
      <c r="L18" s="381"/>
      <c r="M18" s="392"/>
      <c r="N18" s="392"/>
      <c r="O18" s="381"/>
      <c r="P18" s="198"/>
      <c r="Q18" s="377"/>
      <c r="R18" s="377"/>
      <c r="S18" s="377"/>
      <c r="T18" s="377"/>
      <c r="U18" s="377"/>
      <c r="V18" s="377"/>
      <c r="W18" s="377"/>
      <c r="X18" s="377"/>
      <c r="Y18" s="388"/>
      <c r="Z18" s="388"/>
      <c r="AA18" s="388"/>
      <c r="AB18" s="388"/>
      <c r="AC18" s="388"/>
      <c r="AD18" s="388"/>
    </row>
    <row r="19" spans="1:30" s="17" customFormat="1" outlineLevel="1" x14ac:dyDescent="0.25">
      <c r="A19" s="16" t="s">
        <v>35</v>
      </c>
      <c r="B19" s="198"/>
      <c r="C19" s="337"/>
      <c r="D19" s="333"/>
      <c r="E19" s="333"/>
      <c r="F19" s="397"/>
      <c r="G19" s="206"/>
      <c r="H19" s="381"/>
      <c r="I19" s="381"/>
      <c r="J19" s="381"/>
      <c r="K19" s="381"/>
      <c r="L19" s="381"/>
      <c r="M19" s="392"/>
      <c r="N19" s="392"/>
      <c r="O19" s="381"/>
      <c r="P19" s="198"/>
      <c r="Q19" s="377"/>
      <c r="R19" s="377"/>
      <c r="S19" s="377"/>
      <c r="T19" s="377"/>
      <c r="U19" s="377"/>
      <c r="V19" s="377"/>
      <c r="W19" s="377"/>
      <c r="X19" s="377"/>
      <c r="Y19" s="388"/>
      <c r="Z19" s="388"/>
      <c r="AA19" s="388"/>
      <c r="AB19" s="388"/>
      <c r="AC19" s="388"/>
      <c r="AD19" s="388"/>
    </row>
    <row r="20" spans="1:30" s="17" customFormat="1" x14ac:dyDescent="0.25">
      <c r="A20" s="443"/>
      <c r="B20" s="198"/>
      <c r="C20" s="337"/>
      <c r="D20" s="333"/>
      <c r="E20" s="333"/>
      <c r="F20" s="397"/>
      <c r="G20" s="206"/>
      <c r="H20" s="392"/>
      <c r="I20" s="392"/>
      <c r="J20" s="392"/>
      <c r="K20" s="392"/>
      <c r="L20" s="392"/>
      <c r="M20" s="392"/>
      <c r="N20" s="392"/>
      <c r="O20" s="392"/>
      <c r="P20" s="198"/>
      <c r="Q20" s="388"/>
      <c r="R20" s="388"/>
      <c r="S20" s="388"/>
      <c r="T20" s="388"/>
      <c r="U20" s="388"/>
      <c r="V20" s="388"/>
      <c r="W20" s="388"/>
      <c r="X20" s="388"/>
      <c r="Y20" s="388"/>
      <c r="Z20" s="388"/>
      <c r="AA20" s="388"/>
      <c r="AB20" s="388"/>
      <c r="AC20" s="388"/>
      <c r="AD20" s="388"/>
    </row>
    <row r="21" spans="1:30" s="17" customFormat="1" x14ac:dyDescent="0.25">
      <c r="A21" s="432" t="s">
        <v>38</v>
      </c>
      <c r="B21" s="198"/>
      <c r="C21" s="337"/>
      <c r="D21" s="333"/>
      <c r="E21" s="333"/>
      <c r="F21" s="397"/>
      <c r="G21" s="206"/>
      <c r="H21" s="381"/>
      <c r="I21" s="381"/>
      <c r="J21" s="381"/>
      <c r="K21" s="381"/>
      <c r="L21" s="381"/>
      <c r="M21" s="392"/>
      <c r="N21" s="392"/>
      <c r="O21" s="381"/>
      <c r="P21" s="198"/>
      <c r="Q21" s="377"/>
      <c r="R21" s="377"/>
      <c r="S21" s="377"/>
      <c r="T21" s="377"/>
      <c r="U21" s="377"/>
      <c r="V21" s="377"/>
      <c r="W21" s="377"/>
      <c r="X21" s="377"/>
      <c r="Y21" s="388"/>
      <c r="Z21" s="388"/>
      <c r="AA21" s="388"/>
      <c r="AB21" s="388"/>
      <c r="AC21" s="388"/>
      <c r="AD21" s="388"/>
    </row>
    <row r="22" spans="1:30" s="17" customFormat="1" outlineLevel="1" x14ac:dyDescent="0.25">
      <c r="A22" s="309" t="s">
        <v>39</v>
      </c>
      <c r="B22" s="198"/>
      <c r="C22" s="337"/>
      <c r="D22" s="333"/>
      <c r="E22" s="333"/>
      <c r="F22" s="397"/>
      <c r="G22" s="206"/>
      <c r="H22" s="381"/>
      <c r="I22" s="381"/>
      <c r="J22" s="381"/>
      <c r="K22" s="381"/>
      <c r="L22" s="381"/>
      <c r="M22" s="392"/>
      <c r="N22" s="392"/>
      <c r="O22" s="381"/>
      <c r="P22" s="198"/>
      <c r="Q22" s="377"/>
      <c r="R22" s="377"/>
      <c r="S22" s="377"/>
      <c r="T22" s="377"/>
      <c r="U22" s="377"/>
      <c r="V22" s="377"/>
      <c r="W22" s="377"/>
      <c r="X22" s="377"/>
      <c r="Y22" s="388"/>
      <c r="Z22" s="388"/>
      <c r="AA22" s="388"/>
      <c r="AB22" s="388"/>
      <c r="AC22" s="388"/>
      <c r="AD22" s="388"/>
    </row>
    <row r="23" spans="1:30" s="17" customFormat="1" ht="63.75" outlineLevel="1" x14ac:dyDescent="0.25">
      <c r="A23" s="309" t="s">
        <v>138</v>
      </c>
      <c r="B23" s="198"/>
      <c r="C23" s="337"/>
      <c r="D23" s="333"/>
      <c r="E23" s="333"/>
      <c r="F23" s="397"/>
      <c r="G23" s="206"/>
      <c r="H23" s="381"/>
      <c r="I23" s="381"/>
      <c r="J23" s="381"/>
      <c r="K23" s="381"/>
      <c r="L23" s="381"/>
      <c r="M23" s="392"/>
      <c r="N23" s="392"/>
      <c r="O23" s="381"/>
      <c r="P23" s="198"/>
      <c r="Q23" s="377"/>
      <c r="R23" s="377"/>
      <c r="S23" s="377"/>
      <c r="T23" s="377"/>
      <c r="U23" s="377"/>
      <c r="V23" s="377"/>
      <c r="W23" s="377"/>
      <c r="X23" s="377"/>
      <c r="Y23" s="435" t="s">
        <v>601</v>
      </c>
      <c r="Z23" s="434" t="s">
        <v>609</v>
      </c>
      <c r="AA23" s="435" t="s">
        <v>603</v>
      </c>
      <c r="AB23" s="435" t="s">
        <v>607</v>
      </c>
      <c r="AC23" s="388"/>
      <c r="AD23" s="388"/>
    </row>
    <row r="24" spans="1:30" s="17" customFormat="1" outlineLevel="1" x14ac:dyDescent="0.25">
      <c r="A24" s="20" t="s">
        <v>409</v>
      </c>
      <c r="B24" s="198"/>
      <c r="C24" s="337"/>
      <c r="D24" s="333"/>
      <c r="E24" s="333"/>
      <c r="F24" s="397"/>
      <c r="G24" s="206"/>
      <c r="H24" s="381"/>
      <c r="I24" s="381"/>
      <c r="J24" s="381"/>
      <c r="K24" s="381"/>
      <c r="L24" s="381"/>
      <c r="M24" s="392"/>
      <c r="N24" s="392"/>
      <c r="O24" s="381"/>
      <c r="P24" s="198"/>
      <c r="Q24" s="377"/>
      <c r="R24" s="377"/>
      <c r="S24" s="377"/>
      <c r="T24" s="377"/>
      <c r="U24" s="377"/>
      <c r="V24" s="377"/>
      <c r="W24" s="377"/>
      <c r="X24" s="377"/>
      <c r="Y24" s="388"/>
      <c r="Z24" s="388"/>
      <c r="AA24" s="388"/>
      <c r="AB24" s="388"/>
      <c r="AC24" s="388"/>
      <c r="AD24" s="388"/>
    </row>
    <row r="25" spans="1:30" s="17" customFormat="1" x14ac:dyDescent="0.25">
      <c r="A25" s="20"/>
      <c r="B25" s="198"/>
      <c r="C25" s="337"/>
      <c r="D25" s="333"/>
      <c r="E25" s="333"/>
      <c r="F25" s="397"/>
      <c r="G25" s="206"/>
      <c r="H25" s="392"/>
      <c r="I25" s="392"/>
      <c r="J25" s="392"/>
      <c r="K25" s="392"/>
      <c r="L25" s="392"/>
      <c r="M25" s="392"/>
      <c r="N25" s="392"/>
      <c r="O25" s="392"/>
      <c r="P25" s="19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388"/>
      <c r="AB25" s="388"/>
      <c r="AC25" s="388"/>
      <c r="AD25" s="388"/>
    </row>
    <row r="26" spans="1:30" s="17" customFormat="1" ht="25.5" customHeight="1" x14ac:dyDescent="0.25">
      <c r="A26" s="311" t="s">
        <v>45</v>
      </c>
      <c r="B26" s="198"/>
      <c r="C26" s="337"/>
      <c r="D26" s="333"/>
      <c r="E26" s="333"/>
      <c r="F26" s="397"/>
      <c r="G26" s="206"/>
      <c r="H26" s="381"/>
      <c r="I26" s="381"/>
      <c r="J26" s="381"/>
      <c r="K26" s="381"/>
      <c r="L26" s="381"/>
      <c r="M26" s="392"/>
      <c r="N26" s="392"/>
      <c r="O26" s="381"/>
      <c r="P26" s="198"/>
      <c r="Q26" s="377"/>
      <c r="R26" s="377"/>
      <c r="S26" s="377"/>
      <c r="T26" s="377"/>
      <c r="U26" s="377"/>
      <c r="V26" s="377"/>
      <c r="W26" s="377"/>
      <c r="X26" s="377"/>
      <c r="Y26" s="388"/>
      <c r="Z26" s="388"/>
      <c r="AA26" s="388"/>
      <c r="AB26" s="388"/>
      <c r="AC26" s="388"/>
      <c r="AD26" s="388"/>
    </row>
    <row r="27" spans="1:30" s="17" customFormat="1" outlineLevel="1" x14ac:dyDescent="0.25">
      <c r="A27" s="309" t="s">
        <v>39</v>
      </c>
      <c r="B27" s="198"/>
      <c r="C27" s="337"/>
      <c r="D27" s="333"/>
      <c r="E27" s="333"/>
      <c r="F27" s="397"/>
      <c r="G27" s="206"/>
      <c r="H27" s="381"/>
      <c r="I27" s="381"/>
      <c r="J27" s="381"/>
      <c r="K27" s="381"/>
      <c r="L27" s="381"/>
      <c r="M27" s="392"/>
      <c r="N27" s="392"/>
      <c r="O27" s="381"/>
      <c r="P27" s="198"/>
      <c r="Q27" s="377"/>
      <c r="R27" s="377"/>
      <c r="S27" s="377"/>
      <c r="T27" s="377"/>
      <c r="U27" s="377"/>
      <c r="V27" s="377"/>
      <c r="W27" s="377"/>
      <c r="X27" s="377"/>
      <c r="Y27" s="388"/>
      <c r="Z27" s="388"/>
      <c r="AA27" s="388"/>
      <c r="AB27" s="388"/>
      <c r="AC27" s="388"/>
      <c r="AD27" s="388"/>
    </row>
    <row r="28" spans="1:30" s="17" customFormat="1" outlineLevel="1" x14ac:dyDescent="0.25">
      <c r="A28" s="309" t="s">
        <v>138</v>
      </c>
      <c r="B28" s="198"/>
      <c r="C28" s="337"/>
      <c r="D28" s="333"/>
      <c r="E28" s="333"/>
      <c r="F28" s="397"/>
      <c r="G28" s="206"/>
      <c r="H28" s="381"/>
      <c r="I28" s="381"/>
      <c r="J28" s="381"/>
      <c r="K28" s="381"/>
      <c r="L28" s="381"/>
      <c r="M28" s="392"/>
      <c r="N28" s="392"/>
      <c r="O28" s="381"/>
      <c r="P28" s="198"/>
      <c r="Q28" s="377"/>
      <c r="R28" s="377"/>
      <c r="S28" s="377"/>
      <c r="T28" s="377"/>
      <c r="U28" s="377"/>
      <c r="V28" s="377"/>
      <c r="W28" s="377"/>
      <c r="X28" s="377"/>
      <c r="Y28" s="388"/>
      <c r="Z28" s="388"/>
      <c r="AA28" s="388"/>
      <c r="AB28" s="388"/>
      <c r="AC28" s="388"/>
      <c r="AD28" s="388"/>
    </row>
    <row r="29" spans="1:30" s="17" customFormat="1" outlineLevel="1" x14ac:dyDescent="0.25">
      <c r="A29" s="309" t="s">
        <v>410</v>
      </c>
      <c r="B29" s="198"/>
      <c r="C29" s="337"/>
      <c r="D29" s="333"/>
      <c r="E29" s="333"/>
      <c r="F29" s="397"/>
      <c r="G29" s="206"/>
      <c r="H29" s="381"/>
      <c r="I29" s="381"/>
      <c r="J29" s="381"/>
      <c r="K29" s="381"/>
      <c r="L29" s="381"/>
      <c r="M29" s="392"/>
      <c r="N29" s="392"/>
      <c r="O29" s="381"/>
      <c r="P29" s="198"/>
      <c r="Q29" s="377"/>
      <c r="R29" s="377"/>
      <c r="S29" s="377"/>
      <c r="T29" s="377"/>
      <c r="U29" s="377"/>
      <c r="V29" s="377"/>
      <c r="W29" s="377"/>
      <c r="X29" s="377"/>
      <c r="Y29" s="388"/>
      <c r="Z29" s="388"/>
      <c r="AA29" s="388"/>
      <c r="AB29" s="388"/>
      <c r="AC29" s="388"/>
      <c r="AD29" s="388"/>
    </row>
    <row r="30" spans="1:30" s="17" customFormat="1" ht="25.5" outlineLevel="1" x14ac:dyDescent="0.25">
      <c r="A30" s="309" t="s">
        <v>267</v>
      </c>
      <c r="B30" s="198"/>
      <c r="C30" s="337"/>
      <c r="D30" s="333"/>
      <c r="E30" s="333"/>
      <c r="F30" s="397"/>
      <c r="G30" s="206"/>
      <c r="H30" s="381"/>
      <c r="I30" s="381"/>
      <c r="J30" s="381"/>
      <c r="K30" s="381"/>
      <c r="L30" s="381"/>
      <c r="M30" s="392"/>
      <c r="N30" s="392"/>
      <c r="O30" s="381"/>
      <c r="P30" s="198"/>
      <c r="Q30" s="377"/>
      <c r="R30" s="377"/>
      <c r="S30" s="377"/>
      <c r="T30" s="377"/>
      <c r="U30" s="377"/>
      <c r="V30" s="377"/>
      <c r="W30" s="377"/>
      <c r="X30" s="377"/>
      <c r="Y30" s="388"/>
      <c r="Z30" s="388"/>
      <c r="AA30" s="388"/>
      <c r="AB30" s="388"/>
      <c r="AC30" s="388"/>
      <c r="AD30" s="388"/>
    </row>
    <row r="31" spans="1:30" s="17" customFormat="1" outlineLevel="1" x14ac:dyDescent="0.25">
      <c r="A31" s="309" t="s">
        <v>41</v>
      </c>
      <c r="B31" s="198"/>
      <c r="C31" s="337"/>
      <c r="D31" s="333"/>
      <c r="E31" s="333"/>
      <c r="F31" s="397"/>
      <c r="G31" s="206"/>
      <c r="H31" s="381"/>
      <c r="I31" s="381"/>
      <c r="J31" s="381"/>
      <c r="K31" s="381"/>
      <c r="L31" s="381"/>
      <c r="M31" s="392"/>
      <c r="N31" s="392"/>
      <c r="O31" s="381"/>
      <c r="P31" s="198"/>
      <c r="Q31" s="377"/>
      <c r="R31" s="377"/>
      <c r="S31" s="377"/>
      <c r="T31" s="377"/>
      <c r="U31" s="377"/>
      <c r="V31" s="377"/>
      <c r="W31" s="377"/>
      <c r="X31" s="377"/>
      <c r="Y31" s="388"/>
      <c r="Z31" s="388"/>
      <c r="AA31" s="388"/>
      <c r="AB31" s="388"/>
      <c r="AC31" s="388"/>
      <c r="AD31" s="388"/>
    </row>
    <row r="32" spans="1:30" s="17" customFormat="1" outlineLevel="1" x14ac:dyDescent="0.25">
      <c r="A32" s="309" t="s">
        <v>43</v>
      </c>
      <c r="B32" s="198"/>
      <c r="C32" s="337"/>
      <c r="D32" s="333"/>
      <c r="E32" s="333"/>
      <c r="F32" s="397"/>
      <c r="G32" s="206"/>
      <c r="H32" s="381"/>
      <c r="I32" s="381"/>
      <c r="J32" s="381"/>
      <c r="K32" s="381"/>
      <c r="L32" s="381"/>
      <c r="M32" s="392"/>
      <c r="N32" s="392"/>
      <c r="O32" s="381"/>
      <c r="P32" s="198"/>
      <c r="Q32" s="377"/>
      <c r="R32" s="377"/>
      <c r="S32" s="377"/>
      <c r="T32" s="377"/>
      <c r="U32" s="377"/>
      <c r="V32" s="377"/>
      <c r="W32" s="377"/>
      <c r="X32" s="377"/>
      <c r="Y32" s="388"/>
      <c r="Z32" s="388"/>
      <c r="AA32" s="388"/>
      <c r="AB32" s="388"/>
      <c r="AC32" s="388"/>
      <c r="AD32" s="388"/>
    </row>
    <row r="33" spans="1:30" s="17" customFormat="1" x14ac:dyDescent="0.25">
      <c r="A33" s="309"/>
      <c r="B33" s="198"/>
      <c r="C33" s="337"/>
      <c r="D33" s="333"/>
      <c r="E33" s="333"/>
      <c r="F33" s="397"/>
      <c r="G33" s="206"/>
      <c r="H33" s="392"/>
      <c r="I33" s="392"/>
      <c r="J33" s="392"/>
      <c r="K33" s="392"/>
      <c r="L33" s="392"/>
      <c r="M33" s="392"/>
      <c r="N33" s="392"/>
      <c r="O33" s="392"/>
      <c r="P33" s="198"/>
      <c r="Q33" s="388"/>
      <c r="R33" s="388"/>
      <c r="S33" s="388"/>
      <c r="T33" s="388"/>
      <c r="U33" s="388"/>
      <c r="V33" s="388"/>
      <c r="W33" s="388"/>
      <c r="X33" s="388"/>
      <c r="Y33" s="388"/>
      <c r="Z33" s="388"/>
      <c r="AA33" s="388"/>
      <c r="AB33" s="388"/>
      <c r="AC33" s="388"/>
      <c r="AD33" s="388"/>
    </row>
    <row r="34" spans="1:30" s="17" customFormat="1" x14ac:dyDescent="0.25">
      <c r="A34" s="432" t="s">
        <v>47</v>
      </c>
      <c r="B34" s="198"/>
      <c r="C34" s="404" t="s">
        <v>502</v>
      </c>
      <c r="D34" s="405" t="s">
        <v>502</v>
      </c>
      <c r="E34" s="405" t="s">
        <v>502</v>
      </c>
      <c r="F34" s="406" t="s">
        <v>502</v>
      </c>
      <c r="G34" s="206"/>
      <c r="H34" s="381"/>
      <c r="I34" s="381"/>
      <c r="J34" s="381"/>
      <c r="K34" s="381"/>
      <c r="L34" s="381"/>
      <c r="M34" s="392"/>
      <c r="N34" s="392"/>
      <c r="O34" s="381"/>
      <c r="P34" s="198"/>
      <c r="Q34" s="377"/>
      <c r="R34" s="377"/>
      <c r="S34" s="377"/>
      <c r="T34" s="377"/>
      <c r="U34" s="377"/>
      <c r="V34" s="377"/>
      <c r="W34" s="377"/>
      <c r="X34" s="377"/>
      <c r="Y34" s="388"/>
      <c r="Z34" s="388"/>
      <c r="AA34" s="388"/>
      <c r="AB34" s="388"/>
      <c r="AC34" s="388"/>
      <c r="AD34" s="388"/>
    </row>
    <row r="35" spans="1:30" s="17" customFormat="1" outlineLevel="1" x14ac:dyDescent="0.25">
      <c r="A35" s="309" t="s">
        <v>41</v>
      </c>
      <c r="B35" s="198"/>
      <c r="C35" s="404"/>
      <c r="D35" s="405"/>
      <c r="E35" s="405"/>
      <c r="F35" s="406"/>
      <c r="G35" s="206"/>
      <c r="H35" s="381"/>
      <c r="I35" s="381"/>
      <c r="J35" s="381"/>
      <c r="K35" s="381"/>
      <c r="L35" s="381"/>
      <c r="M35" s="392"/>
      <c r="N35" s="392"/>
      <c r="O35" s="381"/>
      <c r="P35" s="198"/>
      <c r="Q35" s="377"/>
      <c r="R35" s="377"/>
      <c r="S35" s="377"/>
      <c r="T35" s="377"/>
      <c r="U35" s="377"/>
      <c r="V35" s="377"/>
      <c r="W35" s="377"/>
      <c r="X35" s="377"/>
      <c r="Y35" s="388"/>
      <c r="Z35" s="388"/>
      <c r="AA35" s="388"/>
      <c r="AB35" s="388"/>
      <c r="AC35" s="388"/>
      <c r="AD35" s="388"/>
    </row>
    <row r="36" spans="1:30" s="17" customFormat="1" outlineLevel="1" x14ac:dyDescent="0.25">
      <c r="A36" s="309" t="s">
        <v>48</v>
      </c>
      <c r="B36" s="198"/>
      <c r="C36" s="404" t="s">
        <v>503</v>
      </c>
      <c r="D36" s="405" t="s">
        <v>503</v>
      </c>
      <c r="E36" s="405" t="s">
        <v>503</v>
      </c>
      <c r="F36" s="406" t="s">
        <v>503</v>
      </c>
      <c r="G36" s="206"/>
      <c r="H36" s="381"/>
      <c r="I36" s="381"/>
      <c r="J36" s="381"/>
      <c r="K36" s="381"/>
      <c r="L36" s="381"/>
      <c r="M36" s="392"/>
      <c r="N36" s="392"/>
      <c r="O36" s="381"/>
      <c r="P36" s="198"/>
      <c r="Q36" s="377"/>
      <c r="R36" s="377"/>
      <c r="S36" s="377"/>
      <c r="T36" s="377"/>
      <c r="U36" s="377"/>
      <c r="V36" s="377"/>
      <c r="W36" s="377"/>
      <c r="X36" s="377"/>
      <c r="Y36" s="388"/>
      <c r="Z36" s="388"/>
      <c r="AA36" s="388"/>
      <c r="AB36" s="388"/>
      <c r="AC36" s="388"/>
      <c r="AD36" s="388"/>
    </row>
    <row r="37" spans="1:30" s="17" customFormat="1" outlineLevel="1" x14ac:dyDescent="0.25">
      <c r="A37" s="37" t="s">
        <v>49</v>
      </c>
      <c r="B37" s="198"/>
      <c r="C37" s="404">
        <v>0.36</v>
      </c>
      <c r="D37" s="405">
        <v>0.36</v>
      </c>
      <c r="E37" s="405">
        <v>0.36</v>
      </c>
      <c r="F37" s="406">
        <v>0.36</v>
      </c>
      <c r="G37" s="206"/>
      <c r="H37" s="381"/>
      <c r="I37" s="381"/>
      <c r="J37" s="381"/>
      <c r="K37" s="381"/>
      <c r="L37" s="381"/>
      <c r="M37" s="392"/>
      <c r="N37" s="392"/>
      <c r="O37" s="381"/>
      <c r="P37" s="198"/>
      <c r="Q37" s="377"/>
      <c r="R37" s="377"/>
      <c r="S37" s="377"/>
      <c r="T37" s="377"/>
      <c r="U37" s="377"/>
      <c r="V37" s="377"/>
      <c r="W37" s="377"/>
      <c r="X37" s="377"/>
      <c r="Y37" s="388"/>
      <c r="Z37" s="388"/>
      <c r="AA37" s="388"/>
      <c r="AB37" s="388"/>
      <c r="AC37" s="388"/>
      <c r="AD37" s="388"/>
    </row>
    <row r="38" spans="1:30" s="17" customFormat="1" outlineLevel="1" x14ac:dyDescent="0.25">
      <c r="A38" s="309" t="s">
        <v>53</v>
      </c>
      <c r="B38" s="198"/>
      <c r="C38" s="404">
        <v>0.25</v>
      </c>
      <c r="D38" s="405">
        <v>0.25</v>
      </c>
      <c r="E38" s="405">
        <v>0.25</v>
      </c>
      <c r="F38" s="406">
        <v>0.25</v>
      </c>
      <c r="G38" s="206"/>
      <c r="H38" s="381"/>
      <c r="I38" s="381"/>
      <c r="J38" s="381"/>
      <c r="K38" s="381"/>
      <c r="L38" s="381"/>
      <c r="M38" s="392"/>
      <c r="N38" s="392"/>
      <c r="O38" s="381"/>
      <c r="P38" s="198"/>
      <c r="Q38" s="377"/>
      <c r="R38" s="377"/>
      <c r="S38" s="377"/>
      <c r="T38" s="377"/>
      <c r="U38" s="377"/>
      <c r="V38" s="377"/>
      <c r="W38" s="377"/>
      <c r="X38" s="377"/>
      <c r="Y38" s="388"/>
      <c r="Z38" s="388"/>
      <c r="AA38" s="388"/>
      <c r="AB38" s="388"/>
      <c r="AC38" s="388"/>
      <c r="AD38" s="388"/>
    </row>
    <row r="39" spans="1:30" s="17" customFormat="1" outlineLevel="1" x14ac:dyDescent="0.25">
      <c r="A39" s="309" t="s">
        <v>50</v>
      </c>
      <c r="B39" s="198"/>
      <c r="C39" s="404">
        <v>0.42</v>
      </c>
      <c r="D39" s="405">
        <v>0.42</v>
      </c>
      <c r="E39" s="405">
        <v>0.42</v>
      </c>
      <c r="F39" s="406">
        <v>0.42</v>
      </c>
      <c r="G39" s="206"/>
      <c r="H39" s="381"/>
      <c r="I39" s="381"/>
      <c r="J39" s="381"/>
      <c r="K39" s="381"/>
      <c r="L39" s="381"/>
      <c r="M39" s="392"/>
      <c r="N39" s="392"/>
      <c r="O39" s="381"/>
      <c r="P39" s="198"/>
      <c r="Q39" s="377"/>
      <c r="R39" s="377"/>
      <c r="S39" s="377"/>
      <c r="T39" s="377"/>
      <c r="U39" s="377"/>
      <c r="V39" s="377"/>
      <c r="W39" s="377"/>
      <c r="X39" s="377"/>
      <c r="Y39" s="388"/>
      <c r="Z39" s="388"/>
      <c r="AA39" s="388"/>
      <c r="AB39" s="388"/>
      <c r="AC39" s="388"/>
      <c r="AD39" s="388"/>
    </row>
    <row r="40" spans="1:30" s="17" customFormat="1" ht="47.25" customHeight="1" outlineLevel="1" x14ac:dyDescent="0.25">
      <c r="A40" s="309" t="s">
        <v>51</v>
      </c>
      <c r="B40" s="198"/>
      <c r="C40" s="401" t="s">
        <v>497</v>
      </c>
      <c r="D40" s="402" t="s">
        <v>499</v>
      </c>
      <c r="E40" s="402" t="s">
        <v>500</v>
      </c>
      <c r="F40" s="402" t="s">
        <v>500</v>
      </c>
      <c r="G40" s="206"/>
      <c r="H40" s="392"/>
      <c r="I40" s="392"/>
      <c r="J40" s="392"/>
      <c r="K40" s="392"/>
      <c r="L40" s="392"/>
      <c r="M40" s="392"/>
      <c r="N40" s="392"/>
      <c r="O40" s="392"/>
      <c r="P40" s="198"/>
      <c r="Q40" s="388"/>
      <c r="R40" s="388"/>
      <c r="S40" s="388"/>
      <c r="T40" s="388"/>
      <c r="U40" s="388"/>
      <c r="V40" s="388"/>
      <c r="W40" s="388"/>
      <c r="X40" s="388"/>
      <c r="Y40" s="388"/>
      <c r="Z40" s="388"/>
      <c r="AA40" s="388"/>
      <c r="AB40" s="388"/>
      <c r="AC40" s="388"/>
      <c r="AD40" s="388"/>
    </row>
    <row r="41" spans="1:30" s="17" customFormat="1" ht="33" customHeight="1" outlineLevel="1" x14ac:dyDescent="0.25">
      <c r="A41" s="309" t="s">
        <v>496</v>
      </c>
      <c r="B41" s="198"/>
      <c r="C41" s="401" t="s">
        <v>498</v>
      </c>
      <c r="D41" s="402" t="s">
        <v>498</v>
      </c>
      <c r="E41" s="402" t="s">
        <v>498</v>
      </c>
      <c r="F41" s="403" t="s">
        <v>501</v>
      </c>
      <c r="G41" s="206"/>
      <c r="H41" s="381"/>
      <c r="I41" s="381"/>
      <c r="J41" s="381"/>
      <c r="K41" s="381"/>
      <c r="L41" s="381"/>
      <c r="M41" s="392"/>
      <c r="N41" s="392"/>
      <c r="O41" s="381"/>
      <c r="P41" s="198"/>
      <c r="Q41" s="377"/>
      <c r="R41" s="377"/>
      <c r="S41" s="377"/>
      <c r="T41" s="377"/>
      <c r="U41" s="377"/>
      <c r="V41" s="377"/>
      <c r="W41" s="377"/>
      <c r="X41" s="377"/>
      <c r="Y41" s="388"/>
      <c r="Z41" s="388"/>
      <c r="AA41" s="388"/>
      <c r="AB41" s="388"/>
      <c r="AC41" s="388"/>
      <c r="AD41" s="388"/>
    </row>
    <row r="42" spans="1:30" s="17" customFormat="1" ht="33" customHeight="1" x14ac:dyDescent="0.25">
      <c r="A42" s="411"/>
      <c r="B42" s="198"/>
      <c r="C42" s="401"/>
      <c r="D42" s="402"/>
      <c r="E42" s="402"/>
      <c r="F42" s="403"/>
      <c r="G42" s="206"/>
      <c r="H42" s="392"/>
      <c r="I42" s="392"/>
      <c r="J42" s="392"/>
      <c r="K42" s="392"/>
      <c r="L42" s="392"/>
      <c r="M42" s="392"/>
      <c r="N42" s="392"/>
      <c r="O42" s="392"/>
      <c r="P42" s="198"/>
      <c r="Q42" s="388"/>
      <c r="R42" s="388"/>
      <c r="S42" s="388"/>
      <c r="T42" s="388"/>
      <c r="U42" s="388"/>
      <c r="V42" s="388"/>
      <c r="W42" s="388"/>
      <c r="X42" s="388"/>
      <c r="Y42" s="388"/>
      <c r="Z42" s="388"/>
      <c r="AA42" s="388"/>
      <c r="AB42" s="388"/>
      <c r="AC42" s="388"/>
      <c r="AD42" s="388"/>
    </row>
    <row r="43" spans="1:30" s="17" customFormat="1" x14ac:dyDescent="0.25">
      <c r="A43" s="28" t="s">
        <v>52</v>
      </c>
      <c r="B43" s="198"/>
      <c r="C43" s="337"/>
      <c r="D43" s="333"/>
      <c r="E43" s="333"/>
      <c r="F43" s="397"/>
      <c r="G43" s="206"/>
      <c r="H43" s="381"/>
      <c r="I43" s="381"/>
      <c r="J43" s="381"/>
      <c r="K43" s="381"/>
      <c r="L43" s="381"/>
      <c r="M43" s="392"/>
      <c r="N43" s="392"/>
      <c r="O43" s="381"/>
      <c r="P43" s="198"/>
      <c r="Q43" s="377"/>
      <c r="R43" s="377"/>
      <c r="S43" s="377"/>
      <c r="T43" s="377"/>
      <c r="U43" s="377"/>
      <c r="V43" s="377"/>
      <c r="W43" s="377"/>
      <c r="X43" s="377"/>
      <c r="Y43" s="388"/>
      <c r="Z43" s="388"/>
      <c r="AA43" s="388"/>
      <c r="AB43" s="388"/>
      <c r="AC43" s="388"/>
      <c r="AD43" s="388"/>
    </row>
    <row r="44" spans="1:30" s="17" customFormat="1" outlineLevel="1" x14ac:dyDescent="0.25">
      <c r="A44" s="309" t="s">
        <v>41</v>
      </c>
      <c r="B44" s="198"/>
      <c r="C44" s="337"/>
      <c r="D44" s="333"/>
      <c r="E44" s="333"/>
      <c r="F44" s="397"/>
      <c r="G44" s="206"/>
      <c r="H44" s="381"/>
      <c r="I44" s="381"/>
      <c r="J44" s="381"/>
      <c r="K44" s="381"/>
      <c r="L44" s="381"/>
      <c r="M44" s="392"/>
      <c r="N44" s="392"/>
      <c r="O44" s="381"/>
      <c r="P44" s="198"/>
      <c r="Q44" s="377"/>
      <c r="R44" s="377"/>
      <c r="S44" s="377"/>
      <c r="T44" s="377"/>
      <c r="U44" s="377"/>
      <c r="V44" s="377"/>
      <c r="W44" s="377"/>
      <c r="X44" s="377"/>
      <c r="Y44" s="388"/>
      <c r="Z44" s="388"/>
      <c r="AA44" s="388"/>
      <c r="AB44" s="388"/>
      <c r="AC44" s="388"/>
      <c r="AD44" s="388"/>
    </row>
    <row r="45" spans="1:30" s="17" customFormat="1" outlineLevel="1" x14ac:dyDescent="0.25">
      <c r="A45" s="309" t="s">
        <v>48</v>
      </c>
      <c r="B45" s="198"/>
      <c r="C45" s="337"/>
      <c r="D45" s="333"/>
      <c r="E45" s="333"/>
      <c r="F45" s="397"/>
      <c r="G45" s="206"/>
      <c r="H45" s="381"/>
      <c r="I45" s="381"/>
      <c r="J45" s="381"/>
      <c r="K45" s="381"/>
      <c r="L45" s="381"/>
      <c r="M45" s="392"/>
      <c r="N45" s="392"/>
      <c r="O45" s="381"/>
      <c r="P45" s="198"/>
      <c r="Q45" s="377"/>
      <c r="R45" s="377"/>
      <c r="S45" s="377"/>
      <c r="T45" s="377"/>
      <c r="U45" s="377"/>
      <c r="V45" s="377"/>
      <c r="W45" s="377"/>
      <c r="X45" s="377"/>
      <c r="Y45" s="388"/>
      <c r="Z45" s="388"/>
      <c r="AA45" s="388"/>
      <c r="AB45" s="388"/>
      <c r="AC45" s="388"/>
      <c r="AD45" s="388"/>
    </row>
    <row r="46" spans="1:30" s="17" customFormat="1" outlineLevel="1" x14ac:dyDescent="0.25">
      <c r="A46" s="29" t="s">
        <v>49</v>
      </c>
      <c r="B46" s="198"/>
      <c r="C46" s="337"/>
      <c r="D46" s="333"/>
      <c r="E46" s="333"/>
      <c r="F46" s="397"/>
      <c r="G46" s="206"/>
      <c r="H46" s="381"/>
      <c r="I46" s="381"/>
      <c r="J46" s="381"/>
      <c r="K46" s="381"/>
      <c r="L46" s="381"/>
      <c r="M46" s="392"/>
      <c r="N46" s="392"/>
      <c r="O46" s="381"/>
      <c r="P46" s="198"/>
      <c r="Q46" s="377"/>
      <c r="R46" s="377"/>
      <c r="S46" s="377"/>
      <c r="T46" s="377"/>
      <c r="U46" s="377"/>
      <c r="V46" s="377"/>
      <c r="W46" s="377"/>
      <c r="X46" s="377"/>
      <c r="Y46" s="388"/>
      <c r="Z46" s="388"/>
      <c r="AA46" s="388"/>
      <c r="AB46" s="388"/>
      <c r="AC46" s="388"/>
      <c r="AD46" s="388"/>
    </row>
    <row r="47" spans="1:30" s="17" customFormat="1" outlineLevel="1" x14ac:dyDescent="0.25">
      <c r="A47" s="29" t="s">
        <v>53</v>
      </c>
      <c r="B47" s="198"/>
      <c r="C47" s="337"/>
      <c r="D47" s="333"/>
      <c r="E47" s="333"/>
      <c r="F47" s="397"/>
      <c r="G47" s="206"/>
      <c r="H47" s="381"/>
      <c r="I47" s="381"/>
      <c r="J47" s="381"/>
      <c r="K47" s="381"/>
      <c r="L47" s="381"/>
      <c r="M47" s="392"/>
      <c r="N47" s="392"/>
      <c r="O47" s="381"/>
      <c r="P47" s="198"/>
      <c r="Q47" s="377"/>
      <c r="R47" s="377"/>
      <c r="S47" s="377"/>
      <c r="T47" s="377"/>
      <c r="U47" s="377"/>
      <c r="V47" s="377"/>
      <c r="W47" s="377"/>
      <c r="X47" s="377"/>
      <c r="Y47" s="388"/>
      <c r="Z47" s="388"/>
      <c r="AA47" s="388"/>
      <c r="AB47" s="388"/>
      <c r="AC47" s="388"/>
      <c r="AD47" s="388"/>
    </row>
    <row r="48" spans="1:30" s="17" customFormat="1" outlineLevel="1" x14ac:dyDescent="0.25">
      <c r="A48" s="29" t="s">
        <v>50</v>
      </c>
      <c r="B48" s="198"/>
      <c r="C48" s="337"/>
      <c r="D48" s="333"/>
      <c r="E48" s="333"/>
      <c r="F48" s="397"/>
      <c r="G48" s="206"/>
      <c r="H48" s="381"/>
      <c r="I48" s="381"/>
      <c r="J48" s="381"/>
      <c r="K48" s="381"/>
      <c r="L48" s="381"/>
      <c r="M48" s="392"/>
      <c r="N48" s="392"/>
      <c r="O48" s="381"/>
      <c r="P48" s="198"/>
      <c r="Q48" s="377"/>
      <c r="R48" s="377"/>
      <c r="S48" s="377"/>
      <c r="T48" s="377"/>
      <c r="U48" s="377"/>
      <c r="V48" s="377"/>
      <c r="W48" s="377"/>
      <c r="X48" s="377"/>
      <c r="Y48" s="388"/>
      <c r="Z48" s="388"/>
      <c r="AA48" s="388"/>
      <c r="AB48" s="388"/>
      <c r="AC48" s="388"/>
      <c r="AD48" s="388"/>
    </row>
    <row r="49" spans="1:30" s="17" customFormat="1" x14ac:dyDescent="0.25">
      <c r="A49" s="29"/>
      <c r="B49" s="198"/>
      <c r="C49" s="337"/>
      <c r="D49" s="333"/>
      <c r="E49" s="333"/>
      <c r="F49" s="397"/>
      <c r="G49" s="206"/>
      <c r="H49" s="392"/>
      <c r="I49" s="392"/>
      <c r="J49" s="392"/>
      <c r="K49" s="392"/>
      <c r="L49" s="392"/>
      <c r="M49" s="392"/>
      <c r="N49" s="392"/>
      <c r="O49" s="392"/>
      <c r="P49" s="198"/>
      <c r="Q49" s="388"/>
      <c r="R49" s="388"/>
      <c r="S49" s="388"/>
      <c r="T49" s="388"/>
      <c r="U49" s="388"/>
      <c r="V49" s="388"/>
      <c r="W49" s="388"/>
      <c r="X49" s="388"/>
      <c r="Y49" s="388"/>
      <c r="Z49" s="388"/>
      <c r="AA49" s="388"/>
      <c r="AB49" s="388"/>
      <c r="AC49" s="388"/>
      <c r="AD49" s="388"/>
    </row>
    <row r="50" spans="1:30" s="17" customFormat="1" x14ac:dyDescent="0.25">
      <c r="A50" s="311" t="s">
        <v>54</v>
      </c>
      <c r="B50" s="198"/>
      <c r="C50" s="337"/>
      <c r="D50" s="333"/>
      <c r="E50" s="333"/>
      <c r="F50" s="397"/>
      <c r="G50" s="206"/>
      <c r="H50" s="381"/>
      <c r="I50" s="381"/>
      <c r="J50" s="381"/>
      <c r="K50" s="381"/>
      <c r="L50" s="381"/>
      <c r="M50" s="392"/>
      <c r="N50" s="392"/>
      <c r="O50" s="381"/>
      <c r="P50" s="198"/>
      <c r="Q50" s="377"/>
      <c r="R50" s="377"/>
      <c r="S50" s="377"/>
      <c r="T50" s="377"/>
      <c r="U50" s="377"/>
      <c r="V50" s="377"/>
      <c r="W50" s="377"/>
      <c r="X50" s="377"/>
      <c r="Y50" s="388"/>
      <c r="Z50" s="388"/>
      <c r="AA50" s="388"/>
      <c r="AB50" s="388"/>
      <c r="AC50" s="388"/>
      <c r="AD50" s="388"/>
    </row>
    <row r="51" spans="1:30" s="17" customFormat="1" outlineLevel="1" x14ac:dyDescent="0.25">
      <c r="A51" s="309" t="s">
        <v>55</v>
      </c>
      <c r="B51" s="198"/>
      <c r="C51" s="337"/>
      <c r="D51" s="333"/>
      <c r="E51" s="333"/>
      <c r="F51" s="397"/>
      <c r="G51" s="206"/>
      <c r="H51" s="381"/>
      <c r="I51" s="381"/>
      <c r="J51" s="381"/>
      <c r="K51" s="381"/>
      <c r="L51" s="381"/>
      <c r="M51" s="392"/>
      <c r="N51" s="392"/>
      <c r="O51" s="381"/>
      <c r="P51" s="198"/>
      <c r="Q51" s="377"/>
      <c r="R51" s="377"/>
      <c r="S51" s="377"/>
      <c r="T51" s="377"/>
      <c r="U51" s="377"/>
      <c r="V51" s="377"/>
      <c r="W51" s="377"/>
      <c r="X51" s="377"/>
      <c r="Y51" s="388"/>
      <c r="Z51" s="388"/>
      <c r="AA51" s="388"/>
      <c r="AB51" s="388"/>
      <c r="AC51" s="388"/>
      <c r="AD51" s="388"/>
    </row>
    <row r="52" spans="1:30" s="17" customFormat="1" outlineLevel="1" x14ac:dyDescent="0.25">
      <c r="A52" s="309" t="s">
        <v>39</v>
      </c>
      <c r="B52" s="198"/>
      <c r="C52" s="399"/>
      <c r="D52" s="355"/>
      <c r="E52" s="355"/>
      <c r="F52" s="400"/>
      <c r="G52" s="206"/>
      <c r="H52" s="381"/>
      <c r="I52" s="381"/>
      <c r="J52" s="381"/>
      <c r="K52" s="381"/>
      <c r="L52" s="381"/>
      <c r="M52" s="392"/>
      <c r="N52" s="392"/>
      <c r="O52" s="381"/>
      <c r="P52" s="198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349"/>
      <c r="AB52" s="349"/>
      <c r="AC52" s="349"/>
      <c r="AD52" s="349"/>
    </row>
    <row r="53" spans="1:30" s="17" customFormat="1" outlineLevel="1" x14ac:dyDescent="0.25">
      <c r="A53" s="309" t="s">
        <v>420</v>
      </c>
      <c r="B53" s="198"/>
      <c r="C53" s="465"/>
      <c r="D53" s="463"/>
      <c r="E53" s="463"/>
      <c r="F53" s="467"/>
      <c r="G53" s="206"/>
      <c r="H53" s="381"/>
      <c r="I53" s="381"/>
      <c r="J53" s="381"/>
      <c r="K53" s="381"/>
      <c r="L53" s="381"/>
      <c r="M53" s="392"/>
      <c r="N53" s="392"/>
      <c r="O53" s="381"/>
      <c r="P53" s="198"/>
      <c r="Q53" s="377"/>
      <c r="R53" s="377"/>
      <c r="S53" s="377"/>
      <c r="T53" s="377"/>
      <c r="U53" s="377"/>
      <c r="V53" s="377"/>
      <c r="W53" s="377"/>
      <c r="X53" s="377"/>
      <c r="Y53" s="388"/>
      <c r="Z53" s="388"/>
      <c r="AA53" s="388"/>
      <c r="AB53" s="388"/>
      <c r="AC53" s="388"/>
      <c r="AD53" s="388"/>
    </row>
    <row r="54" spans="1:30" s="17" customFormat="1" ht="25.5" outlineLevel="1" x14ac:dyDescent="0.25">
      <c r="A54" s="309" t="s">
        <v>56</v>
      </c>
      <c r="B54" s="198"/>
      <c r="C54" s="465"/>
      <c r="D54" s="463"/>
      <c r="E54" s="463"/>
      <c r="F54" s="467"/>
      <c r="G54" s="206"/>
      <c r="H54" s="381"/>
      <c r="I54" s="381"/>
      <c r="J54" s="381"/>
      <c r="K54" s="381"/>
      <c r="L54" s="381"/>
      <c r="M54" s="392"/>
      <c r="N54" s="392"/>
      <c r="O54" s="381"/>
      <c r="P54" s="198"/>
      <c r="Q54" s="377"/>
      <c r="R54" s="377"/>
      <c r="S54" s="377"/>
      <c r="T54" s="377"/>
      <c r="U54" s="377"/>
      <c r="V54" s="377"/>
      <c r="W54" s="377"/>
      <c r="X54" s="377"/>
      <c r="Y54" s="388"/>
      <c r="Z54" s="388"/>
      <c r="AA54" s="388"/>
      <c r="AB54" s="388"/>
      <c r="AC54" s="388"/>
      <c r="AD54" s="388"/>
    </row>
    <row r="55" spans="1:30" s="17" customFormat="1" x14ac:dyDescent="0.25">
      <c r="A55" s="309"/>
      <c r="B55" s="198"/>
      <c r="C55" s="465"/>
      <c r="D55" s="463"/>
      <c r="E55" s="463"/>
      <c r="F55" s="467"/>
      <c r="G55" s="206"/>
      <c r="H55" s="392"/>
      <c r="I55" s="392"/>
      <c r="J55" s="392"/>
      <c r="K55" s="392"/>
      <c r="L55" s="392"/>
      <c r="M55" s="392"/>
      <c r="N55" s="392"/>
      <c r="O55" s="392"/>
      <c r="P55" s="19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</row>
    <row r="56" spans="1:30" s="17" customFormat="1" x14ac:dyDescent="0.25">
      <c r="A56" s="311" t="s">
        <v>167</v>
      </c>
      <c r="B56" s="198"/>
      <c r="C56" s="465"/>
      <c r="D56" s="463"/>
      <c r="E56" s="463"/>
      <c r="F56" s="467"/>
      <c r="G56" s="206"/>
      <c r="H56" s="381"/>
      <c r="I56" s="381"/>
      <c r="J56" s="381"/>
      <c r="K56" s="381"/>
      <c r="L56" s="381"/>
      <c r="M56" s="392"/>
      <c r="N56" s="392"/>
      <c r="O56" s="381"/>
      <c r="P56" s="198"/>
      <c r="Q56" s="377"/>
      <c r="R56" s="377"/>
      <c r="S56" s="377"/>
      <c r="T56" s="377"/>
      <c r="U56" s="377"/>
      <c r="V56" s="377"/>
      <c r="W56" s="377"/>
      <c r="X56" s="377"/>
      <c r="Y56" s="388"/>
      <c r="Z56" s="388"/>
      <c r="AA56" s="388"/>
      <c r="AB56" s="388"/>
      <c r="AC56" s="388"/>
      <c r="AD56" s="388"/>
    </row>
    <row r="57" spans="1:30" s="17" customFormat="1" outlineLevel="1" x14ac:dyDescent="0.25">
      <c r="A57" s="309" t="s">
        <v>57</v>
      </c>
      <c r="B57" s="198"/>
      <c r="C57" s="465"/>
      <c r="D57" s="463"/>
      <c r="E57" s="463"/>
      <c r="F57" s="467"/>
      <c r="G57" s="206"/>
      <c r="H57" s="381"/>
      <c r="I57" s="381"/>
      <c r="J57" s="381"/>
      <c r="K57" s="381"/>
      <c r="L57" s="381"/>
      <c r="M57" s="392"/>
      <c r="N57" s="392"/>
      <c r="O57" s="381"/>
      <c r="P57" s="198"/>
      <c r="Q57" s="377"/>
      <c r="R57" s="377"/>
      <c r="S57" s="377"/>
      <c r="T57" s="377"/>
      <c r="U57" s="377"/>
      <c r="V57" s="377"/>
      <c r="W57" s="377"/>
      <c r="X57" s="377"/>
      <c r="Y57" s="388"/>
      <c r="Z57" s="388"/>
      <c r="AA57" s="388"/>
      <c r="AB57" s="388"/>
      <c r="AC57" s="388"/>
      <c r="AD57" s="388"/>
    </row>
    <row r="58" spans="1:30" s="17" customFormat="1" outlineLevel="1" x14ac:dyDescent="0.25">
      <c r="A58" s="309" t="s">
        <v>138</v>
      </c>
      <c r="B58" s="198"/>
      <c r="C58" s="465"/>
      <c r="D58" s="463"/>
      <c r="E58" s="463"/>
      <c r="F58" s="467"/>
      <c r="G58" s="206"/>
      <c r="H58" s="381"/>
      <c r="I58" s="381"/>
      <c r="J58" s="381"/>
      <c r="K58" s="381"/>
      <c r="L58" s="381"/>
      <c r="M58" s="392"/>
      <c r="N58" s="392"/>
      <c r="O58" s="381"/>
      <c r="P58" s="198"/>
      <c r="Q58" s="377"/>
      <c r="R58" s="377"/>
      <c r="S58" s="377"/>
      <c r="T58" s="377"/>
      <c r="U58" s="377"/>
      <c r="V58" s="377"/>
      <c r="W58" s="377"/>
      <c r="X58" s="377"/>
      <c r="Y58" s="388"/>
      <c r="Z58" s="388"/>
      <c r="AA58" s="388"/>
      <c r="AB58" s="388"/>
      <c r="AC58" s="388"/>
      <c r="AD58" s="388"/>
    </row>
    <row r="59" spans="1:30" s="17" customFormat="1" outlineLevel="1" x14ac:dyDescent="0.25">
      <c r="A59" s="309" t="s">
        <v>58</v>
      </c>
      <c r="B59" s="198"/>
      <c r="C59" s="465"/>
      <c r="D59" s="463"/>
      <c r="E59" s="463"/>
      <c r="F59" s="467"/>
      <c r="G59" s="206"/>
      <c r="H59" s="381"/>
      <c r="I59" s="381"/>
      <c r="J59" s="381"/>
      <c r="K59" s="381"/>
      <c r="L59" s="381"/>
      <c r="M59" s="392"/>
      <c r="N59" s="392"/>
      <c r="O59" s="381"/>
      <c r="P59" s="198"/>
      <c r="Q59" s="377"/>
      <c r="R59" s="377"/>
      <c r="S59" s="377"/>
      <c r="T59" s="377"/>
      <c r="U59" s="377"/>
      <c r="V59" s="377"/>
      <c r="W59" s="377"/>
      <c r="X59" s="377"/>
      <c r="Y59" s="388"/>
      <c r="Z59" s="388"/>
      <c r="AA59" s="388"/>
      <c r="AB59" s="388"/>
      <c r="AC59" s="388"/>
      <c r="AD59" s="388"/>
    </row>
    <row r="60" spans="1:30" s="17" customFormat="1" x14ac:dyDescent="0.25">
      <c r="A60" s="309"/>
      <c r="B60" s="198"/>
      <c r="C60" s="465"/>
      <c r="D60" s="463"/>
      <c r="E60" s="463"/>
      <c r="F60" s="467"/>
      <c r="G60" s="206"/>
      <c r="H60" s="392"/>
      <c r="I60" s="392"/>
      <c r="J60" s="392"/>
      <c r="K60" s="392"/>
      <c r="L60" s="392"/>
      <c r="M60" s="392"/>
      <c r="N60" s="392"/>
      <c r="O60" s="392"/>
      <c r="P60" s="198"/>
      <c r="Q60" s="388"/>
      <c r="R60" s="388"/>
      <c r="S60" s="388"/>
      <c r="T60" s="388"/>
      <c r="U60" s="388"/>
      <c r="V60" s="388"/>
      <c r="W60" s="388"/>
      <c r="X60" s="388"/>
      <c r="Y60" s="388"/>
      <c r="Z60" s="388"/>
      <c r="AA60" s="388"/>
      <c r="AB60" s="388"/>
      <c r="AC60" s="388"/>
      <c r="AD60" s="388"/>
    </row>
    <row r="61" spans="1:30" s="17" customFormat="1" x14ac:dyDescent="0.25">
      <c r="A61" s="311" t="s">
        <v>61</v>
      </c>
      <c r="B61" s="198"/>
      <c r="C61" s="465"/>
      <c r="D61" s="463"/>
      <c r="E61" s="463"/>
      <c r="F61" s="467"/>
      <c r="G61" s="206"/>
      <c r="H61" s="381"/>
      <c r="I61" s="381"/>
      <c r="J61" s="381"/>
      <c r="K61" s="381"/>
      <c r="L61" s="381"/>
      <c r="M61" s="392"/>
      <c r="N61" s="392"/>
      <c r="O61" s="381"/>
      <c r="P61" s="198"/>
      <c r="Q61" s="377"/>
      <c r="R61" s="377"/>
      <c r="S61" s="377"/>
      <c r="T61" s="377"/>
      <c r="U61" s="377"/>
      <c r="V61" s="377"/>
      <c r="W61" s="377"/>
      <c r="X61" s="377"/>
      <c r="Y61" s="388"/>
      <c r="Z61" s="388"/>
      <c r="AA61" s="388"/>
      <c r="AB61" s="388"/>
      <c r="AC61" s="388"/>
      <c r="AD61" s="388"/>
    </row>
    <row r="62" spans="1:30" s="17" customFormat="1" x14ac:dyDescent="0.25">
      <c r="A62" s="25" t="s">
        <v>62</v>
      </c>
      <c r="B62" s="198"/>
      <c r="C62" s="465"/>
      <c r="D62" s="463"/>
      <c r="E62" s="463"/>
      <c r="F62" s="467"/>
      <c r="G62" s="206"/>
      <c r="H62" s="381"/>
      <c r="I62" s="381"/>
      <c r="J62" s="381"/>
      <c r="K62" s="381"/>
      <c r="L62" s="381"/>
      <c r="M62" s="392"/>
      <c r="N62" s="392"/>
      <c r="O62" s="381"/>
      <c r="P62" s="198"/>
      <c r="Q62" s="377"/>
      <c r="R62" s="377"/>
      <c r="S62" s="377"/>
      <c r="T62" s="377"/>
      <c r="U62" s="377"/>
      <c r="V62" s="377"/>
      <c r="W62" s="377"/>
      <c r="X62" s="377"/>
      <c r="Y62" s="388"/>
      <c r="Z62" s="388"/>
      <c r="AA62" s="388"/>
      <c r="AB62" s="388"/>
      <c r="AC62" s="388"/>
      <c r="AD62" s="388"/>
    </row>
    <row r="63" spans="1:30" s="17" customFormat="1" x14ac:dyDescent="0.25">
      <c r="A63" s="432" t="s">
        <v>63</v>
      </c>
      <c r="B63" s="198"/>
      <c r="C63" s="465"/>
      <c r="D63" s="463"/>
      <c r="E63" s="463"/>
      <c r="F63" s="467"/>
      <c r="G63" s="206"/>
      <c r="H63" s="381"/>
      <c r="I63" s="381"/>
      <c r="J63" s="381"/>
      <c r="K63" s="381"/>
      <c r="L63" s="381"/>
      <c r="M63" s="392"/>
      <c r="N63" s="392"/>
      <c r="O63" s="381"/>
      <c r="P63" s="198"/>
      <c r="Q63" s="377"/>
      <c r="R63" s="377"/>
      <c r="S63" s="377"/>
      <c r="T63" s="377"/>
      <c r="U63" s="377"/>
      <c r="V63" s="377"/>
      <c r="W63" s="377"/>
      <c r="X63" s="377"/>
      <c r="Y63" s="388"/>
      <c r="Z63" s="388"/>
      <c r="AA63" s="388"/>
      <c r="AB63" s="388"/>
      <c r="AC63" s="388"/>
      <c r="AD63" s="388"/>
    </row>
    <row r="64" spans="1:30" s="17" customFormat="1" ht="121.5" customHeight="1" outlineLevel="1" x14ac:dyDescent="0.25">
      <c r="A64" s="309" t="s">
        <v>152</v>
      </c>
      <c r="B64" s="198"/>
      <c r="C64" s="465"/>
      <c r="D64" s="463"/>
      <c r="E64" s="463"/>
      <c r="F64" s="467"/>
      <c r="G64" s="206"/>
      <c r="H64" s="381"/>
      <c r="I64" s="381"/>
      <c r="J64" s="381"/>
      <c r="K64" s="381"/>
      <c r="L64" s="381"/>
      <c r="M64" s="392"/>
      <c r="N64" s="423" t="s">
        <v>542</v>
      </c>
      <c r="O64" s="423" t="s">
        <v>552</v>
      </c>
      <c r="P64" s="198"/>
      <c r="Q64" s="377"/>
      <c r="R64" s="377"/>
      <c r="S64" s="377"/>
      <c r="T64" s="377"/>
      <c r="U64" s="377"/>
      <c r="V64" s="377"/>
      <c r="W64" s="377"/>
      <c r="X64" s="377"/>
      <c r="Y64" s="388"/>
      <c r="Z64" s="388"/>
      <c r="AA64" s="388"/>
      <c r="AB64" s="388"/>
      <c r="AC64" s="435" t="s">
        <v>611</v>
      </c>
      <c r="AD64" s="435" t="s">
        <v>618</v>
      </c>
    </row>
    <row r="65" spans="1:30" s="17" customFormat="1" ht="57" customHeight="1" outlineLevel="1" x14ac:dyDescent="0.25">
      <c r="A65" s="309" t="s">
        <v>64</v>
      </c>
      <c r="B65" s="199"/>
      <c r="C65" s="465"/>
      <c r="D65" s="463"/>
      <c r="E65" s="463"/>
      <c r="F65" s="467"/>
      <c r="G65" s="206"/>
      <c r="H65" s="381"/>
      <c r="I65" s="381"/>
      <c r="J65" s="381"/>
      <c r="K65" s="381"/>
      <c r="L65" s="381"/>
      <c r="M65" s="392"/>
      <c r="N65" s="423" t="s">
        <v>540</v>
      </c>
      <c r="O65" s="423" t="s">
        <v>540</v>
      </c>
      <c r="P65" s="199"/>
      <c r="Q65" s="377"/>
      <c r="R65" s="377"/>
      <c r="S65" s="377"/>
      <c r="T65" s="377"/>
      <c r="U65" s="377"/>
      <c r="V65" s="377"/>
      <c r="W65" s="377"/>
      <c r="X65" s="377"/>
      <c r="Y65" s="388"/>
      <c r="Z65" s="388"/>
      <c r="AA65" s="388"/>
      <c r="AB65" s="388"/>
      <c r="AC65" s="435" t="s">
        <v>615</v>
      </c>
      <c r="AD65" s="435" t="s">
        <v>621</v>
      </c>
    </row>
    <row r="66" spans="1:30" s="17" customFormat="1" ht="44.25" customHeight="1" outlineLevel="1" x14ac:dyDescent="0.25">
      <c r="A66" s="309" t="s">
        <v>65</v>
      </c>
      <c r="B66" s="198"/>
      <c r="C66" s="465"/>
      <c r="D66" s="463"/>
      <c r="E66" s="463"/>
      <c r="F66" s="467"/>
      <c r="G66" s="206"/>
      <c r="H66" s="381"/>
      <c r="I66" s="381"/>
      <c r="J66" s="381"/>
      <c r="K66" s="381"/>
      <c r="L66" s="381"/>
      <c r="M66" s="392"/>
      <c r="N66" s="425" t="s">
        <v>541</v>
      </c>
      <c r="O66" s="423" t="s">
        <v>553</v>
      </c>
      <c r="P66" s="198"/>
      <c r="Q66" s="377"/>
      <c r="R66" s="377"/>
      <c r="S66" s="377"/>
      <c r="T66" s="377"/>
      <c r="U66" s="377"/>
      <c r="V66" s="377"/>
      <c r="W66" s="377"/>
      <c r="X66" s="377"/>
      <c r="Y66" s="388"/>
      <c r="Z66" s="388"/>
      <c r="AA66" s="388"/>
      <c r="AB66" s="388"/>
      <c r="AC66" s="435" t="s">
        <v>610</v>
      </c>
      <c r="AD66" s="435" t="s">
        <v>610</v>
      </c>
    </row>
    <row r="67" spans="1:30" s="17" customFormat="1" outlineLevel="1" x14ac:dyDescent="0.25">
      <c r="A67" s="309" t="s">
        <v>67</v>
      </c>
      <c r="B67" s="198"/>
      <c r="C67" s="465"/>
      <c r="D67" s="463"/>
      <c r="E67" s="463"/>
      <c r="F67" s="467"/>
      <c r="G67" s="206"/>
      <c r="H67" s="381"/>
      <c r="I67" s="381"/>
      <c r="J67" s="381"/>
      <c r="K67" s="381"/>
      <c r="L67" s="381"/>
      <c r="M67" s="392"/>
      <c r="N67" s="425" t="s">
        <v>539</v>
      </c>
      <c r="O67" s="425"/>
      <c r="P67" s="198"/>
      <c r="Q67" s="377"/>
      <c r="R67" s="377"/>
      <c r="S67" s="377"/>
      <c r="T67" s="377"/>
      <c r="U67" s="377"/>
      <c r="V67" s="377"/>
      <c r="W67" s="377"/>
      <c r="X67" s="377"/>
      <c r="Y67" s="388"/>
      <c r="Z67" s="388"/>
      <c r="AA67" s="388"/>
      <c r="AB67" s="388"/>
      <c r="AC67" s="388"/>
      <c r="AD67" s="388"/>
    </row>
    <row r="68" spans="1:30" s="17" customFormat="1" ht="18.75" customHeight="1" x14ac:dyDescent="0.25">
      <c r="A68" s="309"/>
      <c r="B68" s="198"/>
      <c r="C68" s="465"/>
      <c r="D68" s="463"/>
      <c r="E68" s="463"/>
      <c r="F68" s="467"/>
      <c r="G68" s="206"/>
      <c r="H68" s="392"/>
      <c r="I68" s="392"/>
      <c r="J68" s="392"/>
      <c r="K68" s="392"/>
      <c r="L68" s="392"/>
      <c r="M68" s="392"/>
      <c r="N68" s="425"/>
      <c r="O68" s="425"/>
      <c r="P68" s="198"/>
      <c r="Q68" s="388"/>
      <c r="R68" s="388"/>
      <c r="S68" s="388"/>
      <c r="T68" s="388"/>
      <c r="U68" s="388"/>
      <c r="V68" s="388"/>
      <c r="W68" s="388"/>
      <c r="X68" s="388"/>
      <c r="Y68" s="388"/>
      <c r="Z68" s="388"/>
      <c r="AA68" s="388"/>
      <c r="AB68" s="388"/>
      <c r="AC68" s="388"/>
      <c r="AD68" s="388"/>
    </row>
    <row r="69" spans="1:30" s="17" customFormat="1" x14ac:dyDescent="0.25">
      <c r="A69" s="432" t="s">
        <v>68</v>
      </c>
      <c r="B69" s="198"/>
      <c r="C69" s="465"/>
      <c r="D69" s="463"/>
      <c r="E69" s="463"/>
      <c r="F69" s="467"/>
      <c r="G69" s="206"/>
      <c r="H69" s="381"/>
      <c r="I69" s="381"/>
      <c r="J69" s="381"/>
      <c r="K69" s="381"/>
      <c r="L69" s="381"/>
      <c r="M69" s="392"/>
      <c r="N69" s="425"/>
      <c r="O69" s="425"/>
      <c r="P69" s="198"/>
      <c r="Q69" s="377"/>
      <c r="R69" s="377"/>
      <c r="S69" s="377"/>
      <c r="T69" s="377"/>
      <c r="U69" s="377"/>
      <c r="V69" s="377"/>
      <c r="W69" s="377"/>
      <c r="X69" s="377"/>
      <c r="Y69" s="388"/>
      <c r="Z69" s="388"/>
      <c r="AA69" s="388"/>
      <c r="AB69" s="388"/>
      <c r="AC69" s="388"/>
      <c r="AD69" s="388"/>
    </row>
    <row r="70" spans="1:30" s="17" customFormat="1" ht="126" customHeight="1" outlineLevel="1" x14ac:dyDescent="0.25">
      <c r="A70" s="309" t="s">
        <v>165</v>
      </c>
      <c r="B70" s="198"/>
      <c r="C70" s="465"/>
      <c r="D70" s="463"/>
      <c r="E70" s="463"/>
      <c r="F70" s="467"/>
      <c r="G70" s="206"/>
      <c r="H70" s="381"/>
      <c r="I70" s="381"/>
      <c r="J70" s="381"/>
      <c r="K70" s="381"/>
      <c r="L70" s="381"/>
      <c r="M70" s="392"/>
      <c r="N70" s="423" t="s">
        <v>545</v>
      </c>
      <c r="O70" s="423" t="s">
        <v>555</v>
      </c>
      <c r="P70" s="198"/>
      <c r="Q70" s="377"/>
      <c r="R70" s="377"/>
      <c r="S70" s="377"/>
      <c r="T70" s="377"/>
      <c r="U70" s="377"/>
      <c r="V70" s="377"/>
      <c r="W70" s="377"/>
      <c r="X70" s="377"/>
      <c r="Y70" s="388"/>
      <c r="Z70" s="388"/>
      <c r="AA70" s="388"/>
      <c r="AB70" s="388"/>
      <c r="AC70" s="435" t="s">
        <v>612</v>
      </c>
      <c r="AD70" s="435" t="s">
        <v>612</v>
      </c>
    </row>
    <row r="71" spans="1:30" s="17" customFormat="1" ht="150" customHeight="1" outlineLevel="1" x14ac:dyDescent="0.25">
      <c r="A71" s="309" t="s">
        <v>69</v>
      </c>
      <c r="B71" s="198"/>
      <c r="C71" s="465"/>
      <c r="D71" s="463"/>
      <c r="E71" s="463"/>
      <c r="F71" s="467"/>
      <c r="G71" s="206"/>
      <c r="H71" s="381"/>
      <c r="I71" s="381"/>
      <c r="J71" s="381"/>
      <c r="K71" s="381"/>
      <c r="L71" s="381"/>
      <c r="M71" s="392"/>
      <c r="N71" s="423" t="s">
        <v>546</v>
      </c>
      <c r="O71" s="423" t="s">
        <v>554</v>
      </c>
      <c r="P71" s="198"/>
      <c r="Q71" s="377"/>
      <c r="R71" s="377"/>
      <c r="S71" s="377"/>
      <c r="T71" s="377"/>
      <c r="U71" s="377"/>
      <c r="V71" s="377"/>
      <c r="W71" s="377"/>
      <c r="X71" s="377"/>
      <c r="Y71" s="388"/>
      <c r="Z71" s="388"/>
      <c r="AA71" s="388"/>
      <c r="AB71" s="388"/>
      <c r="AC71" s="435" t="s">
        <v>612</v>
      </c>
      <c r="AD71" s="435" t="s">
        <v>612</v>
      </c>
    </row>
    <row r="72" spans="1:30" s="17" customFormat="1" x14ac:dyDescent="0.25">
      <c r="A72" s="309"/>
      <c r="B72" s="198"/>
      <c r="C72" s="465"/>
      <c r="D72" s="463"/>
      <c r="E72" s="463"/>
      <c r="F72" s="467"/>
      <c r="G72" s="206"/>
      <c r="H72" s="392"/>
      <c r="I72" s="392"/>
      <c r="J72" s="392"/>
      <c r="K72" s="392"/>
      <c r="L72" s="392"/>
      <c r="M72" s="392"/>
      <c r="N72" s="423"/>
      <c r="O72" s="423"/>
      <c r="P72" s="198"/>
      <c r="Q72" s="388"/>
      <c r="R72" s="388"/>
      <c r="S72" s="388"/>
      <c r="T72" s="388"/>
      <c r="U72" s="388"/>
      <c r="V72" s="388"/>
      <c r="W72" s="388"/>
      <c r="X72" s="388"/>
      <c r="Y72" s="388"/>
      <c r="Z72" s="388"/>
      <c r="AA72" s="388"/>
      <c r="AB72" s="388"/>
      <c r="AC72" s="435"/>
      <c r="AD72" s="435"/>
    </row>
    <row r="73" spans="1:30" s="17" customFormat="1" x14ac:dyDescent="0.25">
      <c r="A73" s="432" t="s">
        <v>70</v>
      </c>
      <c r="B73" s="198"/>
      <c r="C73" s="465"/>
      <c r="D73" s="463"/>
      <c r="E73" s="463"/>
      <c r="F73" s="467"/>
      <c r="G73" s="206"/>
      <c r="H73" s="381"/>
      <c r="I73" s="381"/>
      <c r="J73" s="381"/>
      <c r="K73" s="381"/>
      <c r="L73" s="381"/>
      <c r="M73" s="392"/>
      <c r="N73" s="426"/>
      <c r="O73" s="426"/>
      <c r="P73" s="198"/>
      <c r="Q73" s="377"/>
      <c r="R73" s="377"/>
      <c r="S73" s="377"/>
      <c r="T73" s="377"/>
      <c r="U73" s="377"/>
      <c r="V73" s="377"/>
      <c r="W73" s="377"/>
      <c r="X73" s="377"/>
      <c r="Y73" s="388"/>
      <c r="Z73" s="388"/>
      <c r="AA73" s="388"/>
      <c r="AB73" s="388"/>
      <c r="AC73" s="435"/>
      <c r="AD73" s="388"/>
    </row>
    <row r="74" spans="1:30" s="17" customFormat="1" ht="89.25" customHeight="1" outlineLevel="1" x14ac:dyDescent="0.25">
      <c r="A74" s="309" t="s">
        <v>165</v>
      </c>
      <c r="B74" s="198"/>
      <c r="C74" s="465"/>
      <c r="D74" s="463"/>
      <c r="E74" s="463"/>
      <c r="F74" s="467"/>
      <c r="G74" s="206"/>
      <c r="H74" s="381"/>
      <c r="I74" s="381"/>
      <c r="J74" s="381"/>
      <c r="K74" s="381"/>
      <c r="L74" s="381"/>
      <c r="M74" s="392"/>
      <c r="N74" s="392"/>
      <c r="O74" s="381"/>
      <c r="P74" s="198"/>
      <c r="Q74" s="377"/>
      <c r="R74" s="377"/>
      <c r="S74" s="377"/>
      <c r="T74" s="377"/>
      <c r="U74" s="377"/>
      <c r="V74" s="377"/>
      <c r="W74" s="377"/>
      <c r="X74" s="377"/>
      <c r="Y74" s="388"/>
      <c r="Z74" s="388"/>
      <c r="AA74" s="388"/>
      <c r="AB74" s="388"/>
      <c r="AC74" s="435" t="s">
        <v>613</v>
      </c>
      <c r="AD74" s="435" t="s">
        <v>619</v>
      </c>
    </row>
    <row r="75" spans="1:30" s="17" customFormat="1" ht="96" customHeight="1" outlineLevel="1" x14ac:dyDescent="0.25">
      <c r="A75" s="80" t="s">
        <v>69</v>
      </c>
      <c r="B75" s="198"/>
      <c r="C75" s="465"/>
      <c r="D75" s="463"/>
      <c r="E75" s="463"/>
      <c r="F75" s="467"/>
      <c r="G75" s="206"/>
      <c r="H75" s="381"/>
      <c r="I75" s="381"/>
      <c r="J75" s="381"/>
      <c r="K75" s="381"/>
      <c r="L75" s="381"/>
      <c r="M75" s="392"/>
      <c r="N75" s="392"/>
      <c r="O75" s="381"/>
      <c r="P75" s="198"/>
      <c r="Q75" s="377"/>
      <c r="R75" s="377"/>
      <c r="S75" s="377"/>
      <c r="T75" s="377"/>
      <c r="U75" s="377"/>
      <c r="V75" s="377"/>
      <c r="W75" s="377"/>
      <c r="X75" s="377"/>
      <c r="Y75" s="388"/>
      <c r="Z75" s="388"/>
      <c r="AA75" s="388"/>
      <c r="AB75" s="388"/>
      <c r="AC75" s="388"/>
      <c r="AD75" s="435" t="s">
        <v>620</v>
      </c>
    </row>
    <row r="76" spans="1:30" s="17" customFormat="1" x14ac:dyDescent="0.25">
      <c r="A76" s="309"/>
      <c r="B76" s="198"/>
      <c r="C76" s="465"/>
      <c r="D76" s="463"/>
      <c r="E76" s="463"/>
      <c r="F76" s="467"/>
      <c r="G76" s="206"/>
      <c r="H76" s="392"/>
      <c r="I76" s="392"/>
      <c r="J76" s="392"/>
      <c r="K76" s="392"/>
      <c r="L76" s="392"/>
      <c r="M76" s="392"/>
      <c r="N76" s="392"/>
      <c r="O76" s="392"/>
      <c r="P76" s="198"/>
      <c r="Q76" s="388"/>
      <c r="R76" s="388"/>
      <c r="S76" s="388"/>
      <c r="T76" s="388"/>
      <c r="U76" s="388"/>
      <c r="V76" s="388"/>
      <c r="W76" s="388"/>
      <c r="X76" s="388"/>
      <c r="Y76" s="388"/>
      <c r="Z76" s="388"/>
      <c r="AA76" s="388"/>
      <c r="AB76" s="388"/>
      <c r="AC76" s="388"/>
      <c r="AD76" s="435"/>
    </row>
    <row r="77" spans="1:30" s="17" customFormat="1" ht="25.5" customHeight="1" x14ac:dyDescent="0.25">
      <c r="A77" s="311" t="s">
        <v>71</v>
      </c>
      <c r="B77" s="198"/>
      <c r="C77" s="465"/>
      <c r="D77" s="463"/>
      <c r="E77" s="463"/>
      <c r="F77" s="467"/>
      <c r="G77" s="206"/>
      <c r="H77" s="381"/>
      <c r="I77" s="381"/>
      <c r="J77" s="381"/>
      <c r="K77" s="381"/>
      <c r="L77" s="381"/>
      <c r="M77" s="392"/>
      <c r="N77" s="392"/>
      <c r="O77" s="381"/>
      <c r="P77" s="198"/>
      <c r="Q77" s="377"/>
      <c r="R77" s="377"/>
      <c r="S77" s="377"/>
      <c r="T77" s="377"/>
      <c r="U77" s="377"/>
      <c r="V77" s="377"/>
      <c r="W77" s="377"/>
      <c r="X77" s="377"/>
      <c r="Y77" s="388"/>
      <c r="Z77" s="388"/>
      <c r="AA77" s="388"/>
      <c r="AB77" s="388"/>
      <c r="AC77" s="388"/>
      <c r="AD77" s="388"/>
    </row>
    <row r="78" spans="1:30" s="17" customFormat="1" outlineLevel="1" x14ac:dyDescent="0.25">
      <c r="A78" s="309" t="s">
        <v>72</v>
      </c>
      <c r="B78" s="198"/>
      <c r="C78" s="465"/>
      <c r="D78" s="463"/>
      <c r="E78" s="463"/>
      <c r="F78" s="467"/>
      <c r="G78" s="206"/>
      <c r="H78" s="381"/>
      <c r="I78" s="381"/>
      <c r="J78" s="381"/>
      <c r="K78" s="381"/>
      <c r="L78" s="381"/>
      <c r="M78" s="392"/>
      <c r="N78" s="392"/>
      <c r="O78" s="381"/>
      <c r="P78" s="198"/>
      <c r="Q78" s="377"/>
      <c r="R78" s="377"/>
      <c r="S78" s="377"/>
      <c r="T78" s="377"/>
      <c r="U78" s="377"/>
      <c r="V78" s="377"/>
      <c r="W78" s="377"/>
      <c r="X78" s="377"/>
      <c r="Y78" s="388"/>
      <c r="Z78" s="388"/>
      <c r="AA78" s="388"/>
      <c r="AB78" s="388"/>
      <c r="AC78" s="388"/>
      <c r="AD78" s="388"/>
    </row>
    <row r="79" spans="1:30" s="17" customFormat="1" outlineLevel="1" x14ac:dyDescent="0.25">
      <c r="A79" s="309" t="s">
        <v>74</v>
      </c>
      <c r="B79" s="198"/>
      <c r="C79" s="465"/>
      <c r="D79" s="463"/>
      <c r="E79" s="463"/>
      <c r="F79" s="467"/>
      <c r="G79" s="206"/>
      <c r="H79" s="381"/>
      <c r="I79" s="381"/>
      <c r="J79" s="381"/>
      <c r="K79" s="381"/>
      <c r="L79" s="381"/>
      <c r="M79" s="392"/>
      <c r="N79" s="392"/>
      <c r="O79" s="381"/>
      <c r="P79" s="198"/>
      <c r="Q79" s="377"/>
      <c r="R79" s="377"/>
      <c r="S79" s="377"/>
      <c r="T79" s="377"/>
      <c r="U79" s="377"/>
      <c r="V79" s="377"/>
      <c r="W79" s="377"/>
      <c r="X79" s="377"/>
      <c r="Y79" s="388"/>
      <c r="Z79" s="388"/>
      <c r="AA79" s="388"/>
      <c r="AB79" s="388"/>
      <c r="AC79" s="388"/>
      <c r="AD79" s="388"/>
    </row>
    <row r="80" spans="1:30" s="17" customFormat="1" outlineLevel="1" x14ac:dyDescent="0.25">
      <c r="A80" s="309" t="s">
        <v>149</v>
      </c>
      <c r="B80" s="198"/>
      <c r="C80" s="465"/>
      <c r="D80" s="463"/>
      <c r="E80" s="463"/>
      <c r="F80" s="467"/>
      <c r="G80" s="206"/>
      <c r="H80" s="381"/>
      <c r="I80" s="381"/>
      <c r="J80" s="381"/>
      <c r="K80" s="381"/>
      <c r="L80" s="381"/>
      <c r="M80" s="392"/>
      <c r="N80" s="392"/>
      <c r="O80" s="381"/>
      <c r="P80" s="198"/>
      <c r="Q80" s="377"/>
      <c r="R80" s="377"/>
      <c r="S80" s="377"/>
      <c r="T80" s="377"/>
      <c r="U80" s="377"/>
      <c r="V80" s="377"/>
      <c r="W80" s="377"/>
      <c r="X80" s="377"/>
      <c r="Y80" s="388"/>
      <c r="Z80" s="388"/>
      <c r="AA80" s="388"/>
      <c r="AB80" s="388"/>
      <c r="AC80" s="388"/>
      <c r="AD80" s="388"/>
    </row>
    <row r="81" spans="1:30" s="17" customFormat="1" ht="134.25" customHeight="1" outlineLevel="1" x14ac:dyDescent="0.25">
      <c r="A81" s="37" t="s">
        <v>139</v>
      </c>
      <c r="B81" s="198"/>
      <c r="C81" s="465"/>
      <c r="D81" s="463"/>
      <c r="E81" s="463"/>
      <c r="F81" s="467"/>
      <c r="G81" s="206"/>
      <c r="H81" s="381"/>
      <c r="I81" s="381"/>
      <c r="J81" s="381"/>
      <c r="K81" s="381"/>
      <c r="L81" s="381"/>
      <c r="M81" s="392"/>
      <c r="N81" s="392"/>
      <c r="O81" s="381"/>
      <c r="P81" s="198"/>
      <c r="Q81" s="377"/>
      <c r="R81" s="377"/>
      <c r="S81" s="377"/>
      <c r="T81" s="377"/>
      <c r="U81" s="377"/>
      <c r="V81" s="377"/>
      <c r="W81" s="377"/>
      <c r="X81" s="377"/>
      <c r="Y81" s="388"/>
      <c r="Z81" s="388"/>
      <c r="AA81" s="388"/>
      <c r="AB81" s="388"/>
      <c r="AC81" s="388"/>
      <c r="AD81" s="388"/>
    </row>
    <row r="82" spans="1:30" s="17" customFormat="1" outlineLevel="1" x14ac:dyDescent="0.25">
      <c r="A82" s="309" t="s">
        <v>76</v>
      </c>
      <c r="B82" s="198"/>
      <c r="C82" s="465"/>
      <c r="D82" s="463"/>
      <c r="E82" s="463"/>
      <c r="F82" s="467"/>
      <c r="G82" s="206"/>
      <c r="H82" s="381"/>
      <c r="I82" s="381"/>
      <c r="J82" s="381"/>
      <c r="K82" s="381"/>
      <c r="L82" s="381"/>
      <c r="M82" s="392"/>
      <c r="N82" s="392"/>
      <c r="O82" s="381"/>
      <c r="P82" s="198"/>
      <c r="Q82" s="377"/>
      <c r="R82" s="377"/>
      <c r="S82" s="377"/>
      <c r="T82" s="377"/>
      <c r="U82" s="377"/>
      <c r="V82" s="377"/>
      <c r="W82" s="377"/>
      <c r="X82" s="377"/>
      <c r="Y82" s="388"/>
      <c r="Z82" s="388"/>
      <c r="AA82" s="388"/>
      <c r="AB82" s="388"/>
      <c r="AC82" s="388"/>
      <c r="AD82" s="388"/>
    </row>
    <row r="83" spans="1:30" s="17" customFormat="1" outlineLevel="1" x14ac:dyDescent="0.25">
      <c r="A83" s="309" t="s">
        <v>156</v>
      </c>
      <c r="B83" s="198"/>
      <c r="C83" s="465"/>
      <c r="D83" s="463"/>
      <c r="E83" s="463"/>
      <c r="F83" s="467"/>
      <c r="G83" s="206"/>
      <c r="H83" s="381"/>
      <c r="I83" s="381"/>
      <c r="J83" s="381"/>
      <c r="K83" s="381"/>
      <c r="L83" s="381"/>
      <c r="M83" s="392"/>
      <c r="N83" s="392"/>
      <c r="O83" s="381"/>
      <c r="P83" s="198"/>
      <c r="Q83" s="377"/>
      <c r="R83" s="377"/>
      <c r="S83" s="377"/>
      <c r="T83" s="377"/>
      <c r="U83" s="377"/>
      <c r="V83" s="377"/>
      <c r="W83" s="377"/>
      <c r="X83" s="377"/>
      <c r="Y83" s="388"/>
      <c r="Z83" s="388"/>
      <c r="AA83" s="388"/>
      <c r="AB83" s="388"/>
      <c r="AC83" s="388"/>
      <c r="AD83" s="388"/>
    </row>
    <row r="84" spans="1:30" s="17" customFormat="1" ht="41.25" customHeight="1" outlineLevel="1" x14ac:dyDescent="0.25">
      <c r="A84" s="309" t="s">
        <v>153</v>
      </c>
      <c r="B84" s="198"/>
      <c r="C84" s="465"/>
      <c r="D84" s="463"/>
      <c r="E84" s="463"/>
      <c r="F84" s="467"/>
      <c r="G84" s="206"/>
      <c r="H84" s="381"/>
      <c r="I84" s="381"/>
      <c r="J84" s="381"/>
      <c r="K84" s="381"/>
      <c r="L84" s="381"/>
      <c r="M84" s="392"/>
      <c r="N84" s="392"/>
      <c r="O84" s="381"/>
      <c r="P84" s="198"/>
      <c r="Q84" s="377"/>
      <c r="R84" s="377"/>
      <c r="S84" s="377"/>
      <c r="T84" s="377"/>
      <c r="U84" s="377"/>
      <c r="V84" s="377"/>
      <c r="W84" s="377"/>
      <c r="X84" s="377"/>
      <c r="Y84" s="388"/>
      <c r="Z84" s="388"/>
      <c r="AA84" s="388"/>
      <c r="AB84" s="388"/>
      <c r="AC84" s="388"/>
      <c r="AD84" s="388"/>
    </row>
    <row r="85" spans="1:30" s="17" customFormat="1" ht="33.75" customHeight="1" outlineLevel="1" x14ac:dyDescent="0.25">
      <c r="A85" s="309" t="s">
        <v>151</v>
      </c>
      <c r="B85" s="198"/>
      <c r="C85" s="465"/>
      <c r="D85" s="463"/>
      <c r="E85" s="463"/>
      <c r="F85" s="467"/>
      <c r="G85" s="199"/>
      <c r="H85" s="381"/>
      <c r="I85" s="381"/>
      <c r="J85" s="381"/>
      <c r="K85" s="381"/>
      <c r="L85" s="381"/>
      <c r="M85" s="392"/>
      <c r="N85" s="392"/>
      <c r="O85" s="381"/>
      <c r="P85" s="198"/>
      <c r="Q85" s="377"/>
      <c r="R85" s="377"/>
      <c r="S85" s="377"/>
      <c r="T85" s="377"/>
      <c r="U85" s="377"/>
      <c r="V85" s="377"/>
      <c r="W85" s="377"/>
      <c r="X85" s="377"/>
      <c r="Y85" s="388"/>
      <c r="Z85" s="388"/>
      <c r="AA85" s="388"/>
      <c r="AB85" s="388"/>
      <c r="AC85" s="388"/>
      <c r="AD85" s="388"/>
    </row>
    <row r="86" spans="1:30" s="17" customFormat="1" outlineLevel="1" x14ac:dyDescent="0.25">
      <c r="A86" s="309" t="s">
        <v>78</v>
      </c>
      <c r="B86" s="198"/>
      <c r="C86" s="465"/>
      <c r="D86" s="463"/>
      <c r="E86" s="463"/>
      <c r="F86" s="467"/>
      <c r="G86" s="206"/>
      <c r="H86" s="381"/>
      <c r="I86" s="381"/>
      <c r="J86" s="381"/>
      <c r="K86" s="381"/>
      <c r="L86" s="381"/>
      <c r="M86" s="392"/>
      <c r="N86" s="392"/>
      <c r="O86" s="381"/>
      <c r="P86" s="198"/>
      <c r="Q86" s="377"/>
      <c r="R86" s="377"/>
      <c r="S86" s="377"/>
      <c r="T86" s="377"/>
      <c r="U86" s="377"/>
      <c r="V86" s="377"/>
      <c r="W86" s="377"/>
      <c r="X86" s="377"/>
      <c r="Y86" s="388"/>
      <c r="Z86" s="388"/>
      <c r="AA86" s="388"/>
      <c r="AB86" s="388"/>
      <c r="AC86" s="388"/>
      <c r="AD86" s="388"/>
    </row>
    <row r="87" spans="1:30" s="17" customFormat="1" outlineLevel="1" x14ac:dyDescent="0.25">
      <c r="A87" s="309" t="s">
        <v>154</v>
      </c>
      <c r="B87" s="198"/>
      <c r="C87" s="465"/>
      <c r="D87" s="463"/>
      <c r="E87" s="463"/>
      <c r="F87" s="467"/>
      <c r="G87" s="206"/>
      <c r="H87" s="381"/>
      <c r="I87" s="381"/>
      <c r="J87" s="381"/>
      <c r="K87" s="381"/>
      <c r="L87" s="381"/>
      <c r="M87" s="392"/>
      <c r="N87" s="392"/>
      <c r="O87" s="381"/>
      <c r="P87" s="198"/>
      <c r="Q87" s="377"/>
      <c r="R87" s="377"/>
      <c r="S87" s="377"/>
      <c r="T87" s="377"/>
      <c r="U87" s="377"/>
      <c r="V87" s="377"/>
      <c r="W87" s="377"/>
      <c r="X87" s="377"/>
      <c r="Y87" s="388"/>
      <c r="Z87" s="388"/>
      <c r="AA87" s="388"/>
      <c r="AB87" s="388"/>
      <c r="AC87" s="388"/>
      <c r="AD87" s="388"/>
    </row>
    <row r="88" spans="1:30" s="17" customFormat="1" outlineLevel="1" x14ac:dyDescent="0.25">
      <c r="A88" s="309" t="s">
        <v>80</v>
      </c>
      <c r="B88" s="198"/>
      <c r="C88" s="465"/>
      <c r="D88" s="463"/>
      <c r="E88" s="463"/>
      <c r="F88" s="467"/>
      <c r="G88" s="206"/>
      <c r="H88" s="381"/>
      <c r="I88" s="381"/>
      <c r="J88" s="381"/>
      <c r="K88" s="381"/>
      <c r="L88" s="381"/>
      <c r="M88" s="392"/>
      <c r="N88" s="409"/>
      <c r="O88" s="381"/>
      <c r="P88" s="198"/>
      <c r="Q88" s="377"/>
      <c r="R88" s="377"/>
      <c r="S88" s="377"/>
      <c r="T88" s="377"/>
      <c r="U88" s="377"/>
      <c r="V88" s="377"/>
      <c r="W88" s="377"/>
      <c r="X88" s="377"/>
      <c r="Y88" s="388"/>
      <c r="Z88" s="388"/>
      <c r="AA88" s="388"/>
      <c r="AB88" s="388"/>
      <c r="AC88" s="388"/>
      <c r="AD88" s="388"/>
    </row>
    <row r="89" spans="1:30" s="17" customFormat="1" ht="25.5" outlineLevel="1" x14ac:dyDescent="0.25">
      <c r="A89" s="309" t="s">
        <v>81</v>
      </c>
      <c r="B89" s="198"/>
      <c r="C89" s="465"/>
      <c r="D89" s="463"/>
      <c r="E89" s="463"/>
      <c r="F89" s="467"/>
      <c r="G89" s="206"/>
      <c r="H89" s="381"/>
      <c r="I89" s="381"/>
      <c r="J89" s="381"/>
      <c r="K89" s="381"/>
      <c r="L89" s="381"/>
      <c r="M89" s="392"/>
      <c r="N89" s="424" t="s">
        <v>544</v>
      </c>
      <c r="O89" s="424" t="s">
        <v>544</v>
      </c>
      <c r="P89" s="198"/>
      <c r="Q89" s="377"/>
      <c r="R89" s="377"/>
      <c r="S89" s="377"/>
      <c r="T89" s="377"/>
      <c r="U89" s="377"/>
      <c r="V89" s="377"/>
      <c r="W89" s="377"/>
      <c r="X89" s="377"/>
      <c r="Y89" s="388"/>
      <c r="Z89" s="388"/>
      <c r="AA89" s="388"/>
      <c r="AB89" s="388"/>
      <c r="AC89" s="435" t="s">
        <v>614</v>
      </c>
      <c r="AD89" s="435" t="s">
        <v>614</v>
      </c>
    </row>
    <row r="90" spans="1:30" s="17" customFormat="1" x14ac:dyDescent="0.25">
      <c r="A90" s="309"/>
      <c r="B90" s="198"/>
      <c r="C90" s="465"/>
      <c r="D90" s="463"/>
      <c r="E90" s="463"/>
      <c r="F90" s="467"/>
      <c r="G90" s="206"/>
      <c r="H90" s="392"/>
      <c r="I90" s="392"/>
      <c r="J90" s="392"/>
      <c r="K90" s="392"/>
      <c r="L90" s="392"/>
      <c r="M90" s="392"/>
      <c r="N90" s="442"/>
      <c r="O90" s="442"/>
      <c r="P90" s="198"/>
      <c r="Q90" s="388"/>
      <c r="R90" s="388"/>
      <c r="S90" s="388"/>
      <c r="T90" s="388"/>
      <c r="U90" s="388"/>
      <c r="V90" s="388"/>
      <c r="W90" s="388"/>
      <c r="X90" s="388"/>
      <c r="Y90" s="388"/>
      <c r="Z90" s="388"/>
      <c r="AA90" s="388"/>
      <c r="AB90" s="388"/>
      <c r="AC90" s="435"/>
      <c r="AD90" s="435"/>
    </row>
    <row r="91" spans="1:30" s="17" customFormat="1" ht="25.5" x14ac:dyDescent="0.25">
      <c r="A91" s="427" t="s">
        <v>337</v>
      </c>
      <c r="B91" s="198"/>
      <c r="C91" s="465"/>
      <c r="D91" s="463"/>
      <c r="E91" s="463"/>
      <c r="F91" s="467"/>
      <c r="G91" s="206"/>
      <c r="H91" s="381"/>
      <c r="I91" s="381"/>
      <c r="J91" s="381"/>
      <c r="K91" s="381"/>
      <c r="L91" s="381"/>
      <c r="M91" s="392"/>
      <c r="N91" s="420" t="s">
        <v>543</v>
      </c>
      <c r="O91" s="420" t="s">
        <v>543</v>
      </c>
      <c r="P91" s="198"/>
      <c r="Q91" s="377"/>
      <c r="R91" s="377"/>
      <c r="S91" s="377"/>
      <c r="T91" s="377"/>
      <c r="U91" s="377"/>
      <c r="V91" s="377"/>
      <c r="W91" s="377"/>
      <c r="X91" s="377"/>
      <c r="Y91" s="388"/>
      <c r="Z91" s="388"/>
      <c r="AA91" s="388"/>
      <c r="AB91" s="388"/>
      <c r="AC91" s="435" t="s">
        <v>622</v>
      </c>
      <c r="AD91" s="435" t="s">
        <v>622</v>
      </c>
    </row>
    <row r="92" spans="1:30" s="17" customFormat="1" outlineLevel="1" x14ac:dyDescent="0.25">
      <c r="A92" s="314" t="s">
        <v>159</v>
      </c>
      <c r="B92" s="198"/>
      <c r="C92" s="465"/>
      <c r="D92" s="463"/>
      <c r="E92" s="463"/>
      <c r="F92" s="467"/>
      <c r="G92" s="206"/>
      <c r="H92" s="381"/>
      <c r="I92" s="381"/>
      <c r="J92" s="381"/>
      <c r="K92" s="381"/>
      <c r="L92" s="381"/>
      <c r="M92" s="392"/>
      <c r="N92" s="420" t="s">
        <v>477</v>
      </c>
      <c r="O92" s="420" t="s">
        <v>477</v>
      </c>
      <c r="P92" s="198"/>
      <c r="Q92" s="377"/>
      <c r="R92" s="377"/>
      <c r="S92" s="377"/>
      <c r="T92" s="377"/>
      <c r="U92" s="377"/>
      <c r="V92" s="377"/>
      <c r="W92" s="377"/>
      <c r="X92" s="377"/>
      <c r="Y92" s="388"/>
      <c r="Z92" s="388"/>
      <c r="AA92" s="388"/>
      <c r="AB92" s="388"/>
      <c r="AC92" s="435" t="s">
        <v>477</v>
      </c>
      <c r="AD92" s="435" t="s">
        <v>477</v>
      </c>
    </row>
    <row r="93" spans="1:30" s="17" customFormat="1" ht="15" customHeight="1" outlineLevel="1" x14ac:dyDescent="0.25">
      <c r="A93" s="20" t="s">
        <v>83</v>
      </c>
      <c r="B93" s="198"/>
      <c r="C93" s="465"/>
      <c r="D93" s="463"/>
      <c r="E93" s="463"/>
      <c r="F93" s="467"/>
      <c r="G93" s="206"/>
      <c r="H93" s="381"/>
      <c r="I93" s="381"/>
      <c r="J93" s="381"/>
      <c r="K93" s="381"/>
      <c r="L93" s="381"/>
      <c r="M93" s="392"/>
      <c r="N93" s="420">
        <v>0.65</v>
      </c>
      <c r="O93" s="420">
        <v>0.65</v>
      </c>
      <c r="P93" s="198"/>
      <c r="Q93" s="377"/>
      <c r="R93" s="377"/>
      <c r="S93" s="377"/>
      <c r="T93" s="377"/>
      <c r="U93" s="377"/>
      <c r="V93" s="377"/>
      <c r="W93" s="377"/>
      <c r="X93" s="377"/>
      <c r="Y93" s="388"/>
      <c r="Z93" s="388"/>
      <c r="AA93" s="388"/>
      <c r="AB93" s="388"/>
      <c r="AC93" s="435">
        <v>0.6</v>
      </c>
      <c r="AD93" s="435">
        <v>0.6</v>
      </c>
    </row>
    <row r="94" spans="1:30" s="17" customFormat="1" outlineLevel="1" x14ac:dyDescent="0.25">
      <c r="A94" s="146" t="s">
        <v>157</v>
      </c>
      <c r="B94" s="198"/>
      <c r="C94" s="465"/>
      <c r="D94" s="463"/>
      <c r="E94" s="463"/>
      <c r="F94" s="467"/>
      <c r="G94" s="206"/>
      <c r="H94" s="381"/>
      <c r="I94" s="381"/>
      <c r="J94" s="381"/>
      <c r="K94" s="381"/>
      <c r="L94" s="381"/>
      <c r="M94" s="392"/>
      <c r="N94" s="420">
        <v>0.95</v>
      </c>
      <c r="O94" s="420">
        <v>0.95</v>
      </c>
      <c r="P94" s="198"/>
      <c r="Q94" s="377"/>
      <c r="R94" s="377"/>
      <c r="S94" s="377"/>
      <c r="T94" s="377"/>
      <c r="U94" s="377"/>
      <c r="V94" s="377"/>
      <c r="W94" s="377"/>
      <c r="X94" s="377"/>
      <c r="Y94" s="388"/>
      <c r="Z94" s="388"/>
      <c r="AA94" s="388"/>
      <c r="AB94" s="388"/>
      <c r="AC94" s="435">
        <v>2.5</v>
      </c>
      <c r="AD94" s="435">
        <v>2.5</v>
      </c>
    </row>
    <row r="95" spans="1:30" s="17" customFormat="1" outlineLevel="1" x14ac:dyDescent="0.25">
      <c r="A95" s="146" t="s">
        <v>158</v>
      </c>
      <c r="B95" s="198"/>
      <c r="C95" s="465"/>
      <c r="D95" s="463"/>
      <c r="E95" s="463"/>
      <c r="F95" s="467"/>
      <c r="G95" s="206"/>
      <c r="H95" s="381"/>
      <c r="I95" s="381"/>
      <c r="J95" s="381"/>
      <c r="K95" s="381"/>
      <c r="L95" s="381"/>
      <c r="M95" s="392"/>
      <c r="N95" s="420">
        <v>4</v>
      </c>
      <c r="O95" s="420">
        <v>4</v>
      </c>
      <c r="P95" s="198"/>
      <c r="Q95" s="377"/>
      <c r="R95" s="377"/>
      <c r="S95" s="377"/>
      <c r="T95" s="377"/>
      <c r="U95" s="377"/>
      <c r="V95" s="377"/>
      <c r="W95" s="377"/>
      <c r="X95" s="377"/>
      <c r="Y95" s="388"/>
      <c r="Z95" s="388"/>
      <c r="AA95" s="388"/>
      <c r="AB95" s="388"/>
      <c r="AC95" s="435"/>
      <c r="AD95" s="388"/>
    </row>
    <row r="96" spans="1:30" s="17" customFormat="1" x14ac:dyDescent="0.25">
      <c r="A96" s="146"/>
      <c r="B96" s="198"/>
      <c r="C96" s="465"/>
      <c r="D96" s="463"/>
      <c r="E96" s="463"/>
      <c r="F96" s="467"/>
      <c r="G96" s="206"/>
      <c r="H96" s="392"/>
      <c r="I96" s="392"/>
      <c r="J96" s="392"/>
      <c r="K96" s="392"/>
      <c r="L96" s="392"/>
      <c r="M96" s="392"/>
      <c r="N96" s="420"/>
      <c r="O96" s="420"/>
      <c r="P96" s="198"/>
      <c r="Q96" s="388"/>
      <c r="R96" s="388"/>
      <c r="S96" s="388"/>
      <c r="T96" s="388"/>
      <c r="U96" s="388"/>
      <c r="V96" s="388"/>
      <c r="W96" s="388"/>
      <c r="X96" s="388"/>
      <c r="Y96" s="388"/>
      <c r="Z96" s="388"/>
      <c r="AA96" s="388"/>
      <c r="AB96" s="388"/>
      <c r="AC96" s="435"/>
      <c r="AD96" s="388"/>
    </row>
    <row r="97" spans="1:30" s="17" customFormat="1" x14ac:dyDescent="0.25">
      <c r="A97" s="410" t="s">
        <v>84</v>
      </c>
      <c r="B97" s="198"/>
      <c r="C97" s="465"/>
      <c r="D97" s="463"/>
      <c r="E97" s="463"/>
      <c r="F97" s="467"/>
      <c r="G97" s="206"/>
      <c r="H97" s="420" t="s">
        <v>520</v>
      </c>
      <c r="I97" s="420" t="s">
        <v>520</v>
      </c>
      <c r="J97" s="420" t="s">
        <v>520</v>
      </c>
      <c r="K97" s="420" t="s">
        <v>520</v>
      </c>
      <c r="L97" s="420" t="s">
        <v>520</v>
      </c>
      <c r="M97" s="420" t="s">
        <v>520</v>
      </c>
      <c r="N97" s="420" t="s">
        <v>483</v>
      </c>
      <c r="O97" s="420" t="s">
        <v>483</v>
      </c>
      <c r="P97" s="198"/>
      <c r="Q97" s="377"/>
      <c r="R97" s="377"/>
      <c r="S97" s="377"/>
      <c r="T97" s="377"/>
      <c r="U97" s="377"/>
      <c r="V97" s="377"/>
      <c r="W97" s="377"/>
      <c r="X97" s="377"/>
      <c r="Y97" s="388"/>
      <c r="Z97" s="388"/>
      <c r="AA97" s="388"/>
      <c r="AB97" s="388"/>
      <c r="AC97" s="388"/>
      <c r="AD97" s="388"/>
    </row>
    <row r="98" spans="1:30" s="17" customFormat="1" outlineLevel="1" x14ac:dyDescent="0.25">
      <c r="A98" s="309" t="s">
        <v>85</v>
      </c>
      <c r="B98" s="198"/>
      <c r="C98" s="465"/>
      <c r="D98" s="463"/>
      <c r="E98" s="463"/>
      <c r="F98" s="467"/>
      <c r="G98" s="206"/>
      <c r="H98" s="420" t="s">
        <v>521</v>
      </c>
      <c r="I98" s="420" t="s">
        <v>521</v>
      </c>
      <c r="J98" s="420" t="s">
        <v>521</v>
      </c>
      <c r="K98" s="420" t="s">
        <v>521</v>
      </c>
      <c r="L98" s="420" t="s">
        <v>521</v>
      </c>
      <c r="M98" s="420" t="s">
        <v>521</v>
      </c>
      <c r="N98" s="420" t="s">
        <v>547</v>
      </c>
      <c r="O98" s="420" t="s">
        <v>547</v>
      </c>
      <c r="P98" s="198"/>
      <c r="Q98" s="377"/>
      <c r="R98" s="377"/>
      <c r="S98" s="377"/>
      <c r="T98" s="377"/>
      <c r="U98" s="377"/>
      <c r="V98" s="377"/>
      <c r="W98" s="377"/>
      <c r="X98" s="377"/>
      <c r="Y98" s="388"/>
      <c r="Z98" s="388"/>
      <c r="AA98" s="388"/>
      <c r="AB98" s="388"/>
      <c r="AC98" s="388"/>
      <c r="AD98" s="388"/>
    </row>
    <row r="99" spans="1:30" s="17" customFormat="1" outlineLevel="1" x14ac:dyDescent="0.25">
      <c r="A99" s="309" t="s">
        <v>86</v>
      </c>
      <c r="B99" s="198"/>
      <c r="C99" s="465"/>
      <c r="D99" s="463"/>
      <c r="E99" s="463"/>
      <c r="F99" s="467"/>
      <c r="G99" s="206"/>
      <c r="H99" s="420">
        <v>60</v>
      </c>
      <c r="I99" s="420">
        <v>60</v>
      </c>
      <c r="J99" s="420">
        <v>60</v>
      </c>
      <c r="K99" s="420">
        <v>60</v>
      </c>
      <c r="L99" s="420">
        <v>60</v>
      </c>
      <c r="M99" s="420">
        <v>60</v>
      </c>
      <c r="N99" s="420">
        <v>40</v>
      </c>
      <c r="O99" s="420">
        <v>40</v>
      </c>
      <c r="P99" s="198"/>
      <c r="Q99" s="377"/>
      <c r="R99" s="377"/>
      <c r="S99" s="377"/>
      <c r="T99" s="377"/>
      <c r="U99" s="377"/>
      <c r="V99" s="377"/>
      <c r="W99" s="377"/>
      <c r="X99" s="377"/>
      <c r="Y99" s="388"/>
      <c r="Z99" s="388"/>
      <c r="AA99" s="388"/>
      <c r="AB99" s="388"/>
      <c r="AC99" s="388"/>
      <c r="AD99" s="388"/>
    </row>
    <row r="100" spans="1:30" s="17" customFormat="1" outlineLevel="1" x14ac:dyDescent="0.25">
      <c r="A100" s="309" t="s">
        <v>197</v>
      </c>
      <c r="B100" s="198"/>
      <c r="C100" s="465"/>
      <c r="D100" s="463"/>
      <c r="E100" s="463"/>
      <c r="F100" s="467"/>
      <c r="G100" s="206"/>
      <c r="H100" s="420" t="s">
        <v>522</v>
      </c>
      <c r="I100" s="421" t="s">
        <v>526</v>
      </c>
      <c r="J100" s="420" t="s">
        <v>526</v>
      </c>
      <c r="K100" s="420" t="s">
        <v>526</v>
      </c>
      <c r="L100" s="420" t="s">
        <v>526</v>
      </c>
      <c r="M100" s="420" t="s">
        <v>526</v>
      </c>
      <c r="N100" s="420" t="s">
        <v>548</v>
      </c>
      <c r="O100" s="420" t="s">
        <v>548</v>
      </c>
      <c r="P100" s="198"/>
      <c r="Q100" s="377"/>
      <c r="R100" s="377"/>
      <c r="S100" s="377"/>
      <c r="T100" s="377"/>
      <c r="U100" s="377"/>
      <c r="V100" s="377"/>
      <c r="W100" s="377"/>
      <c r="X100" s="377"/>
      <c r="Y100" s="388"/>
      <c r="Z100" s="388"/>
      <c r="AA100" s="388"/>
      <c r="AB100" s="388"/>
      <c r="AC100" s="388"/>
      <c r="AD100" s="388"/>
    </row>
    <row r="101" spans="1:30" s="17" customFormat="1" outlineLevel="1" x14ac:dyDescent="0.25">
      <c r="A101" s="411" t="s">
        <v>524</v>
      </c>
      <c r="B101" s="198"/>
      <c r="C101" s="465"/>
      <c r="D101" s="463"/>
      <c r="E101" s="463"/>
      <c r="F101" s="467"/>
      <c r="G101" s="206"/>
      <c r="H101" s="420">
        <v>822.4</v>
      </c>
      <c r="I101" s="421">
        <v>1644.8</v>
      </c>
      <c r="J101" s="420">
        <v>1644.8</v>
      </c>
      <c r="K101" s="420">
        <v>1644.8</v>
      </c>
      <c r="L101" s="420">
        <v>1644.8</v>
      </c>
      <c r="M101" s="420">
        <v>1644.8</v>
      </c>
      <c r="N101" s="420">
        <v>712.4</v>
      </c>
      <c r="O101" s="420">
        <v>688.8</v>
      </c>
      <c r="P101" s="198"/>
      <c r="Q101" s="388"/>
      <c r="R101" s="388"/>
      <c r="S101" s="388"/>
      <c r="T101" s="388"/>
      <c r="U101" s="388"/>
      <c r="V101" s="388"/>
      <c r="W101" s="388"/>
      <c r="X101" s="388"/>
      <c r="Y101" s="388"/>
      <c r="Z101" s="388"/>
      <c r="AA101" s="388"/>
      <c r="AB101" s="388"/>
      <c r="AC101" s="388"/>
      <c r="AD101" s="388"/>
    </row>
    <row r="102" spans="1:30" s="17" customFormat="1" outlineLevel="1" x14ac:dyDescent="0.25">
      <c r="A102" s="411" t="s">
        <v>525</v>
      </c>
      <c r="B102" s="198"/>
      <c r="C102" s="465"/>
      <c r="D102" s="463"/>
      <c r="E102" s="463"/>
      <c r="F102" s="467"/>
      <c r="G102" s="206"/>
      <c r="H102" s="420">
        <v>20</v>
      </c>
      <c r="I102" s="421">
        <v>40</v>
      </c>
      <c r="J102" s="420">
        <v>40</v>
      </c>
      <c r="K102" s="420">
        <v>40</v>
      </c>
      <c r="L102" s="420">
        <v>40</v>
      </c>
      <c r="M102" s="420">
        <v>40</v>
      </c>
      <c r="N102" s="420">
        <v>15</v>
      </c>
      <c r="O102" s="420">
        <v>15</v>
      </c>
      <c r="P102" s="198"/>
      <c r="Q102" s="388"/>
      <c r="R102" s="388"/>
      <c r="S102" s="388"/>
      <c r="T102" s="388"/>
      <c r="U102" s="388"/>
      <c r="V102" s="388"/>
      <c r="W102" s="388"/>
      <c r="X102" s="388"/>
      <c r="Y102" s="388"/>
      <c r="Z102" s="388"/>
      <c r="AA102" s="388"/>
      <c r="AB102" s="388"/>
      <c r="AC102" s="388"/>
      <c r="AD102" s="388"/>
    </row>
    <row r="103" spans="1:30" s="17" customFormat="1" ht="18.75" customHeight="1" outlineLevel="1" x14ac:dyDescent="0.25">
      <c r="A103" s="411" t="s">
        <v>642</v>
      </c>
      <c r="B103" s="198"/>
      <c r="C103" s="465"/>
      <c r="D103" s="463"/>
      <c r="E103" s="463"/>
      <c r="F103" s="467"/>
      <c r="G103" s="206"/>
      <c r="H103" s="420" t="s">
        <v>523</v>
      </c>
      <c r="I103" s="421" t="s">
        <v>527</v>
      </c>
      <c r="J103" s="420" t="s">
        <v>527</v>
      </c>
      <c r="K103" s="420" t="s">
        <v>527</v>
      </c>
      <c r="L103" s="420" t="s">
        <v>527</v>
      </c>
      <c r="M103" s="420" t="s">
        <v>527</v>
      </c>
      <c r="N103" s="420" t="s">
        <v>549</v>
      </c>
      <c r="O103" s="420" t="s">
        <v>549</v>
      </c>
      <c r="P103" s="198"/>
      <c r="Q103" s="377"/>
      <c r="R103" s="377"/>
      <c r="S103" s="377"/>
      <c r="T103" s="377"/>
      <c r="U103" s="377"/>
      <c r="V103" s="377"/>
      <c r="W103" s="377"/>
      <c r="X103" s="377"/>
      <c r="Y103" s="388"/>
      <c r="Z103" s="388"/>
      <c r="AA103" s="388"/>
      <c r="AB103" s="388"/>
      <c r="AC103" s="388"/>
      <c r="AD103" s="388"/>
    </row>
    <row r="104" spans="1:30" s="17" customFormat="1" x14ac:dyDescent="0.25">
      <c r="A104" s="309"/>
      <c r="B104" s="198"/>
      <c r="C104" s="465"/>
      <c r="D104" s="463"/>
      <c r="E104" s="463"/>
      <c r="F104" s="467"/>
      <c r="G104" s="206"/>
      <c r="H104" s="420"/>
      <c r="I104" s="421"/>
      <c r="J104" s="420"/>
      <c r="K104" s="420"/>
      <c r="L104" s="420"/>
      <c r="M104" s="420"/>
      <c r="N104" s="420"/>
      <c r="O104" s="420"/>
      <c r="P104" s="198"/>
      <c r="Q104" s="388"/>
      <c r="R104" s="388"/>
      <c r="S104" s="388"/>
      <c r="T104" s="388"/>
      <c r="U104" s="388"/>
      <c r="V104" s="388"/>
      <c r="W104" s="388"/>
      <c r="X104" s="388"/>
      <c r="Y104" s="388"/>
      <c r="Z104" s="388"/>
      <c r="AA104" s="388"/>
      <c r="AB104" s="388"/>
      <c r="AC104" s="388"/>
      <c r="AD104" s="388"/>
    </row>
    <row r="105" spans="1:30" s="17" customFormat="1" x14ac:dyDescent="0.25">
      <c r="A105" s="28" t="s">
        <v>87</v>
      </c>
      <c r="B105" s="198"/>
      <c r="C105" s="465"/>
      <c r="D105" s="463"/>
      <c r="E105" s="463"/>
      <c r="F105" s="467"/>
      <c r="G105" s="206"/>
      <c r="H105" s="381"/>
      <c r="I105" s="381"/>
      <c r="J105" s="381"/>
      <c r="K105" s="381"/>
      <c r="L105" s="381"/>
      <c r="M105" s="392"/>
      <c r="N105" s="392"/>
      <c r="O105" s="381"/>
      <c r="P105" s="198"/>
      <c r="Q105" s="377"/>
      <c r="R105" s="377"/>
      <c r="S105" s="377"/>
      <c r="T105" s="377"/>
      <c r="U105" s="377"/>
      <c r="V105" s="377"/>
      <c r="W105" s="377"/>
      <c r="X105" s="377"/>
      <c r="Y105" s="388"/>
      <c r="Z105" s="388"/>
      <c r="AA105" s="388"/>
      <c r="AB105" s="388"/>
      <c r="AC105" s="388"/>
      <c r="AD105" s="388"/>
    </row>
    <row r="106" spans="1:30" s="17" customFormat="1" x14ac:dyDescent="0.25">
      <c r="A106" s="309" t="s">
        <v>88</v>
      </c>
      <c r="B106" s="198"/>
      <c r="C106" s="465"/>
      <c r="D106" s="463"/>
      <c r="E106" s="463"/>
      <c r="F106" s="467"/>
      <c r="G106" s="206"/>
      <c r="H106" s="381"/>
      <c r="I106" s="381"/>
      <c r="J106" s="381"/>
      <c r="K106" s="381"/>
      <c r="L106" s="381"/>
      <c r="M106" s="392"/>
      <c r="N106" s="392"/>
      <c r="O106" s="381"/>
      <c r="P106" s="198"/>
      <c r="Q106" s="377"/>
      <c r="R106" s="377"/>
      <c r="S106" s="377"/>
      <c r="T106" s="377"/>
      <c r="U106" s="377"/>
      <c r="V106" s="377"/>
      <c r="W106" s="377"/>
      <c r="X106" s="377"/>
      <c r="Y106" s="388"/>
      <c r="Z106" s="388"/>
      <c r="AA106" s="388"/>
      <c r="AB106" s="388"/>
      <c r="AC106" s="388"/>
      <c r="AD106" s="388"/>
    </row>
    <row r="107" spans="1:30" s="17" customFormat="1" x14ac:dyDescent="0.25">
      <c r="A107" s="407" t="s">
        <v>155</v>
      </c>
      <c r="B107" s="198"/>
      <c r="C107" s="465"/>
      <c r="D107" s="463"/>
      <c r="E107" s="463"/>
      <c r="F107" s="467"/>
      <c r="G107" s="206"/>
      <c r="H107" s="381"/>
      <c r="I107" s="381"/>
      <c r="J107" s="381"/>
      <c r="K107" s="381"/>
      <c r="L107" s="381"/>
      <c r="M107" s="392"/>
      <c r="N107" s="392"/>
      <c r="O107" s="381"/>
      <c r="P107" s="198"/>
      <c r="Q107" s="377"/>
      <c r="R107" s="377"/>
      <c r="S107" s="377"/>
      <c r="T107" s="377"/>
      <c r="U107" s="377"/>
      <c r="V107" s="377"/>
      <c r="W107" s="377"/>
      <c r="X107" s="377"/>
      <c r="Y107" s="388"/>
      <c r="Z107" s="388"/>
      <c r="AA107" s="388"/>
      <c r="AB107" s="388"/>
      <c r="AC107" s="388"/>
      <c r="AD107" s="388"/>
    </row>
    <row r="108" spans="1:30" s="17" customFormat="1" ht="19.5" customHeight="1" x14ac:dyDescent="0.25">
      <c r="A108" s="408" t="s">
        <v>504</v>
      </c>
      <c r="B108" s="198"/>
      <c r="C108" s="465"/>
      <c r="D108" s="463"/>
      <c r="E108" s="463"/>
      <c r="F108" s="467"/>
      <c r="G108" s="206"/>
      <c r="H108" s="392"/>
      <c r="I108" s="392"/>
      <c r="J108" s="392"/>
      <c r="K108" s="392"/>
      <c r="L108" s="392"/>
      <c r="M108" s="392"/>
      <c r="N108" s="392"/>
      <c r="O108" s="392"/>
      <c r="P108" s="198"/>
      <c r="Q108" s="388"/>
      <c r="R108" s="388"/>
      <c r="S108" s="388"/>
      <c r="T108" s="388"/>
      <c r="U108" s="388"/>
      <c r="V108" s="388"/>
      <c r="W108" s="388"/>
      <c r="X108" s="388"/>
      <c r="Y108" s="388"/>
      <c r="Z108" s="388"/>
      <c r="AA108" s="388"/>
      <c r="AB108" s="388"/>
      <c r="AC108" s="388"/>
      <c r="AD108" s="388"/>
    </row>
    <row r="109" spans="1:30" s="17" customFormat="1" ht="19.5" customHeight="1" outlineLevel="1" x14ac:dyDescent="0.2">
      <c r="A109" s="309" t="s">
        <v>505</v>
      </c>
      <c r="B109" s="198"/>
      <c r="C109" s="465"/>
      <c r="D109" s="463"/>
      <c r="E109" s="463"/>
      <c r="F109" s="467"/>
      <c r="G109" s="206"/>
      <c r="H109" s="413" t="s">
        <v>510</v>
      </c>
      <c r="I109" s="413" t="s">
        <v>510</v>
      </c>
      <c r="J109" s="413" t="s">
        <v>510</v>
      </c>
      <c r="K109" s="413" t="s">
        <v>510</v>
      </c>
      <c r="L109" s="413" t="s">
        <v>510</v>
      </c>
      <c r="M109" s="413" t="s">
        <v>510</v>
      </c>
      <c r="N109" s="412"/>
      <c r="O109" s="412"/>
      <c r="P109" s="198"/>
      <c r="Q109" s="388"/>
      <c r="R109" s="388"/>
      <c r="S109" s="388"/>
      <c r="T109" s="388"/>
      <c r="U109" s="388"/>
      <c r="V109" s="388"/>
      <c r="W109" s="388"/>
      <c r="X109" s="388"/>
      <c r="Y109" s="388"/>
      <c r="Z109" s="388"/>
      <c r="AA109" s="388"/>
      <c r="AB109" s="388"/>
      <c r="AC109" s="388"/>
      <c r="AD109" s="388"/>
    </row>
    <row r="110" spans="1:30" s="17" customFormat="1" outlineLevel="1" x14ac:dyDescent="0.2">
      <c r="A110" s="309" t="s">
        <v>506</v>
      </c>
      <c r="B110" s="198"/>
      <c r="C110" s="465"/>
      <c r="D110" s="463"/>
      <c r="E110" s="463"/>
      <c r="F110" s="467"/>
      <c r="G110" s="206"/>
      <c r="H110" s="413" t="s">
        <v>511</v>
      </c>
      <c r="I110" s="414" t="s">
        <v>512</v>
      </c>
      <c r="J110" s="413" t="s">
        <v>512</v>
      </c>
      <c r="K110" s="413" t="s">
        <v>512</v>
      </c>
      <c r="L110" s="413" t="s">
        <v>512</v>
      </c>
      <c r="M110" s="413" t="s">
        <v>512</v>
      </c>
      <c r="N110" s="412"/>
      <c r="O110" s="412"/>
      <c r="P110" s="198"/>
      <c r="Q110" s="388"/>
      <c r="R110" s="388"/>
      <c r="S110" s="388"/>
      <c r="T110" s="388"/>
      <c r="U110" s="388"/>
      <c r="V110" s="388"/>
      <c r="W110" s="388"/>
      <c r="X110" s="388"/>
      <c r="Y110" s="388"/>
      <c r="Z110" s="388"/>
      <c r="AA110" s="388"/>
      <c r="AB110" s="388"/>
      <c r="AC110" s="388"/>
      <c r="AD110" s="388"/>
    </row>
    <row r="111" spans="1:30" s="17" customFormat="1" outlineLevel="1" x14ac:dyDescent="0.2">
      <c r="A111" s="309" t="s">
        <v>507</v>
      </c>
      <c r="B111" s="198"/>
      <c r="C111" s="465"/>
      <c r="D111" s="463"/>
      <c r="E111" s="463"/>
      <c r="F111" s="467"/>
      <c r="G111" s="206"/>
      <c r="H111" s="413" t="s">
        <v>513</v>
      </c>
      <c r="I111" s="413" t="s">
        <v>513</v>
      </c>
      <c r="J111" s="413" t="s">
        <v>513</v>
      </c>
      <c r="K111" s="414" t="s">
        <v>529</v>
      </c>
      <c r="L111" s="413" t="s">
        <v>513</v>
      </c>
      <c r="M111" s="413" t="s">
        <v>513</v>
      </c>
      <c r="N111" s="412"/>
      <c r="O111" s="412"/>
      <c r="P111" s="198"/>
      <c r="Q111" s="388"/>
      <c r="R111" s="388"/>
      <c r="S111" s="388"/>
      <c r="T111" s="388"/>
      <c r="U111" s="388"/>
      <c r="V111" s="388"/>
      <c r="W111" s="388"/>
      <c r="X111" s="388"/>
      <c r="Y111" s="388"/>
      <c r="Z111" s="388"/>
      <c r="AA111" s="388"/>
      <c r="AB111" s="388"/>
      <c r="AC111" s="388"/>
      <c r="AD111" s="388"/>
    </row>
    <row r="112" spans="1:30" s="17" customFormat="1" outlineLevel="1" x14ac:dyDescent="0.2">
      <c r="A112" s="309" t="s">
        <v>518</v>
      </c>
      <c r="B112" s="198"/>
      <c r="C112" s="465"/>
      <c r="D112" s="463"/>
      <c r="E112" s="463"/>
      <c r="F112" s="467"/>
      <c r="G112" s="206"/>
      <c r="H112" s="413" t="s">
        <v>519</v>
      </c>
      <c r="I112" s="413" t="s">
        <v>519</v>
      </c>
      <c r="J112" s="413" t="s">
        <v>519</v>
      </c>
      <c r="K112" s="415" t="s">
        <v>530</v>
      </c>
      <c r="L112" s="413" t="s">
        <v>519</v>
      </c>
      <c r="M112" s="413" t="s">
        <v>519</v>
      </c>
      <c r="N112" s="412"/>
      <c r="O112" s="412"/>
      <c r="P112" s="198"/>
      <c r="Q112" s="388"/>
      <c r="R112" s="388"/>
      <c r="S112" s="388"/>
      <c r="T112" s="388"/>
      <c r="U112" s="388"/>
      <c r="V112" s="388"/>
      <c r="W112" s="388"/>
      <c r="X112" s="388"/>
      <c r="Y112" s="388"/>
      <c r="Z112" s="388"/>
      <c r="AA112" s="388"/>
      <c r="AB112" s="388"/>
      <c r="AC112" s="388"/>
      <c r="AD112" s="388"/>
    </row>
    <row r="113" spans="1:30" s="17" customFormat="1" outlineLevel="1" x14ac:dyDescent="0.2">
      <c r="A113" s="309" t="s">
        <v>508</v>
      </c>
      <c r="B113" s="198"/>
      <c r="C113" s="465"/>
      <c r="D113" s="463"/>
      <c r="E113" s="463"/>
      <c r="F113" s="467"/>
      <c r="G113" s="206"/>
      <c r="H113" s="413" t="s">
        <v>514</v>
      </c>
      <c r="I113" s="413" t="s">
        <v>514</v>
      </c>
      <c r="J113" s="414" t="s">
        <v>528</v>
      </c>
      <c r="K113" s="413" t="s">
        <v>514</v>
      </c>
      <c r="L113" s="413" t="s">
        <v>514</v>
      </c>
      <c r="M113" s="413" t="s">
        <v>514</v>
      </c>
      <c r="N113" s="412"/>
      <c r="O113" s="412"/>
      <c r="P113" s="198"/>
      <c r="Q113" s="388"/>
      <c r="R113" s="388"/>
      <c r="S113" s="388"/>
      <c r="T113" s="388"/>
      <c r="U113" s="388"/>
      <c r="V113" s="388"/>
      <c r="W113" s="388"/>
      <c r="X113" s="388"/>
      <c r="Y113" s="388"/>
      <c r="Z113" s="388"/>
      <c r="AA113" s="388"/>
      <c r="AB113" s="388"/>
      <c r="AC113" s="388"/>
      <c r="AD113" s="388"/>
    </row>
    <row r="114" spans="1:30" s="17" customFormat="1" outlineLevel="1" x14ac:dyDescent="0.2">
      <c r="A114" s="309" t="s">
        <v>515</v>
      </c>
      <c r="B114" s="198"/>
      <c r="C114" s="465"/>
      <c r="D114" s="463"/>
      <c r="E114" s="463"/>
      <c r="F114" s="467"/>
      <c r="G114" s="206"/>
      <c r="H114" s="416">
        <v>246515</v>
      </c>
      <c r="I114" s="414">
        <v>493031</v>
      </c>
      <c r="J114" s="413">
        <v>493031</v>
      </c>
      <c r="K114" s="413">
        <v>493031</v>
      </c>
      <c r="L114" s="413">
        <v>493031</v>
      </c>
      <c r="M114" s="414">
        <v>394425</v>
      </c>
      <c r="N114" s="412"/>
      <c r="O114" s="412"/>
      <c r="P114" s="198"/>
      <c r="Q114" s="388"/>
      <c r="R114" s="388"/>
      <c r="S114" s="388"/>
      <c r="T114" s="388"/>
      <c r="U114" s="388"/>
      <c r="V114" s="388"/>
      <c r="W114" s="388"/>
      <c r="X114" s="388"/>
      <c r="Y114" s="388"/>
      <c r="Z114" s="388"/>
      <c r="AA114" s="388"/>
      <c r="AB114" s="388"/>
      <c r="AC114" s="388"/>
      <c r="AD114" s="388"/>
    </row>
    <row r="115" spans="1:30" s="17" customFormat="1" outlineLevel="1" x14ac:dyDescent="0.2">
      <c r="A115" s="309" t="s">
        <v>516</v>
      </c>
      <c r="B115" s="198"/>
      <c r="C115" s="465"/>
      <c r="D115" s="463"/>
      <c r="E115" s="463"/>
      <c r="F115" s="467"/>
      <c r="G115" s="206"/>
      <c r="H115" s="413">
        <v>8</v>
      </c>
      <c r="I115" s="413">
        <v>8</v>
      </c>
      <c r="J115" s="413">
        <v>8</v>
      </c>
      <c r="K115" s="413">
        <v>8</v>
      </c>
      <c r="L115" s="413">
        <v>8</v>
      </c>
      <c r="M115" s="413">
        <v>8</v>
      </c>
      <c r="N115" s="412"/>
      <c r="O115" s="412"/>
      <c r="P115" s="198"/>
      <c r="Q115" s="388"/>
      <c r="R115" s="388"/>
      <c r="S115" s="388"/>
      <c r="T115" s="388"/>
      <c r="U115" s="388"/>
      <c r="V115" s="388"/>
      <c r="W115" s="388"/>
      <c r="X115" s="388"/>
      <c r="Y115" s="388"/>
      <c r="Z115" s="388"/>
      <c r="AA115" s="388"/>
      <c r="AB115" s="388"/>
      <c r="AC115" s="388"/>
      <c r="AD115" s="388"/>
    </row>
    <row r="116" spans="1:30" s="17" customFormat="1" outlineLevel="1" x14ac:dyDescent="0.2">
      <c r="A116" s="309" t="s">
        <v>509</v>
      </c>
      <c r="B116" s="198"/>
      <c r="C116" s="465"/>
      <c r="D116" s="463"/>
      <c r="E116" s="463"/>
      <c r="F116" s="467"/>
      <c r="G116" s="206"/>
      <c r="H116" s="413">
        <v>2</v>
      </c>
      <c r="I116" s="413">
        <v>2</v>
      </c>
      <c r="J116" s="415" t="s">
        <v>530</v>
      </c>
      <c r="K116" s="413">
        <v>2</v>
      </c>
      <c r="L116" s="413">
        <v>2</v>
      </c>
      <c r="M116" s="413">
        <v>2</v>
      </c>
      <c r="N116" s="412"/>
      <c r="O116" s="412"/>
      <c r="P116" s="198"/>
      <c r="Q116" s="388"/>
      <c r="R116" s="388"/>
      <c r="S116" s="388"/>
      <c r="T116" s="388"/>
      <c r="U116" s="388"/>
      <c r="V116" s="388"/>
      <c r="W116" s="388"/>
      <c r="X116" s="388"/>
      <c r="Y116" s="388"/>
      <c r="Z116" s="388"/>
      <c r="AA116" s="388"/>
      <c r="AB116" s="388"/>
      <c r="AC116" s="388"/>
      <c r="AD116" s="388"/>
    </row>
    <row r="117" spans="1:30" s="17" customFormat="1" outlineLevel="1" x14ac:dyDescent="0.2">
      <c r="A117" s="309" t="s">
        <v>517</v>
      </c>
      <c r="B117" s="198"/>
      <c r="C117" s="465"/>
      <c r="D117" s="463"/>
      <c r="E117" s="463"/>
      <c r="F117" s="467"/>
      <c r="G117" s="206"/>
      <c r="H117" s="417">
        <v>24</v>
      </c>
      <c r="I117" s="417">
        <v>24</v>
      </c>
      <c r="J117" s="417">
        <v>24</v>
      </c>
      <c r="K117" s="417">
        <v>24</v>
      </c>
      <c r="L117" s="418">
        <v>12</v>
      </c>
      <c r="M117" s="417">
        <v>24</v>
      </c>
      <c r="N117" s="237"/>
      <c r="O117" s="237"/>
      <c r="P117" s="198"/>
      <c r="Q117" s="388"/>
      <c r="R117" s="388"/>
      <c r="S117" s="388"/>
      <c r="T117" s="388"/>
      <c r="U117" s="388"/>
      <c r="V117" s="388"/>
      <c r="W117" s="388"/>
      <c r="X117" s="388"/>
      <c r="Y117" s="388"/>
      <c r="Z117" s="388"/>
      <c r="AA117" s="388"/>
      <c r="AB117" s="388"/>
      <c r="AC117" s="388"/>
      <c r="AD117" s="388"/>
    </row>
    <row r="118" spans="1:30" s="17" customFormat="1" outlineLevel="1" x14ac:dyDescent="0.2">
      <c r="A118" s="309"/>
      <c r="B118" s="198"/>
      <c r="C118" s="465"/>
      <c r="D118" s="463"/>
      <c r="E118" s="463"/>
      <c r="F118" s="467"/>
      <c r="G118" s="206"/>
      <c r="H118" s="417"/>
      <c r="I118" s="417"/>
      <c r="J118" s="417"/>
      <c r="K118" s="417"/>
      <c r="L118" s="417"/>
      <c r="M118" s="417"/>
      <c r="N118" s="237"/>
      <c r="O118" s="237"/>
      <c r="P118" s="198"/>
      <c r="Q118" s="388"/>
      <c r="R118" s="388"/>
      <c r="S118" s="388"/>
      <c r="T118" s="388"/>
      <c r="U118" s="388"/>
      <c r="V118" s="388"/>
      <c r="W118" s="388"/>
      <c r="X118" s="388"/>
      <c r="Y118" s="388"/>
      <c r="Z118" s="388"/>
      <c r="AA118" s="388"/>
      <c r="AB118" s="388"/>
      <c r="AC118" s="388"/>
      <c r="AD118" s="388"/>
    </row>
    <row r="119" spans="1:30" s="17" customFormat="1" outlineLevel="1" x14ac:dyDescent="0.2">
      <c r="A119" s="408" t="s">
        <v>511</v>
      </c>
      <c r="B119" s="198"/>
      <c r="C119" s="465"/>
      <c r="D119" s="463"/>
      <c r="E119" s="463"/>
      <c r="F119" s="467"/>
      <c r="G119" s="206"/>
      <c r="H119" s="413" t="s">
        <v>204</v>
      </c>
      <c r="I119" s="417"/>
      <c r="J119" s="417"/>
      <c r="K119" s="417"/>
      <c r="L119" s="417"/>
      <c r="M119" s="417"/>
      <c r="N119" s="237"/>
      <c r="O119" s="237"/>
      <c r="P119" s="198"/>
      <c r="Q119" s="388"/>
      <c r="R119" s="388"/>
      <c r="S119" s="388"/>
      <c r="T119" s="388"/>
      <c r="U119" s="388"/>
      <c r="V119" s="388"/>
      <c r="W119" s="388"/>
      <c r="X119" s="388"/>
      <c r="Y119" s="388"/>
      <c r="Z119" s="388"/>
      <c r="AA119" s="388"/>
      <c r="AB119" s="388"/>
      <c r="AC119" s="388"/>
      <c r="AD119" s="388"/>
    </row>
    <row r="120" spans="1:30" s="17" customFormat="1" ht="15.75" customHeight="1" outlineLevel="1" x14ac:dyDescent="0.25">
      <c r="A120" s="411" t="s">
        <v>532</v>
      </c>
      <c r="B120" s="198"/>
      <c r="C120" s="465"/>
      <c r="D120" s="463"/>
      <c r="E120" s="463"/>
      <c r="F120" s="467"/>
      <c r="G120" s="206"/>
      <c r="H120" s="419" t="s">
        <v>531</v>
      </c>
      <c r="I120" s="419" t="s">
        <v>530</v>
      </c>
      <c r="J120" s="419" t="s">
        <v>530</v>
      </c>
      <c r="K120" s="419" t="s">
        <v>530</v>
      </c>
      <c r="L120" s="419" t="s">
        <v>530</v>
      </c>
      <c r="M120" s="419" t="s">
        <v>530</v>
      </c>
      <c r="N120" s="392"/>
      <c r="O120" s="392"/>
      <c r="P120" s="198"/>
      <c r="Q120" s="388"/>
      <c r="R120" s="388"/>
      <c r="S120" s="388"/>
      <c r="T120" s="388"/>
      <c r="U120" s="388"/>
      <c r="V120" s="388"/>
      <c r="W120" s="388"/>
      <c r="X120" s="388"/>
      <c r="Y120" s="388"/>
      <c r="Z120" s="388"/>
      <c r="AA120" s="388"/>
      <c r="AB120" s="388"/>
      <c r="AC120" s="388"/>
      <c r="AD120" s="388"/>
    </row>
    <row r="121" spans="1:30" s="17" customFormat="1" ht="14.25" customHeight="1" x14ac:dyDescent="0.25">
      <c r="A121" s="309"/>
      <c r="B121" s="198"/>
      <c r="C121" s="465"/>
      <c r="D121" s="463"/>
      <c r="E121" s="463"/>
      <c r="F121" s="467"/>
      <c r="G121" s="206"/>
      <c r="H121" s="392"/>
      <c r="I121" s="392"/>
      <c r="J121" s="392"/>
      <c r="K121" s="392"/>
      <c r="L121" s="392"/>
      <c r="M121" s="392"/>
      <c r="N121" s="392"/>
      <c r="O121" s="392"/>
      <c r="P121" s="198"/>
      <c r="Q121" s="388"/>
      <c r="R121" s="388"/>
      <c r="S121" s="388"/>
      <c r="T121" s="388"/>
      <c r="U121" s="388"/>
      <c r="V121" s="388"/>
      <c r="W121" s="388"/>
      <c r="X121" s="388"/>
      <c r="Y121" s="388"/>
      <c r="Z121" s="388"/>
      <c r="AA121" s="388"/>
      <c r="AB121" s="388"/>
      <c r="AC121" s="388"/>
      <c r="AD121" s="388"/>
    </row>
    <row r="122" spans="1:30" s="17" customFormat="1" ht="15" customHeight="1" x14ac:dyDescent="0.25">
      <c r="A122" s="432" t="s">
        <v>89</v>
      </c>
      <c r="B122" s="198"/>
      <c r="C122" s="465"/>
      <c r="D122" s="463"/>
      <c r="E122" s="463"/>
      <c r="F122" s="467"/>
      <c r="G122" s="206"/>
      <c r="H122" s="381"/>
      <c r="I122" s="381"/>
      <c r="J122" s="381"/>
      <c r="K122" s="381"/>
      <c r="L122" s="381"/>
      <c r="M122" s="392"/>
      <c r="N122" s="392"/>
      <c r="O122" s="381"/>
      <c r="P122" s="198"/>
      <c r="Q122" s="377"/>
      <c r="R122" s="377"/>
      <c r="S122" s="377"/>
      <c r="T122" s="377"/>
      <c r="U122" s="377"/>
      <c r="V122" s="377"/>
      <c r="W122" s="377"/>
      <c r="X122" s="377"/>
      <c r="Y122" s="388"/>
      <c r="Z122" s="388"/>
      <c r="AA122" s="388"/>
      <c r="AB122" s="388"/>
      <c r="AC122" s="388"/>
      <c r="AD122" s="388"/>
    </row>
    <row r="123" spans="1:30" s="17" customFormat="1" outlineLevel="1" x14ac:dyDescent="0.2">
      <c r="A123" s="30" t="s">
        <v>90</v>
      </c>
      <c r="B123" s="198"/>
      <c r="C123" s="465"/>
      <c r="D123" s="463"/>
      <c r="E123" s="463"/>
      <c r="F123" s="467"/>
      <c r="G123" s="206"/>
      <c r="H123" s="381"/>
      <c r="I123" s="381"/>
      <c r="J123" s="381"/>
      <c r="K123" s="381"/>
      <c r="L123" s="381"/>
      <c r="M123" s="392"/>
      <c r="N123" s="392"/>
      <c r="O123" s="381"/>
      <c r="P123" s="198"/>
      <c r="Q123" s="428" t="s">
        <v>579</v>
      </c>
      <c r="R123" s="428" t="s">
        <v>579</v>
      </c>
      <c r="S123" s="428" t="s">
        <v>591</v>
      </c>
      <c r="T123" s="428" t="s">
        <v>591</v>
      </c>
      <c r="U123" s="428" t="s">
        <v>593</v>
      </c>
      <c r="V123" s="428" t="s">
        <v>593</v>
      </c>
      <c r="W123" s="428" t="s">
        <v>593</v>
      </c>
      <c r="X123" s="428" t="s">
        <v>593</v>
      </c>
      <c r="Y123" s="388"/>
      <c r="Z123" s="388"/>
      <c r="AA123" s="388"/>
      <c r="AB123" s="388"/>
      <c r="AC123" s="388"/>
      <c r="AD123" s="388"/>
    </row>
    <row r="124" spans="1:30" s="17" customFormat="1" outlineLevel="1" x14ac:dyDescent="0.25">
      <c r="A124" s="309" t="s">
        <v>92</v>
      </c>
      <c r="B124" s="198"/>
      <c r="C124" s="465"/>
      <c r="D124" s="463"/>
      <c r="E124" s="463"/>
      <c r="F124" s="467"/>
      <c r="G124" s="206"/>
      <c r="H124" s="381"/>
      <c r="I124" s="381"/>
      <c r="J124" s="381"/>
      <c r="K124" s="381"/>
      <c r="L124" s="381"/>
      <c r="M124" s="392"/>
      <c r="N124" s="392"/>
      <c r="O124" s="381"/>
      <c r="P124" s="198"/>
      <c r="Q124" s="428" t="s">
        <v>580</v>
      </c>
      <c r="R124" s="428" t="s">
        <v>580</v>
      </c>
      <c r="S124" s="428" t="s">
        <v>580</v>
      </c>
      <c r="T124" s="428" t="s">
        <v>580</v>
      </c>
      <c r="U124" s="428" t="s">
        <v>594</v>
      </c>
      <c r="V124" s="428" t="s">
        <v>594</v>
      </c>
      <c r="W124" s="428" t="s">
        <v>580</v>
      </c>
      <c r="X124" s="428" t="s">
        <v>580</v>
      </c>
      <c r="Y124" s="388"/>
      <c r="Z124" s="388"/>
      <c r="AA124" s="388"/>
      <c r="AB124" s="388"/>
      <c r="AC124" s="388"/>
      <c r="AD124" s="388"/>
    </row>
    <row r="125" spans="1:30" s="17" customFormat="1" outlineLevel="1" x14ac:dyDescent="0.25">
      <c r="A125" s="411" t="s">
        <v>586</v>
      </c>
      <c r="B125" s="198"/>
      <c r="C125" s="465"/>
      <c r="D125" s="463"/>
      <c r="E125" s="463"/>
      <c r="F125" s="467"/>
      <c r="G125" s="206"/>
      <c r="H125" s="392"/>
      <c r="I125" s="392"/>
      <c r="J125" s="392"/>
      <c r="K125" s="392"/>
      <c r="L125" s="392"/>
      <c r="M125" s="392"/>
      <c r="N125" s="392"/>
      <c r="O125" s="392"/>
      <c r="P125" s="198"/>
      <c r="Q125" s="428">
        <v>80</v>
      </c>
      <c r="R125" s="428">
        <v>80</v>
      </c>
      <c r="S125" s="428">
        <v>80</v>
      </c>
      <c r="T125" s="428">
        <v>80</v>
      </c>
      <c r="U125" s="428">
        <v>50</v>
      </c>
      <c r="V125" s="428">
        <v>1</v>
      </c>
      <c r="W125" s="428">
        <v>50</v>
      </c>
      <c r="X125" s="428">
        <v>1</v>
      </c>
      <c r="Y125" s="388"/>
      <c r="Z125" s="388"/>
      <c r="AA125" s="388"/>
      <c r="AB125" s="388"/>
      <c r="AC125" s="388"/>
      <c r="AD125" s="388"/>
    </row>
    <row r="126" spans="1:30" s="17" customFormat="1" outlineLevel="1" x14ac:dyDescent="0.25">
      <c r="A126" s="411" t="s">
        <v>596</v>
      </c>
      <c r="B126" s="198"/>
      <c r="C126" s="465"/>
      <c r="D126" s="463"/>
      <c r="E126" s="463"/>
      <c r="F126" s="467"/>
      <c r="G126" s="206"/>
      <c r="H126" s="392"/>
      <c r="I126" s="392"/>
      <c r="J126" s="392"/>
      <c r="K126" s="392"/>
      <c r="L126" s="392"/>
      <c r="M126" s="392"/>
      <c r="N126" s="392"/>
      <c r="O126" s="392"/>
      <c r="P126" s="198"/>
      <c r="Q126" s="428" t="s">
        <v>589</v>
      </c>
      <c r="R126" s="428" t="s">
        <v>589</v>
      </c>
      <c r="S126" s="428" t="s">
        <v>589</v>
      </c>
      <c r="T126" s="428" t="s">
        <v>589</v>
      </c>
      <c r="U126" s="428" t="s">
        <v>595</v>
      </c>
      <c r="V126" s="428" t="s">
        <v>597</v>
      </c>
      <c r="W126" s="428" t="s">
        <v>599</v>
      </c>
      <c r="X126" s="428" t="s">
        <v>599</v>
      </c>
      <c r="Y126" s="388"/>
      <c r="Z126" s="388"/>
      <c r="AA126" s="388"/>
      <c r="AB126" s="388"/>
      <c r="AC126" s="388"/>
      <c r="AD126" s="388"/>
    </row>
    <row r="127" spans="1:30" s="17" customFormat="1" outlineLevel="1" x14ac:dyDescent="0.25">
      <c r="A127" s="309" t="s">
        <v>94</v>
      </c>
      <c r="B127" s="198"/>
      <c r="C127" s="465"/>
      <c r="D127" s="463"/>
      <c r="E127" s="463"/>
      <c r="F127" s="467"/>
      <c r="G127" s="206"/>
      <c r="H127" s="381"/>
      <c r="I127" s="381"/>
      <c r="J127" s="381"/>
      <c r="K127" s="381"/>
      <c r="L127" s="381"/>
      <c r="M127" s="392"/>
      <c r="N127" s="392"/>
      <c r="O127" s="381"/>
      <c r="P127" s="198"/>
      <c r="Q127" s="428"/>
      <c r="R127" s="428"/>
      <c r="S127" s="428"/>
      <c r="T127" s="428"/>
      <c r="U127" s="428"/>
      <c r="V127" s="428"/>
      <c r="W127" s="428"/>
      <c r="X127" s="428"/>
      <c r="Y127" s="388"/>
      <c r="Z127" s="388"/>
      <c r="AA127" s="388"/>
      <c r="AB127" s="388"/>
      <c r="AC127" s="388"/>
      <c r="AD127" s="388"/>
    </row>
    <row r="128" spans="1:30" s="17" customFormat="1" outlineLevel="1" x14ac:dyDescent="0.25">
      <c r="A128" s="411" t="s">
        <v>582</v>
      </c>
      <c r="B128" s="198"/>
      <c r="C128" s="465"/>
      <c r="D128" s="463"/>
      <c r="E128" s="463"/>
      <c r="F128" s="467"/>
      <c r="G128" s="206"/>
      <c r="H128" s="392"/>
      <c r="I128" s="392"/>
      <c r="J128" s="392"/>
      <c r="K128" s="392"/>
      <c r="L128" s="392"/>
      <c r="M128" s="392"/>
      <c r="N128" s="392"/>
      <c r="O128" s="392"/>
      <c r="P128" s="198"/>
      <c r="Q128" s="428"/>
      <c r="R128" s="428"/>
      <c r="S128" s="428"/>
      <c r="T128" s="428"/>
      <c r="U128" s="428">
        <v>85</v>
      </c>
      <c r="V128" s="428"/>
      <c r="W128" s="428">
        <v>99</v>
      </c>
      <c r="X128" s="428">
        <v>99</v>
      </c>
      <c r="Y128" s="388"/>
      <c r="Z128" s="388"/>
      <c r="AA128" s="388"/>
      <c r="AB128" s="388"/>
      <c r="AC128" s="388"/>
      <c r="AD128" s="388"/>
    </row>
    <row r="129" spans="1:30" s="17" customFormat="1" outlineLevel="1" x14ac:dyDescent="0.25">
      <c r="A129" s="411" t="s">
        <v>581</v>
      </c>
      <c r="B129" s="198"/>
      <c r="C129" s="465"/>
      <c r="D129" s="463"/>
      <c r="E129" s="463"/>
      <c r="F129" s="467"/>
      <c r="G129" s="206"/>
      <c r="H129" s="392"/>
      <c r="I129" s="392"/>
      <c r="J129" s="392"/>
      <c r="K129" s="392"/>
      <c r="L129" s="392"/>
      <c r="M129" s="392"/>
      <c r="N129" s="392"/>
      <c r="O129" s="392"/>
      <c r="P129" s="198"/>
      <c r="Q129" s="428">
        <v>2.33</v>
      </c>
      <c r="R129" s="428">
        <v>3.26</v>
      </c>
      <c r="S129" s="428">
        <v>3.26</v>
      </c>
      <c r="T129" s="428">
        <v>3.26</v>
      </c>
      <c r="U129" s="428"/>
      <c r="V129" s="428"/>
      <c r="W129" s="428"/>
      <c r="X129" s="428"/>
      <c r="Y129" s="388"/>
      <c r="Z129" s="388"/>
      <c r="AA129" s="388"/>
      <c r="AB129" s="388"/>
      <c r="AC129" s="388"/>
      <c r="AD129" s="388"/>
    </row>
    <row r="130" spans="1:30" s="17" customFormat="1" outlineLevel="1" x14ac:dyDescent="0.25">
      <c r="A130" s="411" t="s">
        <v>583</v>
      </c>
      <c r="B130" s="198"/>
      <c r="C130" s="465"/>
      <c r="D130" s="463"/>
      <c r="E130" s="463"/>
      <c r="F130" s="467"/>
      <c r="G130" s="206"/>
      <c r="H130" s="392"/>
      <c r="I130" s="392"/>
      <c r="J130" s="392"/>
      <c r="K130" s="392"/>
      <c r="L130" s="392"/>
      <c r="M130" s="392"/>
      <c r="N130" s="392"/>
      <c r="O130" s="392"/>
      <c r="P130" s="198"/>
      <c r="Q130" s="428"/>
      <c r="R130" s="428"/>
      <c r="S130" s="428"/>
      <c r="T130" s="428"/>
      <c r="U130" s="428">
        <v>0.56000000000000005</v>
      </c>
      <c r="V130" s="428">
        <v>0.85</v>
      </c>
      <c r="W130" s="428">
        <v>0.92</v>
      </c>
      <c r="X130" s="428">
        <v>0.92</v>
      </c>
      <c r="Y130" s="388"/>
      <c r="Z130" s="388"/>
      <c r="AA130" s="388"/>
      <c r="AB130" s="388"/>
      <c r="AC130" s="388"/>
      <c r="AD130" s="388"/>
    </row>
    <row r="131" spans="1:30" s="17" customFormat="1" outlineLevel="1" x14ac:dyDescent="0.25">
      <c r="A131" s="411" t="s">
        <v>584</v>
      </c>
      <c r="B131" s="198"/>
      <c r="C131" s="465"/>
      <c r="D131" s="463"/>
      <c r="E131" s="463"/>
      <c r="F131" s="467"/>
      <c r="G131" s="206"/>
      <c r="H131" s="392"/>
      <c r="I131" s="392"/>
      <c r="J131" s="392"/>
      <c r="K131" s="392"/>
      <c r="L131" s="392"/>
      <c r="M131" s="392"/>
      <c r="N131" s="392"/>
      <c r="O131" s="392"/>
      <c r="P131" s="198"/>
      <c r="Q131" s="428"/>
      <c r="R131" s="428"/>
      <c r="S131" s="428"/>
      <c r="T131" s="428"/>
      <c r="U131" s="428">
        <v>80</v>
      </c>
      <c r="V131" s="428"/>
      <c r="W131" s="428">
        <v>60</v>
      </c>
      <c r="X131" s="428"/>
      <c r="Y131" s="388"/>
      <c r="Z131" s="388"/>
      <c r="AA131" s="388"/>
      <c r="AB131" s="388"/>
      <c r="AC131" s="388"/>
      <c r="AD131" s="388"/>
    </row>
    <row r="132" spans="1:30" s="17" customFormat="1" outlineLevel="1" x14ac:dyDescent="0.25">
      <c r="A132" s="411" t="s">
        <v>598</v>
      </c>
      <c r="B132" s="198"/>
      <c r="C132" s="465"/>
      <c r="D132" s="463"/>
      <c r="E132" s="463"/>
      <c r="F132" s="467"/>
      <c r="G132" s="206"/>
      <c r="H132" s="392"/>
      <c r="I132" s="392"/>
      <c r="J132" s="392"/>
      <c r="K132" s="392"/>
      <c r="L132" s="392"/>
      <c r="M132" s="392"/>
      <c r="N132" s="392"/>
      <c r="O132" s="392"/>
      <c r="P132" s="198"/>
      <c r="Q132" s="428"/>
      <c r="R132" s="428"/>
      <c r="S132" s="428"/>
      <c r="T132" s="428"/>
      <c r="U132" s="428"/>
      <c r="V132" s="428">
        <v>8</v>
      </c>
      <c r="W132" s="428"/>
      <c r="X132" s="428">
        <v>2</v>
      </c>
      <c r="Y132" s="388"/>
      <c r="Z132" s="388"/>
      <c r="AA132" s="388"/>
      <c r="AB132" s="388"/>
      <c r="AC132" s="388"/>
      <c r="AD132" s="388"/>
    </row>
    <row r="133" spans="1:30" s="17" customFormat="1" outlineLevel="1" x14ac:dyDescent="0.25">
      <c r="A133" s="411" t="s">
        <v>587</v>
      </c>
      <c r="B133" s="198"/>
      <c r="C133" s="465"/>
      <c r="D133" s="463"/>
      <c r="E133" s="463"/>
      <c r="F133" s="467"/>
      <c r="G133" s="206"/>
      <c r="H133" s="392"/>
      <c r="I133" s="392"/>
      <c r="J133" s="392"/>
      <c r="K133" s="392"/>
      <c r="L133" s="392"/>
      <c r="M133" s="392"/>
      <c r="N133" s="392"/>
      <c r="O133" s="392"/>
      <c r="P133" s="198"/>
      <c r="Q133" s="428" t="s">
        <v>590</v>
      </c>
      <c r="R133" s="428" t="s">
        <v>590</v>
      </c>
      <c r="S133" s="428" t="s">
        <v>590</v>
      </c>
      <c r="T133" s="428" t="s">
        <v>590</v>
      </c>
      <c r="U133" s="428"/>
      <c r="V133" s="428"/>
      <c r="W133" s="428"/>
      <c r="X133" s="428"/>
      <c r="Y133" s="388"/>
      <c r="Z133" s="388"/>
      <c r="AA133" s="388"/>
      <c r="AB133" s="388"/>
      <c r="AC133" s="388"/>
      <c r="AD133" s="388"/>
    </row>
    <row r="134" spans="1:30" s="17" customFormat="1" outlineLevel="1" x14ac:dyDescent="0.25">
      <c r="A134" s="411" t="s">
        <v>588</v>
      </c>
      <c r="B134" s="198"/>
      <c r="C134" s="465"/>
      <c r="D134" s="463"/>
      <c r="E134" s="463"/>
      <c r="F134" s="467"/>
      <c r="G134" s="206"/>
      <c r="H134" s="381"/>
      <c r="I134" s="381"/>
      <c r="J134" s="381"/>
      <c r="K134" s="381"/>
      <c r="L134" s="381"/>
      <c r="M134" s="392"/>
      <c r="N134" s="392"/>
      <c r="O134" s="381"/>
      <c r="P134" s="198"/>
      <c r="Q134" s="428"/>
      <c r="R134" s="377"/>
      <c r="S134" s="428" t="s">
        <v>590</v>
      </c>
      <c r="T134" s="428" t="s">
        <v>592</v>
      </c>
      <c r="U134" s="428"/>
      <c r="V134" s="428"/>
      <c r="W134" s="428"/>
      <c r="X134" s="428"/>
      <c r="Y134" s="388"/>
      <c r="Z134" s="388"/>
      <c r="AA134" s="388"/>
      <c r="AB134" s="388"/>
      <c r="AC134" s="388"/>
      <c r="AD134" s="388"/>
    </row>
    <row r="135" spans="1:30" s="17" customFormat="1" outlineLevel="1" x14ac:dyDescent="0.25">
      <c r="A135" s="309" t="s">
        <v>585</v>
      </c>
      <c r="B135" s="198"/>
      <c r="C135" s="465"/>
      <c r="D135" s="463"/>
      <c r="E135" s="463"/>
      <c r="F135" s="467"/>
      <c r="G135" s="206"/>
      <c r="H135" s="381"/>
      <c r="I135" s="381"/>
      <c r="J135" s="381"/>
      <c r="K135" s="381"/>
      <c r="L135" s="381"/>
      <c r="M135" s="392"/>
      <c r="N135" s="392"/>
      <c r="O135" s="381"/>
      <c r="P135" s="198"/>
      <c r="Q135" s="428"/>
      <c r="R135" s="377"/>
      <c r="S135" s="377"/>
      <c r="T135" s="377"/>
      <c r="U135" s="377"/>
      <c r="V135" s="377"/>
      <c r="W135" s="377"/>
      <c r="X135" s="377"/>
      <c r="Y135" s="388"/>
      <c r="Z135" s="388"/>
      <c r="AA135" s="388"/>
      <c r="AB135" s="388"/>
      <c r="AC135" s="388"/>
      <c r="AD135" s="388"/>
    </row>
    <row r="136" spans="1:30" s="17" customFormat="1" x14ac:dyDescent="0.25">
      <c r="A136" s="18" t="s">
        <v>96</v>
      </c>
      <c r="B136" s="198"/>
      <c r="C136" s="465"/>
      <c r="D136" s="463"/>
      <c r="E136" s="463"/>
      <c r="F136" s="467"/>
      <c r="G136" s="206"/>
      <c r="H136" s="381"/>
      <c r="I136" s="381"/>
      <c r="J136" s="381"/>
      <c r="K136" s="381"/>
      <c r="L136" s="381"/>
      <c r="M136" s="392"/>
      <c r="N136" s="392"/>
      <c r="O136" s="381"/>
      <c r="P136" s="198"/>
      <c r="Q136" s="377"/>
      <c r="R136" s="377"/>
      <c r="S136" s="377"/>
      <c r="T136" s="377"/>
      <c r="U136" s="377"/>
      <c r="V136" s="377"/>
      <c r="W136" s="377"/>
      <c r="X136" s="377"/>
      <c r="Y136" s="388"/>
      <c r="Z136" s="388"/>
      <c r="AA136" s="388"/>
      <c r="AB136" s="388"/>
      <c r="AC136" s="388"/>
      <c r="AD136" s="388"/>
    </row>
    <row r="137" spans="1:30" s="17" customFormat="1" ht="27.75" customHeight="1" x14ac:dyDescent="0.25">
      <c r="A137" s="37" t="s">
        <v>135</v>
      </c>
      <c r="B137" s="198"/>
      <c r="C137" s="465"/>
      <c r="D137" s="463"/>
      <c r="E137" s="463"/>
      <c r="F137" s="467"/>
      <c r="G137" s="206"/>
      <c r="H137" s="381"/>
      <c r="I137" s="381"/>
      <c r="J137" s="381"/>
      <c r="K137" s="381"/>
      <c r="L137" s="381"/>
      <c r="M137" s="392"/>
      <c r="N137" s="392"/>
      <c r="O137" s="381"/>
      <c r="P137" s="198"/>
      <c r="Q137" s="377"/>
      <c r="R137" s="377"/>
      <c r="S137" s="377"/>
      <c r="T137" s="377"/>
      <c r="U137" s="377"/>
      <c r="V137" s="377"/>
      <c r="W137" s="377"/>
      <c r="X137" s="377"/>
      <c r="Y137" s="388"/>
      <c r="Z137" s="388"/>
      <c r="AA137" s="388"/>
      <c r="AB137" s="388"/>
      <c r="AC137" s="388"/>
      <c r="AD137" s="388"/>
    </row>
    <row r="138" spans="1:30" s="17" customFormat="1" ht="38.25" hidden="1" customHeight="1" x14ac:dyDescent="0.25">
      <c r="A138" s="37" t="s">
        <v>97</v>
      </c>
      <c r="B138" s="198"/>
      <c r="C138" s="465"/>
      <c r="D138" s="463"/>
      <c r="E138" s="463"/>
      <c r="F138" s="467"/>
      <c r="G138" s="206"/>
      <c r="H138" s="382"/>
      <c r="I138" s="382"/>
      <c r="J138" s="382"/>
      <c r="K138" s="382"/>
      <c r="L138" s="382"/>
      <c r="M138" s="382"/>
      <c r="N138" s="382"/>
      <c r="O138" s="382"/>
      <c r="P138" s="198"/>
      <c r="Q138" s="377"/>
      <c r="R138" s="377"/>
      <c r="S138" s="377"/>
      <c r="T138" s="377"/>
      <c r="U138" s="377"/>
      <c r="V138" s="377"/>
      <c r="W138" s="377"/>
      <c r="X138" s="377"/>
      <c r="Y138" s="388"/>
      <c r="Z138" s="388"/>
      <c r="AA138" s="388"/>
      <c r="AB138" s="388"/>
      <c r="AC138" s="388"/>
      <c r="AD138" s="388"/>
    </row>
    <row r="139" spans="1:30" s="17" customFormat="1" x14ac:dyDescent="0.25">
      <c r="A139" s="309" t="s">
        <v>98</v>
      </c>
      <c r="B139" s="198"/>
      <c r="C139" s="465"/>
      <c r="D139" s="463"/>
      <c r="E139" s="463"/>
      <c r="F139" s="467"/>
      <c r="G139" s="206"/>
      <c r="H139" s="75"/>
      <c r="I139" s="75"/>
      <c r="J139" s="75"/>
      <c r="K139" s="75"/>
      <c r="L139" s="75"/>
      <c r="M139" s="75"/>
      <c r="N139" s="75"/>
      <c r="O139" s="75"/>
      <c r="P139" s="198"/>
      <c r="Q139" s="377"/>
      <c r="R139" s="377"/>
      <c r="S139" s="377"/>
      <c r="T139" s="377"/>
      <c r="U139" s="377"/>
      <c r="V139" s="377"/>
      <c r="W139" s="377"/>
      <c r="X139" s="377"/>
      <c r="Y139" s="388"/>
      <c r="Z139" s="388"/>
      <c r="AA139" s="388"/>
      <c r="AB139" s="388"/>
      <c r="AC139" s="388"/>
      <c r="AD139" s="388"/>
    </row>
    <row r="140" spans="1:30" s="17" customFormat="1" x14ac:dyDescent="0.25">
      <c r="A140" s="42" t="s">
        <v>99</v>
      </c>
      <c r="B140" s="198"/>
      <c r="C140" s="465"/>
      <c r="D140" s="463"/>
      <c r="E140" s="463"/>
      <c r="F140" s="467"/>
      <c r="G140" s="206"/>
      <c r="H140" s="372"/>
      <c r="I140" s="372"/>
      <c r="J140" s="372"/>
      <c r="K140" s="372"/>
      <c r="L140" s="372"/>
      <c r="M140" s="383"/>
      <c r="N140" s="383"/>
      <c r="O140" s="372"/>
      <c r="P140" s="198"/>
      <c r="Q140" s="377"/>
      <c r="R140" s="377"/>
      <c r="S140" s="377"/>
      <c r="T140" s="377"/>
      <c r="U140" s="377"/>
      <c r="V140" s="377"/>
      <c r="W140" s="377"/>
      <c r="X140" s="377"/>
      <c r="Y140" s="388"/>
      <c r="Z140" s="388"/>
      <c r="AA140" s="388"/>
      <c r="AB140" s="388"/>
      <c r="AC140" s="388"/>
      <c r="AD140" s="388"/>
    </row>
    <row r="141" spans="1:30" s="17" customFormat="1" ht="25.5" customHeight="1" x14ac:dyDescent="0.25">
      <c r="A141" s="20" t="s">
        <v>136</v>
      </c>
      <c r="B141" s="198"/>
      <c r="C141" s="465"/>
      <c r="D141" s="463"/>
      <c r="E141" s="463"/>
      <c r="F141" s="467"/>
      <c r="G141" s="206"/>
      <c r="H141" s="372"/>
      <c r="I141" s="372"/>
      <c r="J141" s="372"/>
      <c r="K141" s="372"/>
      <c r="L141" s="372"/>
      <c r="M141" s="383"/>
      <c r="N141" s="383"/>
      <c r="O141" s="372"/>
      <c r="P141" s="198"/>
      <c r="Q141" s="377"/>
      <c r="R141" s="377"/>
      <c r="S141" s="377"/>
      <c r="T141" s="377"/>
      <c r="U141" s="377"/>
      <c r="V141" s="377"/>
      <c r="W141" s="377"/>
      <c r="X141" s="377"/>
      <c r="Y141" s="388"/>
      <c r="Z141" s="388"/>
      <c r="AA141" s="388"/>
      <c r="AB141" s="388"/>
      <c r="AC141" s="388"/>
      <c r="AD141" s="388"/>
    </row>
    <row r="142" spans="1:30" s="17" customFormat="1" ht="15" hidden="1" customHeight="1" x14ac:dyDescent="0.25">
      <c r="A142" s="21" t="s">
        <v>97</v>
      </c>
      <c r="B142" s="198"/>
      <c r="C142" s="465"/>
      <c r="D142" s="463"/>
      <c r="E142" s="463"/>
      <c r="F142" s="467"/>
      <c r="G142" s="206"/>
      <c r="H142" s="372"/>
      <c r="I142" s="372"/>
      <c r="J142" s="372"/>
      <c r="K142" s="372"/>
      <c r="L142" s="372"/>
      <c r="M142" s="383"/>
      <c r="N142" s="383"/>
      <c r="O142" s="372"/>
      <c r="P142" s="198"/>
      <c r="Q142" s="377"/>
      <c r="R142" s="377"/>
      <c r="S142" s="377"/>
      <c r="T142" s="377"/>
      <c r="U142" s="377"/>
      <c r="V142" s="377"/>
      <c r="W142" s="377"/>
      <c r="X142" s="377"/>
      <c r="Y142" s="388"/>
      <c r="Z142" s="388"/>
      <c r="AA142" s="388"/>
      <c r="AB142" s="388"/>
      <c r="AC142" s="388"/>
      <c r="AD142" s="388"/>
    </row>
    <row r="143" spans="1:30" s="17" customFormat="1" x14ac:dyDescent="0.25">
      <c r="A143" s="43" t="s">
        <v>100</v>
      </c>
      <c r="B143" s="198"/>
      <c r="C143" s="465"/>
      <c r="D143" s="463"/>
      <c r="E143" s="463"/>
      <c r="F143" s="467"/>
      <c r="G143" s="206"/>
      <c r="H143" s="372"/>
      <c r="I143" s="372"/>
      <c r="J143" s="372"/>
      <c r="K143" s="372"/>
      <c r="L143" s="372"/>
      <c r="M143" s="383"/>
      <c r="N143" s="383"/>
      <c r="O143" s="372"/>
      <c r="P143" s="198"/>
      <c r="Q143" s="377"/>
      <c r="R143" s="377"/>
      <c r="S143" s="377"/>
      <c r="T143" s="377"/>
      <c r="U143" s="377"/>
      <c r="V143" s="377"/>
      <c r="W143" s="377"/>
      <c r="X143" s="377"/>
      <c r="Y143" s="388"/>
      <c r="Z143" s="388"/>
      <c r="AA143" s="388"/>
      <c r="AB143" s="388"/>
      <c r="AC143" s="388"/>
      <c r="AD143" s="388"/>
    </row>
    <row r="144" spans="1:30" s="17" customFormat="1" ht="15.75" thickBot="1" x14ac:dyDescent="0.3">
      <c r="A144" s="20" t="s">
        <v>101</v>
      </c>
      <c r="B144" s="200"/>
      <c r="C144" s="466"/>
      <c r="D144" s="464"/>
      <c r="E144" s="464"/>
      <c r="F144" s="468"/>
      <c r="G144" s="207"/>
      <c r="H144" s="373"/>
      <c r="I144" s="373"/>
      <c r="J144" s="373"/>
      <c r="K144" s="373"/>
      <c r="L144" s="373"/>
      <c r="M144" s="384"/>
      <c r="N144" s="384"/>
      <c r="O144" s="373"/>
      <c r="P144" s="200"/>
      <c r="Q144" s="378"/>
      <c r="R144" s="378"/>
      <c r="S144" s="378"/>
      <c r="T144" s="378"/>
      <c r="U144" s="378"/>
      <c r="V144" s="378"/>
      <c r="W144" s="378"/>
      <c r="X144" s="378"/>
      <c r="Y144" s="389"/>
      <c r="Z144" s="389"/>
      <c r="AA144" s="389"/>
      <c r="AB144" s="389"/>
      <c r="AC144" s="389"/>
      <c r="AD144" s="389"/>
    </row>
    <row r="145" spans="1:30" s="242" customFormat="1" ht="15" hidden="1" customHeight="1" x14ac:dyDescent="0.2">
      <c r="A145" s="21" t="s">
        <v>97</v>
      </c>
      <c r="B145" s="326"/>
      <c r="C145" s="324"/>
      <c r="D145" s="324"/>
      <c r="E145" s="324"/>
      <c r="F145" s="324"/>
      <c r="G145" s="327"/>
      <c r="H145" s="325"/>
      <c r="I145" s="325"/>
      <c r="J145" s="325"/>
      <c r="K145" s="325"/>
      <c r="L145" s="325"/>
      <c r="M145" s="325"/>
      <c r="N145" s="325"/>
      <c r="O145" s="325"/>
      <c r="P145" s="326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  <c r="AA145" s="324"/>
      <c r="AB145" s="324"/>
      <c r="AC145" s="324"/>
      <c r="AD145" s="324"/>
    </row>
    <row r="146" spans="1:30" x14ac:dyDescent="0.25">
      <c r="A146" s="18"/>
      <c r="B146" s="51" t="s">
        <v>647</v>
      </c>
      <c r="C146" s="307" t="s">
        <v>492</v>
      </c>
      <c r="D146" s="307" t="s">
        <v>493</v>
      </c>
      <c r="E146" s="307" t="s">
        <v>494</v>
      </c>
      <c r="F146" s="307" t="s">
        <v>495</v>
      </c>
      <c r="G146" s="3" t="s">
        <v>293</v>
      </c>
      <c r="H146" s="307" t="s">
        <v>656</v>
      </c>
      <c r="I146" s="307" t="s">
        <v>657</v>
      </c>
      <c r="J146" s="307" t="s">
        <v>658</v>
      </c>
      <c r="K146" s="307" t="s">
        <v>659</v>
      </c>
      <c r="L146" s="307" t="s">
        <v>660</v>
      </c>
      <c r="M146" s="307" t="s">
        <v>661</v>
      </c>
      <c r="N146" s="307" t="s">
        <v>662</v>
      </c>
      <c r="O146" s="307" t="s">
        <v>663</v>
      </c>
      <c r="P146" s="51" t="s">
        <v>668</v>
      </c>
      <c r="Q146" s="307" t="s">
        <v>557</v>
      </c>
      <c r="R146" s="307" t="s">
        <v>558</v>
      </c>
      <c r="S146" s="307" t="s">
        <v>559</v>
      </c>
      <c r="T146" s="307" t="s">
        <v>643</v>
      </c>
      <c r="U146" s="307" t="s">
        <v>485</v>
      </c>
      <c r="V146" s="307" t="s">
        <v>486</v>
      </c>
      <c r="W146" s="307" t="s">
        <v>560</v>
      </c>
      <c r="X146" s="307" t="s">
        <v>487</v>
      </c>
      <c r="Y146" s="307" t="s">
        <v>561</v>
      </c>
      <c r="Z146" s="307" t="s">
        <v>562</v>
      </c>
      <c r="AA146" s="307" t="s">
        <v>563</v>
      </c>
      <c r="AB146" s="307" t="s">
        <v>564</v>
      </c>
      <c r="AC146" s="307" t="s">
        <v>565</v>
      </c>
      <c r="AD146" s="307" t="s">
        <v>566</v>
      </c>
    </row>
    <row r="147" spans="1:30" x14ac:dyDescent="0.25">
      <c r="A147" s="45"/>
      <c r="B147" s="269" t="str">
        <f>"000"</f>
        <v>000</v>
      </c>
      <c r="C147" s="395" t="s">
        <v>194</v>
      </c>
      <c r="D147" s="395" t="s">
        <v>194</v>
      </c>
      <c r="E147" s="395" t="s">
        <v>194</v>
      </c>
      <c r="F147" s="395" t="s">
        <v>194</v>
      </c>
      <c r="G147" s="151" t="str">
        <f>"000"</f>
        <v>000</v>
      </c>
      <c r="H147" s="151" t="str">
        <f t="shared" ref="H147:O147" si="8">"06"</f>
        <v>06</v>
      </c>
      <c r="I147" s="151" t="str">
        <f t="shared" si="8"/>
        <v>06</v>
      </c>
      <c r="J147" s="151" t="str">
        <f t="shared" si="8"/>
        <v>06</v>
      </c>
      <c r="K147" s="151" t="str">
        <f t="shared" si="8"/>
        <v>06</v>
      </c>
      <c r="L147" s="151" t="str">
        <f t="shared" si="8"/>
        <v>06</v>
      </c>
      <c r="M147" s="151" t="str">
        <f t="shared" si="8"/>
        <v>06</v>
      </c>
      <c r="N147" s="151" t="str">
        <f t="shared" si="8"/>
        <v>06</v>
      </c>
      <c r="O147" s="151" t="str">
        <f t="shared" si="8"/>
        <v>06</v>
      </c>
      <c r="P147" s="269" t="str">
        <f>"000"</f>
        <v>000</v>
      </c>
      <c r="Q147" s="308" t="str">
        <f t="shared" ref="Q147:AD147" si="9">+"15"</f>
        <v>15</v>
      </c>
      <c r="R147" s="308" t="str">
        <f t="shared" si="9"/>
        <v>15</v>
      </c>
      <c r="S147" s="308" t="str">
        <f t="shared" si="9"/>
        <v>15</v>
      </c>
      <c r="T147" s="308" t="str">
        <f t="shared" si="9"/>
        <v>15</v>
      </c>
      <c r="U147" s="308" t="str">
        <f t="shared" si="9"/>
        <v>15</v>
      </c>
      <c r="V147" s="308" t="str">
        <f t="shared" si="9"/>
        <v>15</v>
      </c>
      <c r="W147" s="308" t="str">
        <f t="shared" si="9"/>
        <v>15</v>
      </c>
      <c r="X147" s="308" t="str">
        <f t="shared" si="9"/>
        <v>15</v>
      </c>
      <c r="Y147" s="308" t="str">
        <f t="shared" si="9"/>
        <v>15</v>
      </c>
      <c r="Z147" s="308" t="str">
        <f t="shared" si="9"/>
        <v>15</v>
      </c>
      <c r="AA147" s="308" t="str">
        <f t="shared" si="9"/>
        <v>15</v>
      </c>
      <c r="AB147" s="308" t="str">
        <f t="shared" si="9"/>
        <v>15</v>
      </c>
      <c r="AC147" s="308" t="str">
        <f t="shared" si="9"/>
        <v>15</v>
      </c>
      <c r="AD147" s="308" t="str">
        <f t="shared" si="9"/>
        <v>15</v>
      </c>
    </row>
    <row r="148" spans="1:30" x14ac:dyDescent="0.25">
      <c r="A148" s="45"/>
      <c r="C148" s="308" t="str">
        <f>"-Baseline"</f>
        <v>-Baseline</v>
      </c>
      <c r="D148" s="308" t="str">
        <f t="shared" ref="C148:AD148" si="10">"-Baseline"</f>
        <v>-Baseline</v>
      </c>
      <c r="E148" s="308" t="str">
        <f t="shared" si="10"/>
        <v>-Baseline</v>
      </c>
      <c r="F148" s="308" t="str">
        <f t="shared" si="10"/>
        <v>-Baseline</v>
      </c>
      <c r="G148" s="469"/>
      <c r="H148" s="308" t="str">
        <f>"-Baserun"</f>
        <v>-Baserun</v>
      </c>
      <c r="I148" s="308" t="str">
        <f>"-Baserun"</f>
        <v>-Baserun</v>
      </c>
      <c r="J148" s="308" t="str">
        <f>"-Baserun"</f>
        <v>-Baserun</v>
      </c>
      <c r="K148" s="308" t="str">
        <f>"-Baserun"</f>
        <v>-Baserun</v>
      </c>
      <c r="L148" s="308" t="str">
        <f>"-Baserun"</f>
        <v>-Baserun</v>
      </c>
      <c r="M148" s="308" t="str">
        <f>"-Baserun"</f>
        <v>-Baserun</v>
      </c>
      <c r="N148" s="308" t="str">
        <f>"-Baserun"</f>
        <v>-Baserun</v>
      </c>
      <c r="O148" s="308" t="str">
        <f>"-Baserun"</f>
        <v>-Baserun</v>
      </c>
      <c r="Q148" s="308" t="str">
        <f t="shared" si="10"/>
        <v>-Baseline</v>
      </c>
      <c r="R148" s="308" t="str">
        <f t="shared" si="10"/>
        <v>-Baseline</v>
      </c>
      <c r="S148" s="308" t="str">
        <f t="shared" si="10"/>
        <v>-Baseline</v>
      </c>
      <c r="T148" s="308" t="str">
        <f t="shared" si="10"/>
        <v>-Baseline</v>
      </c>
      <c r="U148" s="308" t="str">
        <f t="shared" si="10"/>
        <v>-Baseline</v>
      </c>
      <c r="V148" s="308" t="str">
        <f t="shared" si="10"/>
        <v>-Baseline</v>
      </c>
      <c r="W148" s="308" t="str">
        <f t="shared" si="10"/>
        <v>-Baseline</v>
      </c>
      <c r="X148" s="308" t="str">
        <f t="shared" si="10"/>
        <v>-Baseline</v>
      </c>
      <c r="Y148" s="308" t="str">
        <f t="shared" si="10"/>
        <v>-Baseline</v>
      </c>
      <c r="Z148" s="308" t="str">
        <f t="shared" si="10"/>
        <v>-Baseline</v>
      </c>
      <c r="AA148" s="308" t="str">
        <f t="shared" si="10"/>
        <v>-Baseline</v>
      </c>
      <c r="AB148" s="308" t="str">
        <f t="shared" si="10"/>
        <v>-Baseline</v>
      </c>
      <c r="AC148" s="308" t="str">
        <f t="shared" si="10"/>
        <v>-Baseline</v>
      </c>
      <c r="AD148" s="308" t="str">
        <f t="shared" si="10"/>
        <v>-Baseline</v>
      </c>
    </row>
    <row r="149" spans="1:30" x14ac:dyDescent="0.25">
      <c r="A149" s="46"/>
    </row>
    <row r="150" spans="1:30" x14ac:dyDescent="0.25">
      <c r="A150" s="45"/>
    </row>
    <row r="151" spans="1:30" x14ac:dyDescent="0.25">
      <c r="A151" s="46"/>
    </row>
    <row r="152" spans="1:30" x14ac:dyDescent="0.25">
      <c r="A152" s="46"/>
    </row>
  </sheetData>
  <sheetProtection password="E946" sheet="1" objects="1" scenarios="1"/>
  <mergeCells count="5">
    <mergeCell ref="D53:D144"/>
    <mergeCell ref="E53:E144"/>
    <mergeCell ref="A15:A16"/>
    <mergeCell ref="C53:C144"/>
    <mergeCell ref="F53:F14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51"/>
  <sheetViews>
    <sheetView tabSelected="1" zoomScale="70" zoomScaleNormal="70" workbookViewId="0">
      <pane xSplit="4" ySplit="7" topLeftCell="E8" activePane="bottomRight" state="frozen"/>
      <selection activeCell="C104" sqref="C104"/>
      <selection pane="topRight" activeCell="C104" sqref="C104"/>
      <selection pane="bottomLeft" activeCell="C104" sqref="C104"/>
      <selection pane="bottomRight" activeCell="H17" sqref="H17"/>
    </sheetView>
  </sheetViews>
  <sheetFormatPr defaultRowHeight="15" outlineLevelRow="1" x14ac:dyDescent="0.25"/>
  <cols>
    <col min="1" max="1" width="37.42578125" style="323" customWidth="1"/>
    <col min="2" max="2" width="10.85546875" style="342" hidden="1" customWidth="1"/>
    <col min="3" max="3" width="35.7109375" style="323" customWidth="1"/>
    <col min="4" max="4" width="9.140625" style="180"/>
    <col min="5" max="5" width="37.85546875" style="341" customWidth="1"/>
    <col min="6" max="6" width="43.28515625" style="287" customWidth="1"/>
    <col min="7" max="8" width="45.42578125" style="287" customWidth="1"/>
    <col min="9" max="9" width="40" style="287" customWidth="1"/>
    <col min="10" max="10" width="54.42578125" style="287" customWidth="1"/>
    <col min="11" max="11" width="53" style="287" customWidth="1"/>
    <col min="12" max="16384" width="9.140625" style="323"/>
  </cols>
  <sheetData>
    <row r="1" spans="1:11" ht="32.25" customHeight="1" x14ac:dyDescent="0.25">
      <c r="A1" s="371" t="s">
        <v>201</v>
      </c>
      <c r="B1" s="368"/>
      <c r="C1" s="186"/>
      <c r="E1" s="343"/>
      <c r="F1" s="343"/>
      <c r="G1" s="343"/>
      <c r="H1" s="343"/>
      <c r="I1" s="343"/>
      <c r="J1" s="343"/>
      <c r="K1" s="343"/>
    </row>
    <row r="2" spans="1:11" x14ac:dyDescent="0.25">
      <c r="A2" s="117"/>
      <c r="B2" s="368"/>
      <c r="C2" s="186"/>
      <c r="E2" s="438" t="s">
        <v>683</v>
      </c>
      <c r="F2" s="439" t="s">
        <v>684</v>
      </c>
      <c r="G2" s="439" t="s">
        <v>664</v>
      </c>
      <c r="H2" s="439" t="s">
        <v>665</v>
      </c>
      <c r="I2" s="440" t="s">
        <v>685</v>
      </c>
      <c r="J2" s="440" t="s">
        <v>686</v>
      </c>
      <c r="K2" s="440" t="s">
        <v>687</v>
      </c>
    </row>
    <row r="3" spans="1:11" s="177" customFormat="1" hidden="1" x14ac:dyDescent="0.25">
      <c r="A3" s="369"/>
      <c r="B3" s="346"/>
      <c r="C3" s="369"/>
      <c r="D3" s="370"/>
      <c r="E3" s="437"/>
      <c r="F3" s="437"/>
      <c r="G3" s="437"/>
      <c r="H3" s="437"/>
      <c r="I3" s="437"/>
      <c r="J3" s="437"/>
      <c r="K3" s="437"/>
    </row>
    <row r="4" spans="1:11" outlineLevel="1" x14ac:dyDescent="0.25">
      <c r="A4" s="323" t="s">
        <v>207</v>
      </c>
      <c r="C4" s="323" t="s">
        <v>202</v>
      </c>
      <c r="D4" s="180" t="s">
        <v>25</v>
      </c>
      <c r="E4" s="437" t="str">
        <f>RIGHT(LEFT(E2,7),2)</f>
        <v>06</v>
      </c>
      <c r="F4" s="437" t="str">
        <f t="shared" ref="F4:I4" si="0">RIGHT(LEFT(F2,7),2)</f>
        <v>06</v>
      </c>
      <c r="G4" s="437" t="str">
        <f t="shared" si="0"/>
        <v>06</v>
      </c>
      <c r="H4" s="437" t="str">
        <f t="shared" ref="H4" si="1">RIGHT(LEFT(H2,7),2)</f>
        <v>06</v>
      </c>
      <c r="I4" s="437" t="str">
        <f t="shared" si="0"/>
        <v>15</v>
      </c>
      <c r="J4" s="437" t="str">
        <f t="shared" ref="J4:K4" si="2">RIGHT(LEFT(J2,7),2)</f>
        <v>15</v>
      </c>
      <c r="K4" s="437" t="str">
        <f t="shared" si="2"/>
        <v>15</v>
      </c>
    </row>
    <row r="5" spans="1:11" outlineLevel="1" x14ac:dyDescent="0.25">
      <c r="A5" s="323" t="s">
        <v>207</v>
      </c>
      <c r="C5" s="323" t="s">
        <v>245</v>
      </c>
      <c r="D5" s="180" t="s">
        <v>25</v>
      </c>
      <c r="E5" s="436" t="s">
        <v>481</v>
      </c>
      <c r="F5" s="437" t="s">
        <v>481</v>
      </c>
      <c r="G5" s="437" t="s">
        <v>481</v>
      </c>
      <c r="H5" s="437" t="s">
        <v>481</v>
      </c>
      <c r="I5" s="437" t="s">
        <v>482</v>
      </c>
      <c r="J5" s="437" t="s">
        <v>482</v>
      </c>
      <c r="K5" s="437" t="s">
        <v>482</v>
      </c>
    </row>
    <row r="6" spans="1:11" outlineLevel="1" x14ac:dyDescent="0.25">
      <c r="A6" s="323" t="s">
        <v>207</v>
      </c>
      <c r="C6" s="323" t="s">
        <v>203</v>
      </c>
      <c r="D6" s="180" t="s">
        <v>25</v>
      </c>
      <c r="E6" s="436">
        <v>90505</v>
      </c>
      <c r="F6" s="437">
        <v>90505</v>
      </c>
      <c r="G6" s="437">
        <v>90505</v>
      </c>
      <c r="H6" s="437">
        <v>90505</v>
      </c>
      <c r="I6" s="437">
        <v>92262</v>
      </c>
      <c r="J6" s="437">
        <v>92262</v>
      </c>
      <c r="K6" s="437">
        <v>92262</v>
      </c>
    </row>
    <row r="7" spans="1:11" x14ac:dyDescent="0.25">
      <c r="D7" s="180" t="s">
        <v>205</v>
      </c>
      <c r="E7" s="437"/>
      <c r="F7" s="437"/>
      <c r="G7" s="437"/>
      <c r="H7" s="437"/>
      <c r="I7" s="437"/>
      <c r="J7" s="437"/>
      <c r="K7" s="437"/>
    </row>
    <row r="8" spans="1:11" x14ac:dyDescent="0.25">
      <c r="A8" s="441" t="s">
        <v>427</v>
      </c>
      <c r="B8" s="344"/>
      <c r="C8" s="174"/>
      <c r="D8" s="328"/>
      <c r="E8" s="331"/>
      <c r="F8" s="330"/>
      <c r="G8" s="330"/>
      <c r="H8" s="330"/>
      <c r="I8" s="330"/>
      <c r="J8" s="330"/>
      <c r="K8" s="330"/>
    </row>
    <row r="9" spans="1:11" outlineLevel="1" x14ac:dyDescent="0.25">
      <c r="A9" s="175" t="s">
        <v>204</v>
      </c>
      <c r="B9" s="345">
        <v>7</v>
      </c>
      <c r="C9" s="178" t="s">
        <v>208</v>
      </c>
      <c r="D9" s="329" t="s">
        <v>206</v>
      </c>
      <c r="E9" s="360" t="s">
        <v>32</v>
      </c>
      <c r="F9" s="360">
        <v>8226710</v>
      </c>
      <c r="G9" s="360">
        <v>5596560</v>
      </c>
      <c r="H9" s="360">
        <v>6600590</v>
      </c>
      <c r="I9" s="360" t="s">
        <v>32</v>
      </c>
      <c r="J9" s="360" t="s">
        <v>32</v>
      </c>
      <c r="K9" s="360" t="s">
        <v>32</v>
      </c>
    </row>
    <row r="10" spans="1:11" outlineLevel="1" x14ac:dyDescent="0.25">
      <c r="A10" s="175" t="s">
        <v>325</v>
      </c>
      <c r="B10" s="345">
        <v>7</v>
      </c>
      <c r="C10" s="178" t="s">
        <v>208</v>
      </c>
      <c r="D10" s="329" t="s">
        <v>206</v>
      </c>
      <c r="E10" s="360" t="s">
        <v>32</v>
      </c>
      <c r="F10" s="360">
        <v>8226710</v>
      </c>
      <c r="G10" s="360">
        <v>5596560</v>
      </c>
      <c r="H10" s="360">
        <v>6600590</v>
      </c>
      <c r="I10" s="360" t="s">
        <v>32</v>
      </c>
      <c r="J10" s="360" t="s">
        <v>32</v>
      </c>
      <c r="K10" s="360" t="s">
        <v>32</v>
      </c>
    </row>
    <row r="11" spans="1:11" outlineLevel="1" x14ac:dyDescent="0.25">
      <c r="A11" s="175" t="s">
        <v>428</v>
      </c>
      <c r="B11" s="345">
        <v>7</v>
      </c>
      <c r="C11" s="178" t="s">
        <v>209</v>
      </c>
      <c r="D11" s="329" t="s">
        <v>210</v>
      </c>
      <c r="E11" s="360" t="s">
        <v>32</v>
      </c>
      <c r="F11" s="361">
        <v>822.35900000000004</v>
      </c>
      <c r="G11" s="361">
        <v>559.44399999999996</v>
      </c>
      <c r="H11" s="361">
        <v>659.80899999999997</v>
      </c>
      <c r="I11" s="360" t="s">
        <v>32</v>
      </c>
      <c r="J11" s="360" t="s">
        <v>32</v>
      </c>
      <c r="K11" s="360" t="s">
        <v>32</v>
      </c>
    </row>
    <row r="12" spans="1:11" outlineLevel="1" x14ac:dyDescent="0.25">
      <c r="A12" s="175" t="s">
        <v>428</v>
      </c>
      <c r="B12" s="345">
        <v>14</v>
      </c>
      <c r="C12" s="178" t="s">
        <v>326</v>
      </c>
      <c r="D12" s="329" t="s">
        <v>210</v>
      </c>
      <c r="E12" s="360" t="s">
        <v>32</v>
      </c>
      <c r="F12" s="361">
        <v>246.708</v>
      </c>
      <c r="G12" s="361">
        <v>167.8</v>
      </c>
      <c r="H12" s="361">
        <v>197.9</v>
      </c>
      <c r="I12" s="360" t="s">
        <v>32</v>
      </c>
      <c r="J12" s="360" t="s">
        <v>32</v>
      </c>
      <c r="K12" s="360" t="s">
        <v>32</v>
      </c>
    </row>
    <row r="13" spans="1:11" outlineLevel="1" x14ac:dyDescent="0.25">
      <c r="A13" s="175" t="s">
        <v>429</v>
      </c>
      <c r="B13" s="345">
        <v>7</v>
      </c>
      <c r="C13" s="178" t="s">
        <v>209</v>
      </c>
      <c r="D13" s="329" t="s">
        <v>210</v>
      </c>
      <c r="E13" s="360" t="s">
        <v>32</v>
      </c>
      <c r="F13" s="361">
        <v>822.35900000000004</v>
      </c>
      <c r="G13" s="361">
        <v>559.44399999999996</v>
      </c>
      <c r="H13" s="361">
        <v>659.80899999999997</v>
      </c>
      <c r="I13" s="360" t="s">
        <v>32</v>
      </c>
      <c r="J13" s="360" t="s">
        <v>32</v>
      </c>
      <c r="K13" s="360" t="s">
        <v>32</v>
      </c>
    </row>
    <row r="14" spans="1:11" outlineLevel="1" x14ac:dyDescent="0.25">
      <c r="A14" s="175" t="s">
        <v>429</v>
      </c>
      <c r="B14" s="345">
        <v>14</v>
      </c>
      <c r="C14" s="178" t="s">
        <v>326</v>
      </c>
      <c r="D14" s="329" t="s">
        <v>210</v>
      </c>
      <c r="E14" s="360" t="s">
        <v>32</v>
      </c>
      <c r="F14" s="361">
        <v>246.708</v>
      </c>
      <c r="G14" s="361">
        <v>167.8</v>
      </c>
      <c r="H14" s="361">
        <v>197.9</v>
      </c>
      <c r="I14" s="360" t="s">
        <v>32</v>
      </c>
      <c r="J14" s="360" t="s">
        <v>32</v>
      </c>
      <c r="K14" s="360" t="s">
        <v>32</v>
      </c>
    </row>
    <row r="15" spans="1:11" s="177" customFormat="1" x14ac:dyDescent="0.25">
      <c r="B15" s="346"/>
      <c r="D15" s="208"/>
      <c r="E15" s="362"/>
      <c r="F15" s="363"/>
      <c r="G15" s="363"/>
      <c r="H15" s="363"/>
      <c r="I15" s="362"/>
      <c r="J15" s="362"/>
      <c r="K15" s="362"/>
    </row>
    <row r="16" spans="1:11" x14ac:dyDescent="0.25">
      <c r="A16" s="441" t="s">
        <v>290</v>
      </c>
      <c r="B16" s="344"/>
      <c r="C16" s="174"/>
      <c r="D16" s="328"/>
      <c r="E16" s="364"/>
      <c r="F16" s="365"/>
      <c r="G16" s="365"/>
      <c r="H16" s="365"/>
      <c r="I16" s="364"/>
      <c r="J16" s="364"/>
      <c r="K16" s="364"/>
    </row>
    <row r="17" spans="1:11" outlineLevel="1" x14ac:dyDescent="0.25">
      <c r="A17" s="175" t="s">
        <v>87</v>
      </c>
      <c r="B17" s="345">
        <v>5</v>
      </c>
      <c r="C17" s="178" t="s">
        <v>208</v>
      </c>
      <c r="D17" s="329" t="s">
        <v>206</v>
      </c>
      <c r="E17" s="360" t="s">
        <v>32</v>
      </c>
      <c r="F17" s="360">
        <v>19190400</v>
      </c>
      <c r="G17" s="360">
        <v>13055081</v>
      </c>
      <c r="H17" s="470">
        <v>15397175</v>
      </c>
      <c r="I17" s="360" t="s">
        <v>32</v>
      </c>
      <c r="J17" s="360" t="s">
        <v>32</v>
      </c>
      <c r="K17" s="360" t="s">
        <v>32</v>
      </c>
    </row>
    <row r="18" spans="1:11" outlineLevel="1" x14ac:dyDescent="0.25">
      <c r="A18" s="175" t="s">
        <v>289</v>
      </c>
      <c r="B18" s="345">
        <v>7</v>
      </c>
      <c r="C18" s="178" t="s">
        <v>209</v>
      </c>
      <c r="D18" s="329" t="s">
        <v>210</v>
      </c>
      <c r="E18" s="360" t="s">
        <v>32</v>
      </c>
      <c r="F18" s="361">
        <v>3836.63</v>
      </c>
      <c r="G18" s="361">
        <v>2610.02</v>
      </c>
      <c r="H18" s="361">
        <v>3078.3</v>
      </c>
      <c r="I18" s="360" t="s">
        <v>32</v>
      </c>
      <c r="J18" s="360" t="s">
        <v>32</v>
      </c>
      <c r="K18" s="360" t="s">
        <v>32</v>
      </c>
    </row>
    <row r="19" spans="1:11" outlineLevel="1" x14ac:dyDescent="0.25">
      <c r="A19" s="175" t="s">
        <v>289</v>
      </c>
      <c r="B19" s="345">
        <v>9</v>
      </c>
      <c r="C19" s="178" t="s">
        <v>291</v>
      </c>
      <c r="D19" s="329" t="s">
        <v>292</v>
      </c>
      <c r="E19" s="360" t="s">
        <v>32</v>
      </c>
      <c r="F19" s="366">
        <v>45.864800000000002</v>
      </c>
      <c r="G19" s="366">
        <v>31.2014</v>
      </c>
      <c r="H19" s="366">
        <v>36.798999999999999</v>
      </c>
      <c r="I19" s="360" t="s">
        <v>32</v>
      </c>
      <c r="J19" s="360" t="s">
        <v>32</v>
      </c>
      <c r="K19" s="360" t="s">
        <v>32</v>
      </c>
    </row>
    <row r="20" spans="1:11" s="177" customFormat="1" x14ac:dyDescent="0.25">
      <c r="B20" s="346"/>
      <c r="D20" s="208"/>
      <c r="E20" s="363"/>
      <c r="F20" s="363"/>
      <c r="G20" s="363"/>
      <c r="H20" s="363"/>
      <c r="I20" s="363"/>
      <c r="J20" s="363"/>
      <c r="K20" s="363"/>
    </row>
    <row r="21" spans="1:11" x14ac:dyDescent="0.25">
      <c r="A21" s="441" t="s">
        <v>430</v>
      </c>
      <c r="B21" s="344"/>
      <c r="C21" s="174"/>
      <c r="D21" s="328"/>
      <c r="E21" s="365"/>
      <c r="F21" s="365"/>
      <c r="G21" s="365"/>
      <c r="H21" s="365"/>
      <c r="I21" s="365"/>
      <c r="J21" s="365"/>
      <c r="K21" s="365"/>
    </row>
    <row r="22" spans="1:11" outlineLevel="1" x14ac:dyDescent="0.25">
      <c r="A22" s="175" t="s">
        <v>211</v>
      </c>
      <c r="B22" s="345">
        <v>7</v>
      </c>
      <c r="C22" s="178" t="s">
        <v>208</v>
      </c>
      <c r="D22" s="329" t="s">
        <v>206</v>
      </c>
      <c r="E22" s="360">
        <v>1250840</v>
      </c>
      <c r="F22" s="360">
        <v>7329620</v>
      </c>
      <c r="G22" s="470">
        <v>6173533</v>
      </c>
      <c r="H22" s="470">
        <v>6173533</v>
      </c>
      <c r="I22" s="360" t="s">
        <v>32</v>
      </c>
      <c r="J22" s="360" t="s">
        <v>32</v>
      </c>
      <c r="K22" s="360" t="s">
        <v>32</v>
      </c>
    </row>
    <row r="23" spans="1:11" outlineLevel="1" x14ac:dyDescent="0.25">
      <c r="A23" s="175" t="s">
        <v>483</v>
      </c>
      <c r="B23" s="345">
        <v>7</v>
      </c>
      <c r="C23" s="178" t="s">
        <v>209</v>
      </c>
      <c r="D23" s="329" t="s">
        <v>210</v>
      </c>
      <c r="E23" s="361">
        <v>62.518099999999997</v>
      </c>
      <c r="F23" s="361">
        <v>366.3</v>
      </c>
      <c r="G23" s="361">
        <v>308.60000000000002</v>
      </c>
      <c r="H23" s="361">
        <v>308.60000000000002</v>
      </c>
      <c r="I23" s="360" t="s">
        <v>32</v>
      </c>
      <c r="J23" s="360" t="s">
        <v>32</v>
      </c>
      <c r="K23" s="360" t="s">
        <v>32</v>
      </c>
    </row>
    <row r="24" spans="1:11" outlineLevel="1" x14ac:dyDescent="0.25">
      <c r="A24" s="175" t="s">
        <v>483</v>
      </c>
      <c r="B24" s="345">
        <v>9</v>
      </c>
      <c r="C24" s="178" t="s">
        <v>291</v>
      </c>
      <c r="D24" s="329" t="s">
        <v>292</v>
      </c>
      <c r="E24" s="366">
        <v>0.93421200000000004</v>
      </c>
      <c r="F24" s="366">
        <v>4.3753299999999999</v>
      </c>
      <c r="G24" s="366">
        <v>3.6890000000000001</v>
      </c>
      <c r="H24" s="366">
        <v>3.6890000000000001</v>
      </c>
      <c r="I24" s="360" t="s">
        <v>32</v>
      </c>
      <c r="J24" s="360" t="s">
        <v>32</v>
      </c>
      <c r="K24" s="360" t="s">
        <v>32</v>
      </c>
    </row>
    <row r="25" spans="1:11" x14ac:dyDescent="0.25">
      <c r="A25" s="177"/>
      <c r="B25" s="346"/>
      <c r="C25" s="177"/>
      <c r="D25" s="208"/>
      <c r="E25" s="363"/>
      <c r="F25" s="363"/>
      <c r="G25" s="363"/>
      <c r="H25" s="363"/>
      <c r="I25" s="363"/>
      <c r="J25" s="363"/>
      <c r="K25" s="363"/>
    </row>
    <row r="26" spans="1:11" x14ac:dyDescent="0.25">
      <c r="A26" s="441" t="s">
        <v>294</v>
      </c>
      <c r="B26" s="344"/>
      <c r="C26" s="174"/>
      <c r="D26" s="328"/>
      <c r="E26" s="365"/>
      <c r="F26" s="365"/>
      <c r="G26" s="365"/>
      <c r="H26" s="365"/>
      <c r="I26" s="365"/>
      <c r="J26" s="365"/>
      <c r="K26" s="365"/>
    </row>
    <row r="27" spans="1:11" hidden="1" x14ac:dyDescent="0.25">
      <c r="A27" s="175" t="s">
        <v>344</v>
      </c>
      <c r="B27" s="345">
        <v>7</v>
      </c>
      <c r="C27" s="178" t="s">
        <v>361</v>
      </c>
      <c r="D27" s="329" t="s">
        <v>206</v>
      </c>
      <c r="E27" s="360" t="s">
        <v>32</v>
      </c>
      <c r="F27" s="360" t="s">
        <v>32</v>
      </c>
      <c r="G27" s="360" t="s">
        <v>32</v>
      </c>
      <c r="H27" s="360" t="s">
        <v>32</v>
      </c>
      <c r="I27" s="360" t="s">
        <v>32</v>
      </c>
      <c r="J27" s="360" t="s">
        <v>32</v>
      </c>
      <c r="K27" s="360" t="s">
        <v>32</v>
      </c>
    </row>
    <row r="28" spans="1:11" hidden="1" x14ac:dyDescent="0.25">
      <c r="A28" s="175" t="s">
        <v>345</v>
      </c>
      <c r="B28" s="345">
        <v>7</v>
      </c>
      <c r="C28" s="178" t="s">
        <v>361</v>
      </c>
      <c r="D28" s="329" t="s">
        <v>206</v>
      </c>
      <c r="E28" s="360" t="s">
        <v>32</v>
      </c>
      <c r="F28" s="360" t="s">
        <v>32</v>
      </c>
      <c r="G28" s="360" t="s">
        <v>32</v>
      </c>
      <c r="H28" s="360" t="s">
        <v>32</v>
      </c>
      <c r="I28" s="360" t="s">
        <v>32</v>
      </c>
      <c r="J28" s="360" t="s">
        <v>32</v>
      </c>
      <c r="K28" s="360" t="s">
        <v>32</v>
      </c>
    </row>
    <row r="29" spans="1:11" hidden="1" x14ac:dyDescent="0.25">
      <c r="A29" s="175" t="s">
        <v>346</v>
      </c>
      <c r="B29" s="345">
        <v>7</v>
      </c>
      <c r="C29" s="178" t="s">
        <v>361</v>
      </c>
      <c r="D29" s="329" t="s">
        <v>206</v>
      </c>
      <c r="E29" s="360" t="s">
        <v>32</v>
      </c>
      <c r="F29" s="360" t="s">
        <v>32</v>
      </c>
      <c r="G29" s="360" t="s">
        <v>32</v>
      </c>
      <c r="H29" s="360" t="s">
        <v>32</v>
      </c>
      <c r="I29" s="360" t="s">
        <v>32</v>
      </c>
      <c r="J29" s="360" t="s">
        <v>32</v>
      </c>
      <c r="K29" s="360" t="s">
        <v>32</v>
      </c>
    </row>
    <row r="30" spans="1:11" hidden="1" x14ac:dyDescent="0.25">
      <c r="A30" s="175" t="s">
        <v>347</v>
      </c>
      <c r="B30" s="345">
        <v>7</v>
      </c>
      <c r="C30" s="178" t="s">
        <v>361</v>
      </c>
      <c r="D30" s="329" t="s">
        <v>206</v>
      </c>
      <c r="E30" s="360" t="s">
        <v>32</v>
      </c>
      <c r="F30" s="360" t="s">
        <v>32</v>
      </c>
      <c r="G30" s="360" t="s">
        <v>32</v>
      </c>
      <c r="H30" s="360" t="s">
        <v>32</v>
      </c>
      <c r="I30" s="360" t="s">
        <v>32</v>
      </c>
      <c r="J30" s="360" t="s">
        <v>32</v>
      </c>
      <c r="K30" s="360" t="s">
        <v>32</v>
      </c>
    </row>
    <row r="31" spans="1:11" hidden="1" x14ac:dyDescent="0.25">
      <c r="A31" s="175" t="s">
        <v>348</v>
      </c>
      <c r="B31" s="345">
        <v>7</v>
      </c>
      <c r="C31" s="178" t="s">
        <v>361</v>
      </c>
      <c r="D31" s="329" t="s">
        <v>206</v>
      </c>
      <c r="E31" s="360" t="s">
        <v>32</v>
      </c>
      <c r="F31" s="360" t="s">
        <v>32</v>
      </c>
      <c r="G31" s="360" t="s">
        <v>32</v>
      </c>
      <c r="H31" s="360" t="s">
        <v>32</v>
      </c>
      <c r="I31" s="360" t="s">
        <v>32</v>
      </c>
      <c r="J31" s="360" t="s">
        <v>32</v>
      </c>
      <c r="K31" s="360" t="s">
        <v>32</v>
      </c>
    </row>
    <row r="32" spans="1:11" outlineLevel="1" x14ac:dyDescent="0.25">
      <c r="A32" s="175" t="s">
        <v>246</v>
      </c>
      <c r="B32" s="345">
        <v>7</v>
      </c>
      <c r="C32" s="178" t="s">
        <v>431</v>
      </c>
      <c r="D32" s="329" t="s">
        <v>206</v>
      </c>
      <c r="E32" s="360" t="s">
        <v>32</v>
      </c>
      <c r="F32" s="367">
        <v>1265648.155</v>
      </c>
      <c r="G32" s="367">
        <v>1265648.155</v>
      </c>
      <c r="H32" s="367">
        <v>1265648.155</v>
      </c>
      <c r="I32" s="360" t="s">
        <v>32</v>
      </c>
      <c r="J32" s="360" t="s">
        <v>32</v>
      </c>
      <c r="K32" s="360" t="s">
        <v>32</v>
      </c>
    </row>
    <row r="33" spans="1:11" outlineLevel="1" x14ac:dyDescent="0.25">
      <c r="A33" s="175" t="s">
        <v>432</v>
      </c>
      <c r="B33" s="345">
        <v>7</v>
      </c>
      <c r="C33" s="178" t="s">
        <v>465</v>
      </c>
      <c r="D33" s="329" t="s">
        <v>206</v>
      </c>
      <c r="E33" s="367">
        <v>504732.212</v>
      </c>
      <c r="F33" s="367">
        <v>1265648.155</v>
      </c>
      <c r="G33" s="367">
        <v>1265648.155</v>
      </c>
      <c r="H33" s="367">
        <v>1265648.155</v>
      </c>
      <c r="I33" s="360" t="s">
        <v>32</v>
      </c>
      <c r="J33" s="360" t="s">
        <v>32</v>
      </c>
      <c r="K33" s="360" t="s">
        <v>32</v>
      </c>
    </row>
    <row r="34" spans="1:11" outlineLevel="1" x14ac:dyDescent="0.25">
      <c r="A34" s="175" t="s">
        <v>433</v>
      </c>
      <c r="B34" s="345">
        <v>7</v>
      </c>
      <c r="C34" s="178" t="s">
        <v>465</v>
      </c>
      <c r="D34" s="329" t="s">
        <v>206</v>
      </c>
      <c r="E34" s="367">
        <v>536277.97499999998</v>
      </c>
      <c r="F34" s="367">
        <v>1265648.155</v>
      </c>
      <c r="G34" s="367" t="s">
        <v>32</v>
      </c>
      <c r="H34" s="367" t="s">
        <v>32</v>
      </c>
      <c r="I34" s="360" t="s">
        <v>32</v>
      </c>
      <c r="J34" s="360" t="s">
        <v>32</v>
      </c>
      <c r="K34" s="360" t="s">
        <v>32</v>
      </c>
    </row>
    <row r="35" spans="1:11" outlineLevel="1" x14ac:dyDescent="0.25">
      <c r="A35" s="175" t="s">
        <v>434</v>
      </c>
      <c r="B35" s="345">
        <v>7</v>
      </c>
      <c r="C35" s="178" t="s">
        <v>431</v>
      </c>
      <c r="D35" s="329" t="s">
        <v>206</v>
      </c>
      <c r="E35" s="367" t="s">
        <v>32</v>
      </c>
      <c r="F35" s="367">
        <v>1265648.155</v>
      </c>
      <c r="G35" s="367">
        <v>1265648.155</v>
      </c>
      <c r="H35" s="367">
        <v>1265648.155</v>
      </c>
      <c r="I35" s="360" t="s">
        <v>32</v>
      </c>
      <c r="J35" s="360" t="s">
        <v>32</v>
      </c>
      <c r="K35" s="360" t="s">
        <v>32</v>
      </c>
    </row>
    <row r="36" spans="1:11" outlineLevel="1" x14ac:dyDescent="0.25">
      <c r="A36" s="175" t="s">
        <v>435</v>
      </c>
      <c r="B36" s="345">
        <v>7</v>
      </c>
      <c r="C36" s="178" t="s">
        <v>465</v>
      </c>
      <c r="D36" s="329" t="s">
        <v>206</v>
      </c>
      <c r="E36" s="367">
        <v>589905.772</v>
      </c>
      <c r="F36" s="367">
        <v>1265648.155</v>
      </c>
      <c r="G36" s="367">
        <v>1265648.155</v>
      </c>
      <c r="H36" s="367">
        <v>1265648.155</v>
      </c>
      <c r="I36" s="360" t="s">
        <v>32</v>
      </c>
      <c r="J36" s="360" t="s">
        <v>32</v>
      </c>
      <c r="K36" s="360" t="s">
        <v>32</v>
      </c>
    </row>
    <row r="37" spans="1:11" ht="14.25" customHeight="1" outlineLevel="1" x14ac:dyDescent="0.25">
      <c r="A37" s="175" t="s">
        <v>623</v>
      </c>
      <c r="B37" s="345">
        <v>7</v>
      </c>
      <c r="C37" s="178" t="s">
        <v>431</v>
      </c>
      <c r="D37" s="329" t="s">
        <v>206</v>
      </c>
      <c r="E37" s="367" t="s">
        <v>32</v>
      </c>
      <c r="F37" s="367" t="s">
        <v>32</v>
      </c>
      <c r="G37" s="367">
        <v>172588.38500000001</v>
      </c>
      <c r="H37" s="367">
        <v>350000</v>
      </c>
      <c r="I37" s="360" t="s">
        <v>32</v>
      </c>
      <c r="J37" s="360" t="s">
        <v>32</v>
      </c>
      <c r="K37" s="360" t="s">
        <v>32</v>
      </c>
    </row>
    <row r="38" spans="1:11" outlineLevel="1" x14ac:dyDescent="0.25">
      <c r="A38" s="175" t="s">
        <v>437</v>
      </c>
      <c r="B38" s="345">
        <v>6</v>
      </c>
      <c r="C38" s="178" t="s">
        <v>436</v>
      </c>
      <c r="D38" s="329" t="s">
        <v>206</v>
      </c>
      <c r="E38" s="360" t="s">
        <v>32</v>
      </c>
      <c r="F38" s="360" t="s">
        <v>32</v>
      </c>
      <c r="G38" s="360" t="s">
        <v>32</v>
      </c>
      <c r="H38" s="360" t="s">
        <v>32</v>
      </c>
      <c r="I38" s="367">
        <v>122673.57799999999</v>
      </c>
      <c r="J38" s="367">
        <v>122673.57799999999</v>
      </c>
      <c r="K38" s="367">
        <v>122673.57799999999</v>
      </c>
    </row>
    <row r="39" spans="1:11" outlineLevel="1" x14ac:dyDescent="0.25">
      <c r="A39" s="175" t="s">
        <v>438</v>
      </c>
      <c r="B39" s="345">
        <v>6</v>
      </c>
      <c r="C39" s="178" t="s">
        <v>436</v>
      </c>
      <c r="D39" s="329" t="s">
        <v>206</v>
      </c>
      <c r="E39" s="360" t="s">
        <v>32</v>
      </c>
      <c r="F39" s="360" t="s">
        <v>32</v>
      </c>
      <c r="G39" s="360" t="s">
        <v>32</v>
      </c>
      <c r="H39" s="360" t="s">
        <v>32</v>
      </c>
      <c r="I39" s="367">
        <v>67529.357999999993</v>
      </c>
      <c r="J39" s="367">
        <v>48699.055999999997</v>
      </c>
      <c r="K39" s="367">
        <v>48699.055999999997</v>
      </c>
    </row>
    <row r="40" spans="1:11" outlineLevel="1" x14ac:dyDescent="0.25">
      <c r="A40" s="175" t="s">
        <v>439</v>
      </c>
      <c r="B40" s="345">
        <v>6</v>
      </c>
      <c r="C40" s="178" t="s">
        <v>436</v>
      </c>
      <c r="D40" s="329" t="s">
        <v>206</v>
      </c>
      <c r="E40" s="360" t="s">
        <v>32</v>
      </c>
      <c r="F40" s="360" t="s">
        <v>32</v>
      </c>
      <c r="G40" s="360" t="s">
        <v>32</v>
      </c>
      <c r="H40" s="360" t="s">
        <v>32</v>
      </c>
      <c r="I40" s="367">
        <v>67529.194000000003</v>
      </c>
      <c r="J40" s="367">
        <v>48698.938000000002</v>
      </c>
      <c r="K40" s="367">
        <v>48698.938000000002</v>
      </c>
    </row>
    <row r="41" spans="1:11" outlineLevel="1" x14ac:dyDescent="0.25">
      <c r="A41" s="175" t="s">
        <v>440</v>
      </c>
      <c r="B41" s="345">
        <v>6</v>
      </c>
      <c r="C41" s="178" t="s">
        <v>436</v>
      </c>
      <c r="D41" s="329" t="s">
        <v>206</v>
      </c>
      <c r="E41" s="360" t="s">
        <v>32</v>
      </c>
      <c r="F41" s="360" t="s">
        <v>32</v>
      </c>
      <c r="G41" s="360" t="s">
        <v>32</v>
      </c>
      <c r="H41" s="360" t="s">
        <v>32</v>
      </c>
      <c r="I41" s="367">
        <v>516822.13</v>
      </c>
      <c r="J41" s="367">
        <v>516822.13</v>
      </c>
      <c r="K41" s="367">
        <v>516822.13</v>
      </c>
    </row>
    <row r="42" spans="1:11" outlineLevel="1" x14ac:dyDescent="0.25">
      <c r="A42" s="175" t="s">
        <v>624</v>
      </c>
      <c r="B42" s="345">
        <v>6</v>
      </c>
      <c r="C42" s="178" t="s">
        <v>484</v>
      </c>
      <c r="D42" s="329" t="s">
        <v>206</v>
      </c>
      <c r="E42" s="360" t="s">
        <v>32</v>
      </c>
      <c r="F42" s="360" t="s">
        <v>32</v>
      </c>
      <c r="G42" s="360">
        <v>125000</v>
      </c>
      <c r="H42" s="360" t="s">
        <v>32</v>
      </c>
      <c r="I42" s="360" t="s">
        <v>32</v>
      </c>
      <c r="J42" s="360" t="s">
        <v>32</v>
      </c>
      <c r="K42" s="360" t="s">
        <v>32</v>
      </c>
    </row>
    <row r="43" spans="1:11" outlineLevel="1" x14ac:dyDescent="0.25">
      <c r="A43" s="175" t="s">
        <v>625</v>
      </c>
      <c r="B43" s="345">
        <v>6</v>
      </c>
      <c r="C43" s="178" t="s">
        <v>484</v>
      </c>
      <c r="D43" s="329" t="s">
        <v>206</v>
      </c>
      <c r="E43" s="360" t="s">
        <v>32</v>
      </c>
      <c r="F43" s="360" t="s">
        <v>32</v>
      </c>
      <c r="G43" s="360">
        <v>27000</v>
      </c>
      <c r="H43" s="360" t="s">
        <v>32</v>
      </c>
      <c r="I43" s="360" t="s">
        <v>32</v>
      </c>
      <c r="J43" s="360" t="s">
        <v>32</v>
      </c>
      <c r="K43" s="360" t="s">
        <v>32</v>
      </c>
    </row>
    <row r="44" spans="1:11" outlineLevel="1" x14ac:dyDescent="0.25">
      <c r="A44" s="175" t="s">
        <v>626</v>
      </c>
      <c r="B44" s="345">
        <v>6</v>
      </c>
      <c r="C44" s="178" t="s">
        <v>484</v>
      </c>
      <c r="D44" s="329" t="s">
        <v>206</v>
      </c>
      <c r="E44" s="360" t="s">
        <v>32</v>
      </c>
      <c r="F44" s="360" t="s">
        <v>32</v>
      </c>
      <c r="G44" s="360">
        <v>15000</v>
      </c>
      <c r="H44" s="360" t="s">
        <v>32</v>
      </c>
      <c r="I44" s="360" t="s">
        <v>32</v>
      </c>
      <c r="J44" s="360" t="s">
        <v>32</v>
      </c>
      <c r="K44" s="360" t="s">
        <v>32</v>
      </c>
    </row>
    <row r="45" spans="1:11" outlineLevel="1" x14ac:dyDescent="0.25">
      <c r="A45" s="175" t="s">
        <v>627</v>
      </c>
      <c r="B45" s="345">
        <v>6</v>
      </c>
      <c r="C45" s="178" t="s">
        <v>484</v>
      </c>
      <c r="D45" s="329" t="s">
        <v>206</v>
      </c>
      <c r="E45" s="360" t="s">
        <v>32</v>
      </c>
      <c r="F45" s="360" t="s">
        <v>32</v>
      </c>
      <c r="G45" s="360">
        <v>18000</v>
      </c>
      <c r="H45" s="360" t="s">
        <v>32</v>
      </c>
      <c r="I45" s="360" t="s">
        <v>32</v>
      </c>
      <c r="J45" s="360" t="s">
        <v>32</v>
      </c>
      <c r="K45" s="360" t="s">
        <v>32</v>
      </c>
    </row>
    <row r="46" spans="1:11" outlineLevel="1" x14ac:dyDescent="0.25">
      <c r="A46" s="175" t="s">
        <v>628</v>
      </c>
      <c r="B46" s="345">
        <v>6</v>
      </c>
      <c r="C46" s="178" t="s">
        <v>484</v>
      </c>
      <c r="D46" s="329" t="s">
        <v>206</v>
      </c>
      <c r="E46" s="360" t="s">
        <v>32</v>
      </c>
      <c r="F46" s="360" t="s">
        <v>32</v>
      </c>
      <c r="G46" s="360">
        <v>20000</v>
      </c>
      <c r="H46" s="360" t="s">
        <v>32</v>
      </c>
      <c r="I46" s="360" t="s">
        <v>32</v>
      </c>
      <c r="J46" s="360" t="s">
        <v>32</v>
      </c>
      <c r="K46" s="360" t="s">
        <v>32</v>
      </c>
    </row>
    <row r="47" spans="1:11" outlineLevel="1" x14ac:dyDescent="0.25">
      <c r="A47" s="175" t="s">
        <v>635</v>
      </c>
      <c r="B47" s="345"/>
      <c r="C47" s="178" t="s">
        <v>484</v>
      </c>
      <c r="D47" s="329" t="s">
        <v>206</v>
      </c>
      <c r="E47" s="360" t="s">
        <v>32</v>
      </c>
      <c r="F47" s="360" t="s">
        <v>32</v>
      </c>
      <c r="G47" s="360" t="s">
        <v>32</v>
      </c>
      <c r="H47" s="360">
        <v>125000</v>
      </c>
      <c r="I47" s="360" t="s">
        <v>32</v>
      </c>
      <c r="J47" s="360" t="s">
        <v>32</v>
      </c>
      <c r="K47" s="360" t="s">
        <v>32</v>
      </c>
    </row>
    <row r="48" spans="1:11" outlineLevel="1" x14ac:dyDescent="0.25">
      <c r="A48" s="175" t="s">
        <v>636</v>
      </c>
      <c r="B48" s="345"/>
      <c r="C48" s="178" t="s">
        <v>484</v>
      </c>
      <c r="D48" s="329" t="s">
        <v>206</v>
      </c>
      <c r="E48" s="360" t="s">
        <v>32</v>
      </c>
      <c r="F48" s="360" t="s">
        <v>32</v>
      </c>
      <c r="G48" s="360" t="s">
        <v>32</v>
      </c>
      <c r="H48" s="360">
        <v>36000</v>
      </c>
      <c r="I48" s="360" t="s">
        <v>32</v>
      </c>
      <c r="J48" s="360" t="s">
        <v>32</v>
      </c>
      <c r="K48" s="360" t="s">
        <v>32</v>
      </c>
    </row>
    <row r="49" spans="1:11" outlineLevel="1" x14ac:dyDescent="0.25">
      <c r="A49" s="175" t="s">
        <v>637</v>
      </c>
      <c r="B49" s="345"/>
      <c r="C49" s="178" t="s">
        <v>484</v>
      </c>
      <c r="D49" s="329" t="s">
        <v>206</v>
      </c>
      <c r="E49" s="360" t="s">
        <v>32</v>
      </c>
      <c r="F49" s="360" t="s">
        <v>32</v>
      </c>
      <c r="G49" s="360" t="s">
        <v>32</v>
      </c>
      <c r="H49" s="360">
        <v>18000</v>
      </c>
      <c r="I49" s="360" t="s">
        <v>32</v>
      </c>
      <c r="J49" s="360" t="s">
        <v>32</v>
      </c>
      <c r="K49" s="360" t="s">
        <v>32</v>
      </c>
    </row>
    <row r="50" spans="1:11" outlineLevel="1" x14ac:dyDescent="0.25">
      <c r="A50" s="175" t="s">
        <v>638</v>
      </c>
      <c r="B50" s="345"/>
      <c r="C50" s="178" t="s">
        <v>484</v>
      </c>
      <c r="D50" s="329" t="s">
        <v>206</v>
      </c>
      <c r="E50" s="360" t="s">
        <v>32</v>
      </c>
      <c r="F50" s="360" t="s">
        <v>32</v>
      </c>
      <c r="G50" s="360" t="s">
        <v>32</v>
      </c>
      <c r="H50" s="360">
        <v>18000</v>
      </c>
      <c r="I50" s="360" t="s">
        <v>32</v>
      </c>
      <c r="J50" s="360" t="s">
        <v>32</v>
      </c>
      <c r="K50" s="360" t="s">
        <v>32</v>
      </c>
    </row>
    <row r="51" spans="1:11" outlineLevel="1" x14ac:dyDescent="0.25">
      <c r="A51" s="175" t="s">
        <v>639</v>
      </c>
      <c r="B51" s="345"/>
      <c r="C51" s="178" t="s">
        <v>484</v>
      </c>
      <c r="D51" s="329" t="s">
        <v>206</v>
      </c>
      <c r="E51" s="360" t="s">
        <v>32</v>
      </c>
      <c r="F51" s="360" t="s">
        <v>32</v>
      </c>
      <c r="G51" s="360" t="s">
        <v>32</v>
      </c>
      <c r="H51" s="360">
        <v>24000</v>
      </c>
      <c r="I51" s="360" t="s">
        <v>32</v>
      </c>
      <c r="J51" s="360" t="s">
        <v>32</v>
      </c>
      <c r="K51" s="360" t="s">
        <v>32</v>
      </c>
    </row>
    <row r="52" spans="1:11" outlineLevel="1" x14ac:dyDescent="0.25">
      <c r="A52" s="175"/>
      <c r="B52" s="345"/>
      <c r="C52" s="178"/>
      <c r="D52" s="329"/>
      <c r="E52" s="360" t="s">
        <v>32</v>
      </c>
      <c r="F52" s="360" t="s">
        <v>32</v>
      </c>
      <c r="G52" s="360" t="s">
        <v>32</v>
      </c>
      <c r="H52" s="360" t="s">
        <v>32</v>
      </c>
      <c r="I52" s="360" t="s">
        <v>32</v>
      </c>
      <c r="J52" s="360" t="s">
        <v>32</v>
      </c>
      <c r="K52" s="360" t="s">
        <v>32</v>
      </c>
    </row>
    <row r="53" spans="1:11" x14ac:dyDescent="0.25">
      <c r="E53" s="180"/>
      <c r="F53" s="180"/>
      <c r="G53" s="180"/>
      <c r="H53" s="180"/>
      <c r="I53" s="180"/>
      <c r="J53" s="180"/>
      <c r="K53" s="180"/>
    </row>
    <row r="54" spans="1:11" x14ac:dyDescent="0.25">
      <c r="A54" s="441" t="s">
        <v>295</v>
      </c>
      <c r="B54" s="344"/>
      <c r="C54" s="174"/>
      <c r="D54" s="328"/>
      <c r="E54" s="328"/>
      <c r="F54" s="328"/>
      <c r="G54" s="328"/>
      <c r="H54" s="328"/>
      <c r="I54" s="328"/>
      <c r="J54" s="328"/>
      <c r="K54" s="328"/>
    </row>
    <row r="55" spans="1:11" hidden="1" x14ac:dyDescent="0.25">
      <c r="A55" s="175" t="s">
        <v>349</v>
      </c>
      <c r="B55" s="345">
        <v>7</v>
      </c>
      <c r="C55" s="178" t="s">
        <v>361</v>
      </c>
      <c r="D55" s="329" t="s">
        <v>206</v>
      </c>
      <c r="E55" s="367" t="s">
        <v>32</v>
      </c>
      <c r="F55" s="367" t="s">
        <v>32</v>
      </c>
      <c r="G55" s="367" t="s">
        <v>32</v>
      </c>
      <c r="H55" s="367" t="s">
        <v>32</v>
      </c>
      <c r="I55" s="367" t="s">
        <v>32</v>
      </c>
      <c r="J55" s="367" t="s">
        <v>32</v>
      </c>
      <c r="K55" s="367" t="s">
        <v>32</v>
      </c>
    </row>
    <row r="56" spans="1:11" hidden="1" x14ac:dyDescent="0.25">
      <c r="A56" s="175" t="s">
        <v>350</v>
      </c>
      <c r="B56" s="345">
        <v>7</v>
      </c>
      <c r="C56" s="178" t="s">
        <v>361</v>
      </c>
      <c r="D56" s="329" t="s">
        <v>206</v>
      </c>
      <c r="E56" s="367" t="s">
        <v>32</v>
      </c>
      <c r="F56" s="367" t="s">
        <v>32</v>
      </c>
      <c r="G56" s="367" t="s">
        <v>32</v>
      </c>
      <c r="H56" s="367" t="s">
        <v>32</v>
      </c>
      <c r="I56" s="367" t="s">
        <v>32</v>
      </c>
      <c r="J56" s="367" t="s">
        <v>32</v>
      </c>
      <c r="K56" s="367" t="s">
        <v>32</v>
      </c>
    </row>
    <row r="57" spans="1:11" hidden="1" x14ac:dyDescent="0.25">
      <c r="A57" s="175" t="s">
        <v>351</v>
      </c>
      <c r="B57" s="345">
        <v>7</v>
      </c>
      <c r="C57" s="178" t="s">
        <v>361</v>
      </c>
      <c r="D57" s="329" t="s">
        <v>206</v>
      </c>
      <c r="E57" s="367" t="s">
        <v>32</v>
      </c>
      <c r="F57" s="367" t="s">
        <v>32</v>
      </c>
      <c r="G57" s="367" t="s">
        <v>32</v>
      </c>
      <c r="H57" s="367" t="s">
        <v>32</v>
      </c>
      <c r="I57" s="367" t="s">
        <v>32</v>
      </c>
      <c r="J57" s="367" t="s">
        <v>32</v>
      </c>
      <c r="K57" s="367" t="s">
        <v>32</v>
      </c>
    </row>
    <row r="58" spans="1:11" hidden="1" x14ac:dyDescent="0.25">
      <c r="A58" s="175" t="s">
        <v>352</v>
      </c>
      <c r="B58" s="345">
        <v>7</v>
      </c>
      <c r="C58" s="178" t="s">
        <v>361</v>
      </c>
      <c r="D58" s="329" t="s">
        <v>206</v>
      </c>
      <c r="E58" s="367" t="s">
        <v>32</v>
      </c>
      <c r="F58" s="367" t="s">
        <v>32</v>
      </c>
      <c r="G58" s="367" t="s">
        <v>32</v>
      </c>
      <c r="H58" s="367" t="s">
        <v>32</v>
      </c>
      <c r="I58" s="367" t="s">
        <v>32</v>
      </c>
      <c r="J58" s="367" t="s">
        <v>32</v>
      </c>
      <c r="K58" s="367" t="s">
        <v>32</v>
      </c>
    </row>
    <row r="59" spans="1:11" hidden="1" x14ac:dyDescent="0.25">
      <c r="A59" s="175" t="s">
        <v>353</v>
      </c>
      <c r="B59" s="345">
        <v>7</v>
      </c>
      <c r="C59" s="178" t="s">
        <v>361</v>
      </c>
      <c r="D59" s="329" t="s">
        <v>206</v>
      </c>
      <c r="E59" s="367" t="s">
        <v>32</v>
      </c>
      <c r="F59" s="367" t="s">
        <v>32</v>
      </c>
      <c r="G59" s="367" t="s">
        <v>32</v>
      </c>
      <c r="H59" s="367" t="s">
        <v>32</v>
      </c>
      <c r="I59" s="367" t="s">
        <v>32</v>
      </c>
      <c r="J59" s="367" t="s">
        <v>32</v>
      </c>
      <c r="K59" s="367" t="s">
        <v>32</v>
      </c>
    </row>
    <row r="60" spans="1:11" outlineLevel="1" x14ac:dyDescent="0.25">
      <c r="A60" s="175" t="s">
        <v>441</v>
      </c>
      <c r="B60" s="345">
        <v>7</v>
      </c>
      <c r="C60" s="178" t="s">
        <v>431</v>
      </c>
      <c r="D60" s="329" t="s">
        <v>206</v>
      </c>
      <c r="E60" s="367" t="s">
        <v>32</v>
      </c>
      <c r="F60" s="367">
        <v>1385125.341</v>
      </c>
      <c r="G60" s="367">
        <v>1385125.341</v>
      </c>
      <c r="H60" s="367">
        <v>1385125.341</v>
      </c>
      <c r="I60" s="367" t="s">
        <v>32</v>
      </c>
      <c r="J60" s="367" t="s">
        <v>32</v>
      </c>
      <c r="K60" s="367" t="s">
        <v>32</v>
      </c>
    </row>
    <row r="61" spans="1:11" outlineLevel="1" x14ac:dyDescent="0.25">
      <c r="A61" s="175" t="s">
        <v>442</v>
      </c>
      <c r="B61" s="345">
        <v>7</v>
      </c>
      <c r="C61" s="178" t="s">
        <v>431</v>
      </c>
      <c r="D61" s="329" t="s">
        <v>206</v>
      </c>
      <c r="E61" s="367" t="s">
        <v>32</v>
      </c>
      <c r="F61" s="367">
        <v>288567.77899999998</v>
      </c>
      <c r="G61" s="367">
        <v>288567.77899999998</v>
      </c>
      <c r="H61" s="367">
        <v>288567.77899999998</v>
      </c>
      <c r="I61" s="367" t="s">
        <v>32</v>
      </c>
      <c r="J61" s="367" t="s">
        <v>32</v>
      </c>
      <c r="K61" s="367" t="s">
        <v>32</v>
      </c>
    </row>
    <row r="62" spans="1:11" outlineLevel="1" x14ac:dyDescent="0.25">
      <c r="A62" s="175" t="s">
        <v>443</v>
      </c>
      <c r="B62" s="345">
        <v>7</v>
      </c>
      <c r="C62" s="178" t="s">
        <v>431</v>
      </c>
      <c r="D62" s="329" t="s">
        <v>206</v>
      </c>
      <c r="E62" s="367">
        <v>97817.103000000003</v>
      </c>
      <c r="F62" s="367">
        <v>230854.22399999999</v>
      </c>
      <c r="G62" s="367">
        <v>230854.22399999999</v>
      </c>
      <c r="H62" s="367">
        <v>230854.22399999999</v>
      </c>
      <c r="I62" s="367" t="s">
        <v>32</v>
      </c>
      <c r="J62" s="367" t="s">
        <v>32</v>
      </c>
      <c r="K62" s="367" t="s">
        <v>32</v>
      </c>
    </row>
    <row r="63" spans="1:11" outlineLevel="1" x14ac:dyDescent="0.25">
      <c r="A63" s="175" t="s">
        <v>212</v>
      </c>
      <c r="B63" s="345">
        <v>7</v>
      </c>
      <c r="C63" s="178" t="s">
        <v>431</v>
      </c>
      <c r="D63" s="329" t="s">
        <v>206</v>
      </c>
      <c r="E63" s="367">
        <v>181032.65100000001</v>
      </c>
      <c r="F63" s="367">
        <v>512716.21600000001</v>
      </c>
      <c r="G63" s="367">
        <v>512716.21600000001</v>
      </c>
      <c r="H63" s="367">
        <v>512716.21600000001</v>
      </c>
      <c r="I63" s="367" t="s">
        <v>32</v>
      </c>
      <c r="J63" s="367" t="s">
        <v>32</v>
      </c>
      <c r="K63" s="367" t="s">
        <v>32</v>
      </c>
    </row>
    <row r="64" spans="1:11" outlineLevel="1" x14ac:dyDescent="0.25">
      <c r="A64" s="175" t="s">
        <v>213</v>
      </c>
      <c r="B64" s="345">
        <v>7</v>
      </c>
      <c r="C64" s="178" t="s">
        <v>431</v>
      </c>
      <c r="D64" s="329" t="s">
        <v>206</v>
      </c>
      <c r="E64" s="367">
        <v>38163.152999999998</v>
      </c>
      <c r="F64" s="367">
        <v>63457.654000000002</v>
      </c>
      <c r="G64" s="367">
        <v>63457.654000000002</v>
      </c>
      <c r="H64" s="367">
        <v>63457.654000000002</v>
      </c>
      <c r="I64" s="367" t="s">
        <v>32</v>
      </c>
      <c r="J64" s="367" t="s">
        <v>32</v>
      </c>
      <c r="K64" s="367" t="s">
        <v>32</v>
      </c>
    </row>
    <row r="65" spans="1:11" outlineLevel="1" x14ac:dyDescent="0.25">
      <c r="A65" s="175" t="s">
        <v>214</v>
      </c>
      <c r="B65" s="345">
        <v>7</v>
      </c>
      <c r="C65" s="178" t="s">
        <v>431</v>
      </c>
      <c r="D65" s="329" t="s">
        <v>206</v>
      </c>
      <c r="E65" s="367">
        <v>24160.63</v>
      </c>
      <c r="F65" s="367">
        <v>40893.887000000002</v>
      </c>
      <c r="G65" s="367">
        <v>40893.887000000002</v>
      </c>
      <c r="H65" s="367">
        <v>40893.887000000002</v>
      </c>
      <c r="I65" s="367" t="s">
        <v>32</v>
      </c>
      <c r="J65" s="367" t="s">
        <v>32</v>
      </c>
      <c r="K65" s="367" t="s">
        <v>32</v>
      </c>
    </row>
    <row r="66" spans="1:11" outlineLevel="1" x14ac:dyDescent="0.25">
      <c r="A66" s="175" t="s">
        <v>215</v>
      </c>
      <c r="B66" s="345">
        <v>7</v>
      </c>
      <c r="C66" s="178" t="s">
        <v>431</v>
      </c>
      <c r="D66" s="329" t="s">
        <v>206</v>
      </c>
      <c r="E66" s="367">
        <v>38163.152999999998</v>
      </c>
      <c r="F66" s="367">
        <v>63458.076999999997</v>
      </c>
      <c r="G66" s="367">
        <v>63458.076999999997</v>
      </c>
      <c r="H66" s="367">
        <v>63458.076999999997</v>
      </c>
      <c r="I66" s="367" t="s">
        <v>32</v>
      </c>
      <c r="J66" s="367" t="s">
        <v>32</v>
      </c>
      <c r="K66" s="367" t="s">
        <v>32</v>
      </c>
    </row>
    <row r="67" spans="1:11" outlineLevel="1" x14ac:dyDescent="0.25">
      <c r="A67" s="175" t="s">
        <v>216</v>
      </c>
      <c r="B67" s="345">
        <v>7</v>
      </c>
      <c r="C67" s="178" t="s">
        <v>431</v>
      </c>
      <c r="D67" s="329" t="s">
        <v>206</v>
      </c>
      <c r="E67" s="367">
        <v>24158.858</v>
      </c>
      <c r="F67" s="367">
        <v>40893.614000000001</v>
      </c>
      <c r="G67" s="367">
        <v>40893.614000000001</v>
      </c>
      <c r="H67" s="367">
        <v>40893.614000000001</v>
      </c>
      <c r="I67" s="367" t="s">
        <v>32</v>
      </c>
      <c r="J67" s="367" t="s">
        <v>32</v>
      </c>
      <c r="K67" s="367" t="s">
        <v>32</v>
      </c>
    </row>
    <row r="68" spans="1:11" outlineLevel="1" x14ac:dyDescent="0.25">
      <c r="A68" s="175" t="s">
        <v>444</v>
      </c>
      <c r="B68" s="345">
        <v>7</v>
      </c>
      <c r="C68" s="178" t="s">
        <v>431</v>
      </c>
      <c r="D68" s="329" t="s">
        <v>206</v>
      </c>
      <c r="E68" s="367">
        <v>97817.103000000003</v>
      </c>
      <c r="F68" s="367">
        <v>230854.22399999999</v>
      </c>
      <c r="G68" s="367" t="s">
        <v>32</v>
      </c>
      <c r="H68" s="367" t="s">
        <v>32</v>
      </c>
      <c r="I68" s="367" t="s">
        <v>32</v>
      </c>
      <c r="J68" s="367" t="s">
        <v>32</v>
      </c>
      <c r="K68" s="367" t="s">
        <v>32</v>
      </c>
    </row>
    <row r="69" spans="1:11" outlineLevel="1" x14ac:dyDescent="0.25">
      <c r="A69" s="175" t="s">
        <v>223</v>
      </c>
      <c r="B69" s="345">
        <v>7</v>
      </c>
      <c r="C69" s="178" t="s">
        <v>431</v>
      </c>
      <c r="D69" s="329" t="s">
        <v>206</v>
      </c>
      <c r="E69" s="367">
        <v>181032.65100000001</v>
      </c>
      <c r="F69" s="367">
        <v>512716.21600000001</v>
      </c>
      <c r="G69" s="367" t="s">
        <v>32</v>
      </c>
      <c r="H69" s="367" t="s">
        <v>32</v>
      </c>
      <c r="I69" s="367" t="s">
        <v>32</v>
      </c>
      <c r="J69" s="367" t="s">
        <v>32</v>
      </c>
      <c r="K69" s="367" t="s">
        <v>32</v>
      </c>
    </row>
    <row r="70" spans="1:11" outlineLevel="1" x14ac:dyDescent="0.25">
      <c r="A70" s="175" t="s">
        <v>340</v>
      </c>
      <c r="B70" s="345">
        <v>7</v>
      </c>
      <c r="C70" s="178" t="s">
        <v>431</v>
      </c>
      <c r="D70" s="329" t="s">
        <v>206</v>
      </c>
      <c r="E70" s="367" t="s">
        <v>32</v>
      </c>
      <c r="F70" s="367" t="s">
        <v>32</v>
      </c>
      <c r="G70" s="367" t="s">
        <v>32</v>
      </c>
      <c r="H70" s="367" t="s">
        <v>32</v>
      </c>
      <c r="I70" s="367" t="s">
        <v>32</v>
      </c>
      <c r="J70" s="367" t="s">
        <v>32</v>
      </c>
      <c r="K70" s="367" t="s">
        <v>32</v>
      </c>
    </row>
    <row r="71" spans="1:11" outlineLevel="1" x14ac:dyDescent="0.25">
      <c r="A71" s="175" t="s">
        <v>224</v>
      </c>
      <c r="B71" s="345">
        <v>7</v>
      </c>
      <c r="C71" s="178" t="s">
        <v>431</v>
      </c>
      <c r="D71" s="329" t="s">
        <v>206</v>
      </c>
      <c r="E71" s="367">
        <v>38163.152999999998</v>
      </c>
      <c r="F71" s="367">
        <v>63457.654000000002</v>
      </c>
      <c r="G71" s="367" t="s">
        <v>32</v>
      </c>
      <c r="H71" s="367" t="s">
        <v>32</v>
      </c>
      <c r="I71" s="367" t="s">
        <v>32</v>
      </c>
      <c r="J71" s="367" t="s">
        <v>32</v>
      </c>
      <c r="K71" s="367" t="s">
        <v>32</v>
      </c>
    </row>
    <row r="72" spans="1:11" outlineLevel="1" x14ac:dyDescent="0.25">
      <c r="A72" s="175" t="s">
        <v>225</v>
      </c>
      <c r="B72" s="345">
        <v>7</v>
      </c>
      <c r="C72" s="178" t="s">
        <v>431</v>
      </c>
      <c r="D72" s="329" t="s">
        <v>206</v>
      </c>
      <c r="E72" s="367">
        <v>24160.63</v>
      </c>
      <c r="F72" s="367">
        <v>40893.887000000002</v>
      </c>
      <c r="G72" s="367" t="s">
        <v>32</v>
      </c>
      <c r="H72" s="367" t="s">
        <v>32</v>
      </c>
      <c r="I72" s="367" t="s">
        <v>32</v>
      </c>
      <c r="J72" s="367" t="s">
        <v>32</v>
      </c>
      <c r="K72" s="367" t="s">
        <v>32</v>
      </c>
    </row>
    <row r="73" spans="1:11" outlineLevel="1" x14ac:dyDescent="0.25">
      <c r="A73" s="175" t="s">
        <v>226</v>
      </c>
      <c r="B73" s="345">
        <v>7</v>
      </c>
      <c r="C73" s="178" t="s">
        <v>431</v>
      </c>
      <c r="D73" s="329" t="s">
        <v>206</v>
      </c>
      <c r="E73" s="367">
        <v>38163.152999999998</v>
      </c>
      <c r="F73" s="367">
        <v>63458.076999999997</v>
      </c>
      <c r="G73" s="367" t="s">
        <v>32</v>
      </c>
      <c r="H73" s="367" t="s">
        <v>32</v>
      </c>
      <c r="I73" s="367" t="s">
        <v>32</v>
      </c>
      <c r="J73" s="367" t="s">
        <v>32</v>
      </c>
      <c r="K73" s="367" t="s">
        <v>32</v>
      </c>
    </row>
    <row r="74" spans="1:11" outlineLevel="1" x14ac:dyDescent="0.25">
      <c r="A74" s="175" t="s">
        <v>227</v>
      </c>
      <c r="B74" s="345">
        <v>7</v>
      </c>
      <c r="C74" s="178" t="s">
        <v>431</v>
      </c>
      <c r="D74" s="329" t="s">
        <v>206</v>
      </c>
      <c r="E74" s="367">
        <v>24158.858</v>
      </c>
      <c r="F74" s="367">
        <v>40893.614000000001</v>
      </c>
      <c r="G74" s="367" t="s">
        <v>32</v>
      </c>
      <c r="H74" s="367" t="s">
        <v>32</v>
      </c>
      <c r="I74" s="367" t="s">
        <v>32</v>
      </c>
      <c r="J74" s="367" t="s">
        <v>32</v>
      </c>
      <c r="K74" s="367" t="s">
        <v>32</v>
      </c>
    </row>
    <row r="75" spans="1:11" outlineLevel="1" x14ac:dyDescent="0.25">
      <c r="A75" s="175" t="s">
        <v>445</v>
      </c>
      <c r="B75" s="345">
        <v>7</v>
      </c>
      <c r="C75" s="178" t="s">
        <v>431</v>
      </c>
      <c r="D75" s="329" t="s">
        <v>206</v>
      </c>
      <c r="E75" s="367" t="s">
        <v>32</v>
      </c>
      <c r="F75" s="367">
        <v>230854.22399999999</v>
      </c>
      <c r="G75" s="367">
        <v>230854.22399999999</v>
      </c>
      <c r="H75" s="367">
        <v>230854.22399999999</v>
      </c>
      <c r="I75" s="367" t="s">
        <v>32</v>
      </c>
      <c r="J75" s="367" t="s">
        <v>32</v>
      </c>
      <c r="K75" s="367" t="s">
        <v>32</v>
      </c>
    </row>
    <row r="76" spans="1:11" outlineLevel="1" x14ac:dyDescent="0.25">
      <c r="A76" s="175" t="s">
        <v>307</v>
      </c>
      <c r="B76" s="345">
        <v>7</v>
      </c>
      <c r="C76" s="178" t="s">
        <v>431</v>
      </c>
      <c r="D76" s="329" t="s">
        <v>206</v>
      </c>
      <c r="E76" s="367" t="s">
        <v>32</v>
      </c>
      <c r="F76" s="367">
        <v>512716.21600000001</v>
      </c>
      <c r="G76" s="367">
        <v>512716.21600000001</v>
      </c>
      <c r="H76" s="367">
        <v>512716.21600000001</v>
      </c>
      <c r="I76" s="367" t="s">
        <v>32</v>
      </c>
      <c r="J76" s="367" t="s">
        <v>32</v>
      </c>
      <c r="K76" s="367" t="s">
        <v>32</v>
      </c>
    </row>
    <row r="77" spans="1:11" outlineLevel="1" x14ac:dyDescent="0.25">
      <c r="A77" s="175" t="s">
        <v>308</v>
      </c>
      <c r="B77" s="345">
        <v>7</v>
      </c>
      <c r="C77" s="178" t="s">
        <v>431</v>
      </c>
      <c r="D77" s="329" t="s">
        <v>206</v>
      </c>
      <c r="E77" s="367" t="s">
        <v>32</v>
      </c>
      <c r="F77" s="367">
        <v>63457.654000000002</v>
      </c>
      <c r="G77" s="367">
        <v>63457.654000000002</v>
      </c>
      <c r="H77" s="367">
        <v>63457.654000000002</v>
      </c>
      <c r="I77" s="367" t="s">
        <v>32</v>
      </c>
      <c r="J77" s="367" t="s">
        <v>32</v>
      </c>
      <c r="K77" s="367" t="s">
        <v>32</v>
      </c>
    </row>
    <row r="78" spans="1:11" outlineLevel="1" x14ac:dyDescent="0.25">
      <c r="A78" s="175" t="s">
        <v>309</v>
      </c>
      <c r="B78" s="345">
        <v>7</v>
      </c>
      <c r="C78" s="178" t="s">
        <v>431</v>
      </c>
      <c r="D78" s="329" t="s">
        <v>206</v>
      </c>
      <c r="E78" s="367" t="s">
        <v>32</v>
      </c>
      <c r="F78" s="367">
        <v>40893.887000000002</v>
      </c>
      <c r="G78" s="367">
        <v>40893.887000000002</v>
      </c>
      <c r="H78" s="367">
        <v>40893.887000000002</v>
      </c>
      <c r="I78" s="367" t="s">
        <v>32</v>
      </c>
      <c r="J78" s="367" t="s">
        <v>32</v>
      </c>
      <c r="K78" s="367" t="s">
        <v>32</v>
      </c>
    </row>
    <row r="79" spans="1:11" outlineLevel="1" x14ac:dyDescent="0.25">
      <c r="A79" s="175" t="s">
        <v>310</v>
      </c>
      <c r="B79" s="345">
        <v>7</v>
      </c>
      <c r="C79" s="178" t="s">
        <v>431</v>
      </c>
      <c r="D79" s="329" t="s">
        <v>206</v>
      </c>
      <c r="E79" s="367" t="s">
        <v>32</v>
      </c>
      <c r="F79" s="367">
        <v>63458.076999999997</v>
      </c>
      <c r="G79" s="367">
        <v>63458.076999999997</v>
      </c>
      <c r="H79" s="367">
        <v>63458.076999999997</v>
      </c>
      <c r="I79" s="367" t="s">
        <v>32</v>
      </c>
      <c r="J79" s="367" t="s">
        <v>32</v>
      </c>
      <c r="K79" s="367" t="s">
        <v>32</v>
      </c>
    </row>
    <row r="80" spans="1:11" outlineLevel="1" x14ac:dyDescent="0.25">
      <c r="A80" s="175" t="s">
        <v>311</v>
      </c>
      <c r="B80" s="345">
        <v>7</v>
      </c>
      <c r="C80" s="178" t="s">
        <v>431</v>
      </c>
      <c r="D80" s="329" t="s">
        <v>206</v>
      </c>
      <c r="E80" s="367" t="s">
        <v>32</v>
      </c>
      <c r="F80" s="367">
        <v>40893.614000000001</v>
      </c>
      <c r="G80" s="367">
        <v>40893.614000000001</v>
      </c>
      <c r="H80" s="367">
        <v>40893.614000000001</v>
      </c>
      <c r="I80" s="367" t="s">
        <v>32</v>
      </c>
      <c r="J80" s="367" t="s">
        <v>32</v>
      </c>
      <c r="K80" s="367" t="s">
        <v>32</v>
      </c>
    </row>
    <row r="81" spans="1:11" outlineLevel="1" x14ac:dyDescent="0.25">
      <c r="A81" s="175" t="s">
        <v>446</v>
      </c>
      <c r="B81" s="345">
        <v>7</v>
      </c>
      <c r="C81" s="178" t="s">
        <v>431</v>
      </c>
      <c r="D81" s="329" t="s">
        <v>206</v>
      </c>
      <c r="E81" s="367">
        <v>107598.81299999999</v>
      </c>
      <c r="F81" s="367">
        <v>230854.22399999999</v>
      </c>
      <c r="G81" s="367">
        <v>230854.22399999999</v>
      </c>
      <c r="H81" s="367">
        <v>230854.22399999999</v>
      </c>
      <c r="I81" s="367" t="s">
        <v>32</v>
      </c>
      <c r="J81" s="367" t="s">
        <v>32</v>
      </c>
      <c r="K81" s="367" t="s">
        <v>32</v>
      </c>
    </row>
    <row r="82" spans="1:11" outlineLevel="1" x14ac:dyDescent="0.25">
      <c r="A82" s="175" t="s">
        <v>233</v>
      </c>
      <c r="B82" s="345">
        <v>7</v>
      </c>
      <c r="C82" s="178" t="s">
        <v>431</v>
      </c>
      <c r="D82" s="329" t="s">
        <v>206</v>
      </c>
      <c r="E82" s="367">
        <v>199135.916</v>
      </c>
      <c r="F82" s="367">
        <v>512716.21600000001</v>
      </c>
      <c r="G82" s="367">
        <v>512716.21600000001</v>
      </c>
      <c r="H82" s="367">
        <v>512716.21600000001</v>
      </c>
      <c r="I82" s="367" t="s">
        <v>32</v>
      </c>
      <c r="J82" s="367" t="s">
        <v>32</v>
      </c>
      <c r="K82" s="367" t="s">
        <v>32</v>
      </c>
    </row>
    <row r="83" spans="1:11" outlineLevel="1" x14ac:dyDescent="0.25">
      <c r="A83" s="175" t="s">
        <v>234</v>
      </c>
      <c r="B83" s="345">
        <v>7</v>
      </c>
      <c r="C83" s="178" t="s">
        <v>431</v>
      </c>
      <c r="D83" s="329" t="s">
        <v>206</v>
      </c>
      <c r="E83" s="367">
        <v>41979.468999999997</v>
      </c>
      <c r="F83" s="367">
        <v>63457.654000000002</v>
      </c>
      <c r="G83" s="367">
        <v>63457.654000000002</v>
      </c>
      <c r="H83" s="367">
        <v>63457.654000000002</v>
      </c>
      <c r="I83" s="367" t="s">
        <v>32</v>
      </c>
      <c r="J83" s="367" t="s">
        <v>32</v>
      </c>
      <c r="K83" s="367" t="s">
        <v>32</v>
      </c>
    </row>
    <row r="84" spans="1:11" outlineLevel="1" x14ac:dyDescent="0.25">
      <c r="A84" s="175" t="s">
        <v>235</v>
      </c>
      <c r="B84" s="345">
        <v>7</v>
      </c>
      <c r="C84" s="178" t="s">
        <v>431</v>
      </c>
      <c r="D84" s="329" t="s">
        <v>206</v>
      </c>
      <c r="E84" s="367">
        <v>26576.691999999999</v>
      </c>
      <c r="F84" s="367">
        <v>40893.887000000002</v>
      </c>
      <c r="G84" s="367">
        <v>40893.887000000002</v>
      </c>
      <c r="H84" s="367">
        <v>40893.887000000002</v>
      </c>
      <c r="I84" s="367" t="s">
        <v>32</v>
      </c>
      <c r="J84" s="367" t="s">
        <v>32</v>
      </c>
      <c r="K84" s="367" t="s">
        <v>32</v>
      </c>
    </row>
    <row r="85" spans="1:11" outlineLevel="1" x14ac:dyDescent="0.25">
      <c r="A85" s="175" t="s">
        <v>236</v>
      </c>
      <c r="B85" s="345">
        <v>7</v>
      </c>
      <c r="C85" s="178" t="s">
        <v>431</v>
      </c>
      <c r="D85" s="329" t="s">
        <v>206</v>
      </c>
      <c r="E85" s="367">
        <v>41979.468999999997</v>
      </c>
      <c r="F85" s="367">
        <v>63458.076999999997</v>
      </c>
      <c r="G85" s="367">
        <v>63458.076999999997</v>
      </c>
      <c r="H85" s="367">
        <v>63458.076999999997</v>
      </c>
      <c r="I85" s="367" t="s">
        <v>32</v>
      </c>
      <c r="J85" s="367" t="s">
        <v>32</v>
      </c>
      <c r="K85" s="367" t="s">
        <v>32</v>
      </c>
    </row>
    <row r="86" spans="1:11" outlineLevel="1" x14ac:dyDescent="0.25">
      <c r="A86" s="175" t="s">
        <v>237</v>
      </c>
      <c r="B86" s="345">
        <v>7</v>
      </c>
      <c r="C86" s="178" t="s">
        <v>431</v>
      </c>
      <c r="D86" s="329" t="s">
        <v>206</v>
      </c>
      <c r="E86" s="367">
        <v>26574.743999999999</v>
      </c>
      <c r="F86" s="367">
        <v>40893.614000000001</v>
      </c>
      <c r="G86" s="367">
        <v>40893.614000000001</v>
      </c>
      <c r="H86" s="367">
        <v>40893.614000000001</v>
      </c>
      <c r="I86" s="367" t="s">
        <v>32</v>
      </c>
      <c r="J86" s="367" t="s">
        <v>32</v>
      </c>
      <c r="K86" s="367" t="s">
        <v>32</v>
      </c>
    </row>
    <row r="87" spans="1:11" outlineLevel="1" x14ac:dyDescent="0.25">
      <c r="A87" s="175" t="s">
        <v>447</v>
      </c>
      <c r="B87" s="345">
        <v>7</v>
      </c>
      <c r="C87" s="178" t="s">
        <v>431</v>
      </c>
      <c r="D87" s="329" t="s">
        <v>206</v>
      </c>
      <c r="E87" s="367" t="s">
        <v>32</v>
      </c>
      <c r="F87" s="367" t="s">
        <v>32</v>
      </c>
      <c r="G87" s="367" t="s">
        <v>32</v>
      </c>
      <c r="H87" s="367" t="s">
        <v>32</v>
      </c>
      <c r="I87" s="367">
        <v>89502.642000000007</v>
      </c>
      <c r="J87" s="367">
        <v>89502.642000000007</v>
      </c>
      <c r="K87" s="367">
        <v>89502.642000000007</v>
      </c>
    </row>
    <row r="88" spans="1:11" outlineLevel="1" x14ac:dyDescent="0.25">
      <c r="A88" s="175" t="s">
        <v>448</v>
      </c>
      <c r="B88" s="345">
        <v>7</v>
      </c>
      <c r="C88" s="178" t="s">
        <v>431</v>
      </c>
      <c r="D88" s="329" t="s">
        <v>206</v>
      </c>
      <c r="E88" s="367" t="s">
        <v>32</v>
      </c>
      <c r="F88" s="367" t="s">
        <v>32</v>
      </c>
      <c r="G88" s="367" t="s">
        <v>32</v>
      </c>
      <c r="H88" s="367" t="s">
        <v>32</v>
      </c>
      <c r="I88" s="367">
        <v>46190.080999999998</v>
      </c>
      <c r="J88" s="367">
        <v>35530.830999999998</v>
      </c>
      <c r="K88" s="367">
        <v>51134.008999999998</v>
      </c>
    </row>
    <row r="89" spans="1:11" outlineLevel="1" x14ac:dyDescent="0.25">
      <c r="A89" s="175" t="s">
        <v>449</v>
      </c>
      <c r="B89" s="345">
        <v>7</v>
      </c>
      <c r="C89" s="178" t="s">
        <v>431</v>
      </c>
      <c r="D89" s="329" t="s">
        <v>206</v>
      </c>
      <c r="E89" s="367" t="s">
        <v>32</v>
      </c>
      <c r="F89" s="367" t="s">
        <v>32</v>
      </c>
      <c r="G89" s="367" t="s">
        <v>32</v>
      </c>
      <c r="H89" s="367" t="s">
        <v>32</v>
      </c>
      <c r="I89" s="367">
        <v>46189.968999999997</v>
      </c>
      <c r="J89" s="367">
        <v>35530.745000000003</v>
      </c>
      <c r="K89" s="367">
        <v>51133.885000000002</v>
      </c>
    </row>
    <row r="90" spans="1:11" outlineLevel="1" x14ac:dyDescent="0.25">
      <c r="A90" s="175" t="s">
        <v>450</v>
      </c>
      <c r="B90" s="345">
        <v>7</v>
      </c>
      <c r="C90" s="178" t="s">
        <v>431</v>
      </c>
      <c r="D90" s="329" t="s">
        <v>206</v>
      </c>
      <c r="E90" s="367" t="s">
        <v>32</v>
      </c>
      <c r="F90" s="367" t="s">
        <v>32</v>
      </c>
      <c r="G90" s="367" t="s">
        <v>32</v>
      </c>
      <c r="H90" s="367" t="s">
        <v>32</v>
      </c>
      <c r="I90" s="367">
        <v>377073.42599999998</v>
      </c>
      <c r="J90" s="367">
        <v>377073.42599999998</v>
      </c>
      <c r="K90" s="367">
        <v>377073.42599999998</v>
      </c>
    </row>
    <row r="91" spans="1:11" outlineLevel="1" x14ac:dyDescent="0.25">
      <c r="A91" s="175" t="s">
        <v>629</v>
      </c>
      <c r="B91" s="345"/>
      <c r="C91" s="178" t="s">
        <v>431</v>
      </c>
      <c r="D91" s="329" t="s">
        <v>206</v>
      </c>
      <c r="E91" s="367" t="s">
        <v>32</v>
      </c>
      <c r="F91" s="367" t="s">
        <v>32</v>
      </c>
      <c r="G91" s="367">
        <v>125920.486</v>
      </c>
      <c r="H91" s="367">
        <v>125920.486</v>
      </c>
      <c r="I91" s="367" t="s">
        <v>32</v>
      </c>
      <c r="J91" s="367" t="s">
        <v>32</v>
      </c>
      <c r="K91" s="367" t="s">
        <v>32</v>
      </c>
    </row>
    <row r="92" spans="1:11" outlineLevel="1" x14ac:dyDescent="0.25">
      <c r="A92" s="175" t="s">
        <v>630</v>
      </c>
      <c r="B92" s="345"/>
      <c r="C92" s="178" t="s">
        <v>431</v>
      </c>
      <c r="D92" s="329" t="s">
        <v>206</v>
      </c>
      <c r="E92" s="367" t="s">
        <v>32</v>
      </c>
      <c r="F92" s="367" t="s">
        <v>32</v>
      </c>
      <c r="G92" s="367">
        <v>24000</v>
      </c>
      <c r="H92" s="367">
        <v>24000</v>
      </c>
      <c r="I92" s="367" t="s">
        <v>32</v>
      </c>
      <c r="J92" s="367" t="s">
        <v>32</v>
      </c>
      <c r="K92" s="367" t="s">
        <v>32</v>
      </c>
    </row>
    <row r="93" spans="1:11" outlineLevel="1" x14ac:dyDescent="0.25">
      <c r="A93" s="175" t="s">
        <v>631</v>
      </c>
      <c r="B93" s="345"/>
      <c r="C93" s="178" t="s">
        <v>431</v>
      </c>
      <c r="D93" s="329" t="s">
        <v>206</v>
      </c>
      <c r="E93" s="367" t="s">
        <v>32</v>
      </c>
      <c r="F93" s="367" t="s">
        <v>32</v>
      </c>
      <c r="G93" s="367">
        <v>16000</v>
      </c>
      <c r="H93" s="367">
        <v>16000</v>
      </c>
      <c r="I93" s="367" t="s">
        <v>32</v>
      </c>
      <c r="J93" s="367" t="s">
        <v>32</v>
      </c>
      <c r="K93" s="367" t="s">
        <v>32</v>
      </c>
    </row>
    <row r="94" spans="1:11" outlineLevel="1" x14ac:dyDescent="0.25">
      <c r="A94" s="175" t="s">
        <v>632</v>
      </c>
      <c r="B94" s="345"/>
      <c r="C94" s="178" t="s">
        <v>431</v>
      </c>
      <c r="D94" s="329" t="s">
        <v>206</v>
      </c>
      <c r="E94" s="367" t="s">
        <v>32</v>
      </c>
      <c r="F94" s="367" t="s">
        <v>32</v>
      </c>
      <c r="G94" s="367">
        <v>24000</v>
      </c>
      <c r="H94" s="367">
        <v>24000</v>
      </c>
      <c r="I94" s="367" t="s">
        <v>32</v>
      </c>
      <c r="J94" s="367" t="s">
        <v>32</v>
      </c>
      <c r="K94" s="367" t="s">
        <v>32</v>
      </c>
    </row>
    <row r="95" spans="1:11" outlineLevel="1" x14ac:dyDescent="0.25">
      <c r="A95" s="175" t="s">
        <v>633</v>
      </c>
      <c r="B95" s="345"/>
      <c r="C95" s="178" t="s">
        <v>431</v>
      </c>
      <c r="D95" s="329" t="s">
        <v>206</v>
      </c>
      <c r="E95" s="367" t="s">
        <v>32</v>
      </c>
      <c r="F95" s="367" t="s">
        <v>32</v>
      </c>
      <c r="G95" s="367">
        <v>16000</v>
      </c>
      <c r="H95" s="367">
        <v>16000</v>
      </c>
      <c r="I95" s="367" t="s">
        <v>32</v>
      </c>
      <c r="J95" s="367" t="s">
        <v>32</v>
      </c>
      <c r="K95" s="367" t="s">
        <v>32</v>
      </c>
    </row>
    <row r="96" spans="1:11" outlineLevel="1" x14ac:dyDescent="0.25">
      <c r="A96" s="175" t="s">
        <v>634</v>
      </c>
      <c r="B96" s="345"/>
      <c r="C96" s="178" t="s">
        <v>431</v>
      </c>
      <c r="D96" s="329" t="s">
        <v>206</v>
      </c>
      <c r="E96" s="367" t="s">
        <v>32</v>
      </c>
      <c r="F96" s="367" t="s">
        <v>32</v>
      </c>
      <c r="G96" s="367">
        <v>10000</v>
      </c>
      <c r="H96" s="367">
        <v>10000</v>
      </c>
      <c r="I96" s="367" t="s">
        <v>32</v>
      </c>
      <c r="J96" s="367" t="s">
        <v>32</v>
      </c>
      <c r="K96" s="367" t="s">
        <v>32</v>
      </c>
    </row>
    <row r="97" spans="1:11" outlineLevel="1" x14ac:dyDescent="0.25">
      <c r="A97" s="175" t="s">
        <v>640</v>
      </c>
      <c r="B97" s="345"/>
      <c r="C97" s="178" t="s">
        <v>431</v>
      </c>
      <c r="D97" s="329" t="s">
        <v>206</v>
      </c>
      <c r="E97" s="367" t="s">
        <v>32</v>
      </c>
      <c r="F97" s="367" t="s">
        <v>32</v>
      </c>
      <c r="G97" s="367" t="s">
        <v>32</v>
      </c>
      <c r="H97" s="367" t="s">
        <v>32</v>
      </c>
      <c r="I97" s="367" t="s">
        <v>32</v>
      </c>
      <c r="J97" s="367" t="s">
        <v>32</v>
      </c>
      <c r="K97" s="367">
        <v>35530.830999999998</v>
      </c>
    </row>
    <row r="98" spans="1:11" outlineLevel="1" x14ac:dyDescent="0.25">
      <c r="A98" s="175" t="s">
        <v>641</v>
      </c>
      <c r="B98" s="345"/>
      <c r="C98" s="178" t="s">
        <v>431</v>
      </c>
      <c r="D98" s="329" t="s">
        <v>206</v>
      </c>
      <c r="E98" s="367" t="s">
        <v>32</v>
      </c>
      <c r="F98" s="367" t="s">
        <v>32</v>
      </c>
      <c r="G98" s="367" t="s">
        <v>32</v>
      </c>
      <c r="H98" s="367" t="s">
        <v>32</v>
      </c>
      <c r="I98" s="367" t="s">
        <v>32</v>
      </c>
      <c r="J98" s="367" t="s">
        <v>32</v>
      </c>
      <c r="K98" s="367">
        <v>35530.745000000003</v>
      </c>
    </row>
    <row r="99" spans="1:11" outlineLevel="1" x14ac:dyDescent="0.25">
      <c r="A99" s="175"/>
      <c r="B99" s="345"/>
      <c r="C99" s="178"/>
      <c r="D99" s="329"/>
      <c r="E99" s="367" t="s">
        <v>32</v>
      </c>
      <c r="F99" s="367" t="s">
        <v>32</v>
      </c>
      <c r="G99" s="367" t="s">
        <v>32</v>
      </c>
      <c r="H99" s="367" t="s">
        <v>32</v>
      </c>
      <c r="I99" s="367" t="s">
        <v>32</v>
      </c>
      <c r="J99" s="367" t="s">
        <v>32</v>
      </c>
      <c r="K99" s="367" t="s">
        <v>32</v>
      </c>
    </row>
    <row r="100" spans="1:11" x14ac:dyDescent="0.25">
      <c r="E100" s="180"/>
      <c r="F100" s="180"/>
      <c r="G100" s="180"/>
      <c r="H100" s="180"/>
      <c r="I100" s="180"/>
      <c r="J100" s="180"/>
      <c r="K100" s="180"/>
    </row>
    <row r="101" spans="1:11" x14ac:dyDescent="0.25">
      <c r="A101" s="441" t="s">
        <v>110</v>
      </c>
      <c r="B101" s="344"/>
      <c r="C101" s="174"/>
      <c r="D101" s="328"/>
      <c r="E101" s="328"/>
      <c r="F101" s="328"/>
      <c r="G101" s="328"/>
      <c r="H101" s="328"/>
      <c r="I101" s="328"/>
      <c r="J101" s="328"/>
      <c r="K101" s="328"/>
    </row>
    <row r="102" spans="1:11" outlineLevel="1" x14ac:dyDescent="0.25">
      <c r="A102" s="175" t="s">
        <v>354</v>
      </c>
      <c r="B102" s="345">
        <v>6</v>
      </c>
      <c r="C102" s="178" t="s">
        <v>243</v>
      </c>
      <c r="D102" s="329" t="s">
        <v>217</v>
      </c>
      <c r="E102" s="367" t="s">
        <v>32</v>
      </c>
      <c r="F102" s="367" t="s">
        <v>32</v>
      </c>
      <c r="G102" s="367" t="s">
        <v>32</v>
      </c>
      <c r="H102" s="367" t="s">
        <v>32</v>
      </c>
      <c r="I102" s="367" t="s">
        <v>32</v>
      </c>
      <c r="J102" s="367" t="s">
        <v>32</v>
      </c>
      <c r="K102" s="367" t="s">
        <v>32</v>
      </c>
    </row>
    <row r="103" spans="1:11" outlineLevel="1" x14ac:dyDescent="0.25">
      <c r="A103" s="175" t="s">
        <v>355</v>
      </c>
      <c r="B103" s="345">
        <v>6</v>
      </c>
      <c r="C103" s="178" t="s">
        <v>243</v>
      </c>
      <c r="D103" s="329" t="s">
        <v>217</v>
      </c>
      <c r="E103" s="367" t="s">
        <v>32</v>
      </c>
      <c r="F103" s="367" t="s">
        <v>32</v>
      </c>
      <c r="G103" s="367" t="s">
        <v>32</v>
      </c>
      <c r="H103" s="367" t="s">
        <v>32</v>
      </c>
      <c r="I103" s="367" t="s">
        <v>32</v>
      </c>
      <c r="J103" s="367" t="s">
        <v>32</v>
      </c>
      <c r="K103" s="367" t="s">
        <v>32</v>
      </c>
    </row>
    <row r="104" spans="1:11" outlineLevel="1" x14ac:dyDescent="0.25">
      <c r="A104" s="175" t="s">
        <v>356</v>
      </c>
      <c r="B104" s="345">
        <v>6</v>
      </c>
      <c r="C104" s="178" t="s">
        <v>243</v>
      </c>
      <c r="D104" s="329" t="s">
        <v>217</v>
      </c>
      <c r="E104" s="367" t="s">
        <v>32</v>
      </c>
      <c r="F104" s="367" t="s">
        <v>32</v>
      </c>
      <c r="G104" s="367" t="s">
        <v>32</v>
      </c>
      <c r="H104" s="367" t="s">
        <v>32</v>
      </c>
      <c r="I104" s="367" t="s">
        <v>32</v>
      </c>
      <c r="J104" s="367" t="s">
        <v>32</v>
      </c>
      <c r="K104" s="367" t="s">
        <v>32</v>
      </c>
    </row>
    <row r="105" spans="1:11" outlineLevel="1" x14ac:dyDescent="0.25">
      <c r="A105" s="175" t="s">
        <v>357</v>
      </c>
      <c r="B105" s="345">
        <v>6</v>
      </c>
      <c r="C105" s="178" t="s">
        <v>243</v>
      </c>
      <c r="D105" s="329" t="s">
        <v>217</v>
      </c>
      <c r="E105" s="367" t="s">
        <v>32</v>
      </c>
      <c r="F105" s="367" t="s">
        <v>32</v>
      </c>
      <c r="G105" s="367" t="s">
        <v>32</v>
      </c>
      <c r="H105" s="367" t="s">
        <v>32</v>
      </c>
      <c r="I105" s="367" t="s">
        <v>32</v>
      </c>
      <c r="J105" s="367" t="s">
        <v>32</v>
      </c>
      <c r="K105" s="367" t="s">
        <v>32</v>
      </c>
    </row>
    <row r="106" spans="1:11" outlineLevel="1" x14ac:dyDescent="0.25">
      <c r="A106" s="175" t="s">
        <v>358</v>
      </c>
      <c r="B106" s="345">
        <v>6</v>
      </c>
      <c r="C106" s="178" t="s">
        <v>243</v>
      </c>
      <c r="D106" s="329" t="s">
        <v>217</v>
      </c>
      <c r="E106" s="367" t="s">
        <v>32</v>
      </c>
      <c r="F106" s="367" t="s">
        <v>32</v>
      </c>
      <c r="G106" s="367" t="s">
        <v>32</v>
      </c>
      <c r="H106" s="367" t="s">
        <v>32</v>
      </c>
      <c r="I106" s="367" t="s">
        <v>32</v>
      </c>
      <c r="J106" s="367" t="s">
        <v>32</v>
      </c>
      <c r="K106" s="367" t="s">
        <v>32</v>
      </c>
    </row>
    <row r="107" spans="1:11" outlineLevel="1" x14ac:dyDescent="0.25">
      <c r="A107" s="175" t="s">
        <v>451</v>
      </c>
      <c r="B107" s="345">
        <v>6</v>
      </c>
      <c r="C107" s="178" t="s">
        <v>243</v>
      </c>
      <c r="D107" s="329" t="s">
        <v>217</v>
      </c>
      <c r="E107" s="367" t="s">
        <v>32</v>
      </c>
      <c r="F107" s="367">
        <v>42188.271999999997</v>
      </c>
      <c r="G107" s="367">
        <v>42188.271999999997</v>
      </c>
      <c r="H107" s="367">
        <v>42188.271999999997</v>
      </c>
      <c r="I107" s="367" t="s">
        <v>32</v>
      </c>
      <c r="J107" s="367" t="s">
        <v>32</v>
      </c>
      <c r="K107" s="367" t="s">
        <v>32</v>
      </c>
    </row>
    <row r="108" spans="1:11" outlineLevel="1" x14ac:dyDescent="0.25">
      <c r="A108" s="175" t="s">
        <v>452</v>
      </c>
      <c r="B108" s="345">
        <v>6</v>
      </c>
      <c r="C108" s="178" t="s">
        <v>243</v>
      </c>
      <c r="D108" s="329" t="s">
        <v>217</v>
      </c>
      <c r="E108" s="367">
        <v>17875.932000000001</v>
      </c>
      <c r="F108" s="367">
        <v>42188.271999999997</v>
      </c>
      <c r="G108" s="367">
        <v>42188.271999999997</v>
      </c>
      <c r="H108" s="367">
        <v>42188.271999999997</v>
      </c>
      <c r="I108" s="367" t="s">
        <v>32</v>
      </c>
      <c r="J108" s="367" t="s">
        <v>32</v>
      </c>
      <c r="K108" s="367" t="s">
        <v>32</v>
      </c>
    </row>
    <row r="109" spans="1:11" outlineLevel="1" x14ac:dyDescent="0.25">
      <c r="A109" s="175" t="s">
        <v>453</v>
      </c>
      <c r="B109" s="345">
        <v>6</v>
      </c>
      <c r="C109" s="178" t="s">
        <v>243</v>
      </c>
      <c r="D109" s="329" t="s">
        <v>217</v>
      </c>
      <c r="E109" s="367">
        <v>17875.932000000001</v>
      </c>
      <c r="F109" s="367">
        <v>42188.271999999997</v>
      </c>
      <c r="G109" s="367" t="s">
        <v>32</v>
      </c>
      <c r="H109" s="367" t="s">
        <v>32</v>
      </c>
      <c r="I109" s="367" t="s">
        <v>32</v>
      </c>
      <c r="J109" s="367" t="s">
        <v>32</v>
      </c>
      <c r="K109" s="367" t="s">
        <v>32</v>
      </c>
    </row>
    <row r="110" spans="1:11" outlineLevel="1" x14ac:dyDescent="0.25">
      <c r="A110" s="175" t="s">
        <v>454</v>
      </c>
      <c r="B110" s="345">
        <v>6</v>
      </c>
      <c r="C110" s="178" t="s">
        <v>243</v>
      </c>
      <c r="D110" s="329" t="s">
        <v>217</v>
      </c>
      <c r="E110" s="367" t="s">
        <v>32</v>
      </c>
      <c r="F110" s="367">
        <v>42188.271999999997</v>
      </c>
      <c r="G110" s="367">
        <v>42188.271999999997</v>
      </c>
      <c r="H110" s="367">
        <v>42188.271999999997</v>
      </c>
      <c r="I110" s="367" t="s">
        <v>32</v>
      </c>
      <c r="J110" s="367" t="s">
        <v>32</v>
      </c>
      <c r="K110" s="367" t="s">
        <v>32</v>
      </c>
    </row>
    <row r="111" spans="1:11" outlineLevel="1" x14ac:dyDescent="0.25">
      <c r="A111" s="175" t="s">
        <v>455</v>
      </c>
      <c r="B111" s="345">
        <v>6</v>
      </c>
      <c r="C111" s="178" t="s">
        <v>243</v>
      </c>
      <c r="D111" s="329" t="s">
        <v>217</v>
      </c>
      <c r="E111" s="367">
        <v>19663.526000000002</v>
      </c>
      <c r="F111" s="367">
        <v>42188.271999999997</v>
      </c>
      <c r="G111" s="367">
        <v>42188.271999999997</v>
      </c>
      <c r="H111" s="367">
        <v>42188.271999999997</v>
      </c>
      <c r="I111" s="367" t="s">
        <v>32</v>
      </c>
      <c r="J111" s="367" t="s">
        <v>32</v>
      </c>
      <c r="K111" s="367" t="s">
        <v>32</v>
      </c>
    </row>
    <row r="112" spans="1:11" outlineLevel="1" x14ac:dyDescent="0.25">
      <c r="A112" s="175" t="s">
        <v>543</v>
      </c>
      <c r="B112" s="345">
        <v>6</v>
      </c>
      <c r="C112" s="178" t="s">
        <v>243</v>
      </c>
      <c r="D112" s="329" t="s">
        <v>217</v>
      </c>
      <c r="E112" s="367" t="s">
        <v>32</v>
      </c>
      <c r="F112" s="367" t="s">
        <v>32</v>
      </c>
      <c r="G112" s="367">
        <v>5752.9459999999999</v>
      </c>
      <c r="H112" s="367">
        <v>5752.9459999999999</v>
      </c>
      <c r="I112" s="367" t="s">
        <v>32</v>
      </c>
      <c r="J112" s="367" t="s">
        <v>32</v>
      </c>
      <c r="K112" s="367" t="s">
        <v>32</v>
      </c>
    </row>
    <row r="113" spans="1:11" outlineLevel="1" x14ac:dyDescent="0.25">
      <c r="A113" s="175" t="s">
        <v>456</v>
      </c>
      <c r="B113" s="345">
        <v>6</v>
      </c>
      <c r="C113" s="178" t="s">
        <v>243</v>
      </c>
      <c r="D113" s="329" t="s">
        <v>217</v>
      </c>
      <c r="E113" s="367" t="s">
        <v>32</v>
      </c>
      <c r="F113" s="367" t="s">
        <v>32</v>
      </c>
      <c r="G113" s="367" t="s">
        <v>32</v>
      </c>
      <c r="H113" s="367" t="s">
        <v>32</v>
      </c>
      <c r="I113" s="367">
        <v>4089.1190000000001</v>
      </c>
      <c r="J113" s="367">
        <v>4089.1190000000001</v>
      </c>
      <c r="K113" s="367">
        <v>4089.1190000000001</v>
      </c>
    </row>
    <row r="114" spans="1:11" outlineLevel="1" x14ac:dyDescent="0.25">
      <c r="A114" s="175" t="s">
        <v>457</v>
      </c>
      <c r="B114" s="345">
        <v>6</v>
      </c>
      <c r="C114" s="178" t="s">
        <v>243</v>
      </c>
      <c r="D114" s="329" t="s">
        <v>217</v>
      </c>
      <c r="E114" s="367" t="s">
        <v>32</v>
      </c>
      <c r="F114" s="367" t="s">
        <v>32</v>
      </c>
      <c r="G114" s="367" t="s">
        <v>32</v>
      </c>
      <c r="H114" s="367" t="s">
        <v>32</v>
      </c>
      <c r="I114" s="367">
        <v>2110.2919999999999</v>
      </c>
      <c r="J114" s="367">
        <v>1623.3019999999999</v>
      </c>
      <c r="K114" s="367">
        <v>1623.3019999999999</v>
      </c>
    </row>
    <row r="115" spans="1:11" outlineLevel="1" x14ac:dyDescent="0.25">
      <c r="A115" s="175" t="s">
        <v>458</v>
      </c>
      <c r="B115" s="345">
        <v>6</v>
      </c>
      <c r="C115" s="178" t="s">
        <v>243</v>
      </c>
      <c r="D115" s="329" t="s">
        <v>217</v>
      </c>
      <c r="E115" s="367" t="s">
        <v>32</v>
      </c>
      <c r="F115" s="367" t="s">
        <v>32</v>
      </c>
      <c r="G115" s="367" t="s">
        <v>32</v>
      </c>
      <c r="H115" s="367" t="s">
        <v>32</v>
      </c>
      <c r="I115" s="367">
        <v>2110.2869999999998</v>
      </c>
      <c r="J115" s="367">
        <v>1623.298</v>
      </c>
      <c r="K115" s="367">
        <v>1623.298</v>
      </c>
    </row>
    <row r="116" spans="1:11" outlineLevel="1" x14ac:dyDescent="0.25">
      <c r="A116" s="175" t="s">
        <v>459</v>
      </c>
      <c r="B116" s="345">
        <v>6</v>
      </c>
      <c r="C116" s="178" t="s">
        <v>243</v>
      </c>
      <c r="D116" s="329" t="s">
        <v>217</v>
      </c>
      <c r="E116" s="367" t="s">
        <v>32</v>
      </c>
      <c r="F116" s="367" t="s">
        <v>32</v>
      </c>
      <c r="G116" s="367" t="s">
        <v>32</v>
      </c>
      <c r="H116" s="367" t="s">
        <v>32</v>
      </c>
      <c r="I116" s="367">
        <v>17227.403999999999</v>
      </c>
      <c r="J116" s="367">
        <v>17227.403999999999</v>
      </c>
      <c r="K116" s="367">
        <v>17227.403999999999</v>
      </c>
    </row>
    <row r="117" spans="1:11" outlineLevel="1" x14ac:dyDescent="0.25">
      <c r="A117" s="175"/>
      <c r="B117" s="345"/>
      <c r="C117" s="178"/>
      <c r="D117" s="329"/>
      <c r="E117" s="367" t="s">
        <v>32</v>
      </c>
      <c r="F117" s="367" t="s">
        <v>32</v>
      </c>
      <c r="G117" s="367" t="s">
        <v>32</v>
      </c>
      <c r="H117" s="367" t="s">
        <v>32</v>
      </c>
      <c r="I117" s="367" t="s">
        <v>32</v>
      </c>
      <c r="J117" s="367" t="s">
        <v>32</v>
      </c>
      <c r="K117" s="367" t="s">
        <v>32</v>
      </c>
    </row>
    <row r="118" spans="1:11" x14ac:dyDescent="0.25">
      <c r="E118" s="180"/>
      <c r="F118" s="180"/>
      <c r="G118" s="180"/>
      <c r="H118" s="180"/>
      <c r="I118" s="180"/>
      <c r="J118" s="180"/>
      <c r="K118" s="180"/>
    </row>
    <row r="119" spans="1:11" x14ac:dyDescent="0.25">
      <c r="A119" s="441" t="s">
        <v>296</v>
      </c>
      <c r="B119" s="344"/>
      <c r="C119" s="174"/>
      <c r="D119" s="328"/>
      <c r="E119" s="328"/>
      <c r="F119" s="328"/>
      <c r="G119" s="328"/>
      <c r="H119" s="328"/>
      <c r="I119" s="328"/>
      <c r="J119" s="328"/>
      <c r="K119" s="328"/>
    </row>
    <row r="120" spans="1:11" outlineLevel="1" x14ac:dyDescent="0.25">
      <c r="A120" s="175" t="s">
        <v>354</v>
      </c>
      <c r="B120" s="345">
        <v>6</v>
      </c>
      <c r="C120" s="178" t="s">
        <v>244</v>
      </c>
      <c r="D120" s="329" t="s">
        <v>217</v>
      </c>
      <c r="E120" s="367" t="s">
        <v>32</v>
      </c>
      <c r="F120" s="367" t="s">
        <v>32</v>
      </c>
      <c r="G120" s="367" t="s">
        <v>32</v>
      </c>
      <c r="H120" s="367" t="s">
        <v>32</v>
      </c>
      <c r="I120" s="367" t="s">
        <v>32</v>
      </c>
      <c r="J120" s="367" t="s">
        <v>32</v>
      </c>
      <c r="K120" s="367" t="s">
        <v>32</v>
      </c>
    </row>
    <row r="121" spans="1:11" outlineLevel="1" x14ac:dyDescent="0.25">
      <c r="A121" s="175" t="s">
        <v>355</v>
      </c>
      <c r="B121" s="345">
        <v>6</v>
      </c>
      <c r="C121" s="178" t="s">
        <v>244</v>
      </c>
      <c r="D121" s="329" t="s">
        <v>217</v>
      </c>
      <c r="E121" s="367" t="s">
        <v>32</v>
      </c>
      <c r="F121" s="367" t="s">
        <v>32</v>
      </c>
      <c r="G121" s="367" t="s">
        <v>32</v>
      </c>
      <c r="H121" s="367" t="s">
        <v>32</v>
      </c>
      <c r="I121" s="367" t="s">
        <v>32</v>
      </c>
      <c r="J121" s="367" t="s">
        <v>32</v>
      </c>
      <c r="K121" s="367" t="s">
        <v>32</v>
      </c>
    </row>
    <row r="122" spans="1:11" outlineLevel="1" x14ac:dyDescent="0.25">
      <c r="A122" s="175" t="s">
        <v>356</v>
      </c>
      <c r="B122" s="345">
        <v>6</v>
      </c>
      <c r="C122" s="178" t="s">
        <v>244</v>
      </c>
      <c r="D122" s="329" t="s">
        <v>217</v>
      </c>
      <c r="E122" s="367" t="s">
        <v>32</v>
      </c>
      <c r="F122" s="367" t="s">
        <v>32</v>
      </c>
      <c r="G122" s="367" t="s">
        <v>32</v>
      </c>
      <c r="H122" s="367" t="s">
        <v>32</v>
      </c>
      <c r="I122" s="367" t="s">
        <v>32</v>
      </c>
      <c r="J122" s="367" t="s">
        <v>32</v>
      </c>
      <c r="K122" s="367" t="s">
        <v>32</v>
      </c>
    </row>
    <row r="123" spans="1:11" outlineLevel="1" x14ac:dyDescent="0.25">
      <c r="A123" s="175" t="s">
        <v>357</v>
      </c>
      <c r="B123" s="345">
        <v>6</v>
      </c>
      <c r="C123" s="178" t="s">
        <v>244</v>
      </c>
      <c r="D123" s="329" t="s">
        <v>217</v>
      </c>
      <c r="E123" s="367" t="s">
        <v>32</v>
      </c>
      <c r="F123" s="367" t="s">
        <v>32</v>
      </c>
      <c r="G123" s="367" t="s">
        <v>32</v>
      </c>
      <c r="H123" s="367" t="s">
        <v>32</v>
      </c>
      <c r="I123" s="367" t="s">
        <v>32</v>
      </c>
      <c r="J123" s="367" t="s">
        <v>32</v>
      </c>
      <c r="K123" s="367" t="s">
        <v>32</v>
      </c>
    </row>
    <row r="124" spans="1:11" outlineLevel="1" x14ac:dyDescent="0.25">
      <c r="A124" s="175" t="s">
        <v>358</v>
      </c>
      <c r="B124" s="345">
        <v>6</v>
      </c>
      <c r="C124" s="178" t="s">
        <v>244</v>
      </c>
      <c r="D124" s="329" t="s">
        <v>217</v>
      </c>
      <c r="E124" s="367" t="s">
        <v>32</v>
      </c>
      <c r="F124" s="367" t="s">
        <v>32</v>
      </c>
      <c r="G124" s="367" t="s">
        <v>32</v>
      </c>
      <c r="H124" s="367" t="s">
        <v>32</v>
      </c>
      <c r="I124" s="367" t="s">
        <v>32</v>
      </c>
      <c r="J124" s="367" t="s">
        <v>32</v>
      </c>
      <c r="K124" s="367" t="s">
        <v>32</v>
      </c>
    </row>
    <row r="125" spans="1:11" outlineLevel="1" x14ac:dyDescent="0.25">
      <c r="A125" s="175" t="s">
        <v>364</v>
      </c>
      <c r="B125" s="345">
        <v>6</v>
      </c>
      <c r="C125" s="178" t="s">
        <v>244</v>
      </c>
      <c r="D125" s="329" t="s">
        <v>217</v>
      </c>
      <c r="E125" s="367" t="s">
        <v>32</v>
      </c>
      <c r="F125" s="367">
        <v>42188.271999999997</v>
      </c>
      <c r="G125" s="367">
        <v>42188.271999999997</v>
      </c>
      <c r="H125" s="367">
        <v>42188.271999999997</v>
      </c>
      <c r="I125" s="367" t="s">
        <v>32</v>
      </c>
      <c r="J125" s="367" t="s">
        <v>32</v>
      </c>
      <c r="K125" s="367" t="s">
        <v>32</v>
      </c>
    </row>
    <row r="126" spans="1:11" outlineLevel="1" x14ac:dyDescent="0.25">
      <c r="A126" s="175" t="s">
        <v>218</v>
      </c>
      <c r="B126" s="345">
        <v>6</v>
      </c>
      <c r="C126" s="178" t="s">
        <v>244</v>
      </c>
      <c r="D126" s="329" t="s">
        <v>217</v>
      </c>
      <c r="E126" s="367">
        <v>10586.705</v>
      </c>
      <c r="F126" s="367">
        <v>29983.403999999999</v>
      </c>
      <c r="G126" s="367">
        <v>29983.403999999999</v>
      </c>
      <c r="H126" s="367">
        <v>29983.403999999999</v>
      </c>
      <c r="I126" s="367" t="s">
        <v>32</v>
      </c>
      <c r="J126" s="367" t="s">
        <v>32</v>
      </c>
      <c r="K126" s="367" t="s">
        <v>32</v>
      </c>
    </row>
    <row r="127" spans="1:11" outlineLevel="1" x14ac:dyDescent="0.25">
      <c r="A127" s="175" t="s">
        <v>219</v>
      </c>
      <c r="B127" s="345">
        <v>6</v>
      </c>
      <c r="C127" s="178" t="s">
        <v>244</v>
      </c>
      <c r="D127" s="329" t="s">
        <v>217</v>
      </c>
      <c r="E127" s="367">
        <v>2231.7629999999999</v>
      </c>
      <c r="F127" s="367">
        <v>3710.9740000000002</v>
      </c>
      <c r="G127" s="367">
        <v>3710.9740000000002</v>
      </c>
      <c r="H127" s="367">
        <v>3710.9740000000002</v>
      </c>
      <c r="I127" s="367" t="s">
        <v>32</v>
      </c>
      <c r="J127" s="367" t="s">
        <v>32</v>
      </c>
      <c r="K127" s="367" t="s">
        <v>32</v>
      </c>
    </row>
    <row r="128" spans="1:11" outlineLevel="1" x14ac:dyDescent="0.25">
      <c r="A128" s="175" t="s">
        <v>220</v>
      </c>
      <c r="B128" s="345">
        <v>6</v>
      </c>
      <c r="C128" s="178" t="s">
        <v>244</v>
      </c>
      <c r="D128" s="329" t="s">
        <v>217</v>
      </c>
      <c r="E128" s="367">
        <v>1412.902</v>
      </c>
      <c r="F128" s="367">
        <v>2391.4549999999999</v>
      </c>
      <c r="G128" s="367">
        <v>2391.4549999999999</v>
      </c>
      <c r="H128" s="367">
        <v>2391.4549999999999</v>
      </c>
      <c r="I128" s="367" t="s">
        <v>32</v>
      </c>
      <c r="J128" s="367" t="s">
        <v>32</v>
      </c>
      <c r="K128" s="367" t="s">
        <v>32</v>
      </c>
    </row>
    <row r="129" spans="1:11" outlineLevel="1" x14ac:dyDescent="0.25">
      <c r="A129" s="175" t="s">
        <v>221</v>
      </c>
      <c r="B129" s="345">
        <v>6</v>
      </c>
      <c r="C129" s="178" t="s">
        <v>244</v>
      </c>
      <c r="D129" s="329" t="s">
        <v>217</v>
      </c>
      <c r="E129" s="367">
        <v>2231.7629999999999</v>
      </c>
      <c r="F129" s="367">
        <v>3710.9989999999998</v>
      </c>
      <c r="G129" s="367">
        <v>3710.9989999999998</v>
      </c>
      <c r="H129" s="367">
        <v>3710.9989999999998</v>
      </c>
      <c r="I129" s="367" t="s">
        <v>32</v>
      </c>
      <c r="J129" s="367" t="s">
        <v>32</v>
      </c>
      <c r="K129" s="367" t="s">
        <v>32</v>
      </c>
    </row>
    <row r="130" spans="1:11" outlineLevel="1" x14ac:dyDescent="0.25">
      <c r="A130" s="175" t="s">
        <v>222</v>
      </c>
      <c r="B130" s="345">
        <v>6</v>
      </c>
      <c r="C130" s="178" t="s">
        <v>244</v>
      </c>
      <c r="D130" s="329" t="s">
        <v>217</v>
      </c>
      <c r="E130" s="367">
        <v>1412.799</v>
      </c>
      <c r="F130" s="367">
        <v>2391.4389999999999</v>
      </c>
      <c r="G130" s="367">
        <v>2391.4389999999999</v>
      </c>
      <c r="H130" s="367">
        <v>2391.4389999999999</v>
      </c>
      <c r="I130" s="367" t="s">
        <v>32</v>
      </c>
      <c r="J130" s="367" t="s">
        <v>32</v>
      </c>
      <c r="K130" s="367" t="s">
        <v>32</v>
      </c>
    </row>
    <row r="131" spans="1:11" outlineLevel="1" x14ac:dyDescent="0.25">
      <c r="A131" s="175" t="s">
        <v>228</v>
      </c>
      <c r="B131" s="345">
        <v>6</v>
      </c>
      <c r="C131" s="178" t="s">
        <v>244</v>
      </c>
      <c r="D131" s="329" t="s">
        <v>217</v>
      </c>
      <c r="E131" s="367">
        <v>10586.705</v>
      </c>
      <c r="F131" s="367">
        <v>29983.403999999999</v>
      </c>
      <c r="G131" s="367">
        <v>4088.6460000000002</v>
      </c>
      <c r="H131" s="367">
        <v>4088.6460000000002</v>
      </c>
      <c r="I131" s="367" t="s">
        <v>32</v>
      </c>
      <c r="J131" s="367" t="s">
        <v>32</v>
      </c>
      <c r="K131" s="367" t="s">
        <v>32</v>
      </c>
    </row>
    <row r="132" spans="1:11" outlineLevel="1" x14ac:dyDescent="0.25">
      <c r="A132" s="175" t="s">
        <v>229</v>
      </c>
      <c r="B132" s="345">
        <v>6</v>
      </c>
      <c r="C132" s="178" t="s">
        <v>244</v>
      </c>
      <c r="D132" s="329" t="s">
        <v>217</v>
      </c>
      <c r="E132" s="367">
        <v>2231.7629999999999</v>
      </c>
      <c r="F132" s="367">
        <v>3710.9740000000002</v>
      </c>
      <c r="G132" s="367">
        <v>506.04199999999997</v>
      </c>
      <c r="H132" s="367">
        <v>506.04199999999997</v>
      </c>
      <c r="I132" s="367" t="s">
        <v>32</v>
      </c>
      <c r="J132" s="367" t="s">
        <v>32</v>
      </c>
      <c r="K132" s="367" t="s">
        <v>32</v>
      </c>
    </row>
    <row r="133" spans="1:11" outlineLevel="1" x14ac:dyDescent="0.25">
      <c r="A133" s="175" t="s">
        <v>230</v>
      </c>
      <c r="B133" s="345">
        <v>6</v>
      </c>
      <c r="C133" s="178" t="s">
        <v>244</v>
      </c>
      <c r="D133" s="329" t="s">
        <v>217</v>
      </c>
      <c r="E133" s="367">
        <v>1412.902</v>
      </c>
      <c r="F133" s="367">
        <v>2391.4549999999999</v>
      </c>
      <c r="G133" s="367">
        <v>326.108</v>
      </c>
      <c r="H133" s="367">
        <v>326.108</v>
      </c>
      <c r="I133" s="367" t="s">
        <v>32</v>
      </c>
      <c r="J133" s="367" t="s">
        <v>32</v>
      </c>
      <c r="K133" s="367" t="s">
        <v>32</v>
      </c>
    </row>
    <row r="134" spans="1:11" outlineLevel="1" x14ac:dyDescent="0.25">
      <c r="A134" s="175" t="s">
        <v>231</v>
      </c>
      <c r="B134" s="345">
        <v>6</v>
      </c>
      <c r="C134" s="178" t="s">
        <v>244</v>
      </c>
      <c r="D134" s="329" t="s">
        <v>217</v>
      </c>
      <c r="E134" s="367">
        <v>2231.7629999999999</v>
      </c>
      <c r="F134" s="367">
        <v>3710.9989999999998</v>
      </c>
      <c r="G134" s="367">
        <v>506.04500000000002</v>
      </c>
      <c r="H134" s="367">
        <v>506.04500000000002</v>
      </c>
      <c r="I134" s="367" t="s">
        <v>32</v>
      </c>
      <c r="J134" s="367" t="s">
        <v>32</v>
      </c>
      <c r="K134" s="367" t="s">
        <v>32</v>
      </c>
    </row>
    <row r="135" spans="1:11" outlineLevel="1" x14ac:dyDescent="0.25">
      <c r="A135" s="175" t="s">
        <v>232</v>
      </c>
      <c r="B135" s="345">
        <v>6</v>
      </c>
      <c r="C135" s="178" t="s">
        <v>244</v>
      </c>
      <c r="D135" s="329" t="s">
        <v>217</v>
      </c>
      <c r="E135" s="367">
        <v>1412.799</v>
      </c>
      <c r="F135" s="367">
        <v>2391.4389999999999</v>
      </c>
      <c r="G135" s="367">
        <v>326.10500000000002</v>
      </c>
      <c r="H135" s="367">
        <v>326.10500000000002</v>
      </c>
      <c r="I135" s="367" t="s">
        <v>32</v>
      </c>
      <c r="J135" s="367" t="s">
        <v>32</v>
      </c>
      <c r="K135" s="367" t="s">
        <v>32</v>
      </c>
    </row>
    <row r="136" spans="1:11" outlineLevel="1" x14ac:dyDescent="0.25">
      <c r="A136" s="175" t="s">
        <v>302</v>
      </c>
      <c r="B136" s="345">
        <v>6</v>
      </c>
      <c r="C136" s="178" t="s">
        <v>244</v>
      </c>
      <c r="D136" s="329" t="s">
        <v>217</v>
      </c>
      <c r="E136" s="367" t="s">
        <v>32</v>
      </c>
      <c r="F136" s="367">
        <v>29983.403999999999</v>
      </c>
      <c r="G136" s="367">
        <v>29983.403999999999</v>
      </c>
      <c r="H136" s="367">
        <v>29983.403999999999</v>
      </c>
      <c r="I136" s="367" t="s">
        <v>32</v>
      </c>
      <c r="J136" s="367" t="s">
        <v>32</v>
      </c>
      <c r="K136" s="367" t="s">
        <v>32</v>
      </c>
    </row>
    <row r="137" spans="1:11" outlineLevel="1" x14ac:dyDescent="0.25">
      <c r="A137" s="175" t="s">
        <v>303</v>
      </c>
      <c r="B137" s="345">
        <v>6</v>
      </c>
      <c r="C137" s="178" t="s">
        <v>244</v>
      </c>
      <c r="D137" s="329" t="s">
        <v>217</v>
      </c>
      <c r="E137" s="367" t="s">
        <v>32</v>
      </c>
      <c r="F137" s="367">
        <v>3710.9740000000002</v>
      </c>
      <c r="G137" s="367">
        <v>3710.9740000000002</v>
      </c>
      <c r="H137" s="367">
        <v>3710.9740000000002</v>
      </c>
      <c r="I137" s="367" t="s">
        <v>32</v>
      </c>
      <c r="J137" s="367" t="s">
        <v>32</v>
      </c>
      <c r="K137" s="367" t="s">
        <v>32</v>
      </c>
    </row>
    <row r="138" spans="1:11" outlineLevel="1" x14ac:dyDescent="0.25">
      <c r="A138" s="175" t="s">
        <v>304</v>
      </c>
      <c r="B138" s="345">
        <v>6</v>
      </c>
      <c r="C138" s="178" t="s">
        <v>244</v>
      </c>
      <c r="D138" s="329" t="s">
        <v>217</v>
      </c>
      <c r="E138" s="367" t="s">
        <v>32</v>
      </c>
      <c r="F138" s="367">
        <v>2391.4549999999999</v>
      </c>
      <c r="G138" s="367">
        <v>2391.4549999999999</v>
      </c>
      <c r="H138" s="367">
        <v>2391.4549999999999</v>
      </c>
      <c r="I138" s="367" t="s">
        <v>32</v>
      </c>
      <c r="J138" s="367" t="s">
        <v>32</v>
      </c>
      <c r="K138" s="367" t="s">
        <v>32</v>
      </c>
    </row>
    <row r="139" spans="1:11" outlineLevel="1" x14ac:dyDescent="0.25">
      <c r="A139" s="175" t="s">
        <v>305</v>
      </c>
      <c r="B139" s="345">
        <v>6</v>
      </c>
      <c r="C139" s="178" t="s">
        <v>244</v>
      </c>
      <c r="D139" s="329" t="s">
        <v>217</v>
      </c>
      <c r="E139" s="367" t="s">
        <v>32</v>
      </c>
      <c r="F139" s="367">
        <v>3710.9989999999998</v>
      </c>
      <c r="G139" s="367">
        <v>3710.9989999999998</v>
      </c>
      <c r="H139" s="367">
        <v>3710.9989999999998</v>
      </c>
      <c r="I139" s="367" t="s">
        <v>32</v>
      </c>
      <c r="J139" s="367" t="s">
        <v>32</v>
      </c>
      <c r="K139" s="367" t="s">
        <v>32</v>
      </c>
    </row>
    <row r="140" spans="1:11" outlineLevel="1" x14ac:dyDescent="0.25">
      <c r="A140" s="175" t="s">
        <v>306</v>
      </c>
      <c r="B140" s="345">
        <v>6</v>
      </c>
      <c r="C140" s="178" t="s">
        <v>244</v>
      </c>
      <c r="D140" s="329" t="s">
        <v>217</v>
      </c>
      <c r="E140" s="367" t="s">
        <v>32</v>
      </c>
      <c r="F140" s="367">
        <v>2391.4389999999999</v>
      </c>
      <c r="G140" s="367">
        <v>2391.4389999999999</v>
      </c>
      <c r="H140" s="367">
        <v>2391.4389999999999</v>
      </c>
      <c r="I140" s="367" t="s">
        <v>32</v>
      </c>
      <c r="J140" s="367" t="s">
        <v>32</v>
      </c>
      <c r="K140" s="367" t="s">
        <v>32</v>
      </c>
    </row>
    <row r="141" spans="1:11" outlineLevel="1" x14ac:dyDescent="0.25">
      <c r="A141" s="175" t="s">
        <v>238</v>
      </c>
      <c r="B141" s="345">
        <v>6</v>
      </c>
      <c r="C141" s="178" t="s">
        <v>244</v>
      </c>
      <c r="D141" s="329" t="s">
        <v>217</v>
      </c>
      <c r="E141" s="367">
        <v>11645.375</v>
      </c>
      <c r="F141" s="367">
        <v>29983.403999999999</v>
      </c>
      <c r="G141" s="367">
        <v>29983.403999999999</v>
      </c>
      <c r="H141" s="367">
        <v>29983.403999999999</v>
      </c>
      <c r="I141" s="367" t="s">
        <v>32</v>
      </c>
      <c r="J141" s="367" t="s">
        <v>32</v>
      </c>
      <c r="K141" s="367" t="s">
        <v>32</v>
      </c>
    </row>
    <row r="142" spans="1:11" outlineLevel="1" x14ac:dyDescent="0.25">
      <c r="A142" s="175" t="s">
        <v>239</v>
      </c>
      <c r="B142" s="345">
        <v>6</v>
      </c>
      <c r="C142" s="178" t="s">
        <v>244</v>
      </c>
      <c r="D142" s="329" t="s">
        <v>217</v>
      </c>
      <c r="E142" s="367">
        <v>2454.94</v>
      </c>
      <c r="F142" s="367">
        <v>3710.9740000000002</v>
      </c>
      <c r="G142" s="367">
        <v>3710.9740000000002</v>
      </c>
      <c r="H142" s="367">
        <v>3710.9740000000002</v>
      </c>
      <c r="I142" s="367" t="s">
        <v>32</v>
      </c>
      <c r="J142" s="367" t="s">
        <v>32</v>
      </c>
      <c r="K142" s="367" t="s">
        <v>32</v>
      </c>
    </row>
    <row r="143" spans="1:11" outlineLevel="1" x14ac:dyDescent="0.25">
      <c r="A143" s="175" t="s">
        <v>240</v>
      </c>
      <c r="B143" s="345">
        <v>6</v>
      </c>
      <c r="C143" s="178" t="s">
        <v>244</v>
      </c>
      <c r="D143" s="329" t="s">
        <v>217</v>
      </c>
      <c r="E143" s="367">
        <v>1554.193</v>
      </c>
      <c r="F143" s="367">
        <v>2391.4549999999999</v>
      </c>
      <c r="G143" s="367">
        <v>2391.4549999999999</v>
      </c>
      <c r="H143" s="367">
        <v>2391.4549999999999</v>
      </c>
      <c r="I143" s="367" t="s">
        <v>32</v>
      </c>
      <c r="J143" s="367" t="s">
        <v>32</v>
      </c>
      <c r="K143" s="367" t="s">
        <v>32</v>
      </c>
    </row>
    <row r="144" spans="1:11" outlineLevel="1" x14ac:dyDescent="0.25">
      <c r="A144" s="175" t="s">
        <v>241</v>
      </c>
      <c r="B144" s="345">
        <v>6</v>
      </c>
      <c r="C144" s="178" t="s">
        <v>244</v>
      </c>
      <c r="D144" s="329" t="s">
        <v>217</v>
      </c>
      <c r="E144" s="367">
        <v>2454.94</v>
      </c>
      <c r="F144" s="367">
        <v>3710.9989999999998</v>
      </c>
      <c r="G144" s="367">
        <v>3710.9989999999998</v>
      </c>
      <c r="H144" s="367">
        <v>3710.9989999999998</v>
      </c>
      <c r="I144" s="367" t="s">
        <v>32</v>
      </c>
      <c r="J144" s="367" t="s">
        <v>32</v>
      </c>
      <c r="K144" s="367" t="s">
        <v>32</v>
      </c>
    </row>
    <row r="145" spans="1:11" outlineLevel="1" x14ac:dyDescent="0.25">
      <c r="A145" s="175" t="s">
        <v>242</v>
      </c>
      <c r="B145" s="345">
        <v>6</v>
      </c>
      <c r="C145" s="178" t="s">
        <v>244</v>
      </c>
      <c r="D145" s="329" t="s">
        <v>217</v>
      </c>
      <c r="E145" s="367">
        <v>1554.079</v>
      </c>
      <c r="F145" s="367">
        <v>2391.4389999999999</v>
      </c>
      <c r="G145" s="367">
        <v>2391.4389999999999</v>
      </c>
      <c r="H145" s="367">
        <v>2391.4389999999999</v>
      </c>
      <c r="I145" s="367" t="s">
        <v>32</v>
      </c>
      <c r="J145" s="367" t="s">
        <v>32</v>
      </c>
      <c r="K145" s="367" t="s">
        <v>32</v>
      </c>
    </row>
    <row r="146" spans="1:11" outlineLevel="1" x14ac:dyDescent="0.25">
      <c r="A146" s="175" t="s">
        <v>460</v>
      </c>
      <c r="B146" s="345">
        <v>6</v>
      </c>
      <c r="C146" s="178" t="s">
        <v>244</v>
      </c>
      <c r="D146" s="329" t="s">
        <v>217</v>
      </c>
      <c r="E146" s="367" t="s">
        <v>32</v>
      </c>
      <c r="F146" s="367" t="s">
        <v>32</v>
      </c>
      <c r="G146" s="367" t="s">
        <v>32</v>
      </c>
      <c r="H146" s="367" t="s">
        <v>32</v>
      </c>
      <c r="I146" s="367" t="s">
        <v>32</v>
      </c>
      <c r="J146" s="367" t="s">
        <v>32</v>
      </c>
      <c r="K146" s="367" t="s">
        <v>32</v>
      </c>
    </row>
    <row r="147" spans="1:11" outlineLevel="1" x14ac:dyDescent="0.25">
      <c r="A147" s="175" t="s">
        <v>461</v>
      </c>
      <c r="B147" s="345">
        <v>6</v>
      </c>
      <c r="C147" s="178" t="s">
        <v>244</v>
      </c>
      <c r="D147" s="329" t="s">
        <v>217</v>
      </c>
      <c r="E147" s="367" t="s">
        <v>32</v>
      </c>
      <c r="F147" s="367" t="s">
        <v>32</v>
      </c>
      <c r="G147" s="367" t="s">
        <v>32</v>
      </c>
      <c r="H147" s="367" t="s">
        <v>32</v>
      </c>
      <c r="I147" s="367">
        <v>4089.1190000000001</v>
      </c>
      <c r="J147" s="367">
        <v>4089.1190000000001</v>
      </c>
      <c r="K147" s="367">
        <v>4089.1190000000001</v>
      </c>
    </row>
    <row r="148" spans="1:11" outlineLevel="1" x14ac:dyDescent="0.25">
      <c r="A148" s="175" t="s">
        <v>462</v>
      </c>
      <c r="B148" s="345">
        <v>6</v>
      </c>
      <c r="C148" s="178" t="s">
        <v>244</v>
      </c>
      <c r="D148" s="329" t="s">
        <v>217</v>
      </c>
      <c r="E148" s="367" t="s">
        <v>32</v>
      </c>
      <c r="F148" s="367" t="s">
        <v>32</v>
      </c>
      <c r="G148" s="367" t="s">
        <v>32</v>
      </c>
      <c r="H148" s="367" t="s">
        <v>32</v>
      </c>
      <c r="I148" s="367">
        <v>2110.2919999999999</v>
      </c>
      <c r="J148" s="367" t="s">
        <v>32</v>
      </c>
      <c r="K148" s="367" t="s">
        <v>32</v>
      </c>
    </row>
    <row r="149" spans="1:11" outlineLevel="1" x14ac:dyDescent="0.25">
      <c r="A149" s="175" t="s">
        <v>463</v>
      </c>
      <c r="B149" s="345">
        <v>6</v>
      </c>
      <c r="C149" s="178" t="s">
        <v>244</v>
      </c>
      <c r="D149" s="329" t="s">
        <v>217</v>
      </c>
      <c r="E149" s="367" t="s">
        <v>32</v>
      </c>
      <c r="F149" s="367" t="s">
        <v>32</v>
      </c>
      <c r="G149" s="367" t="s">
        <v>32</v>
      </c>
      <c r="H149" s="367" t="s">
        <v>32</v>
      </c>
      <c r="I149" s="367">
        <v>2110.2869999999998</v>
      </c>
      <c r="J149" s="367" t="s">
        <v>32</v>
      </c>
      <c r="K149" s="367" t="s">
        <v>32</v>
      </c>
    </row>
    <row r="150" spans="1:11" outlineLevel="1" x14ac:dyDescent="0.25">
      <c r="A150" s="175" t="s">
        <v>464</v>
      </c>
      <c r="B150" s="345">
        <v>6</v>
      </c>
      <c r="C150" s="178" t="s">
        <v>244</v>
      </c>
      <c r="D150" s="329" t="s">
        <v>217</v>
      </c>
      <c r="E150" s="367" t="s">
        <v>32</v>
      </c>
      <c r="F150" s="367" t="s">
        <v>32</v>
      </c>
      <c r="G150" s="367" t="s">
        <v>32</v>
      </c>
      <c r="H150" s="367" t="s">
        <v>32</v>
      </c>
      <c r="I150" s="367">
        <v>17227.403999999999</v>
      </c>
      <c r="J150" s="367">
        <v>17227.403999999999</v>
      </c>
      <c r="K150" s="367">
        <v>17227.403999999999</v>
      </c>
    </row>
    <row r="151" spans="1:11" outlineLevel="1" x14ac:dyDescent="0.25">
      <c r="A151" s="175"/>
      <c r="B151" s="345"/>
      <c r="C151" s="178"/>
      <c r="D151" s="329"/>
      <c r="E151" s="367" t="s">
        <v>32</v>
      </c>
      <c r="F151" s="367" t="s">
        <v>32</v>
      </c>
      <c r="G151" s="367" t="s">
        <v>32</v>
      </c>
      <c r="H151" s="367" t="s">
        <v>32</v>
      </c>
      <c r="I151" s="367" t="s">
        <v>32</v>
      </c>
      <c r="J151" s="367" t="s">
        <v>32</v>
      </c>
      <c r="K151" s="367" t="s">
        <v>32</v>
      </c>
    </row>
  </sheetData>
  <sheetProtection password="E946" sheet="1" objects="1" scenarios="1"/>
  <conditionalFormatting sqref="I2 E2:G2 L2:AC2">
    <cfRule type="expression" dxfId="45" priority="80">
      <formula>E7="ok"</formula>
    </cfRule>
    <cfRule type="expression" dxfId="44" priority="81">
      <formula>E7="x"</formula>
    </cfRule>
  </conditionalFormatting>
  <conditionalFormatting sqref="F22:G24 F17:G19 I27:I31 I17:I19 F120:G140 E9:G14 I55:I90 I9:I14 I120:I140 F55:G96 E102:I117 E141:I151 E27:G51 I38:I51">
    <cfRule type="cellIs" dxfId="43" priority="78" operator="notEqual">
      <formula>"NA"</formula>
    </cfRule>
  </conditionalFormatting>
  <conditionalFormatting sqref="E17:E19">
    <cfRule type="cellIs" dxfId="42" priority="77" operator="notEqual">
      <formula>"NA"</formula>
    </cfRule>
  </conditionalFormatting>
  <conditionalFormatting sqref="E120:E140 E55:E98">
    <cfRule type="cellIs" dxfId="41" priority="76" operator="notEqual">
      <formula>"NA"</formula>
    </cfRule>
  </conditionalFormatting>
  <conditionalFormatting sqref="I32:I37">
    <cfRule type="cellIs" dxfId="40" priority="75" operator="notEqual">
      <formula>"NA"</formula>
    </cfRule>
  </conditionalFormatting>
  <conditionalFormatting sqref="E22:E24 I22:I24">
    <cfRule type="cellIs" dxfId="39" priority="72" operator="notEqual">
      <formula>"NA"</formula>
    </cfRule>
  </conditionalFormatting>
  <conditionalFormatting sqref="H17:H19 H120:H140 H9:H14 H55:H67 H27:H51 H75:H96">
    <cfRule type="cellIs" dxfId="38" priority="50" operator="notEqual">
      <formula>"NA"</formula>
    </cfRule>
  </conditionalFormatting>
  <conditionalFormatting sqref="H7">
    <cfRule type="duplicateValues" dxfId="37" priority="53"/>
  </conditionalFormatting>
  <conditionalFormatting sqref="E7:G7 I7">
    <cfRule type="duplicateValues" dxfId="36" priority="105"/>
  </conditionalFormatting>
  <conditionalFormatting sqref="I91">
    <cfRule type="cellIs" dxfId="35" priority="36" operator="notEqual">
      <formula>"NA"</formula>
    </cfRule>
  </conditionalFormatting>
  <conditionalFormatting sqref="I92">
    <cfRule type="cellIs" dxfId="34" priority="35" operator="notEqual">
      <formula>"NA"</formula>
    </cfRule>
  </conditionalFormatting>
  <conditionalFormatting sqref="I93">
    <cfRule type="cellIs" dxfId="33" priority="34" operator="notEqual">
      <formula>"NA"</formula>
    </cfRule>
  </conditionalFormatting>
  <conditionalFormatting sqref="I94">
    <cfRule type="cellIs" dxfId="32" priority="33" operator="notEqual">
      <formula>"NA"</formula>
    </cfRule>
  </conditionalFormatting>
  <conditionalFormatting sqref="I95">
    <cfRule type="cellIs" dxfId="31" priority="32" operator="notEqual">
      <formula>"NA"</formula>
    </cfRule>
  </conditionalFormatting>
  <conditionalFormatting sqref="I96">
    <cfRule type="cellIs" dxfId="30" priority="31" operator="notEqual">
      <formula>"NA"</formula>
    </cfRule>
  </conditionalFormatting>
  <conditionalFormatting sqref="H68:H74">
    <cfRule type="cellIs" dxfId="29" priority="30" operator="notEqual">
      <formula>"NA"</formula>
    </cfRule>
  </conditionalFormatting>
  <conditionalFormatting sqref="E99:I99">
    <cfRule type="cellIs" dxfId="28" priority="29" operator="notEqual">
      <formula>"NA"</formula>
    </cfRule>
  </conditionalFormatting>
  <conditionalFormatting sqref="E52:I52">
    <cfRule type="cellIs" dxfId="27" priority="28" operator="notEqual">
      <formula>"NA"</formula>
    </cfRule>
  </conditionalFormatting>
  <conditionalFormatting sqref="H2">
    <cfRule type="expression" dxfId="26" priority="26">
      <formula>H7="ok"</formula>
    </cfRule>
    <cfRule type="expression" dxfId="25" priority="27">
      <formula>H7="x"</formula>
    </cfRule>
  </conditionalFormatting>
  <conditionalFormatting sqref="J2:K2">
    <cfRule type="expression" dxfId="24" priority="23">
      <formula>J7="ok"</formula>
    </cfRule>
    <cfRule type="expression" dxfId="23" priority="24">
      <formula>J7="x"</formula>
    </cfRule>
  </conditionalFormatting>
  <conditionalFormatting sqref="J27:K31 J17:K19 J55:K90 J9:K14 J38:K51 J120:K151 J102:K117">
    <cfRule type="cellIs" dxfId="22" priority="22" operator="notEqual">
      <formula>"NA"</formula>
    </cfRule>
  </conditionalFormatting>
  <conditionalFormatting sqref="J32:K37">
    <cfRule type="cellIs" dxfId="21" priority="21" operator="notEqual">
      <formula>"NA"</formula>
    </cfRule>
  </conditionalFormatting>
  <conditionalFormatting sqref="J22:K24">
    <cfRule type="cellIs" dxfId="20" priority="20" operator="notEqual">
      <formula>"NA"</formula>
    </cfRule>
  </conditionalFormatting>
  <conditionalFormatting sqref="J7:K7">
    <cfRule type="duplicateValues" dxfId="19" priority="25"/>
  </conditionalFormatting>
  <conditionalFormatting sqref="J91:K91">
    <cfRule type="cellIs" dxfId="18" priority="19" operator="notEqual">
      <formula>"NA"</formula>
    </cfRule>
  </conditionalFormatting>
  <conditionalFormatting sqref="J92:K92">
    <cfRule type="cellIs" dxfId="17" priority="18" operator="notEqual">
      <formula>"NA"</formula>
    </cfRule>
  </conditionalFormatting>
  <conditionalFormatting sqref="J93:K93">
    <cfRule type="cellIs" dxfId="16" priority="17" operator="notEqual">
      <formula>"NA"</formula>
    </cfRule>
  </conditionalFormatting>
  <conditionalFormatting sqref="J94:K94">
    <cfRule type="cellIs" dxfId="15" priority="16" operator="notEqual">
      <formula>"NA"</formula>
    </cfRule>
  </conditionalFormatting>
  <conditionalFormatting sqref="J95:K95">
    <cfRule type="cellIs" dxfId="14" priority="15" operator="notEqual">
      <formula>"NA"</formula>
    </cfRule>
  </conditionalFormatting>
  <conditionalFormatting sqref="J96:K96 K97:K98">
    <cfRule type="cellIs" dxfId="13" priority="14" operator="notEqual">
      <formula>"NA"</formula>
    </cfRule>
  </conditionalFormatting>
  <conditionalFormatting sqref="J99:K99">
    <cfRule type="cellIs" dxfId="12" priority="13" operator="notEqual">
      <formula>"NA"</formula>
    </cfRule>
  </conditionalFormatting>
  <conditionalFormatting sqref="J52:K52">
    <cfRule type="cellIs" dxfId="11" priority="12" operator="notEqual">
      <formula>"NA"</formula>
    </cfRule>
  </conditionalFormatting>
  <conditionalFormatting sqref="F98">
    <cfRule type="cellIs" dxfId="10" priority="11" operator="notEqual">
      <formula>"NA"</formula>
    </cfRule>
  </conditionalFormatting>
  <conditionalFormatting sqref="F97">
    <cfRule type="cellIs" dxfId="9" priority="10" operator="notEqual">
      <formula>"NA"</formula>
    </cfRule>
  </conditionalFormatting>
  <conditionalFormatting sqref="G97">
    <cfRule type="cellIs" dxfId="8" priority="9" operator="notEqual">
      <formula>"NA"</formula>
    </cfRule>
  </conditionalFormatting>
  <conditionalFormatting sqref="G98">
    <cfRule type="cellIs" dxfId="7" priority="8" operator="notEqual">
      <formula>"NA"</formula>
    </cfRule>
  </conditionalFormatting>
  <conditionalFormatting sqref="H98">
    <cfRule type="cellIs" dxfId="6" priority="7" operator="notEqual">
      <formula>"NA"</formula>
    </cfRule>
  </conditionalFormatting>
  <conditionalFormatting sqref="H97">
    <cfRule type="cellIs" dxfId="5" priority="6" operator="notEqual">
      <formula>"NA"</formula>
    </cfRule>
  </conditionalFormatting>
  <conditionalFormatting sqref="I97">
    <cfRule type="cellIs" dxfId="4" priority="5" operator="notEqual">
      <formula>"NA"</formula>
    </cfRule>
  </conditionalFormatting>
  <conditionalFormatting sqref="I98">
    <cfRule type="cellIs" dxfId="3" priority="4" operator="notEqual">
      <formula>"NA"</formula>
    </cfRule>
  </conditionalFormatting>
  <conditionalFormatting sqref="J97">
    <cfRule type="cellIs" dxfId="2" priority="3" operator="notEqual">
      <formula>"NA"</formula>
    </cfRule>
  </conditionalFormatting>
  <conditionalFormatting sqref="J98">
    <cfRule type="cellIs" dxfId="1" priority="2" operator="notEqual">
      <formula>"NA"</formula>
    </cfRule>
  </conditionalFormatting>
  <conditionalFormatting sqref="H22:H24">
    <cfRule type="cellIs" dxfId="0" priority="1" operator="not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Prototype Model</vt:lpstr>
      <vt:lpstr>ConstructionAssembly</vt:lpstr>
      <vt:lpstr>Zonelvl </vt:lpstr>
      <vt:lpstr>Test Criteria</vt:lpstr>
      <vt:lpstr>Sizing Values</vt:lpstr>
      <vt:lpstr>AcousticTile</vt:lpstr>
      <vt:lpstr>BldgPaper</vt:lpstr>
      <vt:lpstr>BwallIns</vt:lpstr>
      <vt:lpstr>Carpet</vt:lpstr>
      <vt:lpstr>Concrete100NW</vt:lpstr>
      <vt:lpstr>ConcreteBwall</vt:lpstr>
      <vt:lpstr>ConcreteFlr200</vt:lpstr>
      <vt:lpstr>Gypsum</vt:lpstr>
      <vt:lpstr>HeavyMassWall</vt:lpstr>
      <vt:lpstr>Int_wall</vt:lpstr>
      <vt:lpstr>LargeOfficeDaylight</vt:lpstr>
      <vt:lpstr>LargeOfficeWWR0.2Daylight</vt:lpstr>
      <vt:lpstr>LargeOfficeWWR0.6Daylight</vt:lpstr>
      <vt:lpstr>MediumOffice</vt:lpstr>
      <vt:lpstr>MetalCompositeWall</vt:lpstr>
      <vt:lpstr>MetalFrameWallTest</vt:lpstr>
      <vt:lpstr>MetalRoof</vt:lpstr>
      <vt:lpstr>MetalRoofIns</vt:lpstr>
      <vt:lpstr>RoofTest</vt:lpstr>
      <vt:lpstr>'Sizing Values'!SizingValues</vt:lpstr>
      <vt:lpstr>StandAloneRetail</vt:lpstr>
      <vt:lpstr>StandAloneRetailArea</vt:lpstr>
      <vt:lpstr>StandAloneRetailDaylight</vt:lpstr>
      <vt:lpstr>StandALoneRetailSkylight</vt:lpstr>
      <vt:lpstr>StandAloneRetailTestCaseLayout</vt:lpstr>
      <vt:lpstr>StandAloneRetailTestDaylight</vt:lpstr>
      <vt:lpstr>StripMallArea</vt:lpstr>
      <vt:lpstr>StripMallSkylight</vt:lpstr>
      <vt:lpstr>Stucco</vt:lpstr>
      <vt:lpstr>T24Basement_wall</vt:lpstr>
      <vt:lpstr>T24BFloor_with_carpet</vt:lpstr>
      <vt:lpstr>T24NRRoofMetal</vt:lpstr>
      <vt:lpstr>T24NRWallMetalFrame</vt:lpstr>
      <vt:lpstr>WoodRoof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</dc:creator>
  <cp:lastModifiedBy>Kapur, Nikhil</cp:lastModifiedBy>
  <cp:lastPrinted>2012-06-08T22:06:42Z</cp:lastPrinted>
  <dcterms:created xsi:type="dcterms:W3CDTF">2012-03-29T23:32:50Z</dcterms:created>
  <dcterms:modified xsi:type="dcterms:W3CDTF">2017-09-27T16:05:09Z</dcterms:modified>
</cp:coreProperties>
</file>